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ito-toshihiro.PREF\OneDrive - 群馬県\林政課共有\301 森林林業統計書\R5年版\03_集計\"/>
    </mc:Choice>
  </mc:AlternateContent>
  <xr:revisionPtr revIDLastSave="70" documentId="13_ncr:1_{E6275F11-6508-4972-ADF5-94ADE1373B21}" xr6:coauthVersionLast="36" xr6:coauthVersionMax="47" xr10:uidLastSave="{E866FD05-DADA-4256-8D2E-5F0F2D0DC627}"/>
  <bookViews>
    <workbookView xWindow="-120" yWindow="-120" windowWidth="29040" windowHeight="15840" tabRatio="723" xr2:uid="{00000000-000D-0000-FFFF-FFFF00000000}"/>
  </bookViews>
  <sheets>
    <sheet name="12-1林野面積・蓄積" sheetId="10" r:id="rId1"/>
    <sheet name="12-2造林面積・12-3素材生産量 " sheetId="11" r:id="rId2"/>
  </sheets>
  <definedNames>
    <definedName name="_xlnm.Print_Area" localSheetId="0">'12-1林野面積・蓄積'!$A$1:$L$31</definedName>
    <definedName name="_xlnm.Print_Area" localSheetId="1">'12-2造林面積・12-3素材生産量 '!$A$1:$L$44</definedName>
  </definedNames>
  <calcPr calcId="191029"/>
</workbook>
</file>

<file path=xl/calcChain.xml><?xml version="1.0" encoding="utf-8"?>
<calcChain xmlns="http://schemas.openxmlformats.org/spreadsheetml/2006/main">
  <c r="P62" i="11" l="1"/>
  <c r="C12" i="10" l="1"/>
  <c r="R39" i="11" l="1"/>
  <c r="T38" i="11" s="1"/>
  <c r="O39" i="11"/>
  <c r="Q35" i="11" s="1"/>
  <c r="S38" i="11"/>
  <c r="P38" i="11"/>
  <c r="S37" i="11"/>
  <c r="P37" i="11"/>
  <c r="S36" i="11"/>
  <c r="P36" i="11"/>
  <c r="S33" i="11"/>
  <c r="P33" i="11"/>
  <c r="W47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T31" i="11" l="1"/>
  <c r="T32" i="11"/>
  <c r="T29" i="11"/>
  <c r="T28" i="11"/>
  <c r="T36" i="11"/>
  <c r="T33" i="11"/>
  <c r="T34" i="11"/>
  <c r="T30" i="11"/>
  <c r="Q29" i="11"/>
  <c r="Q33" i="11"/>
  <c r="Q30" i="11"/>
  <c r="Q31" i="11"/>
  <c r="Q34" i="11"/>
  <c r="T37" i="11"/>
  <c r="T35" i="11"/>
  <c r="Q38" i="11"/>
  <c r="Q36" i="11"/>
  <c r="S39" i="11"/>
  <c r="P39" i="11"/>
  <c r="Q37" i="11"/>
  <c r="Q28" i="11"/>
  <c r="Q32" i="11"/>
  <c r="I8" i="11" l="1"/>
  <c r="K8" i="11"/>
  <c r="J8" i="11"/>
  <c r="G8" i="11"/>
  <c r="C21" i="11"/>
  <c r="C20" i="11"/>
  <c r="C19" i="11"/>
  <c r="C18" i="11"/>
  <c r="C17" i="11"/>
  <c r="C16" i="11"/>
  <c r="C14" i="11"/>
  <c r="C13" i="11"/>
  <c r="C12" i="11"/>
  <c r="C11" i="11"/>
  <c r="C10" i="11"/>
  <c r="E8" i="11"/>
  <c r="D8" i="11"/>
  <c r="J26" i="10"/>
  <c r="C26" i="10"/>
  <c r="B26" i="10"/>
  <c r="J22" i="10"/>
  <c r="C22" i="10"/>
  <c r="G22" i="10" s="1"/>
  <c r="J21" i="10"/>
  <c r="I21" i="10"/>
  <c r="C21" i="10"/>
  <c r="G21" i="10" s="1"/>
  <c r="E21" i="10" s="1"/>
  <c r="J20" i="10"/>
  <c r="C20" i="10"/>
  <c r="I20" i="10" s="1"/>
  <c r="J19" i="10"/>
  <c r="I19" i="10"/>
  <c r="C19" i="10"/>
  <c r="G19" i="10" s="1"/>
  <c r="J18" i="10"/>
  <c r="C18" i="10"/>
  <c r="G18" i="10" s="1"/>
  <c r="J17" i="10"/>
  <c r="C17" i="10"/>
  <c r="I17" i="10" s="1"/>
  <c r="J16" i="10"/>
  <c r="C16" i="10"/>
  <c r="I16" i="10" s="1"/>
  <c r="J15" i="10"/>
  <c r="C15" i="10"/>
  <c r="I15" i="10" s="1"/>
  <c r="J14" i="10"/>
  <c r="C14" i="10"/>
  <c r="G14" i="10" s="1"/>
  <c r="J13" i="10"/>
  <c r="C13" i="10"/>
  <c r="I13" i="10" s="1"/>
  <c r="J12" i="10"/>
  <c r="I12" i="10"/>
  <c r="J11" i="10"/>
  <c r="C11" i="10"/>
  <c r="G11" i="10" s="1"/>
  <c r="J10" i="10"/>
  <c r="C10" i="10"/>
  <c r="G10" i="10" s="1"/>
  <c r="L9" i="10"/>
  <c r="L29" i="10" s="1"/>
  <c r="K9" i="10"/>
  <c r="K29" i="10" s="1"/>
  <c r="H9" i="10"/>
  <c r="F9" i="10"/>
  <c r="D9" i="10"/>
  <c r="D29" i="10" s="1"/>
  <c r="E19" i="10" l="1"/>
  <c r="G13" i="10"/>
  <c r="E13" i="10" s="1"/>
  <c r="G16" i="10"/>
  <c r="E16" i="10" s="1"/>
  <c r="C8" i="11"/>
  <c r="I11" i="10"/>
  <c r="E11" i="10" s="1"/>
  <c r="B9" i="10"/>
  <c r="B29" i="10" s="1"/>
  <c r="I14" i="10"/>
  <c r="E14" i="10" s="1"/>
  <c r="I22" i="10"/>
  <c r="E22" i="10" s="1"/>
  <c r="F29" i="10"/>
  <c r="H29" i="10"/>
  <c r="I10" i="10"/>
  <c r="E10" i="10" s="1"/>
  <c r="G15" i="10"/>
  <c r="E15" i="10" s="1"/>
  <c r="I18" i="10"/>
  <c r="E18" i="10" s="1"/>
  <c r="G12" i="10"/>
  <c r="E12" i="10" s="1"/>
  <c r="G20" i="10"/>
  <c r="E20" i="10" s="1"/>
  <c r="J9" i="10"/>
  <c r="J29" i="10" s="1"/>
  <c r="G17" i="10"/>
  <c r="E17" i="10" s="1"/>
  <c r="G29" i="10" l="1"/>
  <c r="I29" i="10"/>
  <c r="I9" i="10"/>
  <c r="G9" i="10"/>
  <c r="E9" i="10" s="1"/>
  <c r="P61" i="11"/>
  <c r="P60" i="11"/>
  <c r="T58" i="11"/>
  <c r="P58" i="11"/>
  <c r="T57" i="11"/>
  <c r="P57" i="11"/>
  <c r="T55" i="11"/>
  <c r="P55" i="11"/>
  <c r="T54" i="11"/>
  <c r="P54" i="11"/>
  <c r="T53" i="11"/>
  <c r="P53" i="11"/>
  <c r="T52" i="11"/>
  <c r="P52" i="11"/>
  <c r="T51" i="11"/>
  <c r="P51" i="11"/>
  <c r="Q40" i="11"/>
  <c r="T59" i="11" l="1"/>
  <c r="E29" i="10"/>
  <c r="P59" i="11"/>
  <c r="P56" i="11"/>
  <c r="T56" i="11"/>
  <c r="T62" i="11" l="1"/>
  <c r="Q56" i="11"/>
  <c r="U57" i="11" l="1"/>
  <c r="V57" i="11" s="1"/>
  <c r="U53" i="11"/>
  <c r="V53" i="11" s="1"/>
  <c r="U51" i="11"/>
  <c r="V51" i="11" s="1"/>
  <c r="U55" i="11"/>
  <c r="V55" i="11" s="1"/>
  <c r="U59" i="11"/>
  <c r="U58" i="11"/>
  <c r="V58" i="11" s="1"/>
  <c r="U52" i="11"/>
  <c r="V52" i="11" s="1"/>
  <c r="U54" i="11"/>
  <c r="V54" i="11" s="1"/>
  <c r="U56" i="11"/>
  <c r="Q51" i="11"/>
  <c r="R51" i="11" s="1"/>
  <c r="Q59" i="11"/>
  <c r="Q60" i="11"/>
  <c r="R60" i="11" s="1"/>
  <c r="Q53" i="11"/>
  <c r="R53" i="11" s="1"/>
  <c r="Q55" i="11"/>
  <c r="R55" i="11" s="1"/>
  <c r="Q52" i="11"/>
  <c r="R52" i="11" s="1"/>
  <c r="Q57" i="11"/>
  <c r="R57" i="11" s="1"/>
  <c r="Q58" i="11"/>
  <c r="R58" i="11" s="1"/>
  <c r="Q54" i="11"/>
  <c r="R54" i="11" s="1"/>
  <c r="Q61" i="11"/>
  <c r="R61" i="11" s="1"/>
  <c r="S56" i="11" l="1"/>
  <c r="R62" i="11"/>
  <c r="W59" i="11"/>
  <c r="S59" i="11"/>
  <c r="W56" i="11"/>
</calcChain>
</file>

<file path=xl/sharedStrings.xml><?xml version="1.0" encoding="utf-8"?>
<sst xmlns="http://schemas.openxmlformats.org/spreadsheetml/2006/main" count="128" uniqueCount="90">
  <si>
    <t>針葉樹</t>
  </si>
  <si>
    <t>広葉樹</t>
  </si>
  <si>
    <t>東</t>
  </si>
  <si>
    <t>樹　　種</t>
  </si>
  <si>
    <t>面　　　　　積</t>
  </si>
  <si>
    <t>蓄　　　　　　　積</t>
  </si>
  <si>
    <t>面　　積</t>
  </si>
  <si>
    <t>補正後</t>
  </si>
  <si>
    <t>蓄　　積</t>
  </si>
  <si>
    <t>(ha)</t>
  </si>
  <si>
    <t>(％)</t>
  </si>
  <si>
    <t>す  　ぎ</t>
  </si>
  <si>
    <t>ひ の き</t>
  </si>
  <si>
    <t>ま    つ</t>
  </si>
  <si>
    <t>からまつ</t>
  </si>
  <si>
    <t>その他針葉樹</t>
  </si>
  <si>
    <t>小計</t>
  </si>
  <si>
    <t>人工林</t>
  </si>
  <si>
    <t>天然林</t>
  </si>
  <si>
    <t>伐採地・未立木地</t>
  </si>
  <si>
    <t>その他除地</t>
  </si>
  <si>
    <t>合　　　計</t>
  </si>
  <si>
    <t>第２表　県有林造林面積　</t>
  </si>
  <si>
    <t>(単位：ha)</t>
  </si>
  <si>
    <t>経　営　区　名</t>
  </si>
  <si>
    <t>総　　数</t>
  </si>
  <si>
    <t>再造林</t>
  </si>
  <si>
    <t>拡大造林</t>
  </si>
  <si>
    <t>川       場</t>
  </si>
  <si>
    <t>岩       島</t>
  </si>
  <si>
    <t>渋　　 　川</t>
  </si>
  <si>
    <t>榛       名</t>
  </si>
  <si>
    <t>烏       渕</t>
  </si>
  <si>
    <t>日       野</t>
  </si>
  <si>
    <t>万       場</t>
  </si>
  <si>
    <t>大       桁</t>
  </si>
  <si>
    <t>立　　木</t>
  </si>
  <si>
    <t>素　　材</t>
  </si>
  <si>
    <t>長  野  原</t>
  </si>
  <si>
    <t>東       部</t>
  </si>
  <si>
    <t>伊  香  保</t>
  </si>
  <si>
    <t>針葉樹</t>
    <rPh sb="0" eb="3">
      <t>シンヨウジュ</t>
    </rPh>
    <phoneticPr fontId="3"/>
  </si>
  <si>
    <t>広葉樹</t>
    <rPh sb="0" eb="3">
      <t>コウヨウジュ</t>
    </rPh>
    <phoneticPr fontId="3"/>
  </si>
  <si>
    <t>面積グラフ</t>
    <rPh sb="0" eb="2">
      <t>メンセキ</t>
    </rPh>
    <phoneticPr fontId="3"/>
  </si>
  <si>
    <t>蓄積グラフ</t>
    <rPh sb="0" eb="2">
      <t>チクセキ</t>
    </rPh>
    <phoneticPr fontId="3"/>
  </si>
  <si>
    <t>合計</t>
    <rPh sb="0" eb="2">
      <t>ゴウケイ</t>
    </rPh>
    <phoneticPr fontId="3"/>
  </si>
  <si>
    <t>その他針葉樹</t>
    <rPh sb="3" eb="6">
      <t>シンヨウジュ</t>
    </rPh>
    <phoneticPr fontId="3"/>
  </si>
  <si>
    <t>第１表　林野面積・蓄積　</t>
  </si>
  <si>
    <t>比率</t>
  </si>
  <si>
    <t>その他</t>
  </si>
  <si>
    <t>渋　　川</t>
  </si>
  <si>
    <t>東　　部</t>
  </si>
  <si>
    <t>伊 香 保</t>
  </si>
  <si>
    <t>榛　　名</t>
  </si>
  <si>
    <t>烏　　渕</t>
  </si>
  <si>
    <t>万　　場</t>
  </si>
  <si>
    <t>大　　桁</t>
  </si>
  <si>
    <t>岩　　島</t>
  </si>
  <si>
    <t>長 野 原</t>
  </si>
  <si>
    <t>川　　場</t>
  </si>
  <si>
    <t>日　　野</t>
    <rPh sb="0" eb="1">
      <t>ヒ</t>
    </rPh>
    <rPh sb="3" eb="4">
      <t>ノ</t>
    </rPh>
    <phoneticPr fontId="4"/>
  </si>
  <si>
    <t>県営林合計</t>
    <rPh sb="0" eb="1">
      <t>ケン</t>
    </rPh>
    <rPh sb="1" eb="2">
      <t>エイ</t>
    </rPh>
    <rPh sb="2" eb="3">
      <t>リン</t>
    </rPh>
    <rPh sb="3" eb="5">
      <t>ゴウケイ</t>
    </rPh>
    <phoneticPr fontId="4"/>
  </si>
  <si>
    <t>面　　　　　　　　　　　　　　　　　　　　積</t>
    <phoneticPr fontId="4"/>
  </si>
  <si>
    <t>蓄　　　　　　　　　　積</t>
    <phoneticPr fontId="4"/>
  </si>
  <si>
    <t>総　　　  数</t>
    <phoneticPr fontId="4"/>
  </si>
  <si>
    <t>総　　　数</t>
    <phoneticPr fontId="4"/>
  </si>
  <si>
    <t>県有林樹種別構成（グラフデータ）</t>
    <phoneticPr fontId="3"/>
  </si>
  <si>
    <t>伐採地・未立木地</t>
    <phoneticPr fontId="3"/>
  </si>
  <si>
    <t>(注)　(　)書きは箇所数</t>
    <rPh sb="1" eb="2">
      <t>チュウ</t>
    </rPh>
    <rPh sb="7" eb="8">
      <t>ガ</t>
    </rPh>
    <rPh sb="10" eb="12">
      <t>カショ</t>
    </rPh>
    <rPh sb="12" eb="13">
      <t>スウ</t>
    </rPh>
    <phoneticPr fontId="4"/>
  </si>
  <si>
    <t>県行造林
(事務所別)</t>
    <rPh sb="0" eb="1">
      <t>ケン</t>
    </rPh>
    <rPh sb="1" eb="2">
      <t>ギョウ</t>
    </rPh>
    <rPh sb="2" eb="3">
      <t>ヅクリ</t>
    </rPh>
    <rPh sb="3" eb="4">
      <t>リン</t>
    </rPh>
    <phoneticPr fontId="4"/>
  </si>
  <si>
    <t>県 有 林
(事務所別)</t>
    <rPh sb="0" eb="1">
      <t>ケン</t>
    </rPh>
    <rPh sb="2" eb="3">
      <t>ユウ</t>
    </rPh>
    <rPh sb="4" eb="5">
      <t>ハヤシ</t>
    </rPh>
    <phoneticPr fontId="4"/>
  </si>
  <si>
    <t>北軽井沢</t>
    <rPh sb="0" eb="1">
      <t>キタ</t>
    </rPh>
    <rPh sb="1" eb="4">
      <t>カルイザワ</t>
    </rPh>
    <phoneticPr fontId="4"/>
  </si>
  <si>
    <t>平成２７年度</t>
  </si>
  <si>
    <t>第３表　県有林立木処分及び素材生産量</t>
    <phoneticPr fontId="3"/>
  </si>
  <si>
    <t>第４表　県有林樹種別構成</t>
    <rPh sb="4" eb="7">
      <t>ケンユウリン</t>
    </rPh>
    <rPh sb="7" eb="8">
      <t>ジュ</t>
    </rPh>
    <rPh sb="8" eb="10">
      <t>シュベツ</t>
    </rPh>
    <rPh sb="10" eb="12">
      <t>コウセイ</t>
    </rPh>
    <phoneticPr fontId="3"/>
  </si>
  <si>
    <t>-</t>
    <phoneticPr fontId="3"/>
  </si>
  <si>
    <t>令和２年度</t>
    <rPh sb="0" eb="2">
      <t>レイワ</t>
    </rPh>
    <phoneticPr fontId="4"/>
  </si>
  <si>
    <t>令和２年度</t>
    <rPh sb="0" eb="2">
      <t>レイワ</t>
    </rPh>
    <rPh sb="3" eb="5">
      <t>ネンド</t>
    </rPh>
    <phoneticPr fontId="4"/>
  </si>
  <si>
    <t>-</t>
  </si>
  <si>
    <t>令和２年度</t>
    <rPh sb="0" eb="2">
      <t>レイワ</t>
    </rPh>
    <phoneticPr fontId="3"/>
  </si>
  <si>
    <t>令和２年度</t>
    <rPh sb="0" eb="2">
      <t>レイワ</t>
    </rPh>
    <rPh sb="3" eb="5">
      <t>ネンド</t>
    </rPh>
    <phoneticPr fontId="3"/>
  </si>
  <si>
    <t>その他</t>
    <phoneticPr fontId="3"/>
  </si>
  <si>
    <t>（令和５年３月３１日現在）</t>
    <rPh sb="1" eb="3">
      <t>レイワ</t>
    </rPh>
    <rPh sb="10" eb="12">
      <t>ゲンザイ</t>
    </rPh>
    <phoneticPr fontId="3"/>
  </si>
  <si>
    <r>
      <t>(単位　　面積：ha　蓄積：m</t>
    </r>
    <r>
      <rPr>
        <vertAlign val="superscript"/>
        <sz val="9"/>
        <color theme="1"/>
        <rFont val="ＭＳ Ｐ明朝"/>
        <family val="1"/>
        <charset val="128"/>
      </rPr>
      <t>3</t>
    </r>
    <r>
      <rPr>
        <sz val="9"/>
        <color theme="1"/>
        <rFont val="ＭＳ Ｐ明朝"/>
        <family val="1"/>
        <charset val="128"/>
      </rPr>
      <t>)</t>
    </r>
    <rPh sb="5" eb="7">
      <t>メンセキ</t>
    </rPh>
    <rPh sb="11" eb="13">
      <t>チクセキ</t>
    </rPh>
    <phoneticPr fontId="4"/>
  </si>
  <si>
    <t>令和４年度</t>
    <rPh sb="0" eb="2">
      <t>レイワ</t>
    </rPh>
    <phoneticPr fontId="4"/>
  </si>
  <si>
    <t>（令和5年3月31日現在）</t>
    <rPh sb="1" eb="3">
      <t>レイワ</t>
    </rPh>
    <phoneticPr fontId="4"/>
  </si>
  <si>
    <t>〔資料〕林政課</t>
    <rPh sb="4" eb="6">
      <t>リンセイ</t>
    </rPh>
    <rPh sb="6" eb="7">
      <t>カ</t>
    </rPh>
    <phoneticPr fontId="4"/>
  </si>
  <si>
    <r>
      <t>(単位：ｍ</t>
    </r>
    <r>
      <rPr>
        <vertAlign val="superscript"/>
        <sz val="9"/>
        <color theme="1"/>
        <rFont val="ＭＳ Ｐ明朝"/>
        <family val="1"/>
        <charset val="128"/>
      </rPr>
      <t>3</t>
    </r>
    <r>
      <rPr>
        <sz val="9"/>
        <color theme="1"/>
        <rFont val="ＭＳ Ｐ明朝"/>
        <family val="1"/>
        <charset val="128"/>
      </rPr>
      <t>)</t>
    </r>
    <phoneticPr fontId="4"/>
  </si>
  <si>
    <t>〔資料〕林政課</t>
    <rPh sb="4" eb="6">
      <t>リンセイ</t>
    </rPh>
    <rPh sb="6" eb="7">
      <t>カ</t>
    </rPh>
    <phoneticPr fontId="3"/>
  </si>
  <si>
    <r>
      <t>(m</t>
    </r>
    <r>
      <rPr>
        <vertAlign val="superscript"/>
        <sz val="10"/>
        <color theme="1"/>
        <rFont val="ＭＳ Ｐ明朝"/>
        <family val="1"/>
        <charset val="128"/>
      </rPr>
      <t>3</t>
    </r>
    <r>
      <rPr>
        <sz val="10"/>
        <color theme="1"/>
        <rFont val="ＭＳ Ｐ明朝"/>
        <family val="1"/>
        <charset val="128"/>
      </rPr>
      <t>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</si>
</sst>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0_ "/>
    <numFmt numFmtId="177" formatCode="#,##0_ "/>
    <numFmt numFmtId="178" formatCode="0.0%"/>
    <numFmt numFmtId="179" formatCode="0.0000_ "/>
    <numFmt numFmtId="180" formatCode="#,##0.00_);[Red]\(#,##0.00\)"/>
    <numFmt numFmtId="181" formatCode="#,##0.00;[Red]#,##0.00"/>
    <numFmt numFmtId="182" formatCode="#,##0.00;\-#,##0.00;&quot;-&quot;"/>
    <numFmt numFmtId="183" formatCode="#,##0;\-#,##0;&quot;-&quot;"/>
    <numFmt numFmtId="184" formatCode="\(#,##0\)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vertAlign val="superscript"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5" fillId="0" borderId="0" applyFont="0" applyFill="0" applyBorder="0" applyAlignment="0" applyProtection="0">
      <alignment vertical="center"/>
    </xf>
    <xf numFmtId="0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05">
    <xf numFmtId="0" fontId="0" fillId="0" borderId="0" xfId="0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8" fillId="0" borderId="45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/>
    </xf>
    <xf numFmtId="0" fontId="11" fillId="0" borderId="72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11" fillId="0" borderId="74" xfId="0" applyFont="1" applyFill="1" applyBorder="1" applyAlignment="1">
      <alignment horizontal="center" vertical="center" wrapText="1"/>
    </xf>
    <xf numFmtId="0" fontId="8" fillId="0" borderId="78" xfId="0" applyFont="1" applyFill="1" applyBorder="1" applyAlignment="1">
      <alignment horizontal="center" vertical="center"/>
    </xf>
    <xf numFmtId="0" fontId="11" fillId="0" borderId="77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distributed" vertical="center"/>
    </xf>
    <xf numFmtId="182" fontId="8" fillId="0" borderId="79" xfId="0" applyNumberFormat="1" applyFont="1" applyFill="1" applyBorder="1" applyAlignment="1">
      <alignment horizontal="right" vertical="center"/>
    </xf>
    <xf numFmtId="182" fontId="8" fillId="0" borderId="80" xfId="0" applyNumberFormat="1" applyFont="1" applyFill="1" applyBorder="1" applyAlignment="1">
      <alignment horizontal="right" vertical="center"/>
    </xf>
    <xf numFmtId="182" fontId="8" fillId="0" borderId="65" xfId="0" applyNumberFormat="1" applyFont="1" applyFill="1" applyBorder="1" applyAlignment="1">
      <alignment vertical="center"/>
    </xf>
    <xf numFmtId="9" fontId="8" fillId="0" borderId="65" xfId="0" applyNumberFormat="1" applyFont="1" applyFill="1" applyBorder="1" applyAlignment="1">
      <alignment vertical="center"/>
    </xf>
    <xf numFmtId="183" fontId="8" fillId="0" borderId="65" xfId="0" applyNumberFormat="1" applyFont="1" applyFill="1" applyBorder="1" applyAlignment="1">
      <alignment vertical="center"/>
    </xf>
    <xf numFmtId="183" fontId="8" fillId="0" borderId="66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75" xfId="0" applyFont="1" applyFill="1" applyBorder="1" applyAlignment="1">
      <alignment horizontal="distributed" vertical="center"/>
    </xf>
    <xf numFmtId="182" fontId="12" fillId="0" borderId="64" xfId="0" applyNumberFormat="1" applyFont="1" applyFill="1" applyBorder="1" applyAlignment="1">
      <alignment horizontal="right" vertical="center"/>
    </xf>
    <xf numFmtId="182" fontId="12" fillId="0" borderId="65" xfId="0" applyNumberFormat="1" applyFont="1" applyFill="1" applyBorder="1" applyAlignment="1">
      <alignment horizontal="right" vertical="center"/>
    </xf>
    <xf numFmtId="182" fontId="12" fillId="0" borderId="65" xfId="0" applyNumberFormat="1" applyFont="1" applyFill="1" applyBorder="1" applyAlignment="1">
      <alignment vertical="center"/>
    </xf>
    <xf numFmtId="9" fontId="12" fillId="0" borderId="65" xfId="0" applyNumberFormat="1" applyFont="1" applyFill="1" applyBorder="1" applyAlignment="1">
      <alignment vertical="center"/>
    </xf>
    <xf numFmtId="183" fontId="12" fillId="0" borderId="65" xfId="0" applyNumberFormat="1" applyFont="1" applyFill="1" applyBorder="1" applyAlignment="1">
      <alignment vertical="center"/>
    </xf>
    <xf numFmtId="183" fontId="12" fillId="0" borderId="66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8" fillId="0" borderId="75" xfId="0" applyFont="1" applyFill="1" applyBorder="1" applyAlignment="1">
      <alignment horizontal="right" vertical="center" indent="1"/>
    </xf>
    <xf numFmtId="0" fontId="8" fillId="0" borderId="79" xfId="0" applyFont="1" applyFill="1" applyBorder="1" applyAlignment="1">
      <alignment horizontal="center" vertical="center"/>
    </xf>
    <xf numFmtId="182" fontId="8" fillId="0" borderId="80" xfId="0" applyNumberFormat="1" applyFont="1" applyFill="1" applyBorder="1" applyAlignment="1">
      <alignment vertical="center"/>
    </xf>
    <xf numFmtId="9" fontId="8" fillId="0" borderId="65" xfId="1" applyFont="1" applyFill="1" applyBorder="1" applyAlignment="1">
      <alignment vertical="center"/>
    </xf>
    <xf numFmtId="0" fontId="8" fillId="0" borderId="75" xfId="0" applyFont="1" applyFill="1" applyBorder="1" applyAlignment="1">
      <alignment horizontal="right" vertical="center" indent="2"/>
    </xf>
    <xf numFmtId="0" fontId="11" fillId="0" borderId="75" xfId="0" applyFont="1" applyFill="1" applyBorder="1" applyAlignment="1">
      <alignment horizontal="center" vertical="center" wrapText="1"/>
    </xf>
    <xf numFmtId="184" fontId="8" fillId="0" borderId="79" xfId="0" applyNumberFormat="1" applyFont="1" applyFill="1" applyBorder="1" applyAlignment="1">
      <alignment horizontal="right" vertical="center"/>
    </xf>
    <xf numFmtId="184" fontId="12" fillId="0" borderId="79" xfId="0" applyNumberFormat="1" applyFont="1" applyFill="1" applyBorder="1" applyAlignment="1">
      <alignment horizontal="right" vertical="center"/>
    </xf>
    <xf numFmtId="182" fontId="12" fillId="0" borderId="80" xfId="0" applyNumberFormat="1" applyFont="1" applyFill="1" applyBorder="1" applyAlignment="1">
      <alignment vertical="center"/>
    </xf>
    <xf numFmtId="182" fontId="12" fillId="0" borderId="65" xfId="0" applyNumberFormat="1" applyFont="1" applyFill="1" applyBorder="1" applyAlignment="1">
      <alignment horizontal="right" vertical="center"/>
    </xf>
    <xf numFmtId="0" fontId="8" fillId="0" borderId="75" xfId="0" applyFont="1" applyFill="1" applyBorder="1" applyAlignment="1">
      <alignment horizontal="center" vertical="center"/>
    </xf>
    <xf numFmtId="0" fontId="12" fillId="0" borderId="76" xfId="0" applyFont="1" applyFill="1" applyBorder="1" applyAlignment="1">
      <alignment horizontal="center" vertical="center" wrapText="1"/>
    </xf>
    <xf numFmtId="182" fontId="12" fillId="0" borderId="82" xfId="0" applyNumberFormat="1" applyFont="1" applyFill="1" applyBorder="1" applyAlignment="1">
      <alignment horizontal="right" vertical="center"/>
    </xf>
    <xf numFmtId="182" fontId="12" fillId="0" borderId="81" xfId="0" applyNumberFormat="1" applyFont="1" applyFill="1" applyBorder="1" applyAlignment="1">
      <alignment horizontal="right" vertical="center"/>
    </xf>
    <xf numFmtId="182" fontId="12" fillId="0" borderId="67" xfId="0" applyNumberFormat="1" applyFont="1" applyFill="1" applyBorder="1" applyAlignment="1">
      <alignment vertical="center"/>
    </xf>
    <xf numFmtId="9" fontId="12" fillId="0" borderId="67" xfId="0" applyNumberFormat="1" applyFont="1" applyFill="1" applyBorder="1" applyAlignment="1">
      <alignment vertical="center"/>
    </xf>
    <xf numFmtId="183" fontId="12" fillId="0" borderId="67" xfId="0" applyNumberFormat="1" applyFont="1" applyFill="1" applyBorder="1" applyAlignment="1">
      <alignment vertical="center"/>
    </xf>
    <xf numFmtId="183" fontId="12" fillId="0" borderId="68" xfId="0" applyNumberFormat="1" applyFont="1" applyFill="1" applyBorder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82" fontId="8" fillId="0" borderId="0" xfId="0" applyNumberFormat="1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right" vertical="top"/>
    </xf>
    <xf numFmtId="0" fontId="14" fillId="0" borderId="0" xfId="0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 shrinkToFit="1"/>
    </xf>
    <xf numFmtId="0" fontId="8" fillId="0" borderId="24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182" fontId="8" fillId="0" borderId="39" xfId="0" applyNumberFormat="1" applyFont="1" applyFill="1" applyBorder="1" applyAlignment="1">
      <alignment vertical="center"/>
    </xf>
    <xf numFmtId="182" fontId="8" fillId="0" borderId="20" xfId="0" applyNumberFormat="1" applyFont="1" applyFill="1" applyBorder="1" applyAlignment="1">
      <alignment vertical="center"/>
    </xf>
    <xf numFmtId="182" fontId="8" fillId="0" borderId="58" xfId="0" applyNumberFormat="1" applyFont="1" applyFill="1" applyBorder="1" applyAlignment="1">
      <alignment vertical="center"/>
    </xf>
    <xf numFmtId="183" fontId="8" fillId="0" borderId="42" xfId="0" applyNumberFormat="1" applyFont="1" applyFill="1" applyBorder="1" applyAlignment="1">
      <alignment vertical="center"/>
    </xf>
    <xf numFmtId="183" fontId="8" fillId="0" borderId="22" xfId="0" applyNumberFormat="1" applyFont="1" applyFill="1" applyBorder="1" applyAlignment="1">
      <alignment vertical="center"/>
    </xf>
    <xf numFmtId="183" fontId="8" fillId="0" borderId="59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distributed" vertical="center"/>
    </xf>
    <xf numFmtId="0" fontId="11" fillId="0" borderId="9" xfId="0" applyFont="1" applyFill="1" applyBorder="1" applyAlignment="1">
      <alignment horizontal="distributed" vertical="center"/>
    </xf>
    <xf numFmtId="182" fontId="8" fillId="0" borderId="42" xfId="0" applyNumberFormat="1" applyFont="1" applyFill="1" applyBorder="1" applyAlignment="1">
      <alignment horizontal="right" vertical="center"/>
    </xf>
    <xf numFmtId="182" fontId="8" fillId="0" borderId="22" xfId="0" applyNumberFormat="1" applyFont="1" applyFill="1" applyBorder="1" applyAlignment="1">
      <alignment vertical="center"/>
    </xf>
    <xf numFmtId="182" fontId="8" fillId="0" borderId="59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horizontal="distributed" vertical="center"/>
    </xf>
    <xf numFmtId="182" fontId="12" fillId="0" borderId="42" xfId="0" applyNumberFormat="1" applyFont="1" applyFill="1" applyBorder="1" applyAlignment="1">
      <alignment horizontal="right" vertical="center"/>
    </xf>
    <xf numFmtId="182" fontId="12" fillId="0" borderId="22" xfId="0" applyNumberFormat="1" applyFont="1" applyFill="1" applyBorder="1" applyAlignment="1">
      <alignment vertical="center"/>
    </xf>
    <xf numFmtId="182" fontId="12" fillId="0" borderId="59" xfId="0" applyNumberFormat="1" applyFont="1" applyFill="1" applyBorder="1" applyAlignment="1">
      <alignment vertical="center"/>
    </xf>
    <xf numFmtId="183" fontId="12" fillId="0" borderId="42" xfId="0" applyNumberFormat="1" applyFont="1" applyFill="1" applyBorder="1" applyAlignment="1">
      <alignment vertical="center"/>
    </xf>
    <xf numFmtId="183" fontId="12" fillId="0" borderId="22" xfId="0" applyNumberFormat="1" applyFont="1" applyFill="1" applyBorder="1" applyAlignment="1">
      <alignment vertical="center"/>
    </xf>
    <xf numFmtId="183" fontId="12" fillId="0" borderId="59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82" fontId="8" fillId="0" borderId="42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distributed" vertical="center"/>
    </xf>
    <xf numFmtId="182" fontId="8" fillId="0" borderId="22" xfId="0" applyNumberFormat="1" applyFont="1" applyFill="1" applyBorder="1" applyAlignment="1">
      <alignment horizontal="right" vertical="center"/>
    </xf>
    <xf numFmtId="183" fontId="8" fillId="0" borderId="59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/>
    </xf>
    <xf numFmtId="182" fontId="8" fillId="0" borderId="55" xfId="0" applyNumberFormat="1" applyFont="1" applyFill="1" applyBorder="1" applyAlignment="1">
      <alignment vertical="center"/>
    </xf>
    <xf numFmtId="182" fontId="8" fillId="0" borderId="31" xfId="0" applyNumberFormat="1" applyFont="1" applyFill="1" applyBorder="1" applyAlignment="1">
      <alignment vertical="center"/>
    </xf>
    <xf numFmtId="182" fontId="8" fillId="0" borderId="60" xfId="0" applyNumberFormat="1" applyFont="1" applyFill="1" applyBorder="1" applyAlignment="1">
      <alignment vertical="center"/>
    </xf>
    <xf numFmtId="183" fontId="8" fillId="0" borderId="55" xfId="0" applyNumberFormat="1" applyFont="1" applyFill="1" applyBorder="1" applyAlignment="1">
      <alignment vertical="center"/>
    </xf>
    <xf numFmtId="183" fontId="8" fillId="0" borderId="31" xfId="0" applyNumberFormat="1" applyFont="1" applyFill="1" applyBorder="1" applyAlignment="1">
      <alignment vertical="center"/>
    </xf>
    <xf numFmtId="183" fontId="8" fillId="0" borderId="6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14" fillId="0" borderId="0" xfId="0" applyFont="1" applyFill="1" applyAlignment="1">
      <alignment horizontal="right" vertical="center"/>
    </xf>
    <xf numFmtId="0" fontId="8" fillId="0" borderId="0" xfId="0" applyFont="1" applyFill="1" applyBorder="1"/>
    <xf numFmtId="58" fontId="8" fillId="0" borderId="0" xfId="0" quotePrefix="1" applyNumberFormat="1" applyFont="1" applyFill="1" applyBorder="1"/>
    <xf numFmtId="58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8" fillId="0" borderId="0" xfId="0" applyFont="1" applyFill="1"/>
    <xf numFmtId="58" fontId="8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8" fillId="0" borderId="3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distributed" vertical="center"/>
    </xf>
    <xf numFmtId="176" fontId="8" fillId="0" borderId="44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vertical="center"/>
    </xf>
    <xf numFmtId="10" fontId="8" fillId="0" borderId="4" xfId="0" applyNumberFormat="1" applyFont="1" applyFill="1" applyBorder="1" applyAlignment="1">
      <alignment vertical="center"/>
    </xf>
    <xf numFmtId="177" fontId="8" fillId="0" borderId="44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5" xfId="0" applyFont="1" applyFill="1" applyBorder="1" applyAlignment="1">
      <alignment horizontal="distributed" vertical="center"/>
    </xf>
    <xf numFmtId="176" fontId="8" fillId="0" borderId="29" xfId="0" applyNumberFormat="1" applyFont="1" applyFill="1" applyBorder="1" applyAlignment="1">
      <alignment vertical="center"/>
    </xf>
    <xf numFmtId="176" fontId="8" fillId="0" borderId="26" xfId="0" applyNumberFormat="1" applyFont="1" applyFill="1" applyBorder="1" applyAlignment="1">
      <alignment vertical="center"/>
    </xf>
    <xf numFmtId="10" fontId="8" fillId="0" borderId="38" xfId="0" applyNumberFormat="1" applyFont="1" applyFill="1" applyBorder="1" applyAlignment="1">
      <alignment vertical="center"/>
    </xf>
    <xf numFmtId="177" fontId="8" fillId="0" borderId="29" xfId="0" applyNumberFormat="1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180" fontId="8" fillId="0" borderId="26" xfId="0" applyNumberFormat="1" applyFont="1" applyFill="1" applyBorder="1" applyAlignment="1">
      <alignment vertical="center"/>
    </xf>
    <xf numFmtId="177" fontId="8" fillId="0" borderId="26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181" fontId="8" fillId="0" borderId="0" xfId="0" applyNumberFormat="1" applyFont="1" applyFill="1" applyBorder="1" applyAlignment="1">
      <alignment horizontal="right" vertical="center"/>
    </xf>
    <xf numFmtId="181" fontId="8" fillId="0" borderId="29" xfId="0" applyNumberFormat="1" applyFont="1" applyFill="1" applyBorder="1" applyAlignment="1">
      <alignment horizontal="right" vertical="center"/>
    </xf>
    <xf numFmtId="180" fontId="8" fillId="0" borderId="26" xfId="0" applyNumberFormat="1" applyFont="1" applyFill="1" applyBorder="1" applyAlignment="1">
      <alignment horizontal="right" vertical="center"/>
    </xf>
    <xf numFmtId="0" fontId="8" fillId="0" borderId="34" xfId="0" applyFont="1" applyFill="1" applyBorder="1" applyAlignment="1">
      <alignment horizontal="distributed" vertical="center"/>
    </xf>
    <xf numFmtId="176" fontId="8" fillId="0" borderId="35" xfId="0" applyNumberFormat="1" applyFont="1" applyFill="1" applyBorder="1" applyAlignment="1">
      <alignment vertical="center"/>
    </xf>
    <xf numFmtId="178" fontId="8" fillId="0" borderId="36" xfId="0" applyNumberFormat="1" applyFont="1" applyFill="1" applyBorder="1" applyAlignment="1">
      <alignment vertical="center"/>
    </xf>
    <xf numFmtId="177" fontId="8" fillId="0" borderId="37" xfId="0" applyNumberFormat="1" applyFont="1" applyFill="1" applyBorder="1" applyAlignment="1">
      <alignment vertical="center"/>
    </xf>
    <xf numFmtId="178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 applyAlignment="1"/>
    <xf numFmtId="0" fontId="7" fillId="0" borderId="0" xfId="0" applyFont="1" applyFill="1"/>
    <xf numFmtId="58" fontId="8" fillId="0" borderId="0" xfId="0" quotePrefix="1" applyNumberFormat="1" applyFont="1" applyFill="1"/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3" xfId="0" applyFont="1" applyFill="1" applyBorder="1"/>
    <xf numFmtId="0" fontId="8" fillId="0" borderId="14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5" xfId="0" applyFont="1" applyFill="1" applyBorder="1"/>
    <xf numFmtId="0" fontId="8" fillId="0" borderId="18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distributed" vertical="center"/>
    </xf>
    <xf numFmtId="176" fontId="8" fillId="0" borderId="7" xfId="0" applyNumberFormat="1" applyFont="1" applyFill="1" applyBorder="1" applyAlignment="1">
      <alignment vertical="center"/>
    </xf>
    <xf numFmtId="179" fontId="8" fillId="0" borderId="19" xfId="0" applyNumberFormat="1" applyFont="1" applyFill="1" applyBorder="1" applyAlignment="1">
      <alignment vertical="center"/>
    </xf>
    <xf numFmtId="178" fontId="8" fillId="0" borderId="20" xfId="0" applyNumberFormat="1" applyFont="1" applyFill="1" applyBorder="1" applyAlignment="1">
      <alignment vertical="center"/>
    </xf>
    <xf numFmtId="178" fontId="8" fillId="0" borderId="43" xfId="0" applyNumberFormat="1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vertical="center"/>
    </xf>
    <xf numFmtId="179" fontId="8" fillId="0" borderId="13" xfId="0" applyNumberFormat="1" applyFont="1" applyFill="1" applyBorder="1" applyAlignment="1">
      <alignment vertical="center"/>
    </xf>
    <xf numFmtId="0" fontId="11" fillId="0" borderId="51" xfId="0" applyFont="1" applyFill="1" applyBorder="1" applyAlignment="1">
      <alignment vertical="center" wrapText="1"/>
    </xf>
    <xf numFmtId="176" fontId="8" fillId="0" borderId="8" xfId="0" applyNumberFormat="1" applyFont="1" applyFill="1" applyBorder="1" applyAlignment="1">
      <alignment vertical="center"/>
    </xf>
    <xf numFmtId="179" fontId="8" fillId="0" borderId="21" xfId="0" applyNumberFormat="1" applyFont="1" applyFill="1" applyBorder="1" applyAlignment="1">
      <alignment vertical="center"/>
    </xf>
    <xf numFmtId="178" fontId="8" fillId="0" borderId="22" xfId="0" applyNumberFormat="1" applyFont="1" applyFill="1" applyBorder="1" applyAlignment="1">
      <alignment vertical="center"/>
    </xf>
    <xf numFmtId="178" fontId="8" fillId="0" borderId="23" xfId="0" applyNumberFormat="1" applyFont="1" applyFill="1" applyBorder="1" applyAlignment="1">
      <alignment vertical="center"/>
    </xf>
    <xf numFmtId="177" fontId="8" fillId="0" borderId="8" xfId="0" applyNumberFormat="1" applyFont="1" applyFill="1" applyBorder="1" applyAlignment="1">
      <alignment vertical="center"/>
    </xf>
    <xf numFmtId="0" fontId="11" fillId="0" borderId="46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distributed" vertical="center"/>
    </xf>
    <xf numFmtId="176" fontId="8" fillId="0" borderId="16" xfId="0" applyNumberFormat="1" applyFont="1" applyFill="1" applyBorder="1" applyAlignment="1">
      <alignment vertical="center"/>
    </xf>
    <xf numFmtId="179" fontId="8" fillId="0" borderId="27" xfId="0" applyNumberFormat="1" applyFont="1" applyFill="1" applyBorder="1" applyAlignment="1">
      <alignment vertical="center"/>
    </xf>
    <xf numFmtId="178" fontId="8" fillId="0" borderId="28" xfId="0" applyNumberFormat="1" applyFont="1" applyFill="1" applyBorder="1" applyAlignment="1">
      <alignment vertical="center"/>
    </xf>
    <xf numFmtId="177" fontId="8" fillId="0" borderId="16" xfId="0" applyNumberFormat="1" applyFont="1" applyFill="1" applyBorder="1" applyAlignment="1">
      <alignment vertical="center"/>
    </xf>
    <xf numFmtId="179" fontId="8" fillId="0" borderId="15" xfId="0" applyNumberFormat="1" applyFont="1" applyFill="1" applyBorder="1" applyAlignment="1">
      <alignment vertical="center"/>
    </xf>
    <xf numFmtId="0" fontId="11" fillId="0" borderId="5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vertical="center"/>
    </xf>
    <xf numFmtId="0" fontId="8" fillId="0" borderId="25" xfId="0" applyFont="1" applyFill="1" applyBorder="1" applyAlignment="1">
      <alignment horizontal="distributed" vertical="center"/>
    </xf>
    <xf numFmtId="0" fontId="11" fillId="0" borderId="40" xfId="0" applyFont="1" applyFill="1" applyBorder="1" applyAlignment="1">
      <alignment horizontal="distributed" vertical="center"/>
    </xf>
    <xf numFmtId="178" fontId="8" fillId="0" borderId="2" xfId="0" applyNumberFormat="1" applyFont="1" applyFill="1" applyBorder="1" applyAlignment="1">
      <alignment vertical="center"/>
    </xf>
    <xf numFmtId="178" fontId="8" fillId="0" borderId="18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178" fontId="8" fillId="0" borderId="31" xfId="0" applyNumberFormat="1" applyFont="1" applyFill="1" applyBorder="1" applyAlignment="1">
      <alignment vertical="center"/>
    </xf>
    <xf numFmtId="178" fontId="8" fillId="0" borderId="11" xfId="0" applyNumberFormat="1" applyFont="1" applyFill="1" applyBorder="1" applyAlignment="1">
      <alignment vertical="center"/>
    </xf>
    <xf numFmtId="177" fontId="8" fillId="0" borderId="12" xfId="0" applyNumberFormat="1" applyFont="1" applyFill="1" applyBorder="1" applyAlignment="1">
      <alignment vertical="center"/>
    </xf>
    <xf numFmtId="179" fontId="8" fillId="0" borderId="32" xfId="0" applyNumberFormat="1" applyFont="1" applyFill="1" applyBorder="1" applyAlignment="1">
      <alignment vertical="center"/>
    </xf>
    <xf numFmtId="178" fontId="8" fillId="0" borderId="33" xfId="0" applyNumberFormat="1" applyFont="1" applyFill="1" applyBorder="1" applyAlignment="1">
      <alignment vertical="center"/>
    </xf>
  </cellXfs>
  <cellStyles count="9">
    <cellStyle name="パーセント" xfId="1" builtinId="5"/>
    <cellStyle name="パーセント 2" xfId="2" xr:uid="{00000000-0005-0000-0000-000001000000}"/>
    <cellStyle name="パーセント 3" xfId="7" xr:uid="{00000000-0005-0000-0000-000002000000}"/>
    <cellStyle name="桁区切り 2" xfId="3" xr:uid="{00000000-0005-0000-0000-000003000000}"/>
    <cellStyle name="標準" xfId="0" builtinId="0"/>
    <cellStyle name="標準 2" xfId="4" xr:uid="{00000000-0005-0000-0000-000005000000}"/>
    <cellStyle name="標準 2 2" xfId="8" xr:uid="{00000000-0005-0000-0000-000006000000}"/>
    <cellStyle name="標準 3" xfId="5" xr:uid="{00000000-0005-0000-0000-000007000000}"/>
    <cellStyle name="標準 4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蓄　　積</a:t>
            </a:r>
          </a:p>
        </c:rich>
      </c:tx>
      <c:layout>
        <c:manualLayout>
          <c:xMode val="edge"/>
          <c:yMode val="edge"/>
          <c:x val="0.42520467176559951"/>
          <c:y val="1.0160820806490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42576605635139"/>
          <c:y val="0.11094762789687784"/>
          <c:w val="0.75564215918793287"/>
          <c:h val="0.76299634078586887"/>
        </c:manualLayout>
      </c:layout>
      <c:doughnutChart>
        <c:varyColors val="1"/>
        <c:ser>
          <c:idx val="0"/>
          <c:order val="0"/>
          <c:spPr>
            <a:noFill/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F6-4CF9-A773-FE5DAAFA7D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F6-4CF9-A773-FE5DAAFA7D5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6F6-4CF9-A773-FE5DAAFA7D5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6F6-4CF9-A773-FE5DAAFA7D5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6F6-4CF9-A773-FE5DAAFA7D5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6F6-4CF9-A773-FE5DAAFA7D5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6F6-4CF9-A773-FE5DAAFA7D5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6F6-4CF9-A773-FE5DAAFA7D5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6F6-4CF9-A773-FE5DAAFA7D5F}"/>
              </c:ext>
            </c:extLst>
          </c:dPt>
          <c:dLbls>
            <c:dLbl>
              <c:idx val="4"/>
              <c:layout>
                <c:manualLayout>
                  <c:x val="-0.13520032887455333"/>
                  <c:y val="0.1045533906801794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02532966511716"/>
                      <c:h val="0.138171159262026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6F6-4CF9-A773-FE5DAAFA7D5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F6-4CF9-A773-FE5DAAFA7D5F}"/>
                </c:ext>
              </c:extLst>
            </c:dLbl>
            <c:dLbl>
              <c:idx val="6"/>
              <c:layout>
                <c:manualLayout>
                  <c:x val="-0.12896739714764571"/>
                  <c:y val="-7.85582824044805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F6-4CF9-A773-FE5DAAFA7D5F}"/>
                </c:ext>
              </c:extLst>
            </c:dLbl>
            <c:dLbl>
              <c:idx val="7"/>
              <c:layout>
                <c:manualLayout>
                  <c:x val="1.6016016016015978E-2"/>
                  <c:y val="-6.92640692640698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F6-4CF9-A773-FE5DAAFA7D5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F6-4CF9-A773-FE5DAAFA7D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'12-2造林面積・12-3素材生産量 '!$N$28:$N$36</c:f>
              <c:strCache>
                <c:ptCount val="9"/>
                <c:pt idx="0">
                  <c:v>す  　ぎ</c:v>
                </c:pt>
                <c:pt idx="1">
                  <c:v>ひ の き</c:v>
                </c:pt>
                <c:pt idx="2">
                  <c:v>ま    つ</c:v>
                </c:pt>
                <c:pt idx="3">
                  <c:v>からまつ</c:v>
                </c:pt>
                <c:pt idx="4">
                  <c:v>その他針葉樹</c:v>
                </c:pt>
                <c:pt idx="5">
                  <c:v>針葉樹</c:v>
                </c:pt>
                <c:pt idx="6">
                  <c:v>人工林</c:v>
                </c:pt>
                <c:pt idx="7">
                  <c:v>天然林</c:v>
                </c:pt>
                <c:pt idx="8">
                  <c:v>広葉樹</c:v>
                </c:pt>
              </c:strCache>
            </c:strRef>
          </c:cat>
          <c:val>
            <c:numRef>
              <c:f>'12-2造林面積・12-3素材生産量 '!$R$28:$R$36</c:f>
              <c:numCache>
                <c:formatCode>#,##0_ </c:formatCode>
                <c:ptCount val="9"/>
                <c:pt idx="0">
                  <c:v>356585</c:v>
                </c:pt>
                <c:pt idx="1">
                  <c:v>112227</c:v>
                </c:pt>
                <c:pt idx="2">
                  <c:v>189415</c:v>
                </c:pt>
                <c:pt idx="3">
                  <c:v>253511</c:v>
                </c:pt>
                <c:pt idx="4">
                  <c:v>9910</c:v>
                </c:pt>
                <c:pt idx="6">
                  <c:v>5216</c:v>
                </c:pt>
                <c:pt idx="7">
                  <c:v>341404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6F6-4CF9-A773-FE5DAAFA7D5F}"/>
            </c:ext>
          </c:extLst>
        </c:ser>
        <c:ser>
          <c:idx val="1"/>
          <c:order val="1"/>
          <c:spPr>
            <a:noFill/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A-36F6-4CF9-A773-FE5DAAFA7D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B-36F6-4CF9-A773-FE5DAAFA7D5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C-36F6-4CF9-A773-FE5DAAFA7D5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36F6-4CF9-A773-FE5DAAFA7D5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E-36F6-4CF9-A773-FE5DAAFA7D5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F-36F6-4CF9-A773-FE5DAAFA7D5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0-36F6-4CF9-A773-FE5DAAFA7D5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1-36F6-4CF9-A773-FE5DAAFA7D5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2-36F6-4CF9-A773-FE5DAAFA7D5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F6-4CF9-A773-FE5DAAFA7D5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F6-4CF9-A773-FE5DAAFA7D5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F6-4CF9-A773-FE5DAAFA7D5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F6-4CF9-A773-FE5DAAFA7D5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F6-4CF9-A773-FE5DAAFA7D5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6F6-4CF9-A773-FE5DAAFA7D5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6F6-4CF9-A773-FE5DAAFA7D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'12-2造林面積・12-3素材生産量 '!$N$28:$N$36</c:f>
              <c:strCache>
                <c:ptCount val="9"/>
                <c:pt idx="0">
                  <c:v>す  　ぎ</c:v>
                </c:pt>
                <c:pt idx="1">
                  <c:v>ひ の き</c:v>
                </c:pt>
                <c:pt idx="2">
                  <c:v>ま    つ</c:v>
                </c:pt>
                <c:pt idx="3">
                  <c:v>からまつ</c:v>
                </c:pt>
                <c:pt idx="4">
                  <c:v>その他針葉樹</c:v>
                </c:pt>
                <c:pt idx="5">
                  <c:v>針葉樹</c:v>
                </c:pt>
                <c:pt idx="6">
                  <c:v>人工林</c:v>
                </c:pt>
                <c:pt idx="7">
                  <c:v>天然林</c:v>
                </c:pt>
                <c:pt idx="8">
                  <c:v>広葉樹</c:v>
                </c:pt>
              </c:strCache>
            </c:strRef>
          </c:cat>
          <c:val>
            <c:numRef>
              <c:f>'12-2造林面積・12-3素材生産量 '!$S$28:$S$36</c:f>
              <c:numCache>
                <c:formatCode>General</c:formatCode>
                <c:ptCount val="9"/>
                <c:pt idx="5" formatCode="#,##0_ ">
                  <c:v>921648</c:v>
                </c:pt>
                <c:pt idx="8" formatCode="#,##0_ ">
                  <c:v>346620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6F6-4CF9-A773-FE5DAAFA7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蓄　　積</a:t>
            </a:r>
          </a:p>
        </c:rich>
      </c:tx>
      <c:layout>
        <c:manualLayout>
          <c:xMode val="edge"/>
          <c:yMode val="edge"/>
          <c:x val="0.42520467176559951"/>
          <c:y val="1.0160820806490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42576605635139"/>
          <c:y val="0.11094762789687784"/>
          <c:w val="0.75564215918793287"/>
          <c:h val="0.76299634078586887"/>
        </c:manualLayout>
      </c:layout>
      <c:doughnutChart>
        <c:varyColors val="1"/>
        <c:ser>
          <c:idx val="3"/>
          <c:order val="3"/>
          <c:spPr>
            <a:noFill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'12-2造林面積・12-3素材生産量 '!$N$28:$N$39</c15:sqref>
                  </c15:fullRef>
                </c:ext>
              </c:extLst>
              <c:f>'12-2造林面積・12-3素材生産量 '!$N$28:$N$38</c:f>
              <c:strCache>
                <c:ptCount val="11"/>
                <c:pt idx="0">
                  <c:v>す  　ぎ</c:v>
                </c:pt>
                <c:pt idx="1">
                  <c:v>ひ の き</c:v>
                </c:pt>
                <c:pt idx="2">
                  <c:v>ま    つ</c:v>
                </c:pt>
                <c:pt idx="3">
                  <c:v>からまつ</c:v>
                </c:pt>
                <c:pt idx="4">
                  <c:v>その他針葉樹</c:v>
                </c:pt>
                <c:pt idx="5">
                  <c:v>針葉樹</c:v>
                </c:pt>
                <c:pt idx="6">
                  <c:v>人工林</c:v>
                </c:pt>
                <c:pt idx="7">
                  <c:v>天然林</c:v>
                </c:pt>
                <c:pt idx="8">
                  <c:v>広葉樹</c:v>
                </c:pt>
                <c:pt idx="9">
                  <c:v>伐採地・未立木地</c:v>
                </c:pt>
                <c:pt idx="10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'12-2造林面積・12-3素材生産量 '!$R$28:$R$39</c15:sqref>
                  </c15:fullRef>
                </c:ext>
              </c:extLst>
              <c:f>'12-2造林面積・12-3素材生産量 '!$R$28:$R$38</c:f>
              <c:numCache>
                <c:formatCode>#,##0_ </c:formatCode>
                <c:ptCount val="11"/>
                <c:pt idx="0">
                  <c:v>356585</c:v>
                </c:pt>
                <c:pt idx="1">
                  <c:v>112227</c:v>
                </c:pt>
                <c:pt idx="2">
                  <c:v>189415</c:v>
                </c:pt>
                <c:pt idx="3">
                  <c:v>253511</c:v>
                </c:pt>
                <c:pt idx="4">
                  <c:v>9910</c:v>
                </c:pt>
                <c:pt idx="6">
                  <c:v>5216</c:v>
                </c:pt>
                <c:pt idx="7">
                  <c:v>341404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2CF-4D18-80C5-3E031061C08E}"/>
            </c:ext>
          </c:extLst>
        </c:ser>
        <c:ser>
          <c:idx val="4"/>
          <c:order val="4"/>
          <c:spPr>
            <a:noFill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'12-2造林面積・12-3素材生産量 '!$N$28:$N$39</c15:sqref>
                  </c15:fullRef>
                </c:ext>
              </c:extLst>
              <c:f>'12-2造林面積・12-3素材生産量 '!$N$28:$N$38</c:f>
              <c:strCache>
                <c:ptCount val="11"/>
                <c:pt idx="0">
                  <c:v>す  　ぎ</c:v>
                </c:pt>
                <c:pt idx="1">
                  <c:v>ひ の き</c:v>
                </c:pt>
                <c:pt idx="2">
                  <c:v>ま    つ</c:v>
                </c:pt>
                <c:pt idx="3">
                  <c:v>からまつ</c:v>
                </c:pt>
                <c:pt idx="4">
                  <c:v>その他針葉樹</c:v>
                </c:pt>
                <c:pt idx="5">
                  <c:v>針葉樹</c:v>
                </c:pt>
                <c:pt idx="6">
                  <c:v>人工林</c:v>
                </c:pt>
                <c:pt idx="7">
                  <c:v>天然林</c:v>
                </c:pt>
                <c:pt idx="8">
                  <c:v>広葉樹</c:v>
                </c:pt>
                <c:pt idx="9">
                  <c:v>伐採地・未立木地</c:v>
                </c:pt>
                <c:pt idx="10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'12-2造林面積・12-3素材生産量 '!$S$28:$S$39</c15:sqref>
                  </c15:fullRef>
                </c:ext>
              </c:extLst>
              <c:f>'12-2造林面積・12-3素材生産量 '!$S$28:$S$38</c:f>
              <c:numCache>
                <c:formatCode>General</c:formatCode>
                <c:ptCount val="11"/>
                <c:pt idx="5" formatCode="#,##0_ ">
                  <c:v>921648</c:v>
                </c:pt>
                <c:pt idx="8" formatCode="#,##0_ ">
                  <c:v>346620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2CF-4D18-80C5-3E031061C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spPr>
                  <a:noFill/>
                  <a:ln w="9525">
                    <a:solidFill>
                      <a:srgbClr val="000000"/>
                    </a:solidFill>
                    <a:prstDash val="solid"/>
                  </a:ln>
                </c:spPr>
                <c:dPt>
                  <c:idx val="0"/>
                  <c:bubble3D val="0"/>
                  <c:extLst>
                    <c:ext xmlns:c16="http://schemas.microsoft.com/office/drawing/2014/chart" uri="{C3380CC4-5D6E-409C-BE32-E72D297353CC}">
                      <c16:uniqueId val="{00000000-9616-4970-9AEF-32ED2393F66B}"/>
                    </c:ext>
                  </c:extLst>
                </c:dPt>
                <c:dPt>
                  <c:idx val="1"/>
                  <c:bubble3D val="0"/>
                  <c:extLst>
                    <c:ext xmlns:c16="http://schemas.microsoft.com/office/drawing/2014/chart" uri="{C3380CC4-5D6E-409C-BE32-E72D297353CC}">
                      <c16:uniqueId val="{00000001-9616-4970-9AEF-32ED2393F66B}"/>
                    </c:ext>
                  </c:extLst>
                </c:dPt>
                <c:dPt>
                  <c:idx val="2"/>
                  <c:bubble3D val="0"/>
                  <c:extLst>
                    <c:ext xmlns:c16="http://schemas.microsoft.com/office/drawing/2014/chart" uri="{C3380CC4-5D6E-409C-BE32-E72D297353CC}">
                      <c16:uniqueId val="{00000002-9616-4970-9AEF-32ED2393F66B}"/>
                    </c:ext>
                  </c:extLst>
                </c:dPt>
                <c:dPt>
                  <c:idx val="3"/>
                  <c:bubble3D val="0"/>
                  <c:extLst>
                    <c:ext xmlns:c16="http://schemas.microsoft.com/office/drawing/2014/chart" uri="{C3380CC4-5D6E-409C-BE32-E72D297353CC}">
                      <c16:uniqueId val="{00000003-9616-4970-9AEF-32ED2393F66B}"/>
                    </c:ext>
                  </c:extLst>
                </c:dPt>
                <c:dPt>
                  <c:idx val="4"/>
                  <c:bubble3D val="0"/>
                  <c:extLst>
                    <c:ext xmlns:c16="http://schemas.microsoft.com/office/drawing/2014/chart" uri="{C3380CC4-5D6E-409C-BE32-E72D297353CC}">
                      <c16:uniqueId val="{00000004-9616-4970-9AEF-32ED2393F66B}"/>
                    </c:ext>
                  </c:extLst>
                </c:dPt>
                <c:dPt>
                  <c:idx val="5"/>
                  <c:bubble3D val="0"/>
                  <c:extLst>
                    <c:ext xmlns:c16="http://schemas.microsoft.com/office/drawing/2014/chart" uri="{C3380CC4-5D6E-409C-BE32-E72D297353CC}">
                      <c16:uniqueId val="{00000005-9616-4970-9AEF-32ED2393F66B}"/>
                    </c:ext>
                  </c:extLst>
                </c:dPt>
                <c:dPt>
                  <c:idx val="6"/>
                  <c:bubble3D val="0"/>
                  <c:extLst>
                    <c:ext xmlns:c16="http://schemas.microsoft.com/office/drawing/2014/chart" uri="{C3380CC4-5D6E-409C-BE32-E72D297353CC}">
                      <c16:uniqueId val="{00000006-9616-4970-9AEF-32ED2393F66B}"/>
                    </c:ext>
                  </c:extLst>
                </c:dPt>
                <c:dPt>
                  <c:idx val="7"/>
                  <c:bubble3D val="0"/>
                  <c:extLst>
                    <c:ext xmlns:c16="http://schemas.microsoft.com/office/drawing/2014/chart" uri="{C3380CC4-5D6E-409C-BE32-E72D297353CC}">
                      <c16:uniqueId val="{00000007-9616-4970-9AEF-32ED2393F66B}"/>
                    </c:ext>
                  </c:extLst>
                </c:dPt>
                <c:dPt>
                  <c:idx val="8"/>
                  <c:bubble3D val="0"/>
                  <c:extLst>
                    <c:ext xmlns:c16="http://schemas.microsoft.com/office/drawing/2014/chart" uri="{C3380CC4-5D6E-409C-BE32-E72D297353CC}">
                      <c16:uniqueId val="{00000008-9616-4970-9AEF-32ED2393F66B}"/>
                    </c:ext>
                  </c:extLst>
                </c:dPt>
                <c:dLbls>
                  <c:dLbl>
                    <c:idx val="4"/>
                    <c:layout>
                      <c:manualLayout>
                        <c:x val="-0.16572244419735166"/>
                        <c:y val="0.12077389131932491"/>
                      </c:manualLayout>
                    </c:layout>
                    <c:numFmt formatCode="0.0%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wrap="square" lIns="38100" tIns="19050" rIns="38100" bIns="19050" anchor="ctr">
                        <a:noAutofit/>
                      </a:bodyPr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layout>
                          <c:manualLayout>
                            <c:w val="0.26849520918318948"/>
                            <c:h val="0.13817115926202655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04-9616-4970-9AEF-32ED2393F66B}"/>
                      </c:ext>
                    </c:extLst>
                  </c:dLbl>
                  <c:dLbl>
                    <c:idx val="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9616-4970-9AEF-32ED2393F66B}"/>
                      </c:ext>
                    </c:extLst>
                  </c:dLbl>
                  <c:dLbl>
                    <c:idx val="6"/>
                    <c:layout>
                      <c:manualLayout>
                        <c:x val="-0.11611611611611612"/>
                        <c:y val="-6.2337662337662338E-2"/>
                      </c:manualLayout>
                    </c:layout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9616-4970-9AEF-32ED2393F66B}"/>
                      </c:ext>
                    </c:extLst>
                  </c:dLbl>
                  <c:dLbl>
                    <c:idx val="7"/>
                    <c:layout>
                      <c:manualLayout>
                        <c:x val="1.6016016016015978E-2"/>
                        <c:y val="-6.9264069264069897E-3"/>
                      </c:manualLayout>
                    </c:layout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9616-4970-9AEF-32ED2393F66B}"/>
                      </c:ext>
                    </c:extLst>
                  </c:dLbl>
                  <c:dLbl>
                    <c:idx val="8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9616-4970-9AEF-32ED2393F66B}"/>
                      </c:ext>
                    </c:extLst>
                  </c:dLbl>
                  <c:numFmt formatCode="0.0%" sourceLinked="0"/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6350"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'12-2造林面積・12-3素材生産量 '!$N$28:$N$39</c15:sqref>
                        </c15:fullRef>
                        <c15:formulaRef>
                          <c15:sqref>'12-2造林面積・12-3素材生産量 '!$N$28:$N$38</c15:sqref>
                        </c15:formulaRef>
                      </c:ext>
                    </c:extLst>
                    <c:strCache>
                      <c:ptCount val="11"/>
                      <c:pt idx="0">
                        <c:v>す  　ぎ</c:v>
                      </c:pt>
                      <c:pt idx="1">
                        <c:v>ひ の き</c:v>
                      </c:pt>
                      <c:pt idx="2">
                        <c:v>ま    つ</c:v>
                      </c:pt>
                      <c:pt idx="3">
                        <c:v>からまつ</c:v>
                      </c:pt>
                      <c:pt idx="4">
                        <c:v>その他針葉樹</c:v>
                      </c:pt>
                      <c:pt idx="5">
                        <c:v>針葉樹</c:v>
                      </c:pt>
                      <c:pt idx="6">
                        <c:v>人工林</c:v>
                      </c:pt>
                      <c:pt idx="7">
                        <c:v>天然林</c:v>
                      </c:pt>
                      <c:pt idx="8">
                        <c:v>広葉樹</c:v>
                      </c:pt>
                      <c:pt idx="9">
                        <c:v>伐採地・未立木地</c:v>
                      </c:pt>
                      <c:pt idx="10">
                        <c:v>その他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'12-2造林面積・12-3素材生産量 '!$O$28:$O$39</c15:sqref>
                        </c15:fullRef>
                        <c15:formulaRef>
                          <c15:sqref>'12-2造林面積・12-3素材生産量 '!$O$28:$O$38</c15:sqref>
                        </c15:formulaRef>
                      </c:ext>
                    </c:extLst>
                    <c:numCache>
                      <c:formatCode>#,##0.00_ </c:formatCode>
                      <c:ptCount val="11"/>
                      <c:pt idx="0">
                        <c:v>595.35</c:v>
                      </c:pt>
                      <c:pt idx="1">
                        <c:v>340.67</c:v>
                      </c:pt>
                      <c:pt idx="2">
                        <c:v>486.55</c:v>
                      </c:pt>
                      <c:pt idx="3">
                        <c:v>702.6</c:v>
                      </c:pt>
                      <c:pt idx="4">
                        <c:v>38.74</c:v>
                      </c:pt>
                      <c:pt idx="6">
                        <c:v>46.86</c:v>
                      </c:pt>
                      <c:pt idx="7">
                        <c:v>2116.71</c:v>
                      </c:pt>
                      <c:pt idx="9" formatCode="#,##0.00;[Red]#,##0.00">
                        <c:v>4.9800000000000004</c:v>
                      </c:pt>
                      <c:pt idx="10">
                        <c:v>3.94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9616-4970-9AEF-32ED2393F66B}"/>
                  </c:ext>
                </c:extLst>
              </c15:ser>
            </c15:filteredPieSeries>
            <c15:filteredPieSeries>
              <c15:ser>
                <c:idx val="1"/>
                <c:order val="1"/>
                <c:spPr>
                  <a:noFill/>
                  <a:ln w="9525">
                    <a:solidFill>
                      <a:srgbClr val="000000"/>
                    </a:solidFill>
                    <a:prstDash val="solid"/>
                  </a:ln>
                </c:spPr>
                <c:dPt>
                  <c:idx val="0"/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A-9616-4970-9AEF-32ED2393F66B}"/>
                    </c:ext>
                  </c:extLst>
                </c:dPt>
                <c:dPt>
                  <c:idx val="1"/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9616-4970-9AEF-32ED2393F66B}"/>
                    </c:ext>
                  </c:extLst>
                </c:dPt>
                <c:dPt>
                  <c:idx val="2"/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C-9616-4970-9AEF-32ED2393F66B}"/>
                    </c:ext>
                  </c:extLst>
                </c:dPt>
                <c:dPt>
                  <c:idx val="3"/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9616-4970-9AEF-32ED2393F66B}"/>
                    </c:ext>
                  </c:extLst>
                </c:dPt>
                <c:dPt>
                  <c:idx val="4"/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E-9616-4970-9AEF-32ED2393F66B}"/>
                    </c:ext>
                  </c:extLst>
                </c:dPt>
                <c:dPt>
                  <c:idx val="5"/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9616-4970-9AEF-32ED2393F66B}"/>
                    </c:ext>
                  </c:extLst>
                </c:dPt>
                <c:dPt>
                  <c:idx val="6"/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9616-4970-9AEF-32ED2393F66B}"/>
                    </c:ext>
                  </c:extLst>
                </c:dPt>
                <c:dPt>
                  <c:idx val="7"/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9616-4970-9AEF-32ED2393F66B}"/>
                    </c:ext>
                  </c:extLst>
                </c:dPt>
                <c:dPt>
                  <c:idx val="8"/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9616-4970-9AEF-32ED2393F66B}"/>
                    </c:ext>
                  </c:extLst>
                </c:dPt>
                <c:dLbls>
                  <c:dLbl>
                    <c:idx val="0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A-9616-4970-9AEF-32ED2393F66B}"/>
                      </c:ext>
                    </c:extLst>
                  </c:dLbl>
                  <c:dLbl>
                    <c:idx val="1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B-9616-4970-9AEF-32ED2393F66B}"/>
                      </c:ext>
                    </c:extLst>
                  </c:dLbl>
                  <c:dLbl>
                    <c:idx val="2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C-9616-4970-9AEF-32ED2393F66B}"/>
                      </c:ext>
                    </c:extLst>
                  </c:dLbl>
                  <c:dLbl>
                    <c:idx val="3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D-9616-4970-9AEF-32ED2393F66B}"/>
                      </c:ext>
                    </c:extLst>
                  </c:dLbl>
                  <c:dLbl>
                    <c:idx val="4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E-9616-4970-9AEF-32ED2393F66B}"/>
                      </c:ext>
                    </c:extLst>
                  </c:dLbl>
                  <c:dLbl>
                    <c:idx val="6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0-9616-4970-9AEF-32ED2393F66B}"/>
                      </c:ext>
                    </c:extLst>
                  </c:dLbl>
                  <c:dLbl>
                    <c:idx val="7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1-9616-4970-9AEF-32ED2393F66B}"/>
                      </c:ext>
                    </c:extLst>
                  </c:dLbl>
                  <c:numFmt formatCode="0.0%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/>
                      </a:pPr>
                      <a:endParaRPr lang="ja-JP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'12-2造林面積・12-3素材生産量 '!$N$28:$N$39</c15:sqref>
                        </c15:fullRef>
                        <c15:formulaRef>
                          <c15:sqref>'12-2造林面積・12-3素材生産量 '!$N$28:$N$38</c15:sqref>
                        </c15:formulaRef>
                      </c:ext>
                    </c:extLst>
                    <c:strCache>
                      <c:ptCount val="11"/>
                      <c:pt idx="0">
                        <c:v>す  　ぎ</c:v>
                      </c:pt>
                      <c:pt idx="1">
                        <c:v>ひ の き</c:v>
                      </c:pt>
                      <c:pt idx="2">
                        <c:v>ま    つ</c:v>
                      </c:pt>
                      <c:pt idx="3">
                        <c:v>からまつ</c:v>
                      </c:pt>
                      <c:pt idx="4">
                        <c:v>その他針葉樹</c:v>
                      </c:pt>
                      <c:pt idx="5">
                        <c:v>針葉樹</c:v>
                      </c:pt>
                      <c:pt idx="6">
                        <c:v>人工林</c:v>
                      </c:pt>
                      <c:pt idx="7">
                        <c:v>天然林</c:v>
                      </c:pt>
                      <c:pt idx="8">
                        <c:v>広葉樹</c:v>
                      </c:pt>
                      <c:pt idx="9">
                        <c:v>伐採地・未立木地</c:v>
                      </c:pt>
                      <c:pt idx="10">
                        <c:v>その他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'12-2造林面積・12-3素材生産量 '!$P$28:$P$39</c15:sqref>
                        </c15:fullRef>
                        <c15:formulaRef>
                          <c15:sqref>'12-2造林面積・12-3素材生産量 '!$P$28:$P$38</c15:sqref>
                        </c15:formulaRef>
                      </c:ext>
                    </c:extLst>
                    <c:numCache>
                      <c:formatCode>#,##0.00_ </c:formatCode>
                      <c:ptCount val="11"/>
                      <c:pt idx="5" formatCode="#,##0.00_);[Red]\(#,##0.00\)">
                        <c:v>2163.91</c:v>
                      </c:pt>
                      <c:pt idx="8" formatCode="#,##0.00_);[Red]\(#,##0.00\)">
                        <c:v>2163.5700000000002</c:v>
                      </c:pt>
                      <c:pt idx="9" formatCode="#,##0.00_);[Red]\(#,##0.00\)">
                        <c:v>4.9800000000000004</c:v>
                      </c:pt>
                      <c:pt idx="10">
                        <c:v>3.94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9616-4970-9AEF-32ED2393F66B}"/>
                  </c:ext>
                </c:extLst>
              </c15:ser>
            </c15:filteredPieSeries>
            <c15:filteredPieSeries>
              <c15:ser>
                <c:idx val="2"/>
                <c:order val="2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'12-2造林面積・12-3素材生産量 '!$N$28:$N$39</c15:sqref>
                        </c15:fullRef>
                        <c15:formulaRef>
                          <c15:sqref>'12-2造林面積・12-3素材生産量 '!$N$28:$N$38</c15:sqref>
                        </c15:formulaRef>
                      </c:ext>
                    </c:extLst>
                    <c:strCache>
                      <c:ptCount val="11"/>
                      <c:pt idx="0">
                        <c:v>す  　ぎ</c:v>
                      </c:pt>
                      <c:pt idx="1">
                        <c:v>ひ の き</c:v>
                      </c:pt>
                      <c:pt idx="2">
                        <c:v>ま    つ</c:v>
                      </c:pt>
                      <c:pt idx="3">
                        <c:v>からまつ</c:v>
                      </c:pt>
                      <c:pt idx="4">
                        <c:v>その他針葉樹</c:v>
                      </c:pt>
                      <c:pt idx="5">
                        <c:v>針葉樹</c:v>
                      </c:pt>
                      <c:pt idx="6">
                        <c:v>人工林</c:v>
                      </c:pt>
                      <c:pt idx="7">
                        <c:v>天然林</c:v>
                      </c:pt>
                      <c:pt idx="8">
                        <c:v>広葉樹</c:v>
                      </c:pt>
                      <c:pt idx="9">
                        <c:v>伐採地・未立木地</c:v>
                      </c:pt>
                      <c:pt idx="10">
                        <c:v>その他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'12-2造林面積・12-3素材生産量 '!$Q$28:$Q$39</c15:sqref>
                        </c15:fullRef>
                        <c15:formulaRef>
                          <c15:sqref>'12-2造林面積・12-3素材生産量 '!$Q$28:$Q$38</c15:sqref>
                        </c15:formulaRef>
                      </c:ext>
                    </c:extLst>
                    <c:numCache>
                      <c:formatCode>0.00%</c:formatCode>
                      <c:ptCount val="11"/>
                      <c:pt idx="0">
                        <c:v>0.13730000000000001</c:v>
                      </c:pt>
                      <c:pt idx="1">
                        <c:v>7.8600000000000003E-2</c:v>
                      </c:pt>
                      <c:pt idx="2">
                        <c:v>0.11219999999999999</c:v>
                      </c:pt>
                      <c:pt idx="3">
                        <c:v>0.16200000000000001</c:v>
                      </c:pt>
                      <c:pt idx="4">
                        <c:v>8.8999999999999999E-3</c:v>
                      </c:pt>
                      <c:pt idx="5">
                        <c:v>0</c:v>
                      </c:pt>
                      <c:pt idx="6">
                        <c:v>1.0800000000000001E-2</c:v>
                      </c:pt>
                      <c:pt idx="7">
                        <c:v>0.48809999999999998</c:v>
                      </c:pt>
                      <c:pt idx="8">
                        <c:v>0</c:v>
                      </c:pt>
                      <c:pt idx="9">
                        <c:v>1.1000000000000001E-3</c:v>
                      </c:pt>
                      <c:pt idx="10">
                        <c:v>8.9999999999999998E-4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42CF-4D18-80C5-3E031061C08E}"/>
                  </c:ext>
                </c:extLst>
              </c15:ser>
            </c15:filteredPieSeries>
            <c15:filteredPieSeries>
              <c15:ser>
                <c:idx val="5"/>
                <c:order val="5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'12-2造林面積・12-3素材生産量 '!$N$28:$N$39</c15:sqref>
                        </c15:fullRef>
                        <c15:formulaRef>
                          <c15:sqref>'12-2造林面積・12-3素材生産量 '!$N$28:$N$38</c15:sqref>
                        </c15:formulaRef>
                      </c:ext>
                    </c:extLst>
                    <c:strCache>
                      <c:ptCount val="11"/>
                      <c:pt idx="0">
                        <c:v>す  　ぎ</c:v>
                      </c:pt>
                      <c:pt idx="1">
                        <c:v>ひ の き</c:v>
                      </c:pt>
                      <c:pt idx="2">
                        <c:v>ま    つ</c:v>
                      </c:pt>
                      <c:pt idx="3">
                        <c:v>からまつ</c:v>
                      </c:pt>
                      <c:pt idx="4">
                        <c:v>その他針葉樹</c:v>
                      </c:pt>
                      <c:pt idx="5">
                        <c:v>針葉樹</c:v>
                      </c:pt>
                      <c:pt idx="6">
                        <c:v>人工林</c:v>
                      </c:pt>
                      <c:pt idx="7">
                        <c:v>天然林</c:v>
                      </c:pt>
                      <c:pt idx="8">
                        <c:v>広葉樹</c:v>
                      </c:pt>
                      <c:pt idx="9">
                        <c:v>伐採地・未立木地</c:v>
                      </c:pt>
                      <c:pt idx="10">
                        <c:v>その他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'12-2造林面積・12-3素材生産量 '!$T$28:$T$39</c15:sqref>
                        </c15:fullRef>
                        <c15:formulaRef>
                          <c15:sqref>'12-2造林面積・12-3素材生産量 '!$T$28:$T$38</c15:sqref>
                        </c15:formulaRef>
                      </c:ext>
                    </c:extLst>
                    <c:numCache>
                      <c:formatCode>0.00%</c:formatCode>
                      <c:ptCount val="11"/>
                      <c:pt idx="0">
                        <c:v>0.28120000000000001</c:v>
                      </c:pt>
                      <c:pt idx="1">
                        <c:v>8.8499999999999995E-2</c:v>
                      </c:pt>
                      <c:pt idx="2">
                        <c:v>0.14929999999999999</c:v>
                      </c:pt>
                      <c:pt idx="3">
                        <c:v>0.19989999999999999</c:v>
                      </c:pt>
                      <c:pt idx="4">
                        <c:v>7.7999999999999996E-3</c:v>
                      </c:pt>
                      <c:pt idx="5">
                        <c:v>0</c:v>
                      </c:pt>
                      <c:pt idx="6">
                        <c:v>4.1000000000000003E-3</c:v>
                      </c:pt>
                      <c:pt idx="7">
                        <c:v>0.26919999999999999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42CF-4D18-80C5-3E031061C08E}"/>
                  </c:ext>
                </c:extLst>
              </c15:ser>
            </c15:filteredPieSeries>
          </c:ext>
        </c:extLst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面　　積</a:t>
            </a:r>
          </a:p>
        </c:rich>
      </c:tx>
      <c:layout>
        <c:manualLayout>
          <c:xMode val="edge"/>
          <c:yMode val="edge"/>
          <c:x val="0.39754336830345194"/>
          <c:y val="3.051164059038075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819444444444444E-2"/>
          <c:y val="2.9362222222222224E-2"/>
          <c:w val="0.93170361111111111"/>
          <c:h val="0.93170361111111111"/>
        </c:manualLayout>
      </c:layout>
      <c:doughnutChart>
        <c:varyColors val="1"/>
        <c:ser>
          <c:idx val="0"/>
          <c:order val="0"/>
          <c:spPr>
            <a:noFill/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B1-4E61-8FB7-A012BEBFDB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B1-4E61-8FB7-A012BEBFDB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AB1-4E61-8FB7-A012BEBFDB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AB1-4E61-8FB7-A012BEBFDB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AB1-4E61-8FB7-A012BEBFDB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AB1-4E61-8FB7-A012BEBFDB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AB1-4E61-8FB7-A012BEBFDB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AB1-4E61-8FB7-A012BEBFDB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AB1-4E61-8FB7-A012BEBFDB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AB1-4E61-8FB7-A012BEBFDB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AB1-4E61-8FB7-A012BEBFDBA3}"/>
              </c:ext>
            </c:extLst>
          </c:dPt>
          <c:dLbls>
            <c:dLbl>
              <c:idx val="4"/>
              <c:layout>
                <c:manualLayout>
                  <c:x val="0.24491021451794964"/>
                  <c:y val="9.007627636102234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02499733601813"/>
                      <c:h val="0.10067744359306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AB1-4E61-8FB7-A012BEBFDBA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B1-4E61-8FB7-A012BEBFDBA3}"/>
                </c:ext>
              </c:extLst>
            </c:dLbl>
            <c:dLbl>
              <c:idx val="6"/>
              <c:layout>
                <c:manualLayout>
                  <c:x val="-0.1399493782205091"/>
                  <c:y val="9.32261625657870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B1-4E61-8FB7-A012BEBFDBA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B1-4E61-8FB7-A012BEBFDBA3}"/>
                </c:ext>
              </c:extLst>
            </c:dLbl>
            <c:dLbl>
              <c:idx val="9"/>
              <c:layout>
                <c:manualLayout>
                  <c:x val="-0.23520357108299741"/>
                  <c:y val="5.199764518844203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145024722976509"/>
                      <c:h val="0.10067744359306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AB1-4E61-8FB7-A012BEBFDBA3}"/>
                </c:ext>
              </c:extLst>
            </c:dLbl>
            <c:dLbl>
              <c:idx val="10"/>
              <c:layout>
                <c:manualLayout>
                  <c:x val="-3.9224284276702165E-3"/>
                  <c:y val="-3.636350001704332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847439988368799"/>
                      <c:h val="0.106528138528138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DAB1-4E61-8FB7-A012BEBFDBA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'12-2造林面積・12-3素材生産量 '!$N$28:$N$38</c:f>
              <c:strCache>
                <c:ptCount val="11"/>
                <c:pt idx="0">
                  <c:v>す  　ぎ</c:v>
                </c:pt>
                <c:pt idx="1">
                  <c:v>ひ の き</c:v>
                </c:pt>
                <c:pt idx="2">
                  <c:v>ま    つ</c:v>
                </c:pt>
                <c:pt idx="3">
                  <c:v>からまつ</c:v>
                </c:pt>
                <c:pt idx="4">
                  <c:v>その他針葉樹</c:v>
                </c:pt>
                <c:pt idx="5">
                  <c:v>針葉樹</c:v>
                </c:pt>
                <c:pt idx="6">
                  <c:v>人工林</c:v>
                </c:pt>
                <c:pt idx="7">
                  <c:v>天然林</c:v>
                </c:pt>
                <c:pt idx="8">
                  <c:v>広葉樹</c:v>
                </c:pt>
                <c:pt idx="9">
                  <c:v>伐採地・未立木地</c:v>
                </c:pt>
                <c:pt idx="10">
                  <c:v>その他</c:v>
                </c:pt>
              </c:strCache>
            </c:strRef>
          </c:cat>
          <c:val>
            <c:numRef>
              <c:f>'12-2造林面積・12-3素材生産量 '!$O$28:$O$38</c:f>
              <c:numCache>
                <c:formatCode>#,##0.00_ </c:formatCode>
                <c:ptCount val="11"/>
                <c:pt idx="0">
                  <c:v>595.35</c:v>
                </c:pt>
                <c:pt idx="1">
                  <c:v>340.67</c:v>
                </c:pt>
                <c:pt idx="2">
                  <c:v>486.55</c:v>
                </c:pt>
                <c:pt idx="3">
                  <c:v>702.6</c:v>
                </c:pt>
                <c:pt idx="4">
                  <c:v>38.74</c:v>
                </c:pt>
                <c:pt idx="6">
                  <c:v>46.86</c:v>
                </c:pt>
                <c:pt idx="7">
                  <c:v>2116.71</c:v>
                </c:pt>
                <c:pt idx="9" formatCode="#,##0.00;[Red]#,##0.00">
                  <c:v>4.9800000000000004</c:v>
                </c:pt>
                <c:pt idx="10">
                  <c:v>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AB1-4E61-8FB7-A012BEBFDBA3}"/>
            </c:ext>
          </c:extLst>
        </c:ser>
        <c:ser>
          <c:idx val="1"/>
          <c:order val="1"/>
          <c:spPr>
            <a:noFill/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C-DAB1-4E61-8FB7-A012BEBFDB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DAB1-4E61-8FB7-A012BEBFDB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E-DAB1-4E61-8FB7-A012BEBFDB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F-DAB1-4E61-8FB7-A012BEBFDB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0-DAB1-4E61-8FB7-A012BEBFDB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1-DAB1-4E61-8FB7-A012BEBFDB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2-DAB1-4E61-8FB7-A012BEBFDB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3-DAB1-4E61-8FB7-A012BEBFDB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4-DAB1-4E61-8FB7-A012BEBFDB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5-DAB1-4E61-8FB7-A012BEBFDB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6-DAB1-4E61-8FB7-A012BEBFDBA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AB1-4E61-8FB7-A012BEBFDB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B1-4E61-8FB7-A012BEBFDB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AB1-4E61-8FB7-A012BEBFDB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B1-4E61-8FB7-A012BEBFDBA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AB1-4E61-8FB7-A012BEBFDBA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AB1-4E61-8FB7-A012BEBFDBA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AB1-4E61-8FB7-A012BEBFDBA3}"/>
                </c:ext>
              </c:extLst>
            </c:dLbl>
            <c:dLbl>
              <c:idx val="9"/>
              <c:layout>
                <c:manualLayout>
                  <c:x val="-0.14576185906039446"/>
                  <c:y val="3.466898455874833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7476611341949601"/>
                      <c:h val="0.149170535501244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DAB1-4E61-8FB7-A012BEBFDBA3}"/>
                </c:ext>
              </c:extLst>
            </c:dLbl>
            <c:dLbl>
              <c:idx val="10"/>
              <c:layout>
                <c:manualLayout>
                  <c:x val="-1.9917803820050915E-3"/>
                  <c:y val="-5.1948051948051948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681259230351305"/>
                      <c:h val="0.120380952380952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DAB1-4E61-8FB7-A012BEBFDBA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'12-2造林面積・12-3素材生産量 '!$N$28:$N$38</c:f>
              <c:strCache>
                <c:ptCount val="11"/>
                <c:pt idx="0">
                  <c:v>す  　ぎ</c:v>
                </c:pt>
                <c:pt idx="1">
                  <c:v>ひ の き</c:v>
                </c:pt>
                <c:pt idx="2">
                  <c:v>ま    つ</c:v>
                </c:pt>
                <c:pt idx="3">
                  <c:v>からまつ</c:v>
                </c:pt>
                <c:pt idx="4">
                  <c:v>その他針葉樹</c:v>
                </c:pt>
                <c:pt idx="5">
                  <c:v>針葉樹</c:v>
                </c:pt>
                <c:pt idx="6">
                  <c:v>人工林</c:v>
                </c:pt>
                <c:pt idx="7">
                  <c:v>天然林</c:v>
                </c:pt>
                <c:pt idx="8">
                  <c:v>広葉樹</c:v>
                </c:pt>
                <c:pt idx="9">
                  <c:v>伐採地・未立木地</c:v>
                </c:pt>
                <c:pt idx="10">
                  <c:v>その他</c:v>
                </c:pt>
              </c:strCache>
            </c:strRef>
          </c:cat>
          <c:val>
            <c:numRef>
              <c:f>'12-2造林面積・12-3素材生産量 '!$P$28:$P$38</c:f>
              <c:numCache>
                <c:formatCode>#,##0.00_ </c:formatCode>
                <c:ptCount val="11"/>
                <c:pt idx="5" formatCode="#,##0.00_);[Red]\(#,##0.00\)">
                  <c:v>2163.91</c:v>
                </c:pt>
                <c:pt idx="8" formatCode="#,##0.00_);[Red]\(#,##0.00\)">
                  <c:v>2163.5700000000002</c:v>
                </c:pt>
                <c:pt idx="9" formatCode="#,##0.00_);[Red]\(#,##0.00\)">
                  <c:v>4.9800000000000004</c:v>
                </c:pt>
                <c:pt idx="10">
                  <c:v>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AB1-4E61-8FB7-A012BEBFD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&amp;L&amp;"ＭＳ Ｐ明朝,標準"- &amp;P -</c:oddHeader>
    </c:headerFooter>
    <c:pageMargins b="0.35433070866141736" l="0.70866141732283472" r="0.70866141732283472" t="0.78740157480314965" header="0.35433070866141736" footer="0"/>
    <c:pageSetup paperSize="9" firstPageNumber="114" orientation="portrait" useFirstPageNumber="1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面　　積</a:t>
            </a:r>
          </a:p>
        </c:rich>
      </c:tx>
      <c:layout>
        <c:manualLayout>
          <c:xMode val="edge"/>
          <c:yMode val="edge"/>
          <c:x val="0.39754336830345194"/>
          <c:y val="3.051164059038075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819444444444444E-2"/>
          <c:y val="2.9362222222222224E-2"/>
          <c:w val="0.93170361111111111"/>
          <c:h val="0.93170361111111111"/>
        </c:manualLayout>
      </c:layout>
      <c:doughnutChart>
        <c:varyColors val="1"/>
        <c:ser>
          <c:idx val="0"/>
          <c:order val="0"/>
          <c:spPr>
            <a:noFill/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CB-470A-AFFC-E531FEDAEE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CB-470A-AFFC-E531FEDAEE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CB-470A-AFFC-E531FEDAEE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ECB-470A-AFFC-E531FEDAEEB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ECB-470A-AFFC-E531FEDAEEB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ECB-470A-AFFC-E531FEDAEEB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ECB-470A-AFFC-E531FEDAEEB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ECB-470A-AFFC-E531FEDAEEB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ECB-470A-AFFC-E531FEDAEEB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ECB-470A-AFFC-E531FEDAEEB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CECB-470A-AFFC-E531FEDAEEB7}"/>
              </c:ext>
            </c:extLst>
          </c:dPt>
          <c:dLbls>
            <c:dLbl>
              <c:idx val="4"/>
              <c:layout>
                <c:manualLayout>
                  <c:x val="0.24491021451794964"/>
                  <c:y val="9.007627636102234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02499733601813"/>
                      <c:h val="0.10067744359306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ECB-470A-AFFC-E531FEDAEE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CB-470A-AFFC-E531FEDAEEB7}"/>
                </c:ext>
              </c:extLst>
            </c:dLbl>
            <c:dLbl>
              <c:idx val="6"/>
              <c:layout>
                <c:manualLayout>
                  <c:x val="-0.1399493782205091"/>
                  <c:y val="9.32261625657870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CB-470A-AFFC-E531FEDAEEB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CB-470A-AFFC-E531FEDAEEB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CB-470A-AFFC-E531FEDAEE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ECB-470A-AFFC-E531FEDAEEB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'12-2造林面積・12-3素材生産量 '!$N$28:$N$39</c15:sqref>
                  </c15:fullRef>
                </c:ext>
              </c:extLst>
              <c:f>'12-2造林面積・12-3素材生産量 '!$N$28:$N$38</c:f>
              <c:strCache>
                <c:ptCount val="11"/>
                <c:pt idx="0">
                  <c:v>す  　ぎ</c:v>
                </c:pt>
                <c:pt idx="1">
                  <c:v>ひ の き</c:v>
                </c:pt>
                <c:pt idx="2">
                  <c:v>ま    つ</c:v>
                </c:pt>
                <c:pt idx="3">
                  <c:v>からまつ</c:v>
                </c:pt>
                <c:pt idx="4">
                  <c:v>その他針葉樹</c:v>
                </c:pt>
                <c:pt idx="5">
                  <c:v>針葉樹</c:v>
                </c:pt>
                <c:pt idx="6">
                  <c:v>人工林</c:v>
                </c:pt>
                <c:pt idx="7">
                  <c:v>天然林</c:v>
                </c:pt>
                <c:pt idx="8">
                  <c:v>広葉樹</c:v>
                </c:pt>
                <c:pt idx="9">
                  <c:v>伐採地・未立木地</c:v>
                </c:pt>
                <c:pt idx="10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'12-2造林面積・12-3素材生産量 '!$O$28:$O$39</c15:sqref>
                  </c15:fullRef>
                </c:ext>
              </c:extLst>
              <c:f>'12-2造林面積・12-3素材生産量 '!$O$28:$O$38</c:f>
              <c:numCache>
                <c:formatCode>#,##0.00_ </c:formatCode>
                <c:ptCount val="11"/>
                <c:pt idx="0">
                  <c:v>595.35</c:v>
                </c:pt>
                <c:pt idx="1">
                  <c:v>340.67</c:v>
                </c:pt>
                <c:pt idx="2">
                  <c:v>486.55</c:v>
                </c:pt>
                <c:pt idx="3">
                  <c:v>702.6</c:v>
                </c:pt>
                <c:pt idx="4">
                  <c:v>38.74</c:v>
                </c:pt>
                <c:pt idx="6">
                  <c:v>46.86</c:v>
                </c:pt>
                <c:pt idx="7">
                  <c:v>2116.71</c:v>
                </c:pt>
                <c:pt idx="9" formatCode="#,##0.00;[Red]#,##0.00">
                  <c:v>4.9800000000000004</c:v>
                </c:pt>
                <c:pt idx="10">
                  <c:v>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ECB-470A-AFFC-E531FEDAEEB7}"/>
            </c:ext>
          </c:extLst>
        </c:ser>
        <c:ser>
          <c:idx val="1"/>
          <c:order val="1"/>
          <c:spPr>
            <a:noFill/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C-CECB-470A-AFFC-E531FEDAEE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CECB-470A-AFFC-E531FEDAEE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E-CECB-470A-AFFC-E531FEDAEE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F-CECB-470A-AFFC-E531FEDAEEB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0-CECB-470A-AFFC-E531FEDAEEB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1-CECB-470A-AFFC-E531FEDAEEB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2-CECB-470A-AFFC-E531FEDAEEB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3-CECB-470A-AFFC-E531FEDAEEB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4-CECB-470A-AFFC-E531FEDAEEB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5-CECB-470A-AFFC-E531FEDAEEB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6-CECB-470A-AFFC-E531FEDAEEB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ECB-470A-AFFC-E531FEDAEE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ECB-470A-AFFC-E531FEDAEE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ECB-470A-AFFC-E531FEDAEEB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ECB-470A-AFFC-E531FEDAEE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ECB-470A-AFFC-E531FEDAEE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ECB-470A-AFFC-E531FEDAEE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ECB-470A-AFFC-E531FEDAEEB7}"/>
                </c:ext>
              </c:extLst>
            </c:dLbl>
            <c:dLbl>
              <c:idx val="9"/>
              <c:layout>
                <c:manualLayout>
                  <c:x val="-0.25071815002716497"/>
                  <c:y val="-3.459508470532092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58934214855796"/>
                      <c:h val="0.149170535501244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CECB-470A-AFFC-E531FEDAEEB7}"/>
                </c:ext>
              </c:extLst>
            </c:dLbl>
            <c:dLbl>
              <c:idx val="10"/>
              <c:layout>
                <c:manualLayout>
                  <c:x val="0.19042782917441442"/>
                  <c:y val="-3.290043290043290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072901601585515"/>
                      <c:h val="0.120380952380952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CECB-470A-AFFC-E531FEDAEEB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'12-2造林面積・12-3素材生産量 '!$N$28:$N$39</c15:sqref>
                  </c15:fullRef>
                </c:ext>
              </c:extLst>
              <c:f>'12-2造林面積・12-3素材生産量 '!$N$28:$N$38</c:f>
              <c:strCache>
                <c:ptCount val="11"/>
                <c:pt idx="0">
                  <c:v>す  　ぎ</c:v>
                </c:pt>
                <c:pt idx="1">
                  <c:v>ひ の き</c:v>
                </c:pt>
                <c:pt idx="2">
                  <c:v>ま    つ</c:v>
                </c:pt>
                <c:pt idx="3">
                  <c:v>からまつ</c:v>
                </c:pt>
                <c:pt idx="4">
                  <c:v>その他針葉樹</c:v>
                </c:pt>
                <c:pt idx="5">
                  <c:v>針葉樹</c:v>
                </c:pt>
                <c:pt idx="6">
                  <c:v>人工林</c:v>
                </c:pt>
                <c:pt idx="7">
                  <c:v>天然林</c:v>
                </c:pt>
                <c:pt idx="8">
                  <c:v>広葉樹</c:v>
                </c:pt>
                <c:pt idx="9">
                  <c:v>伐採地・未立木地</c:v>
                </c:pt>
                <c:pt idx="10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'12-2造林面積・12-3素材生産量 '!$P$28:$P$39</c15:sqref>
                  </c15:fullRef>
                </c:ext>
              </c:extLst>
              <c:f>'12-2造林面積・12-3素材生産量 '!$P$28:$P$38</c:f>
              <c:numCache>
                <c:formatCode>#,##0.00_ </c:formatCode>
                <c:ptCount val="11"/>
                <c:pt idx="5" formatCode="#,##0.00_);[Red]\(#,##0.00\)">
                  <c:v>2163.91</c:v>
                </c:pt>
                <c:pt idx="8" formatCode="#,##0.00_);[Red]\(#,##0.00\)">
                  <c:v>2163.5700000000002</c:v>
                </c:pt>
                <c:pt idx="9" formatCode="#,##0.00_);[Red]\(#,##0.00\)">
                  <c:v>4.9800000000000004</c:v>
                </c:pt>
                <c:pt idx="10">
                  <c:v>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ECB-470A-AFFC-E531FEDAE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  <c:extLst>
          <c:ext xmlns:c15="http://schemas.microsoft.com/office/drawing/2012/chart" uri="{02D57815-91ED-43cb-92C2-25804820EDAC}">
            <c15:filteredPieSeries>
              <c15:ser>
                <c:idx val="2"/>
                <c:order val="2"/>
                <c:cat>
                  <c:strRef>
                    <c:extLst>
                      <c:ext uri="{02D57815-91ED-43cb-92C2-25804820EDAC}">
                        <c15:fullRef>
                          <c15:sqref>'12-2造林面積・12-3素材生産量 '!$N$28:$N$39</c15:sqref>
                        </c15:fullRef>
                        <c15:formulaRef>
                          <c15:sqref>'12-2造林面積・12-3素材生産量 '!$N$28:$N$38</c15:sqref>
                        </c15:formulaRef>
                      </c:ext>
                    </c:extLst>
                    <c:strCache>
                      <c:ptCount val="11"/>
                      <c:pt idx="0">
                        <c:v>す  　ぎ</c:v>
                      </c:pt>
                      <c:pt idx="1">
                        <c:v>ひ の き</c:v>
                      </c:pt>
                      <c:pt idx="2">
                        <c:v>ま    つ</c:v>
                      </c:pt>
                      <c:pt idx="3">
                        <c:v>からまつ</c:v>
                      </c:pt>
                      <c:pt idx="4">
                        <c:v>その他針葉樹</c:v>
                      </c:pt>
                      <c:pt idx="5">
                        <c:v>針葉樹</c:v>
                      </c:pt>
                      <c:pt idx="6">
                        <c:v>人工林</c:v>
                      </c:pt>
                      <c:pt idx="7">
                        <c:v>天然林</c:v>
                      </c:pt>
                      <c:pt idx="8">
                        <c:v>広葉樹</c:v>
                      </c:pt>
                      <c:pt idx="9">
                        <c:v>伐採地・未立木地</c:v>
                      </c:pt>
                      <c:pt idx="10">
                        <c:v>その他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'12-2造林面積・12-3素材生産量 '!$Q$28:$Q$39</c15:sqref>
                        </c15:fullRef>
                        <c15:formulaRef>
                          <c15:sqref>'12-2造林面積・12-3素材生産量 '!$Q$28:$Q$38</c15:sqref>
                        </c15:formulaRef>
                      </c:ext>
                    </c:extLst>
                    <c:numCache>
                      <c:formatCode>0.00%</c:formatCode>
                      <c:ptCount val="11"/>
                      <c:pt idx="0">
                        <c:v>0.13730000000000001</c:v>
                      </c:pt>
                      <c:pt idx="1">
                        <c:v>7.8600000000000003E-2</c:v>
                      </c:pt>
                      <c:pt idx="2">
                        <c:v>0.11219999999999999</c:v>
                      </c:pt>
                      <c:pt idx="3">
                        <c:v>0.16200000000000001</c:v>
                      </c:pt>
                      <c:pt idx="4">
                        <c:v>8.8999999999999999E-3</c:v>
                      </c:pt>
                      <c:pt idx="5">
                        <c:v>0</c:v>
                      </c:pt>
                      <c:pt idx="6">
                        <c:v>1.0800000000000001E-2</c:v>
                      </c:pt>
                      <c:pt idx="7">
                        <c:v>0.48809999999999998</c:v>
                      </c:pt>
                      <c:pt idx="8">
                        <c:v>0</c:v>
                      </c:pt>
                      <c:pt idx="9">
                        <c:v>1.1000000000000001E-3</c:v>
                      </c:pt>
                      <c:pt idx="10">
                        <c:v>8.9999999999999998E-4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7-9592-4C04-85EE-1270F407A55D}"/>
                  </c:ext>
                </c:extLst>
              </c15:ser>
            </c15:filteredPieSeries>
          </c:ext>
        </c:extLst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&amp;L&amp;"ＭＳ Ｐ明朝,標準"- &amp;P -</c:oddHeader>
    </c:headerFooter>
    <c:pageMargins b="0.35433070866141736" l="0.70866141732283472" r="0.70866141732283472" t="0.78740157480314965" header="0.35433070866141736" footer="0"/>
    <c:pageSetup paperSize="9" firstPageNumber="114" orientation="portrait" useFirstPageNumber="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25</xdr:row>
      <xdr:rowOff>114300</xdr:rowOff>
    </xdr:from>
    <xdr:to>
      <xdr:col>12</xdr:col>
      <xdr:colOff>19050</xdr:colOff>
      <xdr:row>42</xdr:row>
      <xdr:rowOff>142875</xdr:rowOff>
    </xdr:to>
    <xdr:graphicFrame macro="">
      <xdr:nvGraphicFramePr>
        <xdr:cNvPr id="359432" name="Chart 2">
          <a:extLst>
            <a:ext uri="{FF2B5EF4-FFF2-40B4-BE49-F238E27FC236}">
              <a16:creationId xmlns:a16="http://schemas.microsoft.com/office/drawing/2014/main" id="{00000000-0008-0000-0100-0000087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438150</xdr:colOff>
      <xdr:row>25</xdr:row>
      <xdr:rowOff>114300</xdr:rowOff>
    </xdr:from>
    <xdr:to>
      <xdr:col>12</xdr:col>
      <xdr:colOff>19050</xdr:colOff>
      <xdr:row>42</xdr:row>
      <xdr:rowOff>142875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9E1FDC90-25B3-4053-85F8-35DA4AFF5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219075</xdr:rowOff>
    </xdr:from>
    <xdr:to>
      <xdr:col>5</xdr:col>
      <xdr:colOff>171450</xdr:colOff>
      <xdr:row>42</xdr:row>
      <xdr:rowOff>0</xdr:rowOff>
    </xdr:to>
    <xdr:graphicFrame macro="">
      <xdr:nvGraphicFramePr>
        <xdr:cNvPr id="359431" name="Chart 1">
          <a:extLst>
            <a:ext uri="{FF2B5EF4-FFF2-40B4-BE49-F238E27FC236}">
              <a16:creationId xmlns:a16="http://schemas.microsoft.com/office/drawing/2014/main" id="{00000000-0008-0000-0100-0000077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</xdr:row>
      <xdr:rowOff>219075</xdr:rowOff>
    </xdr:from>
    <xdr:to>
      <xdr:col>5</xdr:col>
      <xdr:colOff>171450</xdr:colOff>
      <xdr:row>42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F9882552-BF7B-46B0-84BA-95048226B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0.37506</cdr:x>
      <cdr:y>0.41222</cdr:y>
    </cdr:from>
    <cdr:to>
      <cdr:x>0.62965</cdr:x>
      <cdr:y>0.55834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2581" y="1613751"/>
          <a:ext cx="1006362" cy="572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総蓄積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1,268,268</a:t>
          </a:r>
          <a:r>
            <a:rPr lang="ja-JP" altLang="en-US" sz="10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ｍ</a:t>
          </a:r>
          <a:r>
            <a:rPr lang="en-US" altLang="ja-JP" sz="1000" b="1" i="0" u="none" strike="noStrike" baseline="30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0.36716</cdr:x>
      <cdr:y>0.43493</cdr:y>
    </cdr:from>
    <cdr:to>
      <cdr:x>0.60652</cdr:x>
      <cdr:y>0.55536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0625" y="1594943"/>
          <a:ext cx="866775" cy="441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総面積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4,271ha</a:t>
          </a:r>
        </a:p>
      </cdr:txBody>
    </cdr:sp>
  </cdr:relSizeAnchor>
  <cdr:relSizeAnchor xmlns:cdr="http://schemas.openxmlformats.org/drawingml/2006/chartDrawing">
    <cdr:from>
      <cdr:x>0.53358</cdr:x>
      <cdr:y>0.75065</cdr:y>
    </cdr:from>
    <cdr:to>
      <cdr:x>0.74693</cdr:x>
      <cdr:y>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838325" y="3028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0.36716</cdr:x>
      <cdr:y>0.43493</cdr:y>
    </cdr:from>
    <cdr:to>
      <cdr:x>0.60652</cdr:x>
      <cdr:y>0.55536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0625" y="1594943"/>
          <a:ext cx="866775" cy="441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総面積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4,336ha</a:t>
          </a:r>
        </a:p>
      </cdr:txBody>
    </cdr:sp>
  </cdr:relSizeAnchor>
  <cdr:relSizeAnchor xmlns:cdr="http://schemas.openxmlformats.org/drawingml/2006/chartDrawing">
    <cdr:from>
      <cdr:x>0.53358</cdr:x>
      <cdr:y>0.75065</cdr:y>
    </cdr:from>
    <cdr:to>
      <cdr:x>0.74693</cdr:x>
      <cdr:y>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838325" y="3028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31"/>
  <sheetViews>
    <sheetView showGridLines="0" tabSelected="1" view="pageBreakPreview" zoomScaleNormal="100" zoomScaleSheetLayoutView="100" zoomScalePageLayoutView="90" workbookViewId="0">
      <selection activeCell="N16" sqref="N16"/>
    </sheetView>
  </sheetViews>
  <sheetFormatPr defaultColWidth="9" defaultRowHeight="27" customHeight="1" x14ac:dyDescent="0.2"/>
  <cols>
    <col min="1" max="1" width="12.6640625" style="3" customWidth="1"/>
    <col min="2" max="2" width="4.109375" style="3" customWidth="1"/>
    <col min="3" max="3" width="7.6640625" style="3" customWidth="1"/>
    <col min="4" max="4" width="9.6640625" style="3" customWidth="1"/>
    <col min="5" max="5" width="5.44140625" style="3" bestFit="1" customWidth="1"/>
    <col min="6" max="6" width="9.6640625" style="3" customWidth="1"/>
    <col min="7" max="7" width="5.44140625" style="3" bestFit="1" customWidth="1"/>
    <col min="8" max="8" width="8.6640625" style="3" customWidth="1"/>
    <col min="9" max="9" width="3.6640625" style="3" customWidth="1"/>
    <col min="10" max="10" width="10.6640625" style="3" bestFit="1" customWidth="1"/>
    <col min="11" max="11" width="9.33203125" style="3" customWidth="1"/>
    <col min="12" max="12" width="8.44140625" style="3" customWidth="1"/>
    <col min="13" max="16384" width="9" style="3"/>
  </cols>
  <sheetData>
    <row r="1" spans="1:12" ht="24" customHeight="1" x14ac:dyDescent="0.2">
      <c r="A1" s="1" t="s">
        <v>47</v>
      </c>
      <c r="B1" s="2"/>
      <c r="L1" s="4"/>
    </row>
    <row r="2" spans="1:12" ht="15.9" customHeight="1" x14ac:dyDescent="0.2">
      <c r="A2" s="1"/>
      <c r="B2" s="2"/>
      <c r="L2" s="4"/>
    </row>
    <row r="3" spans="1:12" ht="14.1" customHeight="1" thickBot="1" x14ac:dyDescent="0.25">
      <c r="L3" s="5" t="s">
        <v>83</v>
      </c>
    </row>
    <row r="4" spans="1:12" ht="30" customHeight="1" x14ac:dyDescent="0.2">
      <c r="A4" s="6"/>
      <c r="B4" s="7" t="s">
        <v>62</v>
      </c>
      <c r="C4" s="8"/>
      <c r="D4" s="8"/>
      <c r="E4" s="8"/>
      <c r="F4" s="8"/>
      <c r="G4" s="8"/>
      <c r="H4" s="8"/>
      <c r="I4" s="8"/>
      <c r="J4" s="9" t="s">
        <v>63</v>
      </c>
      <c r="K4" s="8"/>
      <c r="L4" s="10"/>
    </row>
    <row r="5" spans="1:12" ht="30" customHeight="1" x14ac:dyDescent="0.2">
      <c r="A5" s="11"/>
      <c r="B5" s="12" t="s">
        <v>64</v>
      </c>
      <c r="C5" s="13"/>
      <c r="D5" s="14" t="s">
        <v>0</v>
      </c>
      <c r="E5" s="14" t="s">
        <v>48</v>
      </c>
      <c r="F5" s="14" t="s">
        <v>1</v>
      </c>
      <c r="G5" s="14" t="s">
        <v>48</v>
      </c>
      <c r="H5" s="14" t="s">
        <v>49</v>
      </c>
      <c r="I5" s="14" t="s">
        <v>48</v>
      </c>
      <c r="J5" s="14" t="s">
        <v>65</v>
      </c>
      <c r="K5" s="14" t="s">
        <v>0</v>
      </c>
      <c r="L5" s="15" t="s">
        <v>1</v>
      </c>
    </row>
    <row r="6" spans="1:12" ht="27.9" customHeight="1" x14ac:dyDescent="0.2">
      <c r="A6" s="16" t="s">
        <v>70</v>
      </c>
      <c r="B6" s="17"/>
      <c r="C6" s="18"/>
      <c r="D6" s="19"/>
      <c r="E6" s="19"/>
      <c r="F6" s="19"/>
      <c r="G6" s="19"/>
      <c r="H6" s="19"/>
      <c r="I6" s="19"/>
      <c r="J6" s="19"/>
      <c r="K6" s="19"/>
      <c r="L6" s="20"/>
    </row>
    <row r="7" spans="1:12" ht="27.9" customHeight="1" x14ac:dyDescent="0.2">
      <c r="A7" s="21" t="s">
        <v>72</v>
      </c>
      <c r="B7" s="22">
        <v>3959.58</v>
      </c>
      <c r="C7" s="23"/>
      <c r="D7" s="24">
        <v>1961.6499999999999</v>
      </c>
      <c r="E7" s="25">
        <v>0.49</v>
      </c>
      <c r="F7" s="24">
        <v>1777.14</v>
      </c>
      <c r="G7" s="25">
        <v>0.45</v>
      </c>
      <c r="H7" s="24">
        <v>220.79000000000002</v>
      </c>
      <c r="I7" s="25">
        <v>0.06</v>
      </c>
      <c r="J7" s="26">
        <v>813351</v>
      </c>
      <c r="K7" s="26">
        <v>581251</v>
      </c>
      <c r="L7" s="27">
        <v>232100</v>
      </c>
    </row>
    <row r="8" spans="1:12" s="28" customFormat="1" ht="27.9" customHeight="1" x14ac:dyDescent="0.2">
      <c r="A8" s="21" t="s">
        <v>76</v>
      </c>
      <c r="B8" s="22">
        <v>4336.3999999999996</v>
      </c>
      <c r="C8" s="23"/>
      <c r="D8" s="24">
        <v>2163.86</v>
      </c>
      <c r="E8" s="25">
        <v>0.5</v>
      </c>
      <c r="F8" s="24">
        <v>2163.62</v>
      </c>
      <c r="G8" s="25">
        <v>0.5</v>
      </c>
      <c r="H8" s="24">
        <v>8.92</v>
      </c>
      <c r="I8" s="25">
        <v>0</v>
      </c>
      <c r="J8" s="26">
        <v>1265345</v>
      </c>
      <c r="K8" s="26">
        <v>918979</v>
      </c>
      <c r="L8" s="27">
        <v>346366</v>
      </c>
    </row>
    <row r="9" spans="1:12" s="36" customFormat="1" ht="27.9" customHeight="1" x14ac:dyDescent="0.2">
      <c r="A9" s="29" t="s">
        <v>84</v>
      </c>
      <c r="B9" s="30">
        <f>SUM(D9,F9,H9)</f>
        <v>4336.3999999999996</v>
      </c>
      <c r="C9" s="31"/>
      <c r="D9" s="32">
        <f>SUM(D10:D22)</f>
        <v>2163.91</v>
      </c>
      <c r="E9" s="33">
        <f>1-SUM(G9,I9)</f>
        <v>0.5</v>
      </c>
      <c r="F9" s="32">
        <f>SUM(F10:F22)</f>
        <v>2163.5700000000002</v>
      </c>
      <c r="G9" s="33">
        <f>ROUND(F9/$B9,2)</f>
        <v>0.5</v>
      </c>
      <c r="H9" s="32">
        <f>SUM(H10:H22)</f>
        <v>8.92</v>
      </c>
      <c r="I9" s="33">
        <f>ROUND(H9/$B9,2)</f>
        <v>0</v>
      </c>
      <c r="J9" s="34">
        <f>SUM(K9,L9)</f>
        <v>1268268</v>
      </c>
      <c r="K9" s="34">
        <f>SUM(K10:K22)</f>
        <v>921648</v>
      </c>
      <c r="L9" s="35">
        <f>SUM(L10:L22)</f>
        <v>346620</v>
      </c>
    </row>
    <row r="10" spans="1:12" ht="27.9" customHeight="1" x14ac:dyDescent="0.2">
      <c r="A10" s="37" t="s">
        <v>50</v>
      </c>
      <c r="B10" s="38"/>
      <c r="C10" s="39">
        <f>SUM(D10,F10,H10)</f>
        <v>448.83999999999992</v>
      </c>
      <c r="D10" s="24">
        <v>259.70999999999998</v>
      </c>
      <c r="E10" s="25">
        <f t="shared" ref="E10:E22" si="0">1-SUM(G10,I10)</f>
        <v>0.58000000000000007</v>
      </c>
      <c r="F10" s="24">
        <v>188.35</v>
      </c>
      <c r="G10" s="40">
        <f>ROUND(F10/$C10,2)</f>
        <v>0.42</v>
      </c>
      <c r="H10" s="24">
        <v>0.78</v>
      </c>
      <c r="I10" s="25">
        <f t="shared" ref="I10:I22" si="1">ROUND(H10/$C10,2)</f>
        <v>0</v>
      </c>
      <c r="J10" s="26">
        <f t="shared" ref="J10:J22" si="2">SUM(K10,L10)</f>
        <v>130383</v>
      </c>
      <c r="K10" s="26">
        <v>99520</v>
      </c>
      <c r="L10" s="27">
        <v>30863</v>
      </c>
    </row>
    <row r="11" spans="1:12" ht="27.9" customHeight="1" x14ac:dyDescent="0.2">
      <c r="A11" s="37" t="s">
        <v>51</v>
      </c>
      <c r="B11" s="38"/>
      <c r="C11" s="39">
        <f t="shared" ref="C11:C22" si="3">SUM(D11,F11,H11)</f>
        <v>219.8</v>
      </c>
      <c r="D11" s="24">
        <v>129.43</v>
      </c>
      <c r="E11" s="25">
        <f t="shared" si="0"/>
        <v>0.59000000000000008</v>
      </c>
      <c r="F11" s="24">
        <v>90.37</v>
      </c>
      <c r="G11" s="25">
        <f t="shared" ref="G11:G22" si="4">ROUND(F11/$C11,2)</f>
        <v>0.41</v>
      </c>
      <c r="H11" s="24">
        <v>0</v>
      </c>
      <c r="I11" s="25">
        <f t="shared" si="1"/>
        <v>0</v>
      </c>
      <c r="J11" s="26">
        <f t="shared" si="2"/>
        <v>67818</v>
      </c>
      <c r="K11" s="26">
        <v>53311</v>
      </c>
      <c r="L11" s="27">
        <v>14507</v>
      </c>
    </row>
    <row r="12" spans="1:12" ht="27.9" customHeight="1" x14ac:dyDescent="0.2">
      <c r="A12" s="37" t="s">
        <v>52</v>
      </c>
      <c r="B12" s="38"/>
      <c r="C12" s="39">
        <f>SUM(D12,F12,H12)</f>
        <v>443.68</v>
      </c>
      <c r="D12" s="24">
        <v>229.27</v>
      </c>
      <c r="E12" s="25">
        <f t="shared" si="0"/>
        <v>0.52</v>
      </c>
      <c r="F12" s="24">
        <v>214.23</v>
      </c>
      <c r="G12" s="25">
        <f t="shared" si="4"/>
        <v>0.48</v>
      </c>
      <c r="H12" s="24">
        <v>0.18</v>
      </c>
      <c r="I12" s="25">
        <f t="shared" si="1"/>
        <v>0</v>
      </c>
      <c r="J12" s="26">
        <f t="shared" si="2"/>
        <v>120314</v>
      </c>
      <c r="K12" s="26">
        <v>85048</v>
      </c>
      <c r="L12" s="27">
        <v>35266</v>
      </c>
    </row>
    <row r="13" spans="1:12" ht="27.9" customHeight="1" x14ac:dyDescent="0.2">
      <c r="A13" s="37" t="s">
        <v>53</v>
      </c>
      <c r="B13" s="38"/>
      <c r="C13" s="39">
        <f t="shared" si="3"/>
        <v>649.93999999999994</v>
      </c>
      <c r="D13" s="24">
        <v>182.36</v>
      </c>
      <c r="E13" s="25">
        <f t="shared" si="0"/>
        <v>0.28000000000000003</v>
      </c>
      <c r="F13" s="24">
        <v>465.91</v>
      </c>
      <c r="G13" s="25">
        <f t="shared" si="4"/>
        <v>0.72</v>
      </c>
      <c r="H13" s="24">
        <v>1.67</v>
      </c>
      <c r="I13" s="25">
        <f t="shared" si="1"/>
        <v>0</v>
      </c>
      <c r="J13" s="26">
        <f t="shared" si="2"/>
        <v>147315</v>
      </c>
      <c r="K13" s="26">
        <v>72564</v>
      </c>
      <c r="L13" s="27">
        <v>74751</v>
      </c>
    </row>
    <row r="14" spans="1:12" ht="27.9" customHeight="1" x14ac:dyDescent="0.2">
      <c r="A14" s="37" t="s">
        <v>54</v>
      </c>
      <c r="B14" s="38"/>
      <c r="C14" s="39">
        <f t="shared" si="3"/>
        <v>513.47</v>
      </c>
      <c r="D14" s="24">
        <v>125.7</v>
      </c>
      <c r="E14" s="25">
        <f t="shared" si="0"/>
        <v>0.25</v>
      </c>
      <c r="F14" s="24">
        <v>387.26</v>
      </c>
      <c r="G14" s="25">
        <f t="shared" si="4"/>
        <v>0.75</v>
      </c>
      <c r="H14" s="24">
        <v>0.51</v>
      </c>
      <c r="I14" s="25">
        <f t="shared" si="1"/>
        <v>0</v>
      </c>
      <c r="J14" s="26">
        <f t="shared" si="2"/>
        <v>110671</v>
      </c>
      <c r="K14" s="26">
        <v>50952</v>
      </c>
      <c r="L14" s="27">
        <v>59719</v>
      </c>
    </row>
    <row r="15" spans="1:12" ht="27.9" customHeight="1" x14ac:dyDescent="0.2">
      <c r="A15" s="37" t="s">
        <v>60</v>
      </c>
      <c r="B15" s="38"/>
      <c r="C15" s="39">
        <f t="shared" si="3"/>
        <v>672.71999999999991</v>
      </c>
      <c r="D15" s="24">
        <v>334.62</v>
      </c>
      <c r="E15" s="25">
        <f t="shared" si="0"/>
        <v>0.5</v>
      </c>
      <c r="F15" s="24">
        <v>337.21</v>
      </c>
      <c r="G15" s="25">
        <f t="shared" si="4"/>
        <v>0.5</v>
      </c>
      <c r="H15" s="24">
        <v>0.89</v>
      </c>
      <c r="I15" s="25">
        <f t="shared" si="1"/>
        <v>0</v>
      </c>
      <c r="J15" s="26">
        <f t="shared" si="2"/>
        <v>213963</v>
      </c>
      <c r="K15" s="26">
        <v>158664</v>
      </c>
      <c r="L15" s="27">
        <v>55299</v>
      </c>
    </row>
    <row r="16" spans="1:12" ht="27.9" customHeight="1" x14ac:dyDescent="0.2">
      <c r="A16" s="37" t="s">
        <v>55</v>
      </c>
      <c r="B16" s="38"/>
      <c r="C16" s="39">
        <f t="shared" si="3"/>
        <v>20.07</v>
      </c>
      <c r="D16" s="24">
        <v>5.59</v>
      </c>
      <c r="E16" s="25">
        <f t="shared" si="0"/>
        <v>0.28000000000000003</v>
      </c>
      <c r="F16" s="24">
        <v>14.48</v>
      </c>
      <c r="G16" s="25">
        <f t="shared" si="4"/>
        <v>0.72</v>
      </c>
      <c r="H16" s="24">
        <v>0</v>
      </c>
      <c r="I16" s="25">
        <f t="shared" si="1"/>
        <v>0</v>
      </c>
      <c r="J16" s="26">
        <f t="shared" si="2"/>
        <v>6563</v>
      </c>
      <c r="K16" s="26">
        <v>4148</v>
      </c>
      <c r="L16" s="27">
        <v>2415</v>
      </c>
    </row>
    <row r="17" spans="1:12" ht="27.9" customHeight="1" x14ac:dyDescent="0.2">
      <c r="A17" s="37" t="s">
        <v>56</v>
      </c>
      <c r="B17" s="38"/>
      <c r="C17" s="39">
        <f t="shared" si="3"/>
        <v>432.18000000000006</v>
      </c>
      <c r="D17" s="24">
        <v>325.24</v>
      </c>
      <c r="E17" s="25">
        <f t="shared" si="0"/>
        <v>0.75</v>
      </c>
      <c r="F17" s="24">
        <v>103.84</v>
      </c>
      <c r="G17" s="25">
        <f t="shared" si="4"/>
        <v>0.24</v>
      </c>
      <c r="H17" s="24">
        <v>3.1</v>
      </c>
      <c r="I17" s="25">
        <f t="shared" si="1"/>
        <v>0.01</v>
      </c>
      <c r="J17" s="26">
        <f t="shared" si="2"/>
        <v>205641</v>
      </c>
      <c r="K17" s="26">
        <v>188857</v>
      </c>
      <c r="L17" s="27">
        <v>16784</v>
      </c>
    </row>
    <row r="18" spans="1:12" ht="27.9" customHeight="1" x14ac:dyDescent="0.2">
      <c r="A18" s="37" t="s">
        <v>57</v>
      </c>
      <c r="B18" s="38"/>
      <c r="C18" s="39">
        <f t="shared" si="3"/>
        <v>76.599999999999994</v>
      </c>
      <c r="D18" s="24">
        <v>74.989999999999995</v>
      </c>
      <c r="E18" s="25">
        <f t="shared" si="0"/>
        <v>0.98</v>
      </c>
      <c r="F18" s="24">
        <v>1.31</v>
      </c>
      <c r="G18" s="25">
        <f t="shared" si="4"/>
        <v>0.02</v>
      </c>
      <c r="H18" s="24">
        <v>0.3</v>
      </c>
      <c r="I18" s="25">
        <f t="shared" si="1"/>
        <v>0</v>
      </c>
      <c r="J18" s="26">
        <f t="shared" si="2"/>
        <v>28127</v>
      </c>
      <c r="K18" s="26">
        <v>28040</v>
      </c>
      <c r="L18" s="27">
        <v>87</v>
      </c>
    </row>
    <row r="19" spans="1:12" ht="27.9" customHeight="1" x14ac:dyDescent="0.2">
      <c r="A19" s="37" t="s">
        <v>58</v>
      </c>
      <c r="B19" s="38"/>
      <c r="C19" s="39">
        <f t="shared" si="3"/>
        <v>292.02000000000004</v>
      </c>
      <c r="D19" s="24">
        <v>180.21</v>
      </c>
      <c r="E19" s="25">
        <f t="shared" si="0"/>
        <v>0.62</v>
      </c>
      <c r="F19" s="24">
        <v>110.63</v>
      </c>
      <c r="G19" s="25">
        <f t="shared" si="4"/>
        <v>0.38</v>
      </c>
      <c r="H19" s="24">
        <v>1.18</v>
      </c>
      <c r="I19" s="25">
        <f t="shared" si="1"/>
        <v>0</v>
      </c>
      <c r="J19" s="26">
        <f t="shared" si="2"/>
        <v>71456</v>
      </c>
      <c r="K19" s="26">
        <v>55294</v>
      </c>
      <c r="L19" s="27">
        <v>16162</v>
      </c>
    </row>
    <row r="20" spans="1:12" ht="27.9" customHeight="1" x14ac:dyDescent="0.2">
      <c r="A20" s="37" t="s">
        <v>71</v>
      </c>
      <c r="B20" s="38"/>
      <c r="C20" s="39">
        <f t="shared" si="3"/>
        <v>329.45</v>
      </c>
      <c r="D20" s="24">
        <v>149.63999999999999</v>
      </c>
      <c r="E20" s="25">
        <f>1-SUM(G20,I20)</f>
        <v>0.45999999999999996</v>
      </c>
      <c r="F20" s="24">
        <v>179.5</v>
      </c>
      <c r="G20" s="25">
        <f>ROUND(F20/$C20,2)</f>
        <v>0.54</v>
      </c>
      <c r="H20" s="24">
        <v>0.31</v>
      </c>
      <c r="I20" s="25">
        <f>ROUND(H20/$C20,2)</f>
        <v>0</v>
      </c>
      <c r="J20" s="26">
        <f t="shared" si="2"/>
        <v>80091</v>
      </c>
      <c r="K20" s="26">
        <v>50733</v>
      </c>
      <c r="L20" s="27">
        <v>29358</v>
      </c>
    </row>
    <row r="21" spans="1:12" ht="27.9" customHeight="1" x14ac:dyDescent="0.2">
      <c r="A21" s="37" t="s">
        <v>59</v>
      </c>
      <c r="B21" s="38"/>
      <c r="C21" s="39">
        <f t="shared" si="3"/>
        <v>118.63</v>
      </c>
      <c r="D21" s="24">
        <v>113.2</v>
      </c>
      <c r="E21" s="25">
        <f t="shared" si="0"/>
        <v>0.95</v>
      </c>
      <c r="F21" s="24">
        <v>5.43</v>
      </c>
      <c r="G21" s="25">
        <f t="shared" si="4"/>
        <v>0.05</v>
      </c>
      <c r="H21" s="24">
        <v>0</v>
      </c>
      <c r="I21" s="25">
        <f t="shared" si="1"/>
        <v>0</v>
      </c>
      <c r="J21" s="26">
        <f t="shared" si="2"/>
        <v>49093</v>
      </c>
      <c r="K21" s="26">
        <v>48267</v>
      </c>
      <c r="L21" s="27">
        <v>826</v>
      </c>
    </row>
    <row r="22" spans="1:12" ht="27.9" customHeight="1" x14ac:dyDescent="0.2">
      <c r="A22" s="41" t="s">
        <v>2</v>
      </c>
      <c r="B22" s="38"/>
      <c r="C22" s="39">
        <f t="shared" si="3"/>
        <v>119</v>
      </c>
      <c r="D22" s="24">
        <v>53.95</v>
      </c>
      <c r="E22" s="25">
        <f t="shared" si="0"/>
        <v>0.44999999999999996</v>
      </c>
      <c r="F22" s="24">
        <v>65.05</v>
      </c>
      <c r="G22" s="25">
        <f t="shared" si="4"/>
        <v>0.55000000000000004</v>
      </c>
      <c r="H22" s="24">
        <v>0</v>
      </c>
      <c r="I22" s="25">
        <f t="shared" si="1"/>
        <v>0</v>
      </c>
      <c r="J22" s="26">
        <f t="shared" si="2"/>
        <v>36833</v>
      </c>
      <c r="K22" s="26">
        <v>26250</v>
      </c>
      <c r="L22" s="27">
        <v>10583</v>
      </c>
    </row>
    <row r="23" spans="1:12" ht="27.9" customHeight="1" x14ac:dyDescent="0.2">
      <c r="A23" s="42" t="s">
        <v>69</v>
      </c>
      <c r="B23" s="38"/>
      <c r="C23" s="39"/>
      <c r="D23" s="24"/>
      <c r="E23" s="24"/>
      <c r="F23" s="24"/>
      <c r="G23" s="24"/>
      <c r="H23" s="24"/>
      <c r="I23" s="24"/>
      <c r="J23" s="26"/>
      <c r="K23" s="26"/>
      <c r="L23" s="27"/>
    </row>
    <row r="24" spans="1:12" ht="27.9" customHeight="1" x14ac:dyDescent="0.2">
      <c r="A24" s="21" t="s">
        <v>72</v>
      </c>
      <c r="B24" s="43">
        <v>1</v>
      </c>
      <c r="C24" s="39">
        <v>14.879999999999999</v>
      </c>
      <c r="D24" s="24">
        <v>14.69</v>
      </c>
      <c r="E24" s="25">
        <v>0.99</v>
      </c>
      <c r="F24" s="24">
        <v>0</v>
      </c>
      <c r="G24" s="25">
        <v>0</v>
      </c>
      <c r="H24" s="24">
        <v>0.19</v>
      </c>
      <c r="I24" s="25">
        <v>0.01</v>
      </c>
      <c r="J24" s="26">
        <v>6565</v>
      </c>
      <c r="K24" s="26"/>
      <c r="L24" s="27"/>
    </row>
    <row r="25" spans="1:12" s="28" customFormat="1" ht="27.9" customHeight="1" x14ac:dyDescent="0.2">
      <c r="A25" s="21" t="s">
        <v>77</v>
      </c>
      <c r="B25" s="43">
        <v>0</v>
      </c>
      <c r="C25" s="39">
        <v>0</v>
      </c>
      <c r="D25" s="24" t="s">
        <v>78</v>
      </c>
      <c r="E25" s="25"/>
      <c r="F25" s="24">
        <v>0</v>
      </c>
      <c r="G25" s="25"/>
      <c r="H25" s="24">
        <v>0</v>
      </c>
      <c r="I25" s="25"/>
      <c r="J25" s="26">
        <v>0</v>
      </c>
      <c r="K25" s="26"/>
      <c r="L25" s="27">
        <v>0</v>
      </c>
    </row>
    <row r="26" spans="1:12" s="36" customFormat="1" ht="27.9" customHeight="1" x14ac:dyDescent="0.2">
      <c r="A26" s="29" t="s">
        <v>84</v>
      </c>
      <c r="B26" s="44">
        <f>SUM(B27:B28)</f>
        <v>0</v>
      </c>
      <c r="C26" s="45">
        <f>SUM(C27:C28)</f>
        <v>0</v>
      </c>
      <c r="D26" s="46" t="s">
        <v>75</v>
      </c>
      <c r="E26" s="33"/>
      <c r="F26" s="32">
        <v>0</v>
      </c>
      <c r="G26" s="33"/>
      <c r="H26" s="32">
        <v>0</v>
      </c>
      <c r="I26" s="33"/>
      <c r="J26" s="34">
        <f>SUM(J27:J28)</f>
        <v>0</v>
      </c>
      <c r="K26" s="34"/>
      <c r="L26" s="35">
        <v>0</v>
      </c>
    </row>
    <row r="27" spans="1:12" ht="27.9" customHeight="1" x14ac:dyDescent="0.2">
      <c r="A27" s="47"/>
      <c r="B27" s="43"/>
      <c r="C27" s="39"/>
      <c r="D27" s="24"/>
      <c r="E27" s="25"/>
      <c r="F27" s="24"/>
      <c r="G27" s="25"/>
      <c r="H27" s="24"/>
      <c r="I27" s="25"/>
      <c r="J27" s="26"/>
      <c r="K27" s="26"/>
      <c r="L27" s="27"/>
    </row>
    <row r="28" spans="1:12" ht="27.9" customHeight="1" x14ac:dyDescent="0.2">
      <c r="A28" s="47"/>
      <c r="B28" s="43"/>
      <c r="C28" s="39"/>
      <c r="D28" s="24"/>
      <c r="E28" s="24"/>
      <c r="F28" s="24"/>
      <c r="G28" s="24"/>
      <c r="H28" s="24"/>
      <c r="I28" s="24"/>
      <c r="J28" s="26"/>
      <c r="K28" s="26"/>
      <c r="L28" s="27"/>
    </row>
    <row r="29" spans="1:12" ht="27.9" customHeight="1" thickBot="1" x14ac:dyDescent="0.25">
      <c r="A29" s="48" t="s">
        <v>61</v>
      </c>
      <c r="B29" s="49">
        <f>SUM(B9,C26)</f>
        <v>4336.3999999999996</v>
      </c>
      <c r="C29" s="50"/>
      <c r="D29" s="51">
        <f>SUM(D9,D26)</f>
        <v>2163.91</v>
      </c>
      <c r="E29" s="52">
        <f>1-SUM(G29,I29)</f>
        <v>0.5</v>
      </c>
      <c r="F29" s="51">
        <f>SUM(F9,F26)</f>
        <v>2163.5700000000002</v>
      </c>
      <c r="G29" s="52">
        <f>ROUND(F29/$B29,2)</f>
        <v>0.5</v>
      </c>
      <c r="H29" s="51">
        <f>SUM(H9,H26)</f>
        <v>8.92</v>
      </c>
      <c r="I29" s="52">
        <f>ROUND(H29/$B29,2)</f>
        <v>0</v>
      </c>
      <c r="J29" s="53">
        <f>SUM(J9,J26)</f>
        <v>1268268</v>
      </c>
      <c r="K29" s="53">
        <f>SUM(K9,K26)</f>
        <v>921648</v>
      </c>
      <c r="L29" s="54">
        <f>SUM(L9,L26)</f>
        <v>346620</v>
      </c>
    </row>
    <row r="30" spans="1:12" ht="17.25" customHeight="1" x14ac:dyDescent="0.2">
      <c r="A30" s="55" t="s">
        <v>85</v>
      </c>
      <c r="B30" s="56"/>
      <c r="C30" s="57"/>
      <c r="D30" s="57"/>
      <c r="E30" s="57"/>
      <c r="F30" s="57"/>
      <c r="G30" s="57"/>
      <c r="H30" s="57"/>
      <c r="I30" s="57"/>
      <c r="J30" s="58"/>
      <c r="L30" s="59" t="s">
        <v>86</v>
      </c>
    </row>
    <row r="31" spans="1:12" ht="12" x14ac:dyDescent="0.2">
      <c r="A31" s="28" t="s">
        <v>68</v>
      </c>
      <c r="B31" s="60"/>
      <c r="C31" s="61"/>
      <c r="D31" s="61"/>
      <c r="E31" s="61"/>
      <c r="F31" s="61"/>
      <c r="G31" s="61"/>
      <c r="H31" s="61"/>
      <c r="I31" s="61"/>
      <c r="J31" s="61"/>
      <c r="L31" s="62"/>
    </row>
  </sheetData>
  <mergeCells count="8">
    <mergeCell ref="B29:C29"/>
    <mergeCell ref="A4:A5"/>
    <mergeCell ref="B4:I4"/>
    <mergeCell ref="J4:L4"/>
    <mergeCell ref="B5:C5"/>
    <mergeCell ref="B9:C9"/>
    <mergeCell ref="B7:C7"/>
    <mergeCell ref="B8:C8"/>
  </mergeCells>
  <phoneticPr fontId="3"/>
  <pageMargins left="0.70866141732283472" right="0.70866141732283472" top="0.78740157480314965" bottom="0.19685039370078741" header="0.35433070866141736" footer="0"/>
  <pageSetup paperSize="9" scale="93" firstPageNumber="119" pageOrder="overThenDown" orientation="portrait" useFirstPageNumber="1" r:id="rId1"/>
  <headerFooter scaleWithDoc="0" alignWithMargins="0">
    <oddHeader>&amp;R&amp;"ＭＳ Ｐ明朝,標準"ⅩⅡ県 営 林　　　　　- &amp;P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F62"/>
  <sheetViews>
    <sheetView showGridLines="0" showZeros="0" topLeftCell="A10" zoomScaleNormal="100" zoomScaleSheetLayoutView="100" workbookViewId="0">
      <selection activeCell="N14" sqref="N14"/>
    </sheetView>
  </sheetViews>
  <sheetFormatPr defaultColWidth="9" defaultRowHeight="20.25" customHeight="1" x14ac:dyDescent="0.2"/>
  <cols>
    <col min="1" max="1" width="4.6640625" style="3" customWidth="1"/>
    <col min="2" max="2" width="8.6640625" style="3" customWidth="1"/>
    <col min="3" max="5" width="9.109375" style="3" customWidth="1"/>
    <col min="6" max="6" width="3.6640625" style="3" customWidth="1"/>
    <col min="7" max="7" width="4.6640625" style="3" customWidth="1"/>
    <col min="8" max="8" width="8.6640625" style="3" customWidth="1"/>
    <col min="9" max="11" width="9.109375" style="3" customWidth="1"/>
    <col min="12" max="12" width="4" style="3" customWidth="1"/>
    <col min="13" max="13" width="9" style="3"/>
    <col min="14" max="14" width="15.88671875" style="3" customWidth="1"/>
    <col min="15" max="16" width="9.21875" style="3" bestFit="1" customWidth="1"/>
    <col min="17" max="17" width="9.109375" style="3" bestFit="1" customWidth="1"/>
    <col min="18" max="20" width="10.21875" style="3" bestFit="1" customWidth="1"/>
    <col min="21" max="23" width="9.109375" style="3" bestFit="1" customWidth="1"/>
    <col min="24" max="16384" width="9" style="3"/>
  </cols>
  <sheetData>
    <row r="1" spans="1:13" ht="24" customHeight="1" x14ac:dyDescent="0.2">
      <c r="A1" s="1" t="s">
        <v>22</v>
      </c>
      <c r="B1" s="2"/>
      <c r="G1" s="1" t="s">
        <v>73</v>
      </c>
      <c r="H1" s="1"/>
      <c r="I1" s="1"/>
      <c r="J1" s="1"/>
      <c r="K1" s="1"/>
      <c r="L1" s="1"/>
      <c r="M1" s="1"/>
    </row>
    <row r="2" spans="1:13" ht="15.9" customHeight="1" x14ac:dyDescent="0.2">
      <c r="A2" s="1"/>
      <c r="B2" s="2"/>
      <c r="G2" s="63"/>
      <c r="H2" s="63"/>
      <c r="I2" s="63"/>
      <c r="J2" s="63"/>
      <c r="K2" s="63"/>
    </row>
    <row r="3" spans="1:13" ht="12" customHeight="1" thickBot="1" x14ac:dyDescent="0.25">
      <c r="E3" s="5" t="s">
        <v>23</v>
      </c>
      <c r="K3" s="5" t="s">
        <v>87</v>
      </c>
    </row>
    <row r="4" spans="1:13" ht="20.25" customHeight="1" x14ac:dyDescent="0.2">
      <c r="A4" s="64" t="s">
        <v>24</v>
      </c>
      <c r="B4" s="65"/>
      <c r="C4" s="66" t="s">
        <v>25</v>
      </c>
      <c r="D4" s="67" t="s">
        <v>26</v>
      </c>
      <c r="E4" s="68" t="s">
        <v>27</v>
      </c>
      <c r="G4" s="64" t="s">
        <v>24</v>
      </c>
      <c r="H4" s="65"/>
      <c r="I4" s="66" t="s">
        <v>25</v>
      </c>
      <c r="J4" s="67" t="s">
        <v>36</v>
      </c>
      <c r="K4" s="68" t="s">
        <v>37</v>
      </c>
    </row>
    <row r="5" spans="1:13" ht="15" customHeight="1" x14ac:dyDescent="0.2">
      <c r="A5" s="69"/>
      <c r="B5" s="70"/>
      <c r="C5" s="71"/>
      <c r="D5" s="72"/>
      <c r="E5" s="73"/>
      <c r="G5" s="69"/>
      <c r="H5" s="70"/>
      <c r="I5" s="74"/>
      <c r="J5" s="75"/>
      <c r="K5" s="76"/>
    </row>
    <row r="6" spans="1:13" ht="15" customHeight="1" x14ac:dyDescent="0.2">
      <c r="A6" s="77" t="s">
        <v>72</v>
      </c>
      <c r="B6" s="78"/>
      <c r="C6" s="79">
        <v>0.61</v>
      </c>
      <c r="D6" s="80">
        <v>0.61</v>
      </c>
      <c r="E6" s="81">
        <v>0</v>
      </c>
      <c r="G6" s="77" t="s">
        <v>72</v>
      </c>
      <c r="H6" s="78"/>
      <c r="I6" s="74">
        <v>2048.0449999999996</v>
      </c>
      <c r="J6" s="75">
        <v>17.121000000000002</v>
      </c>
      <c r="K6" s="76">
        <v>2030.9239999999998</v>
      </c>
    </row>
    <row r="7" spans="1:13" ht="15" customHeight="1" x14ac:dyDescent="0.2">
      <c r="A7" s="77" t="s">
        <v>79</v>
      </c>
      <c r="B7" s="78"/>
      <c r="C7" s="79">
        <v>0</v>
      </c>
      <c r="D7" s="80">
        <v>0</v>
      </c>
      <c r="E7" s="81">
        <v>0</v>
      </c>
      <c r="G7" s="77" t="s">
        <v>80</v>
      </c>
      <c r="H7" s="78"/>
      <c r="I7" s="74">
        <v>1654</v>
      </c>
      <c r="J7" s="75">
        <v>0</v>
      </c>
      <c r="K7" s="76">
        <v>1654</v>
      </c>
    </row>
    <row r="8" spans="1:13" s="36" customFormat="1" ht="15" customHeight="1" x14ac:dyDescent="0.2">
      <c r="A8" s="82" t="s">
        <v>84</v>
      </c>
      <c r="B8" s="83"/>
      <c r="C8" s="84">
        <f>SUM(C10:C21)</f>
        <v>1.41</v>
      </c>
      <c r="D8" s="85">
        <f>SUM(D10:D21)</f>
        <v>0</v>
      </c>
      <c r="E8" s="86">
        <f>SUM(E10:E21)</f>
        <v>1.41</v>
      </c>
      <c r="G8" s="82" t="str">
        <f>A8</f>
        <v>令和４年度</v>
      </c>
      <c r="H8" s="83"/>
      <c r="I8" s="87">
        <f>SUM(I10:I21)</f>
        <v>906.577</v>
      </c>
      <c r="J8" s="88">
        <f>SUM(J10:J21)</f>
        <v>0</v>
      </c>
      <c r="K8" s="89">
        <f>SUM(K10:K21)</f>
        <v>906.577</v>
      </c>
    </row>
    <row r="9" spans="1:13" ht="15" customHeight="1" x14ac:dyDescent="0.2">
      <c r="A9" s="90"/>
      <c r="B9" s="91"/>
      <c r="C9" s="92"/>
      <c r="D9" s="80"/>
      <c r="E9" s="81"/>
      <c r="G9" s="90"/>
      <c r="H9" s="91"/>
      <c r="I9" s="74"/>
      <c r="J9" s="75"/>
      <c r="K9" s="76"/>
    </row>
    <row r="10" spans="1:13" ht="15" customHeight="1" x14ac:dyDescent="0.2">
      <c r="A10" s="90"/>
      <c r="B10" s="93" t="s">
        <v>31</v>
      </c>
      <c r="C10" s="92">
        <f>SUM(D10:E10)</f>
        <v>0</v>
      </c>
      <c r="D10" s="80">
        <v>0</v>
      </c>
      <c r="E10" s="81">
        <v>0</v>
      </c>
      <c r="G10" s="90"/>
      <c r="H10" s="93" t="s">
        <v>31</v>
      </c>
      <c r="I10" s="74">
        <f>SUM(J10:K10)</f>
        <v>93.882000000000005</v>
      </c>
      <c r="J10" s="75">
        <v>0</v>
      </c>
      <c r="K10" s="76">
        <v>93.882000000000005</v>
      </c>
    </row>
    <row r="11" spans="1:13" ht="15" customHeight="1" x14ac:dyDescent="0.2">
      <c r="A11" s="90"/>
      <c r="B11" s="93" t="s">
        <v>32</v>
      </c>
      <c r="C11" s="92">
        <f t="shared" ref="C11:C21" si="0">SUM(D11:E11)</f>
        <v>0</v>
      </c>
      <c r="D11" s="80">
        <v>0</v>
      </c>
      <c r="E11" s="81">
        <v>0</v>
      </c>
      <c r="G11" s="90"/>
      <c r="H11" s="93" t="s">
        <v>32</v>
      </c>
      <c r="I11" s="74">
        <f t="shared" ref="I11:I21" si="1">SUM(J11:K11)</f>
        <v>0</v>
      </c>
      <c r="J11" s="75">
        <v>0</v>
      </c>
      <c r="K11" s="76">
        <v>0</v>
      </c>
    </row>
    <row r="12" spans="1:13" ht="15" customHeight="1" x14ac:dyDescent="0.2">
      <c r="A12" s="90"/>
      <c r="B12" s="93" t="s">
        <v>30</v>
      </c>
      <c r="C12" s="92">
        <f t="shared" si="0"/>
        <v>1.41</v>
      </c>
      <c r="D12" s="80">
        <v>0</v>
      </c>
      <c r="E12" s="81">
        <v>1.41</v>
      </c>
      <c r="G12" s="90"/>
      <c r="H12" s="93" t="s">
        <v>30</v>
      </c>
      <c r="I12" s="74">
        <f t="shared" si="1"/>
        <v>0</v>
      </c>
      <c r="J12" s="75">
        <v>0</v>
      </c>
      <c r="K12" s="76">
        <v>0</v>
      </c>
    </row>
    <row r="13" spans="1:13" ht="15" customHeight="1" x14ac:dyDescent="0.2">
      <c r="A13" s="90"/>
      <c r="B13" s="93" t="s">
        <v>39</v>
      </c>
      <c r="C13" s="79">
        <f t="shared" si="0"/>
        <v>0</v>
      </c>
      <c r="D13" s="94">
        <v>0</v>
      </c>
      <c r="E13" s="81">
        <v>0</v>
      </c>
      <c r="G13" s="90"/>
      <c r="H13" s="93" t="s">
        <v>39</v>
      </c>
      <c r="I13" s="74">
        <f t="shared" si="1"/>
        <v>22.128</v>
      </c>
      <c r="J13" s="75">
        <v>0</v>
      </c>
      <c r="K13" s="76">
        <v>22.128</v>
      </c>
    </row>
    <row r="14" spans="1:13" ht="15" customHeight="1" x14ac:dyDescent="0.2">
      <c r="A14" s="90"/>
      <c r="B14" s="93" t="s">
        <v>40</v>
      </c>
      <c r="C14" s="79">
        <f t="shared" si="0"/>
        <v>0</v>
      </c>
      <c r="D14" s="80">
        <v>0</v>
      </c>
      <c r="E14" s="81">
        <v>0</v>
      </c>
      <c r="G14" s="90"/>
      <c r="H14" s="93" t="s">
        <v>40</v>
      </c>
      <c r="I14" s="74">
        <f t="shared" si="1"/>
        <v>0</v>
      </c>
      <c r="J14" s="75">
        <v>0</v>
      </c>
      <c r="K14" s="76">
        <v>0</v>
      </c>
    </row>
    <row r="15" spans="1:13" ht="15" customHeight="1" x14ac:dyDescent="0.2">
      <c r="A15" s="90"/>
      <c r="B15" s="93" t="s">
        <v>33</v>
      </c>
      <c r="C15" s="79">
        <v>0</v>
      </c>
      <c r="D15" s="94">
        <v>0</v>
      </c>
      <c r="E15" s="81">
        <v>0</v>
      </c>
      <c r="G15" s="90"/>
      <c r="H15" s="93" t="s">
        <v>33</v>
      </c>
      <c r="I15" s="74">
        <f t="shared" si="1"/>
        <v>0</v>
      </c>
      <c r="J15" s="75">
        <v>0</v>
      </c>
      <c r="K15" s="95">
        <v>0</v>
      </c>
    </row>
    <row r="16" spans="1:13" ht="15" customHeight="1" x14ac:dyDescent="0.2">
      <c r="A16" s="90"/>
      <c r="B16" s="93" t="s">
        <v>34</v>
      </c>
      <c r="C16" s="79">
        <f t="shared" si="0"/>
        <v>0</v>
      </c>
      <c r="D16" s="80">
        <v>0</v>
      </c>
      <c r="E16" s="81">
        <v>0</v>
      </c>
      <c r="G16" s="90"/>
      <c r="H16" s="93" t="s">
        <v>34</v>
      </c>
      <c r="I16" s="74">
        <f t="shared" si="1"/>
        <v>0</v>
      </c>
      <c r="J16" s="75">
        <v>0</v>
      </c>
      <c r="K16" s="76">
        <v>0</v>
      </c>
    </row>
    <row r="17" spans="1:32" ht="15" customHeight="1" x14ac:dyDescent="0.2">
      <c r="A17" s="90"/>
      <c r="B17" s="93" t="s">
        <v>35</v>
      </c>
      <c r="C17" s="79">
        <f t="shared" si="0"/>
        <v>0</v>
      </c>
      <c r="D17" s="80">
        <v>0</v>
      </c>
      <c r="E17" s="81">
        <v>0</v>
      </c>
      <c r="G17" s="90"/>
      <c r="H17" s="93" t="s">
        <v>35</v>
      </c>
      <c r="I17" s="74">
        <f t="shared" si="1"/>
        <v>276.19799999999998</v>
      </c>
      <c r="J17" s="75">
        <v>0</v>
      </c>
      <c r="K17" s="76">
        <v>276.19799999999998</v>
      </c>
    </row>
    <row r="18" spans="1:32" ht="15" customHeight="1" x14ac:dyDescent="0.2">
      <c r="A18" s="90"/>
      <c r="B18" s="93" t="s">
        <v>29</v>
      </c>
      <c r="C18" s="79">
        <f t="shared" si="0"/>
        <v>0</v>
      </c>
      <c r="D18" s="94">
        <v>0</v>
      </c>
      <c r="E18" s="81">
        <v>0</v>
      </c>
      <c r="G18" s="90"/>
      <c r="H18" s="93" t="s">
        <v>29</v>
      </c>
      <c r="I18" s="74">
        <f t="shared" si="1"/>
        <v>0</v>
      </c>
      <c r="J18" s="75">
        <v>0</v>
      </c>
      <c r="K18" s="76">
        <v>0</v>
      </c>
      <c r="N18" s="96"/>
    </row>
    <row r="19" spans="1:32" ht="15" customHeight="1" x14ac:dyDescent="0.2">
      <c r="A19" s="90"/>
      <c r="B19" s="93" t="s">
        <v>38</v>
      </c>
      <c r="C19" s="79">
        <f t="shared" si="0"/>
        <v>0</v>
      </c>
      <c r="D19" s="94">
        <v>0</v>
      </c>
      <c r="E19" s="81">
        <v>0</v>
      </c>
      <c r="G19" s="90"/>
      <c r="H19" s="93" t="s">
        <v>38</v>
      </c>
      <c r="I19" s="74">
        <f t="shared" si="1"/>
        <v>309.93599999999998</v>
      </c>
      <c r="J19" s="75">
        <v>0</v>
      </c>
      <c r="K19" s="76">
        <v>309.93599999999998</v>
      </c>
      <c r="N19" s="96"/>
    </row>
    <row r="20" spans="1:32" ht="15" customHeight="1" x14ac:dyDescent="0.2">
      <c r="A20" s="90"/>
      <c r="B20" s="93" t="s">
        <v>28</v>
      </c>
      <c r="C20" s="92">
        <f t="shared" si="0"/>
        <v>0</v>
      </c>
      <c r="D20" s="80">
        <v>0</v>
      </c>
      <c r="E20" s="81">
        <v>0</v>
      </c>
      <c r="G20" s="90"/>
      <c r="H20" s="93" t="s">
        <v>28</v>
      </c>
      <c r="I20" s="74">
        <f t="shared" si="1"/>
        <v>204.43299999999999</v>
      </c>
      <c r="J20" s="75">
        <v>0</v>
      </c>
      <c r="K20" s="76">
        <v>204.43299999999999</v>
      </c>
      <c r="N20" s="96"/>
    </row>
    <row r="21" spans="1:32" ht="15" customHeight="1" thickBot="1" x14ac:dyDescent="0.25">
      <c r="A21" s="97"/>
      <c r="B21" s="98" t="s">
        <v>2</v>
      </c>
      <c r="C21" s="99">
        <f t="shared" si="0"/>
        <v>0</v>
      </c>
      <c r="D21" s="100">
        <v>0</v>
      </c>
      <c r="E21" s="101">
        <v>0</v>
      </c>
      <c r="G21" s="97"/>
      <c r="H21" s="98" t="s">
        <v>2</v>
      </c>
      <c r="I21" s="102">
        <f t="shared" si="1"/>
        <v>0</v>
      </c>
      <c r="J21" s="103">
        <v>0</v>
      </c>
      <c r="K21" s="104">
        <v>0</v>
      </c>
      <c r="N21" s="105"/>
    </row>
    <row r="22" spans="1:32" ht="12" customHeight="1" x14ac:dyDescent="0.2">
      <c r="E22" s="106" t="s">
        <v>88</v>
      </c>
      <c r="K22" s="106" t="s">
        <v>88</v>
      </c>
      <c r="N22" s="96"/>
    </row>
    <row r="23" spans="1:32" ht="12" customHeight="1" x14ac:dyDescent="0.15">
      <c r="A23" s="60"/>
      <c r="B23" s="60"/>
      <c r="G23" s="60"/>
      <c r="H23" s="60"/>
      <c r="W23" s="107"/>
      <c r="X23" s="107"/>
      <c r="Y23" s="107"/>
      <c r="Z23" s="107"/>
      <c r="AA23" s="107"/>
      <c r="AB23" s="107"/>
      <c r="AC23" s="107"/>
      <c r="AD23" s="108"/>
      <c r="AE23" s="107"/>
      <c r="AF23" s="109"/>
    </row>
    <row r="24" spans="1:32" ht="12" customHeight="1" x14ac:dyDescent="0.2">
      <c r="A24" s="60"/>
      <c r="B24" s="60"/>
      <c r="G24" s="60"/>
      <c r="H24" s="6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</row>
    <row r="25" spans="1:32" ht="24" customHeight="1" x14ac:dyDescent="0.15">
      <c r="A25" s="111" t="s">
        <v>74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W25" s="110"/>
      <c r="X25" s="110"/>
      <c r="Y25" s="56"/>
      <c r="Z25" s="107"/>
      <c r="AA25" s="107"/>
      <c r="AB25" s="56"/>
      <c r="AC25" s="56"/>
      <c r="AD25" s="107"/>
      <c r="AE25" s="107"/>
      <c r="AF25" s="56"/>
    </row>
    <row r="26" spans="1:32" s="112" customFormat="1" ht="18" customHeight="1" x14ac:dyDescent="0.15">
      <c r="T26" s="113" t="s">
        <v>82</v>
      </c>
      <c r="W26" s="114"/>
      <c r="X26" s="105"/>
      <c r="Y26" s="115"/>
      <c r="Z26" s="116"/>
      <c r="AA26" s="117"/>
      <c r="AB26" s="117"/>
      <c r="AC26" s="118"/>
      <c r="AD26" s="116"/>
      <c r="AE26" s="117"/>
      <c r="AF26" s="117"/>
    </row>
    <row r="27" spans="1:32" s="112" customFormat="1" ht="18" customHeight="1" thickBot="1" x14ac:dyDescent="0.2">
      <c r="N27" s="3"/>
      <c r="O27" s="119" t="s">
        <v>43</v>
      </c>
      <c r="P27" s="119"/>
      <c r="Q27" s="119"/>
      <c r="R27" s="119" t="s">
        <v>44</v>
      </c>
      <c r="S27" s="119"/>
      <c r="T27" s="119"/>
      <c r="W27" s="120"/>
      <c r="X27" s="105"/>
      <c r="Y27" s="115"/>
      <c r="Z27" s="116"/>
      <c r="AA27" s="117"/>
      <c r="AB27" s="117"/>
      <c r="AC27" s="118"/>
      <c r="AD27" s="116"/>
      <c r="AE27" s="117"/>
      <c r="AF27" s="117"/>
    </row>
    <row r="28" spans="1:32" s="112" customFormat="1" ht="18" customHeight="1" x14ac:dyDescent="0.15">
      <c r="N28" s="121" t="s">
        <v>11</v>
      </c>
      <c r="O28" s="122">
        <v>595.35</v>
      </c>
      <c r="P28" s="123"/>
      <c r="Q28" s="124">
        <f t="shared" ref="Q28:Q38" si="2">ROUND(O28/$O$39,4)</f>
        <v>0.13730000000000001</v>
      </c>
      <c r="R28" s="125">
        <v>356585</v>
      </c>
      <c r="S28" s="126"/>
      <c r="T28" s="124">
        <f>ROUND(R28/$R$39,4)</f>
        <v>0.28120000000000001</v>
      </c>
      <c r="W28" s="120"/>
      <c r="X28" s="105"/>
      <c r="Y28" s="115"/>
      <c r="Z28" s="116"/>
      <c r="AA28" s="117"/>
      <c r="AB28" s="117"/>
      <c r="AC28" s="118"/>
      <c r="AD28" s="116"/>
      <c r="AE28" s="117"/>
      <c r="AF28" s="117"/>
    </row>
    <row r="29" spans="1:32" s="112" customFormat="1" ht="18" customHeight="1" x14ac:dyDescent="0.15">
      <c r="N29" s="127" t="s">
        <v>12</v>
      </c>
      <c r="O29" s="128">
        <v>340.67</v>
      </c>
      <c r="P29" s="129"/>
      <c r="Q29" s="130">
        <f t="shared" si="2"/>
        <v>7.8600000000000003E-2</v>
      </c>
      <c r="R29" s="131">
        <v>112227</v>
      </c>
      <c r="S29" s="132"/>
      <c r="T29" s="130">
        <f t="shared" ref="T29:T38" si="3">ROUND(R29/$R$39,4)</f>
        <v>8.8499999999999995E-2</v>
      </c>
      <c r="W29" s="120"/>
      <c r="X29" s="105"/>
      <c r="Y29" s="115"/>
      <c r="Z29" s="116"/>
      <c r="AA29" s="117"/>
      <c r="AB29" s="117"/>
      <c r="AC29" s="118"/>
      <c r="AD29" s="116"/>
      <c r="AE29" s="117"/>
      <c r="AF29" s="117"/>
    </row>
    <row r="30" spans="1:32" s="112" customFormat="1" ht="18" customHeight="1" x14ac:dyDescent="0.15">
      <c r="N30" s="127" t="s">
        <v>13</v>
      </c>
      <c r="O30" s="128">
        <v>486.55</v>
      </c>
      <c r="P30" s="129"/>
      <c r="Q30" s="130">
        <f t="shared" si="2"/>
        <v>0.11219999999999999</v>
      </c>
      <c r="R30" s="131">
        <v>189415</v>
      </c>
      <c r="S30" s="132"/>
      <c r="T30" s="130">
        <f t="shared" si="3"/>
        <v>0.14929999999999999</v>
      </c>
      <c r="W30" s="120"/>
      <c r="X30" s="105"/>
      <c r="Y30" s="115"/>
      <c r="Z30" s="116"/>
      <c r="AA30" s="117"/>
      <c r="AB30" s="117"/>
      <c r="AC30" s="118"/>
      <c r="AD30" s="116"/>
      <c r="AE30" s="117"/>
      <c r="AF30" s="117"/>
    </row>
    <row r="31" spans="1:32" s="112" customFormat="1" ht="18" customHeight="1" x14ac:dyDescent="0.15">
      <c r="N31" s="127" t="s">
        <v>14</v>
      </c>
      <c r="O31" s="128">
        <v>702.6</v>
      </c>
      <c r="P31" s="129"/>
      <c r="Q31" s="130">
        <f t="shared" si="2"/>
        <v>0.16200000000000001</v>
      </c>
      <c r="R31" s="131">
        <v>253511</v>
      </c>
      <c r="S31" s="132"/>
      <c r="T31" s="130">
        <f t="shared" si="3"/>
        <v>0.19989999999999999</v>
      </c>
      <c r="W31" s="120"/>
      <c r="X31" s="105"/>
      <c r="Y31" s="115"/>
      <c r="Z31" s="116"/>
      <c r="AA31" s="117"/>
      <c r="AB31" s="117"/>
      <c r="AC31" s="118"/>
      <c r="AD31" s="116"/>
      <c r="AE31" s="117"/>
      <c r="AF31" s="117"/>
    </row>
    <row r="32" spans="1:32" s="112" customFormat="1" ht="18" customHeight="1" x14ac:dyDescent="0.15">
      <c r="N32" s="127" t="s">
        <v>46</v>
      </c>
      <c r="O32" s="128">
        <v>38.74</v>
      </c>
      <c r="P32" s="129"/>
      <c r="Q32" s="130">
        <f t="shared" si="2"/>
        <v>8.8999999999999999E-3</v>
      </c>
      <c r="R32" s="131">
        <v>9910</v>
      </c>
      <c r="S32" s="132"/>
      <c r="T32" s="130">
        <f t="shared" si="3"/>
        <v>7.7999999999999996E-3</v>
      </c>
      <c r="W32" s="114"/>
      <c r="X32" s="105"/>
      <c r="Y32" s="115"/>
      <c r="Z32" s="116"/>
      <c r="AA32" s="117"/>
      <c r="AB32" s="117"/>
      <c r="AC32" s="118"/>
      <c r="AD32" s="116"/>
      <c r="AE32" s="117"/>
      <c r="AF32" s="117"/>
    </row>
    <row r="33" spans="3:32" s="112" customFormat="1" ht="18" customHeight="1" x14ac:dyDescent="0.15">
      <c r="N33" s="127" t="s">
        <v>41</v>
      </c>
      <c r="O33" s="133"/>
      <c r="P33" s="134">
        <f>SUM(O28:O32)</f>
        <v>2163.91</v>
      </c>
      <c r="Q33" s="130">
        <f t="shared" si="2"/>
        <v>0</v>
      </c>
      <c r="R33" s="133"/>
      <c r="S33" s="135">
        <f>SUM(R28:R32)</f>
        <v>921648</v>
      </c>
      <c r="T33" s="130">
        <f t="shared" si="3"/>
        <v>0</v>
      </c>
      <c r="W33" s="136"/>
      <c r="X33" s="105"/>
      <c r="Y33" s="115"/>
      <c r="Z33" s="116"/>
      <c r="AA33" s="117"/>
      <c r="AB33" s="117"/>
      <c r="AC33" s="118"/>
      <c r="AD33" s="116"/>
      <c r="AE33" s="117"/>
      <c r="AF33" s="117"/>
    </row>
    <row r="34" spans="3:32" s="112" customFormat="1" ht="18" customHeight="1" x14ac:dyDescent="0.15">
      <c r="N34" s="127" t="s">
        <v>17</v>
      </c>
      <c r="O34" s="128">
        <v>46.86</v>
      </c>
      <c r="P34" s="134"/>
      <c r="Q34" s="130">
        <f t="shared" si="2"/>
        <v>1.0800000000000001E-2</v>
      </c>
      <c r="R34" s="131">
        <v>5216</v>
      </c>
      <c r="S34" s="132"/>
      <c r="T34" s="130">
        <f t="shared" si="3"/>
        <v>4.1000000000000003E-3</v>
      </c>
      <c r="W34" s="136"/>
      <c r="X34" s="105"/>
      <c r="Y34" s="115"/>
      <c r="Z34" s="116"/>
      <c r="AA34" s="117"/>
      <c r="AB34" s="117"/>
      <c r="AC34" s="118"/>
      <c r="AD34" s="116"/>
      <c r="AE34" s="117"/>
      <c r="AF34" s="117"/>
    </row>
    <row r="35" spans="3:32" s="112" customFormat="1" ht="18" customHeight="1" x14ac:dyDescent="0.15">
      <c r="N35" s="127" t="s">
        <v>18</v>
      </c>
      <c r="O35" s="128">
        <v>2116.71</v>
      </c>
      <c r="P35" s="134"/>
      <c r="Q35" s="130">
        <f t="shared" si="2"/>
        <v>0.48809999999999998</v>
      </c>
      <c r="R35" s="131">
        <v>341404</v>
      </c>
      <c r="S35" s="132"/>
      <c r="T35" s="130">
        <f t="shared" si="3"/>
        <v>0.26919999999999999</v>
      </c>
      <c r="W35" s="137"/>
      <c r="X35" s="138"/>
      <c r="Y35" s="139"/>
      <c r="Z35" s="116"/>
      <c r="AA35" s="117"/>
      <c r="AB35" s="117"/>
      <c r="AC35" s="118"/>
      <c r="AD35" s="116"/>
      <c r="AE35" s="117"/>
      <c r="AF35" s="117"/>
    </row>
    <row r="36" spans="3:32" s="112" customFormat="1" ht="18" customHeight="1" x14ac:dyDescent="0.15">
      <c r="N36" s="127" t="s">
        <v>42</v>
      </c>
      <c r="O36" s="133"/>
      <c r="P36" s="134">
        <f>SUM(O34:O35)</f>
        <v>2163.5700000000002</v>
      </c>
      <c r="Q36" s="130">
        <f t="shared" si="2"/>
        <v>0</v>
      </c>
      <c r="R36" s="133"/>
      <c r="S36" s="135">
        <f>SUM(R34:R35)</f>
        <v>346620</v>
      </c>
      <c r="T36" s="130">
        <f t="shared" si="3"/>
        <v>0</v>
      </c>
      <c r="W36" s="137"/>
      <c r="X36" s="138"/>
      <c r="Y36" s="115"/>
      <c r="Z36" s="116"/>
      <c r="AA36" s="117"/>
      <c r="AB36" s="117"/>
      <c r="AC36" s="118"/>
      <c r="AD36" s="116"/>
      <c r="AE36" s="117"/>
      <c r="AF36" s="117"/>
    </row>
    <row r="37" spans="3:32" s="112" customFormat="1" ht="18" customHeight="1" x14ac:dyDescent="0.15">
      <c r="N37" s="127" t="s">
        <v>67</v>
      </c>
      <c r="O37" s="140">
        <v>4.9800000000000004</v>
      </c>
      <c r="P37" s="141">
        <f>O37</f>
        <v>4.9800000000000004</v>
      </c>
      <c r="Q37" s="130">
        <f t="shared" si="2"/>
        <v>1.1000000000000001E-3</v>
      </c>
      <c r="R37" s="133"/>
      <c r="S37" s="132">
        <f>R37</f>
        <v>0</v>
      </c>
      <c r="T37" s="130">
        <f t="shared" si="3"/>
        <v>0</v>
      </c>
      <c r="W37" s="110"/>
      <c r="X37" s="110"/>
      <c r="Y37" s="115"/>
      <c r="Z37" s="96"/>
      <c r="AA37" s="117"/>
      <c r="AB37" s="117"/>
      <c r="AC37" s="118"/>
      <c r="AD37" s="116"/>
      <c r="AE37" s="117"/>
      <c r="AF37" s="117"/>
    </row>
    <row r="38" spans="3:32" s="112" customFormat="1" ht="18" customHeight="1" x14ac:dyDescent="0.15">
      <c r="N38" s="127" t="s">
        <v>81</v>
      </c>
      <c r="O38" s="128">
        <v>3.94</v>
      </c>
      <c r="P38" s="129">
        <f>O38</f>
        <v>3.94</v>
      </c>
      <c r="Q38" s="130">
        <f t="shared" si="2"/>
        <v>8.9999999999999998E-4</v>
      </c>
      <c r="R38" s="133"/>
      <c r="S38" s="132">
        <f>R38</f>
        <v>0</v>
      </c>
      <c r="T38" s="130">
        <f t="shared" si="3"/>
        <v>0</v>
      </c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</row>
    <row r="39" spans="3:32" s="112" customFormat="1" ht="18" customHeight="1" thickBot="1" x14ac:dyDescent="0.2">
      <c r="N39" s="142" t="s">
        <v>45</v>
      </c>
      <c r="O39" s="143">
        <f>SUM(O28:O38)</f>
        <v>4336.3999999999987</v>
      </c>
      <c r="P39" s="143">
        <f>SUM(P33:P38)</f>
        <v>4336.3999999999987</v>
      </c>
      <c r="Q39" s="144"/>
      <c r="R39" s="145">
        <f>SUM(R28:R38)</f>
        <v>1268268</v>
      </c>
      <c r="S39" s="145">
        <f>SUM(S33:S38)</f>
        <v>1268268</v>
      </c>
      <c r="T39" s="144"/>
    </row>
    <row r="40" spans="3:32" s="112" customFormat="1" ht="18" customHeight="1" x14ac:dyDescent="0.15">
      <c r="N40" s="3"/>
      <c r="O40" s="3"/>
      <c r="P40" s="146">
        <v>1</v>
      </c>
      <c r="Q40" s="146">
        <f>SUM(Q28:Q38)</f>
        <v>0.99990000000000001</v>
      </c>
      <c r="R40" s="3"/>
      <c r="S40" s="146">
        <v>1</v>
      </c>
      <c r="T40" s="146">
        <v>1</v>
      </c>
    </row>
    <row r="41" spans="3:32" s="112" customFormat="1" ht="18" customHeight="1" x14ac:dyDescent="0.15"/>
    <row r="42" spans="3:32" s="112" customFormat="1" ht="18" customHeight="1" x14ac:dyDescent="0.15"/>
    <row r="43" spans="3:32" s="112" customFormat="1" ht="18" customHeight="1" x14ac:dyDescent="0.2"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9"/>
    </row>
    <row r="46" spans="3:32" ht="20.25" customHeight="1" x14ac:dyDescent="0.2">
      <c r="N46" s="150" t="s">
        <v>66</v>
      </c>
      <c r="O46" s="112"/>
      <c r="P46" s="112"/>
      <c r="Q46" s="112"/>
      <c r="R46" s="112"/>
      <c r="S46" s="112"/>
      <c r="T46" s="112"/>
      <c r="U46" s="112"/>
      <c r="V46" s="112"/>
      <c r="W46" s="112"/>
    </row>
    <row r="47" spans="3:32" ht="20.25" customHeight="1" thickBot="1" x14ac:dyDescent="0.2">
      <c r="N47" s="112"/>
      <c r="O47" s="112"/>
      <c r="P47" s="112"/>
      <c r="Q47" s="112"/>
      <c r="R47" s="112"/>
      <c r="S47" s="112"/>
      <c r="T47" s="112"/>
      <c r="U47" s="151"/>
      <c r="V47" s="112"/>
      <c r="W47" s="113" t="str">
        <f>T26</f>
        <v>（令和５年３月３１日現在）</v>
      </c>
    </row>
    <row r="48" spans="3:32" ht="20.25" customHeight="1" x14ac:dyDescent="0.2">
      <c r="N48" s="152" t="s">
        <v>3</v>
      </c>
      <c r="O48" s="153"/>
      <c r="P48" s="154" t="s">
        <v>4</v>
      </c>
      <c r="Q48" s="155"/>
      <c r="R48" s="155"/>
      <c r="S48" s="156"/>
      <c r="T48" s="154" t="s">
        <v>5</v>
      </c>
      <c r="U48" s="155"/>
      <c r="V48" s="155"/>
      <c r="W48" s="157"/>
    </row>
    <row r="49" spans="14:23" ht="20.25" customHeight="1" x14ac:dyDescent="0.15">
      <c r="N49" s="158"/>
      <c r="O49" s="110"/>
      <c r="P49" s="159" t="s">
        <v>6</v>
      </c>
      <c r="Q49" s="160"/>
      <c r="R49" s="107"/>
      <c r="S49" s="91" t="s">
        <v>7</v>
      </c>
      <c r="T49" s="159" t="s">
        <v>8</v>
      </c>
      <c r="U49" s="107"/>
      <c r="V49" s="107"/>
      <c r="W49" s="161" t="s">
        <v>7</v>
      </c>
    </row>
    <row r="50" spans="14:23" ht="20.25" customHeight="1" x14ac:dyDescent="0.15">
      <c r="N50" s="162"/>
      <c r="O50" s="163"/>
      <c r="P50" s="164" t="s">
        <v>9</v>
      </c>
      <c r="Q50" s="165" t="s">
        <v>10</v>
      </c>
      <c r="R50" s="166"/>
      <c r="S50" s="167" t="s">
        <v>10</v>
      </c>
      <c r="T50" s="164" t="s">
        <v>89</v>
      </c>
      <c r="U50" s="165" t="s">
        <v>10</v>
      </c>
      <c r="V50" s="168"/>
      <c r="W50" s="169" t="s">
        <v>10</v>
      </c>
    </row>
    <row r="51" spans="14:23" ht="20.25" customHeight="1" x14ac:dyDescent="0.2">
      <c r="N51" s="170" t="s">
        <v>0</v>
      </c>
      <c r="O51" s="171" t="s">
        <v>11</v>
      </c>
      <c r="P51" s="172">
        <f>O28</f>
        <v>595.35</v>
      </c>
      <c r="Q51" s="173">
        <f t="shared" ref="Q51:Q61" si="4">P51/$P$62</f>
        <v>0.13729130154044836</v>
      </c>
      <c r="R51" s="174">
        <f>ROUND(Q51,3)</f>
        <v>0.13700000000000001</v>
      </c>
      <c r="S51" s="175"/>
      <c r="T51" s="176">
        <f>R28</f>
        <v>356585</v>
      </c>
      <c r="U51" s="177">
        <f>T51/$T$62</f>
        <v>0.28115902947957372</v>
      </c>
      <c r="V51" s="174">
        <f>ROUND(U51,3)</f>
        <v>0.28100000000000003</v>
      </c>
      <c r="W51" s="175"/>
    </row>
    <row r="52" spans="14:23" ht="20.25" customHeight="1" x14ac:dyDescent="0.2">
      <c r="N52" s="178"/>
      <c r="O52" s="105" t="s">
        <v>12</v>
      </c>
      <c r="P52" s="179">
        <f>O29</f>
        <v>340.67</v>
      </c>
      <c r="Q52" s="180">
        <f t="shared" si="4"/>
        <v>7.8560557144174925E-2</v>
      </c>
      <c r="R52" s="181">
        <f t="shared" ref="R52:R61" si="5">ROUND(Q52,3)</f>
        <v>7.9000000000000001E-2</v>
      </c>
      <c r="S52" s="182"/>
      <c r="T52" s="183">
        <f>R29</f>
        <v>112227</v>
      </c>
      <c r="U52" s="116">
        <f t="shared" ref="U52:U59" si="6">T52/$T$62</f>
        <v>8.8488395197229605E-2</v>
      </c>
      <c r="V52" s="181">
        <f t="shared" ref="V52:V58" si="7">ROUND(U52,3)</f>
        <v>8.7999999999999995E-2</v>
      </c>
      <c r="W52" s="182"/>
    </row>
    <row r="53" spans="14:23" ht="20.25" customHeight="1" x14ac:dyDescent="0.2">
      <c r="N53" s="178"/>
      <c r="O53" s="105" t="s">
        <v>13</v>
      </c>
      <c r="P53" s="179">
        <f>O30</f>
        <v>486.55</v>
      </c>
      <c r="Q53" s="180">
        <f t="shared" si="4"/>
        <v>0.11220136518771334</v>
      </c>
      <c r="R53" s="181">
        <f t="shared" si="5"/>
        <v>0.112</v>
      </c>
      <c r="S53" s="182"/>
      <c r="T53" s="183">
        <f>R30</f>
        <v>189415</v>
      </c>
      <c r="U53" s="116">
        <f t="shared" si="6"/>
        <v>0.14934934887578966</v>
      </c>
      <c r="V53" s="181">
        <f t="shared" si="7"/>
        <v>0.14899999999999999</v>
      </c>
      <c r="W53" s="182"/>
    </row>
    <row r="54" spans="14:23" ht="20.25" customHeight="1" x14ac:dyDescent="0.2">
      <c r="N54" s="178"/>
      <c r="O54" s="105" t="s">
        <v>14</v>
      </c>
      <c r="P54" s="179">
        <f>O31</f>
        <v>702.6</v>
      </c>
      <c r="Q54" s="180">
        <f t="shared" si="4"/>
        <v>0.16202379854256993</v>
      </c>
      <c r="R54" s="181">
        <f t="shared" si="5"/>
        <v>0.16200000000000001</v>
      </c>
      <c r="S54" s="182"/>
      <c r="T54" s="183">
        <f>R31</f>
        <v>253511</v>
      </c>
      <c r="U54" s="116">
        <f t="shared" si="6"/>
        <v>0.1998875631964222</v>
      </c>
      <c r="V54" s="181">
        <f t="shared" si="7"/>
        <v>0.2</v>
      </c>
      <c r="W54" s="182"/>
    </row>
    <row r="55" spans="14:23" ht="20.25" customHeight="1" x14ac:dyDescent="0.2">
      <c r="N55" s="178"/>
      <c r="O55" s="105" t="s">
        <v>15</v>
      </c>
      <c r="P55" s="179">
        <f>O32</f>
        <v>38.74</v>
      </c>
      <c r="Q55" s="180">
        <f t="shared" si="4"/>
        <v>8.9336777050087659E-3</v>
      </c>
      <c r="R55" s="181">
        <f t="shared" si="5"/>
        <v>8.9999999999999993E-3</v>
      </c>
      <c r="S55" s="182"/>
      <c r="T55" s="183">
        <f>R32</f>
        <v>9910</v>
      </c>
      <c r="U55" s="116">
        <f t="shared" si="6"/>
        <v>7.8138059148381896E-3</v>
      </c>
      <c r="V55" s="181">
        <f t="shared" si="7"/>
        <v>8.0000000000000002E-3</v>
      </c>
      <c r="W55" s="182"/>
    </row>
    <row r="56" spans="14:23" ht="20.25" customHeight="1" x14ac:dyDescent="0.2">
      <c r="N56" s="184"/>
      <c r="O56" s="185" t="s">
        <v>16</v>
      </c>
      <c r="P56" s="186">
        <f>SUM(P51:P55)</f>
        <v>2163.91</v>
      </c>
      <c r="Q56" s="187">
        <f t="shared" si="4"/>
        <v>0.49901070011991527</v>
      </c>
      <c r="R56" s="181"/>
      <c r="S56" s="188">
        <f>SUM(R51:R56)</f>
        <v>0.499</v>
      </c>
      <c r="T56" s="189">
        <f>SUM(T51:T55)</f>
        <v>921648</v>
      </c>
      <c r="U56" s="190">
        <f t="shared" si="6"/>
        <v>0.72669814266385335</v>
      </c>
      <c r="V56" s="181"/>
      <c r="W56" s="188">
        <f>SUM(V51:V56)</f>
        <v>0.72599999999999998</v>
      </c>
    </row>
    <row r="57" spans="14:23" ht="20.25" customHeight="1" x14ac:dyDescent="0.2">
      <c r="N57" s="170" t="s">
        <v>1</v>
      </c>
      <c r="O57" s="171" t="s">
        <v>17</v>
      </c>
      <c r="P57" s="172">
        <f>O34</f>
        <v>46.86</v>
      </c>
      <c r="Q57" s="173">
        <f t="shared" si="4"/>
        <v>1.0806198690157738E-2</v>
      </c>
      <c r="R57" s="174">
        <f t="shared" si="5"/>
        <v>1.0999999999999999E-2</v>
      </c>
      <c r="S57" s="182"/>
      <c r="T57" s="176">
        <f>R34</f>
        <v>5216</v>
      </c>
      <c r="U57" s="177">
        <f t="shared" si="6"/>
        <v>4.1126954239955596E-3</v>
      </c>
      <c r="V57" s="174">
        <f t="shared" si="7"/>
        <v>4.0000000000000001E-3</v>
      </c>
      <c r="W57" s="182"/>
    </row>
    <row r="58" spans="14:23" ht="20.25" customHeight="1" x14ac:dyDescent="0.2">
      <c r="N58" s="191"/>
      <c r="O58" s="105" t="s">
        <v>18</v>
      </c>
      <c r="P58" s="179">
        <f>O35</f>
        <v>2116.71</v>
      </c>
      <c r="Q58" s="180">
        <f t="shared" si="4"/>
        <v>0.48812609537865526</v>
      </c>
      <c r="R58" s="181">
        <f t="shared" si="5"/>
        <v>0.48799999999999999</v>
      </c>
      <c r="S58" s="182"/>
      <c r="T58" s="183">
        <f>R35</f>
        <v>341404</v>
      </c>
      <c r="U58" s="116">
        <f t="shared" si="6"/>
        <v>0.26918916191215109</v>
      </c>
      <c r="V58" s="181">
        <f t="shared" si="7"/>
        <v>0.26900000000000002</v>
      </c>
      <c r="W58" s="182"/>
    </row>
    <row r="59" spans="14:23" ht="20.25" customHeight="1" x14ac:dyDescent="0.2">
      <c r="N59" s="11"/>
      <c r="O59" s="185" t="s">
        <v>16</v>
      </c>
      <c r="P59" s="186">
        <f>SUM(P57:P58)</f>
        <v>2163.5700000000002</v>
      </c>
      <c r="Q59" s="187">
        <f t="shared" si="4"/>
        <v>0.49893229406881301</v>
      </c>
      <c r="R59" s="192"/>
      <c r="S59" s="182">
        <f>SUM(R57:R58)</f>
        <v>0.499</v>
      </c>
      <c r="T59" s="189">
        <f>SUM(T57:T58)</f>
        <v>346620</v>
      </c>
      <c r="U59" s="190">
        <f t="shared" si="6"/>
        <v>0.27330185733614659</v>
      </c>
      <c r="V59" s="192"/>
      <c r="W59" s="188">
        <f>SUM(V57:V58)</f>
        <v>0.27300000000000002</v>
      </c>
    </row>
    <row r="60" spans="14:23" ht="20.25" customHeight="1" x14ac:dyDescent="0.2">
      <c r="N60" s="193" t="s">
        <v>19</v>
      </c>
      <c r="O60" s="194"/>
      <c r="P60" s="186">
        <f>O37</f>
        <v>4.9800000000000004</v>
      </c>
      <c r="Q60" s="187">
        <f t="shared" si="4"/>
        <v>1.1484180426159954E-3</v>
      </c>
      <c r="R60" s="192">
        <f t="shared" si="5"/>
        <v>1E-3</v>
      </c>
      <c r="S60" s="195">
        <v>1E-3</v>
      </c>
      <c r="T60" s="189">
        <v>0</v>
      </c>
      <c r="U60" s="190">
        <v>0</v>
      </c>
      <c r="V60" s="192">
        <v>0</v>
      </c>
      <c r="W60" s="196">
        <v>0</v>
      </c>
    </row>
    <row r="61" spans="14:23" ht="20.25" customHeight="1" x14ac:dyDescent="0.2">
      <c r="N61" s="193" t="s">
        <v>20</v>
      </c>
      <c r="O61" s="194"/>
      <c r="P61" s="186">
        <f>O38</f>
        <v>3.94</v>
      </c>
      <c r="Q61" s="187">
        <f t="shared" si="4"/>
        <v>9.0858776865602835E-4</v>
      </c>
      <c r="R61" s="192">
        <f t="shared" si="5"/>
        <v>1E-3</v>
      </c>
      <c r="S61" s="195">
        <v>5.5E-2</v>
      </c>
      <c r="T61" s="189">
        <v>0</v>
      </c>
      <c r="U61" s="190">
        <v>0</v>
      </c>
      <c r="V61" s="192">
        <v>0</v>
      </c>
      <c r="W61" s="196">
        <v>0</v>
      </c>
    </row>
    <row r="62" spans="14:23" ht="20.25" customHeight="1" thickBot="1" x14ac:dyDescent="0.25">
      <c r="N62" s="197" t="s">
        <v>21</v>
      </c>
      <c r="O62" s="119"/>
      <c r="P62" s="198">
        <f>SUM(P56,P59,P60:P61)</f>
        <v>4336.3999999999987</v>
      </c>
      <c r="Q62" s="199"/>
      <c r="R62" s="200">
        <f>SUM(R51:R61)</f>
        <v>1</v>
      </c>
      <c r="S62" s="201">
        <v>1</v>
      </c>
      <c r="T62" s="202">
        <f>SUM(T56,T59,T60:T61)</f>
        <v>1268268</v>
      </c>
      <c r="U62" s="203"/>
      <c r="V62" s="200">
        <v>1</v>
      </c>
      <c r="W62" s="204">
        <v>1</v>
      </c>
    </row>
  </sheetData>
  <mergeCells count="28">
    <mergeCell ref="A7:B7"/>
    <mergeCell ref="G7:H7"/>
    <mergeCell ref="A4:B4"/>
    <mergeCell ref="G4:H4"/>
    <mergeCell ref="A6:B6"/>
    <mergeCell ref="G6:H6"/>
    <mergeCell ref="Y24:AB24"/>
    <mergeCell ref="AC24:AF24"/>
    <mergeCell ref="A25:K25"/>
    <mergeCell ref="W26:W31"/>
    <mergeCell ref="O27:Q27"/>
    <mergeCell ref="R27:T27"/>
    <mergeCell ref="N48:O50"/>
    <mergeCell ref="P48:S48"/>
    <mergeCell ref="T48:W48"/>
    <mergeCell ref="A8:B8"/>
    <mergeCell ref="G8:H8"/>
    <mergeCell ref="W24:X25"/>
    <mergeCell ref="W32:W34"/>
    <mergeCell ref="W35:X35"/>
    <mergeCell ref="W36:X36"/>
    <mergeCell ref="W37:X37"/>
    <mergeCell ref="C43:L43"/>
    <mergeCell ref="N51:N56"/>
    <mergeCell ref="N57:N59"/>
    <mergeCell ref="N60:O60"/>
    <mergeCell ref="N61:O61"/>
    <mergeCell ref="N62:O62"/>
  </mergeCells>
  <phoneticPr fontId="3"/>
  <pageMargins left="0.70866141732283472" right="0.70866141732283472" top="0.78740157480314965" bottom="0.19685039370078741" header="0.35433070866141736" footer="0"/>
  <pageSetup paperSize="9" firstPageNumber="120" pageOrder="overThenDown" orientation="portrait" useFirstPageNumber="1" r:id="rId1"/>
  <headerFooter scaleWithDoc="0" alignWithMargins="0">
    <oddHeader>&amp;L&amp;"ＭＳ Ｐ明朝,標準"-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12-1林野面積・蓄積</vt:lpstr>
      <vt:lpstr>12-2造林面積・12-3素材生産量 </vt:lpstr>
      <vt:lpstr>'12-1林野面積・蓄積'!Print_Area</vt:lpstr>
      <vt:lpstr>'12-2造林面積・12-3素材生産量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nakano-s</dc:creator>
  <cp:lastModifiedBy>（林）齋藤 俊裕</cp:lastModifiedBy>
  <cp:lastPrinted>2024-03-06T07:34:10Z</cp:lastPrinted>
  <dcterms:created xsi:type="dcterms:W3CDTF">1997-01-08T22:48:59Z</dcterms:created>
  <dcterms:modified xsi:type="dcterms:W3CDTF">2024-03-06T07:34:16Z</dcterms:modified>
</cp:coreProperties>
</file>