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to-toshihiro.PREF\OneDrive - 群馬県\林政課共有\301 森林林業統計書\R5年版\03_集計\"/>
    </mc:Choice>
  </mc:AlternateContent>
  <xr:revisionPtr revIDLastSave="8" documentId="113_{E8CF0BA0-050D-4AD6-B363-9A4CF224C1F5}" xr6:coauthVersionLast="36" xr6:coauthVersionMax="45" xr10:uidLastSave="{0782BE2C-68E7-4EB8-96E6-825B29E00172}"/>
  <bookViews>
    <workbookView xWindow="0" yWindow="0" windowWidth="23040" windowHeight="8976" tabRatio="739" firstSheet="7" activeTab="12" xr2:uid="{00000000-000D-0000-FFFF-FFFF00000000}"/>
  </bookViews>
  <sheets>
    <sheet name="【83P】9-1第１次林構～活性化林構" sheetId="14" r:id="rId1"/>
    <sheet name="【84P】9-2(1)～(6)強化林構" sheetId="2" r:id="rId2"/>
    <sheet name="【85P】9-3(1)" sheetId="6" r:id="rId3"/>
    <sheet name="【86P】9-3(2)(3)(4)" sheetId="8" r:id="rId4"/>
    <sheet name="【87P】9-3(5)(6)" sheetId="17" r:id="rId5"/>
    <sheet name="【88P-89P】9-4、5交付金" sheetId="22" r:id="rId6"/>
    <sheet name="【90P】9-6交付金" sheetId="23" r:id="rId7"/>
    <sheet name="【91P】9-7交付金" sheetId="29" r:id="rId8"/>
    <sheet name="【92P】9-8、9交付金" sheetId="24" r:id="rId9"/>
    <sheet name="【93P-94P】9-10～17交付金" sheetId="30" r:id="rId10"/>
    <sheet name="【95P】9-18、19交付金" sheetId="31" r:id="rId11"/>
    <sheet name="【96P】9-20基金実績 H21～H28 " sheetId="25" r:id="rId12"/>
    <sheet name="【97P】9-21基金事業内容 H21～H28" sheetId="28" r:id="rId13"/>
    <sheet name="98調整ページ" sheetId="32" r:id="rId14"/>
  </sheets>
  <definedNames>
    <definedName name="_xlnm.Print_Area" localSheetId="0">'【83P】9-1第１次林構～活性化林構'!$A$1:$P$69</definedName>
    <definedName name="_xlnm.Print_Area" localSheetId="1">'【84P】9-2(1)～(6)強化林構'!$A$1:$K$65</definedName>
    <definedName name="_xlnm.Print_Area" localSheetId="2">'【85P】9-3(1)'!$A$1:$H$84</definedName>
    <definedName name="_xlnm.Print_Area" localSheetId="3">'【86P】9-3(2)(3)(4)'!$A$1:$G$83</definedName>
    <definedName name="_xlnm.Print_Area" localSheetId="4">'【87P】9-3(5)(6)'!$A$1:$I$64</definedName>
    <definedName name="_xlnm.Print_Area" localSheetId="5">'【88P-89P】9-4、5交付金'!$A$1:$K$96</definedName>
    <definedName name="_xlnm.Print_Area" localSheetId="6">'【90P】9-6交付金'!$A$1:$K$21</definedName>
    <definedName name="_xlnm.Print_Area" localSheetId="7">'【91P】9-7交付金'!$A$1:$K$51</definedName>
    <definedName name="_xlnm.Print_Area" localSheetId="8">'【92P】9-8、9交付金'!$A$1:$L$68</definedName>
    <definedName name="_xlnm.Print_Area" localSheetId="9">'【93P-94P】9-10～17交付金'!$A$1:$L$118</definedName>
    <definedName name="_xlnm.Print_Area" localSheetId="10">'【95P】9-18、19交付金'!$A$1:$L$104</definedName>
    <definedName name="_xlnm.Print_Area" localSheetId="11">'【96P】9-20基金実績 H21～H28 '!$A$1:$L$56</definedName>
    <definedName name="_xlnm.Print_Area" localSheetId="12">'【97P】9-21基金事業内容 H21～H28'!$A$1:$F$47</definedName>
    <definedName name="_xlnm.Print_Area" localSheetId="13">'98調整ページ'!$A$1:$A$7</definedName>
    <definedName name="_xlnm.Print_Titles" localSheetId="5">'【88P-89P】9-4、5交付金'!$31:$33</definedName>
    <definedName name="_xlnm.Print_Titles" localSheetId="7">'【91P】9-7交付金'!$3:$5</definedName>
    <definedName name="_xlnm.Print_Titles" localSheetId="8">'【92P】9-8、9交付金'!$33:$67</definedName>
    <definedName name="_xlnm.Print_Titles" localSheetId="11">'【96P】9-20基金実績 H21～H28 '!$55:$56</definedName>
  </definedNames>
  <calcPr calcId="191029"/>
</workbook>
</file>

<file path=xl/calcChain.xml><?xml version="1.0" encoding="utf-8"?>
<calcChain xmlns="http://schemas.openxmlformats.org/spreadsheetml/2006/main">
  <c r="L44" i="31" l="1"/>
  <c r="K44" i="31"/>
  <c r="H44" i="31"/>
  <c r="I44" i="31"/>
  <c r="J44" i="31"/>
  <c r="G44" i="31"/>
  <c r="K42" i="31"/>
  <c r="K43" i="31" s="1"/>
  <c r="J42" i="31"/>
  <c r="J43" i="31" s="1"/>
  <c r="I42" i="31"/>
  <c r="I43" i="31" s="1"/>
  <c r="H42" i="31"/>
  <c r="H43" i="31" s="1"/>
  <c r="G42" i="31"/>
  <c r="G43" i="31" s="1"/>
  <c r="L43" i="31" s="1"/>
  <c r="L41" i="31"/>
  <c r="K40" i="31"/>
  <c r="L40" i="31" s="1"/>
  <c r="L39" i="31"/>
  <c r="K39" i="31"/>
  <c r="L38" i="31"/>
  <c r="I99" i="31"/>
  <c r="I100" i="31" s="1"/>
  <c r="I95" i="31"/>
  <c r="I96" i="31" s="1"/>
  <c r="L42" i="31" l="1"/>
  <c r="K23" i="31" l="1"/>
  <c r="K24" i="31" s="1"/>
  <c r="L35" i="31"/>
  <c r="L34" i="31"/>
  <c r="K13" i="31"/>
  <c r="K14" i="31" s="1"/>
  <c r="J14" i="31"/>
  <c r="I13" i="31"/>
  <c r="H13" i="31"/>
  <c r="G13" i="31"/>
  <c r="L12" i="31"/>
  <c r="L27" i="31"/>
  <c r="L28" i="31"/>
  <c r="L26" i="31"/>
  <c r="L25" i="31"/>
  <c r="L22" i="31"/>
  <c r="L17" i="31"/>
  <c r="L18" i="31"/>
  <c r="L19" i="31"/>
  <c r="L20" i="31"/>
  <c r="L21" i="31"/>
  <c r="L16" i="31"/>
  <c r="L15" i="31"/>
  <c r="L8" i="31"/>
  <c r="L9" i="31"/>
  <c r="L10" i="31"/>
  <c r="L11" i="31"/>
  <c r="L7" i="31"/>
  <c r="L6" i="31"/>
  <c r="L13" i="31" l="1"/>
  <c r="I91" i="31"/>
  <c r="I80" i="31"/>
  <c r="I73" i="31"/>
  <c r="I62" i="31"/>
  <c r="H36" i="31"/>
  <c r="I36" i="31"/>
  <c r="J36" i="31"/>
  <c r="G36" i="31"/>
  <c r="H29" i="31"/>
  <c r="I29" i="31"/>
  <c r="J29" i="31"/>
  <c r="G29" i="31"/>
  <c r="H23" i="31"/>
  <c r="I23" i="31"/>
  <c r="J23" i="31"/>
  <c r="J24" i="31" s="1"/>
  <c r="G23" i="31"/>
  <c r="L36" i="31" l="1"/>
  <c r="L29" i="31"/>
  <c r="L23" i="31"/>
  <c r="I81" i="31"/>
  <c r="I74" i="31"/>
  <c r="L31" i="31"/>
  <c r="J37" i="31"/>
  <c r="J33" i="31"/>
  <c r="I92" i="31"/>
  <c r="I84" i="31"/>
  <c r="I85" i="31" s="1"/>
  <c r="P73" i="31"/>
  <c r="O73" i="31"/>
  <c r="Q69" i="31"/>
  <c r="Q68" i="31"/>
  <c r="Q67" i="31"/>
  <c r="Q66" i="31"/>
  <c r="Q65" i="31"/>
  <c r="P62" i="31"/>
  <c r="O62" i="31"/>
  <c r="N62" i="31"/>
  <c r="I63" i="31"/>
  <c r="Q61" i="31"/>
  <c r="Q60" i="31"/>
  <c r="Q58" i="31"/>
  <c r="Q56" i="31"/>
  <c r="Q55" i="31"/>
  <c r="Q54" i="31"/>
  <c r="Q53" i="31"/>
  <c r="I37" i="31"/>
  <c r="H37" i="31"/>
  <c r="G37" i="31"/>
  <c r="I32" i="31"/>
  <c r="I33" i="31" s="1"/>
  <c r="H32" i="31"/>
  <c r="J30" i="31"/>
  <c r="I30" i="31"/>
  <c r="H30" i="31"/>
  <c r="G30" i="31"/>
  <c r="H24" i="31"/>
  <c r="I24" i="31"/>
  <c r="I14" i="31"/>
  <c r="H14" i="31"/>
  <c r="G14" i="31"/>
  <c r="Q115" i="30"/>
  <c r="P115" i="30"/>
  <c r="O115" i="30"/>
  <c r="N115" i="30"/>
  <c r="R115" i="30" s="1"/>
  <c r="I115" i="30"/>
  <c r="I116" i="30" s="1"/>
  <c r="R113" i="30"/>
  <c r="R112" i="30"/>
  <c r="R111" i="30"/>
  <c r="R110" i="30"/>
  <c r="R109" i="30"/>
  <c r="I107" i="30"/>
  <c r="I108" i="30" s="1"/>
  <c r="I104" i="30"/>
  <c r="I103" i="30"/>
  <c r="I99" i="30"/>
  <c r="I100" i="30" s="1"/>
  <c r="J86" i="30"/>
  <c r="L86" i="30" s="1"/>
  <c r="I86" i="30"/>
  <c r="I87" i="30" s="1"/>
  <c r="H86" i="30"/>
  <c r="H87" i="30" s="1"/>
  <c r="G86" i="30"/>
  <c r="G87" i="30" s="1"/>
  <c r="L85" i="30"/>
  <c r="J84" i="30"/>
  <c r="I84" i="30"/>
  <c r="L84" i="30" s="1"/>
  <c r="K83" i="30"/>
  <c r="K84" i="30" s="1"/>
  <c r="K88" i="30" s="1"/>
  <c r="J83" i="30"/>
  <c r="I83" i="30"/>
  <c r="L83" i="30" s="1"/>
  <c r="H83" i="30"/>
  <c r="H84" i="30" s="1"/>
  <c r="G83" i="30"/>
  <c r="L82" i="30"/>
  <c r="J80" i="30"/>
  <c r="J81" i="30" s="1"/>
  <c r="I80" i="30"/>
  <c r="I81" i="30" s="1"/>
  <c r="H80" i="30"/>
  <c r="H81" i="30" s="1"/>
  <c r="L81" i="30" s="1"/>
  <c r="G80" i="30"/>
  <c r="L79" i="30"/>
  <c r="I78" i="30"/>
  <c r="G78" i="30"/>
  <c r="G88" i="30" s="1"/>
  <c r="L77" i="30"/>
  <c r="J77" i="30"/>
  <c r="J78" i="30" s="1"/>
  <c r="I77" i="30"/>
  <c r="H77" i="30"/>
  <c r="H78" i="30" s="1"/>
  <c r="H88" i="30" s="1"/>
  <c r="G77" i="30"/>
  <c r="L76" i="30"/>
  <c r="I68" i="30"/>
  <c r="I69" i="30" s="1"/>
  <c r="I70" i="30" s="1"/>
  <c r="I54" i="30"/>
  <c r="H54" i="30"/>
  <c r="H55" i="30" s="1"/>
  <c r="I53" i="30"/>
  <c r="I43" i="30"/>
  <c r="I44" i="30" s="1"/>
  <c r="I45" i="30" s="1"/>
  <c r="H31" i="30"/>
  <c r="H32" i="30" s="1"/>
  <c r="I30" i="30"/>
  <c r="I20" i="30"/>
  <c r="I21" i="30" s="1"/>
  <c r="I22" i="30" s="1"/>
  <c r="H9" i="30"/>
  <c r="I9" i="30" s="1"/>
  <c r="H8" i="30"/>
  <c r="I8" i="30" s="1"/>
  <c r="I7" i="30"/>
  <c r="I6" i="30"/>
  <c r="I101" i="31" l="1"/>
  <c r="L32" i="31"/>
  <c r="Q73" i="31"/>
  <c r="L14" i="31"/>
  <c r="L37" i="31"/>
  <c r="L30" i="31"/>
  <c r="G24" i="31"/>
  <c r="L24" i="31" s="1"/>
  <c r="H33" i="31"/>
  <c r="L33" i="31" s="1"/>
  <c r="Q62" i="31"/>
  <c r="I117" i="30"/>
  <c r="H56" i="30"/>
  <c r="I56" i="30" s="1"/>
  <c r="I55" i="30"/>
  <c r="H33" i="30"/>
  <c r="I33" i="30" s="1"/>
  <c r="I32" i="30"/>
  <c r="I88" i="30"/>
  <c r="I31" i="30"/>
  <c r="H10" i="30"/>
  <c r="I10" i="30" s="1"/>
  <c r="L80" i="30"/>
  <c r="L78" i="30"/>
  <c r="J87" i="30"/>
  <c r="L87" i="30" s="1"/>
  <c r="L88" i="30" l="1"/>
  <c r="J88" i="30"/>
  <c r="K47" i="29" l="1"/>
  <c r="K48" i="29" s="1"/>
  <c r="K49" i="29" s="1"/>
  <c r="K27" i="29"/>
  <c r="K28" i="29" s="1"/>
  <c r="K29" i="29" s="1"/>
  <c r="K10" i="29"/>
  <c r="K12" i="29"/>
  <c r="K13" i="29" s="1"/>
  <c r="K14" i="29" s="1"/>
  <c r="K50" i="29" s="1"/>
  <c r="F99" i="28"/>
  <c r="C96" i="28"/>
  <c r="C95" i="28"/>
  <c r="C94" i="28"/>
  <c r="A93" i="28"/>
  <c r="C93" i="28"/>
  <c r="C92" i="28"/>
  <c r="C91" i="28"/>
  <c r="C90" i="28"/>
  <c r="C89" i="28"/>
  <c r="C88" i="28"/>
  <c r="C87" i="28"/>
  <c r="F45" i="28"/>
  <c r="F43" i="28"/>
  <c r="F41" i="28"/>
  <c r="F37" i="28"/>
  <c r="F35" i="28"/>
  <c r="F23" i="28"/>
  <c r="F46" i="28" s="1"/>
  <c r="F16" i="28"/>
  <c r="Q32" i="6"/>
  <c r="H32" i="6" s="1"/>
  <c r="H51" i="6" s="1"/>
  <c r="I15" i="22"/>
  <c r="K15" i="22" s="1"/>
  <c r="H15" i="22"/>
  <c r="I24" i="22"/>
  <c r="I25" i="22"/>
  <c r="I26" i="22" s="1"/>
  <c r="H17" i="22"/>
  <c r="H18" i="22" s="1"/>
  <c r="I11" i="22"/>
  <c r="I12" i="22" s="1"/>
  <c r="H11" i="22"/>
  <c r="I8" i="22"/>
  <c r="J8" i="22"/>
  <c r="J17" i="23"/>
  <c r="J18" i="23" s="1"/>
  <c r="J19" i="23" s="1"/>
  <c r="I17" i="23"/>
  <c r="I18" i="23" s="1"/>
  <c r="J12" i="23"/>
  <c r="J13" i="23" s="1"/>
  <c r="J14" i="23" s="1"/>
  <c r="I12" i="23"/>
  <c r="I13" i="23" s="1"/>
  <c r="J8" i="24"/>
  <c r="I8" i="24"/>
  <c r="H8" i="24"/>
  <c r="G8" i="24"/>
  <c r="K8" i="24"/>
  <c r="K9" i="24" s="1"/>
  <c r="L56" i="24"/>
  <c r="L18" i="24"/>
  <c r="I19" i="24"/>
  <c r="I20" i="24"/>
  <c r="J19" i="24"/>
  <c r="J20" i="24" s="1"/>
  <c r="K19" i="24"/>
  <c r="K20" i="24"/>
  <c r="H19" i="24"/>
  <c r="L7" i="24"/>
  <c r="J25" i="24"/>
  <c r="J26" i="24" s="1"/>
  <c r="J22" i="24"/>
  <c r="J23" i="24" s="1"/>
  <c r="J14" i="24"/>
  <c r="J15" i="24"/>
  <c r="J16" i="24" s="1"/>
  <c r="J9" i="24"/>
  <c r="J10" i="24" s="1"/>
  <c r="K46" i="25"/>
  <c r="K22" i="25"/>
  <c r="K20" i="25"/>
  <c r="K53" i="25"/>
  <c r="L6" i="25"/>
  <c r="L49" i="24"/>
  <c r="L50" i="24" s="1"/>
  <c r="L51" i="24" s="1"/>
  <c r="L17" i="24"/>
  <c r="K14" i="24"/>
  <c r="K15" i="24"/>
  <c r="K16" i="24" s="1"/>
  <c r="P53" i="14"/>
  <c r="L53" i="14"/>
  <c r="L64" i="24"/>
  <c r="L65" i="24"/>
  <c r="L40" i="24"/>
  <c r="L41" i="24" s="1"/>
  <c r="L42" i="24" s="1"/>
  <c r="K25" i="24"/>
  <c r="K26" i="24"/>
  <c r="K22" i="24"/>
  <c r="K23" i="24"/>
  <c r="I25" i="24"/>
  <c r="I26" i="24" s="1"/>
  <c r="G25" i="24"/>
  <c r="G26" i="24"/>
  <c r="L24" i="24"/>
  <c r="H14" i="24"/>
  <c r="H15" i="24" s="1"/>
  <c r="I14" i="24"/>
  <c r="I15" i="24" s="1"/>
  <c r="I16" i="24" s="1"/>
  <c r="G14" i="24"/>
  <c r="L21" i="24"/>
  <c r="L13" i="24"/>
  <c r="L12" i="24"/>
  <c r="L11" i="24"/>
  <c r="L6" i="24"/>
  <c r="I9" i="24"/>
  <c r="I10" i="24" s="1"/>
  <c r="L48" i="25"/>
  <c r="J46" i="25"/>
  <c r="G46" i="25"/>
  <c r="L52" i="25"/>
  <c r="L51" i="25"/>
  <c r="L49" i="25"/>
  <c r="L47" i="25"/>
  <c r="L45" i="25"/>
  <c r="L44" i="25"/>
  <c r="L43" i="25"/>
  <c r="L42" i="25"/>
  <c r="L40" i="25"/>
  <c r="L39" i="25"/>
  <c r="L38" i="25"/>
  <c r="L37" i="25"/>
  <c r="L36" i="25"/>
  <c r="L34" i="25"/>
  <c r="L32" i="25"/>
  <c r="L31" i="25"/>
  <c r="L30" i="25"/>
  <c r="L29" i="25"/>
  <c r="L28" i="25"/>
  <c r="L27" i="25"/>
  <c r="L26" i="25"/>
  <c r="L25" i="25"/>
  <c r="L24" i="25"/>
  <c r="L23" i="25"/>
  <c r="L21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G9" i="24"/>
  <c r="K50" i="25"/>
  <c r="K41" i="25"/>
  <c r="K33" i="25"/>
  <c r="I22" i="24"/>
  <c r="I23" i="24" s="1"/>
  <c r="G22" i="24"/>
  <c r="G23" i="24"/>
  <c r="H20" i="24"/>
  <c r="H27" i="24"/>
  <c r="G19" i="24"/>
  <c r="L60" i="24"/>
  <c r="L61" i="24" s="1"/>
  <c r="L66" i="24" s="1"/>
  <c r="L57" i="24"/>
  <c r="J53" i="25"/>
  <c r="I53" i="25"/>
  <c r="H53" i="25"/>
  <c r="J50" i="25"/>
  <c r="I50" i="25"/>
  <c r="H50" i="25"/>
  <c r="L50" i="25" s="1"/>
  <c r="G50" i="25"/>
  <c r="E50" i="25"/>
  <c r="J41" i="25"/>
  <c r="I41" i="25"/>
  <c r="H41" i="25"/>
  <c r="E35" i="25"/>
  <c r="L35" i="25"/>
  <c r="J33" i="25"/>
  <c r="J54" i="25" s="1"/>
  <c r="I33" i="25"/>
  <c r="H33" i="25"/>
  <c r="E33" i="25"/>
  <c r="D33" i="25"/>
  <c r="J22" i="25"/>
  <c r="I22" i="25"/>
  <c r="H22" i="25"/>
  <c r="G22" i="25"/>
  <c r="L22" i="25" s="1"/>
  <c r="F22" i="25"/>
  <c r="E22" i="25"/>
  <c r="D22" i="25"/>
  <c r="J20" i="25"/>
  <c r="I20" i="25"/>
  <c r="H20" i="25"/>
  <c r="G20" i="25"/>
  <c r="F20" i="25"/>
  <c r="L20" i="25" s="1"/>
  <c r="E20" i="25"/>
  <c r="D20" i="25"/>
  <c r="H17" i="23"/>
  <c r="K17" i="23" s="1"/>
  <c r="K16" i="23"/>
  <c r="K15" i="23"/>
  <c r="H12" i="23"/>
  <c r="K12" i="23"/>
  <c r="K11" i="23"/>
  <c r="J8" i="23"/>
  <c r="J9" i="23"/>
  <c r="J10" i="23" s="1"/>
  <c r="I8" i="23"/>
  <c r="I9" i="23"/>
  <c r="H8" i="23"/>
  <c r="H9" i="23" s="1"/>
  <c r="K7" i="23"/>
  <c r="K6" i="23"/>
  <c r="K69" i="22"/>
  <c r="K92" i="22" s="1"/>
  <c r="K93" i="22" s="1"/>
  <c r="K94" i="22" s="1"/>
  <c r="I69" i="22"/>
  <c r="K59" i="22"/>
  <c r="K60" i="22"/>
  <c r="K61" i="22" s="1"/>
  <c r="K46" i="22"/>
  <c r="K40" i="22"/>
  <c r="K23" i="22"/>
  <c r="K22" i="22"/>
  <c r="K21" i="22"/>
  <c r="J20" i="22"/>
  <c r="J24" i="22"/>
  <c r="J25" i="22" s="1"/>
  <c r="J26" i="22" s="1"/>
  <c r="H20" i="22"/>
  <c r="H24" i="22"/>
  <c r="I17" i="22"/>
  <c r="I18" i="22" s="1"/>
  <c r="I19" i="22" s="1"/>
  <c r="K16" i="22"/>
  <c r="J15" i="22"/>
  <c r="K14" i="22"/>
  <c r="K10" i="22"/>
  <c r="J9" i="22"/>
  <c r="K9" i="22" s="1"/>
  <c r="K7" i="22"/>
  <c r="H6" i="22"/>
  <c r="K6" i="22"/>
  <c r="I61" i="17"/>
  <c r="I62" i="17"/>
  <c r="I56" i="17"/>
  <c r="I57" i="17" s="1"/>
  <c r="I41" i="17"/>
  <c r="I42" i="17"/>
  <c r="I27" i="17"/>
  <c r="I21" i="17"/>
  <c r="I28" i="17" s="1"/>
  <c r="F7" i="17"/>
  <c r="F8" i="17"/>
  <c r="G80" i="8"/>
  <c r="G81" i="8" s="1"/>
  <c r="G73" i="8"/>
  <c r="G74" i="8" s="1"/>
  <c r="G82" i="8" s="1"/>
  <c r="G49" i="8"/>
  <c r="G39" i="8"/>
  <c r="G40" i="8" s="1"/>
  <c r="G41" i="8" s="1"/>
  <c r="G20" i="8"/>
  <c r="G21" i="8" s="1"/>
  <c r="G22" i="8" s="1"/>
  <c r="G9" i="8"/>
  <c r="H81" i="6"/>
  <c r="H63" i="6"/>
  <c r="H82" i="6" s="1"/>
  <c r="P55" i="6"/>
  <c r="O55" i="6"/>
  <c r="N55" i="6"/>
  <c r="M55" i="6"/>
  <c r="L55" i="6"/>
  <c r="L56" i="6" s="1"/>
  <c r="K55" i="6"/>
  <c r="J55" i="6"/>
  <c r="I55" i="6"/>
  <c r="I56" i="6" s="1"/>
  <c r="H55" i="6"/>
  <c r="Q53" i="6"/>
  <c r="Q55" i="6" s="1"/>
  <c r="Q56" i="6" s="1"/>
  <c r="P51" i="6"/>
  <c r="O51" i="6"/>
  <c r="N51" i="6"/>
  <c r="M51" i="6"/>
  <c r="L51" i="6"/>
  <c r="K51" i="6"/>
  <c r="J51" i="6"/>
  <c r="I51" i="6"/>
  <c r="Q51" i="6"/>
  <c r="P23" i="6"/>
  <c r="P56" i="6" s="1"/>
  <c r="O23" i="6"/>
  <c r="N23" i="6"/>
  <c r="M23" i="6"/>
  <c r="L23" i="6"/>
  <c r="K23" i="6"/>
  <c r="J23" i="6"/>
  <c r="I23" i="6"/>
  <c r="Q17" i="6"/>
  <c r="H17" i="6" s="1"/>
  <c r="Q12" i="6"/>
  <c r="H12" i="6" s="1"/>
  <c r="P11" i="6"/>
  <c r="O11" i="6"/>
  <c r="N11" i="6"/>
  <c r="M11" i="6"/>
  <c r="M56" i="6" s="1"/>
  <c r="L11" i="6"/>
  <c r="K11" i="6"/>
  <c r="J11" i="6"/>
  <c r="I11" i="6"/>
  <c r="Q8" i="6"/>
  <c r="Q11" i="6" s="1"/>
  <c r="G63" i="2"/>
  <c r="F63" i="2"/>
  <c r="E63" i="2"/>
  <c r="H62" i="2"/>
  <c r="H61" i="2"/>
  <c r="H60" i="2"/>
  <c r="H59" i="2"/>
  <c r="H58" i="2"/>
  <c r="H57" i="2"/>
  <c r="H56" i="2"/>
  <c r="H55" i="2"/>
  <c r="H63" i="2" s="1"/>
  <c r="G54" i="2"/>
  <c r="G64" i="2" s="1"/>
  <c r="F54" i="2"/>
  <c r="E54" i="2"/>
  <c r="E64" i="2" s="1"/>
  <c r="H53" i="2"/>
  <c r="H52" i="2"/>
  <c r="H51" i="2"/>
  <c r="H50" i="2"/>
  <c r="H54" i="2" s="1"/>
  <c r="H64" i="2" s="1"/>
  <c r="G44" i="2"/>
  <c r="H43" i="2"/>
  <c r="H44" i="2"/>
  <c r="G36" i="2"/>
  <c r="H35" i="2"/>
  <c r="H36" i="2" s="1"/>
  <c r="H37" i="2" s="1"/>
  <c r="G34" i="2"/>
  <c r="F34" i="2"/>
  <c r="F37" i="2" s="1"/>
  <c r="H33" i="2"/>
  <c r="H34" i="2"/>
  <c r="G27" i="2"/>
  <c r="H26" i="2"/>
  <c r="H27" i="2" s="1"/>
  <c r="H25" i="2"/>
  <c r="H24" i="2"/>
  <c r="G18" i="2"/>
  <c r="H17" i="2"/>
  <c r="H18" i="2" s="1"/>
  <c r="F10" i="2"/>
  <c r="E10" i="2"/>
  <c r="E11" i="2"/>
  <c r="D10" i="2"/>
  <c r="K9" i="2"/>
  <c r="J8" i="2"/>
  <c r="J11" i="2" s="1"/>
  <c r="I8" i="2"/>
  <c r="I11" i="2"/>
  <c r="H8" i="2"/>
  <c r="H11" i="2"/>
  <c r="G8" i="2"/>
  <c r="G11" i="2" s="1"/>
  <c r="F8" i="2"/>
  <c r="F11" i="2" s="1"/>
  <c r="D8" i="2"/>
  <c r="K7" i="2"/>
  <c r="K6" i="2"/>
  <c r="K5" i="2"/>
  <c r="H53" i="14"/>
  <c r="D53" i="14"/>
  <c r="G20" i="24"/>
  <c r="G27" i="24" s="1"/>
  <c r="K27" i="24"/>
  <c r="K47" i="22"/>
  <c r="F64" i="2"/>
  <c r="H8" i="6"/>
  <c r="H11" i="6" s="1"/>
  <c r="H18" i="23"/>
  <c r="K20" i="22"/>
  <c r="H8" i="22"/>
  <c r="H12" i="22"/>
  <c r="L46" i="25"/>
  <c r="G37" i="2"/>
  <c r="D11" i="2"/>
  <c r="H13" i="23"/>
  <c r="K48" i="22"/>
  <c r="K95" i="22" s="1"/>
  <c r="H9" i="24"/>
  <c r="H10" i="24"/>
  <c r="L8" i="24"/>
  <c r="L22" i="24"/>
  <c r="D54" i="25"/>
  <c r="K54" i="25"/>
  <c r="E54" i="25"/>
  <c r="I54" i="25"/>
  <c r="L41" i="25"/>
  <c r="L53" i="25"/>
  <c r="H19" i="23"/>
  <c r="J17" i="22"/>
  <c r="J18" i="22"/>
  <c r="J19" i="22" s="1"/>
  <c r="Q23" i="6"/>
  <c r="J56" i="6"/>
  <c r="K56" i="6"/>
  <c r="O56" i="6"/>
  <c r="J11" i="22"/>
  <c r="J12" i="22" s="1"/>
  <c r="J13" i="22" s="1"/>
  <c r="G15" i="24"/>
  <c r="N56" i="6"/>
  <c r="L33" i="25"/>
  <c r="H25" i="22"/>
  <c r="H26" i="22" s="1"/>
  <c r="K24" i="22"/>
  <c r="I10" i="23"/>
  <c r="G10" i="24"/>
  <c r="G28" i="24" s="1"/>
  <c r="K10" i="2"/>
  <c r="K8" i="22"/>
  <c r="H13" i="22"/>
  <c r="K13" i="22" s="1"/>
  <c r="H14" i="23"/>
  <c r="G16" i="24"/>
  <c r="K11" i="22"/>
  <c r="K26" i="22" l="1"/>
  <c r="I27" i="22"/>
  <c r="H16" i="24"/>
  <c r="L15" i="24"/>
  <c r="I19" i="23"/>
  <c r="K19" i="23" s="1"/>
  <c r="K18" i="23"/>
  <c r="I63" i="17"/>
  <c r="L67" i="24"/>
  <c r="K10" i="24"/>
  <c r="K28" i="24" s="1"/>
  <c r="L9" i="24"/>
  <c r="H10" i="23"/>
  <c r="K9" i="23"/>
  <c r="H23" i="6"/>
  <c r="H56" i="6" s="1"/>
  <c r="H83" i="6" s="1"/>
  <c r="I27" i="24"/>
  <c r="I28" i="24" s="1"/>
  <c r="L23" i="24"/>
  <c r="J27" i="22"/>
  <c r="K11" i="2"/>
  <c r="L26" i="24"/>
  <c r="J27" i="24"/>
  <c r="J28" i="24" s="1"/>
  <c r="L20" i="24"/>
  <c r="J20" i="23"/>
  <c r="K12" i="22"/>
  <c r="H28" i="24"/>
  <c r="L28" i="24" s="1"/>
  <c r="L16" i="24"/>
  <c r="I14" i="23"/>
  <c r="K13" i="23"/>
  <c r="K18" i="22"/>
  <c r="H19" i="22"/>
  <c r="K19" i="22" s="1"/>
  <c r="F54" i="25"/>
  <c r="L14" i="24"/>
  <c r="L19" i="24"/>
  <c r="G54" i="25"/>
  <c r="L10" i="24"/>
  <c r="H27" i="22"/>
  <c r="K27" i="22" s="1"/>
  <c r="K17" i="22"/>
  <c r="K8" i="23"/>
  <c r="H54" i="25"/>
  <c r="K8" i="2"/>
  <c r="K25" i="22"/>
  <c r="L25" i="24"/>
  <c r="H20" i="23" l="1"/>
  <c r="K10" i="23"/>
  <c r="L54" i="25"/>
  <c r="L27" i="24"/>
  <c r="I20" i="23"/>
  <c r="K14" i="23"/>
  <c r="K20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（林振）鎌塚 祥子</author>
    <author>梶山 雄太６８</author>
  </authors>
  <commentList>
    <comment ref="E5" authorId="0" shapeId="0" xr:uid="{08B900EE-BCC6-4EAC-B482-56A38E6A6AD9}">
      <text>
        <r>
          <rPr>
            <b/>
            <sz val="9"/>
            <color indexed="81"/>
            <rFont val="MS P ゴシック"/>
            <family val="3"/>
            <charset val="128"/>
          </rPr>
          <t>（林振）鎌塚 祥子:</t>
        </r>
        <r>
          <rPr>
            <sz val="9"/>
            <color indexed="81"/>
            <rFont val="MS P ゴシック"/>
            <family val="3"/>
            <charset val="128"/>
          </rPr>
          <t xml:space="preserve">
追加順に乗せているため順序がバラバラ。
県政順がよければ変更します（泣）</t>
        </r>
      </text>
    </comment>
    <comment ref="I20" authorId="0" shapeId="0" xr:uid="{2B553A5C-9B97-4AF4-A118-FD7ECBAF58AA}">
      <text>
        <r>
          <rPr>
            <b/>
            <sz val="9"/>
            <color indexed="81"/>
            <rFont val="MS P ゴシック"/>
            <family val="3"/>
            <charset val="128"/>
          </rPr>
          <t>（林振）鎌塚 祥子:</t>
        </r>
        <r>
          <rPr>
            <sz val="9"/>
            <color indexed="81"/>
            <rFont val="MS P ゴシック"/>
            <family val="3"/>
            <charset val="128"/>
          </rPr>
          <t xml:space="preserve">
吾妻森林組合は中之条町管轄
東吾妻町になっていた</t>
        </r>
      </text>
    </comment>
    <comment ref="O67" authorId="1" shapeId="0" xr:uid="{9978EFC7-2EAB-4F56-911C-4E15F36B2686}">
      <text>
        <r>
          <rPr>
            <b/>
            <sz val="9"/>
            <color indexed="81"/>
            <rFont val="MS P ゴシック"/>
            <family val="3"/>
            <charset val="128"/>
          </rPr>
          <t>梶山 雄太６８:</t>
        </r>
        <r>
          <rPr>
            <sz val="9"/>
            <color indexed="81"/>
            <rFont val="MS P ゴシック"/>
            <family val="3"/>
            <charset val="128"/>
          </rPr>
          <t xml:space="preserve">
2台（15,319千円、18,530千円）</t>
        </r>
      </text>
    </comment>
    <comment ref="P68" authorId="1" shapeId="0" xr:uid="{113D35F6-BD72-4D43-B50E-0C7714F17E9B}">
      <text>
        <r>
          <rPr>
            <b/>
            <sz val="9"/>
            <color indexed="81"/>
            <rFont val="MS P ゴシック"/>
            <family val="3"/>
            <charset val="128"/>
          </rPr>
          <t>梶山 雄太６８:</t>
        </r>
        <r>
          <rPr>
            <sz val="9"/>
            <color indexed="81"/>
            <rFont val="MS P ゴシック"/>
            <family val="3"/>
            <charset val="128"/>
          </rPr>
          <t xml:space="preserve">
2台（17,238千円、18,358千円）</t>
        </r>
      </text>
    </comment>
    <comment ref="P69" authorId="1" shapeId="0" xr:uid="{FC76AFA4-1D87-4936-9FFA-C010B6D40DFC}">
      <text>
        <r>
          <rPr>
            <b/>
            <sz val="9"/>
            <color indexed="81"/>
            <rFont val="MS P ゴシック"/>
            <family val="3"/>
            <charset val="128"/>
          </rPr>
          <t>梶山 雄太６８:</t>
        </r>
        <r>
          <rPr>
            <sz val="9"/>
            <color indexed="81"/>
            <rFont val="MS P ゴシック"/>
            <family val="3"/>
            <charset val="128"/>
          </rPr>
          <t xml:space="preserve">
2台（10,412千円、10,758千円）</t>
        </r>
      </text>
    </comment>
  </commentList>
</comments>
</file>

<file path=xl/sharedStrings.xml><?xml version="1.0" encoding="utf-8"?>
<sst xmlns="http://schemas.openxmlformats.org/spreadsheetml/2006/main" count="1942" uniqueCount="768">
  <si>
    <t>指定年度</t>
    <rPh sb="0" eb="2">
      <t>シテイ</t>
    </rPh>
    <rPh sb="2" eb="4">
      <t>ネンド</t>
    </rPh>
    <phoneticPr fontId="2"/>
  </si>
  <si>
    <t>地域名</t>
    <rPh sb="0" eb="3">
      <t>チイキメイ</t>
    </rPh>
    <phoneticPr fontId="2"/>
  </si>
  <si>
    <t>事業区分</t>
    <rPh sb="0" eb="2">
      <t>ジギョウ</t>
    </rPh>
    <rPh sb="2" eb="4">
      <t>クブン</t>
    </rPh>
    <phoneticPr fontId="2"/>
  </si>
  <si>
    <t>実績計</t>
    <rPh sb="0" eb="2">
      <t>ジッセキ</t>
    </rPh>
    <rPh sb="2" eb="3">
      <t>ケイ</t>
    </rPh>
    <phoneticPr fontId="2"/>
  </si>
  <si>
    <t>〔資料〕林業振興課</t>
    <rPh sb="1" eb="3">
      <t>シリョウ</t>
    </rPh>
    <rPh sb="4" eb="6">
      <t>リンギョウ</t>
    </rPh>
    <rPh sb="6" eb="9">
      <t>シンコウカ</t>
    </rPh>
    <phoneticPr fontId="2"/>
  </si>
  <si>
    <t>群馬県（箕郷町・桐生市等）</t>
    <rPh sb="0" eb="3">
      <t>グンマケン</t>
    </rPh>
    <rPh sb="4" eb="6">
      <t>ミサト</t>
    </rPh>
    <rPh sb="6" eb="7">
      <t>マチ</t>
    </rPh>
    <rPh sb="8" eb="10">
      <t>キリュウ</t>
    </rPh>
    <rPh sb="10" eb="11">
      <t>シ</t>
    </rPh>
    <rPh sb="11" eb="12">
      <t>トウ</t>
    </rPh>
    <phoneticPr fontId="2"/>
  </si>
  <si>
    <t>経済新生緊急特別林構事業</t>
    <rPh sb="0" eb="2">
      <t>ケイザイ</t>
    </rPh>
    <rPh sb="2" eb="4">
      <t>シンセイ</t>
    </rPh>
    <rPh sb="4" eb="6">
      <t>キンキュウ</t>
    </rPh>
    <rPh sb="6" eb="8">
      <t>トクベツ</t>
    </rPh>
    <rPh sb="8" eb="9">
      <t>バヤシ</t>
    </rPh>
    <rPh sb="9" eb="10">
      <t>ガマエ</t>
    </rPh>
    <rPh sb="10" eb="12">
      <t>ジギョウ</t>
    </rPh>
    <phoneticPr fontId="2"/>
  </si>
  <si>
    <t>１１年度</t>
    <rPh sb="2" eb="4">
      <t>ネンド</t>
    </rPh>
    <phoneticPr fontId="2"/>
  </si>
  <si>
    <t>吾妻東部</t>
    <rPh sb="0" eb="2">
      <t>アガツマ</t>
    </rPh>
    <rPh sb="2" eb="4">
      <t>トウブ</t>
    </rPh>
    <phoneticPr fontId="2"/>
  </si>
  <si>
    <t>利根下流流域</t>
    <rPh sb="0" eb="2">
      <t>トネ</t>
    </rPh>
    <rPh sb="2" eb="4">
      <t>カリュウ</t>
    </rPh>
    <rPh sb="4" eb="6">
      <t>リュウイキ</t>
    </rPh>
    <phoneticPr fontId="2"/>
  </si>
  <si>
    <t>（単位：千円）</t>
    <rPh sb="1" eb="3">
      <t>タンイ</t>
    </rPh>
    <rPh sb="4" eb="6">
      <t>センエン</t>
    </rPh>
    <phoneticPr fontId="2"/>
  </si>
  <si>
    <t>類</t>
    <rPh sb="0" eb="1">
      <t>ルイ</t>
    </rPh>
    <phoneticPr fontId="2"/>
  </si>
  <si>
    <t>型</t>
    <rPh sb="0" eb="1">
      <t>ガタ</t>
    </rPh>
    <phoneticPr fontId="2"/>
  </si>
  <si>
    <t>事 業 費</t>
    <rPh sb="0" eb="5">
      <t>ジギョウヒ</t>
    </rPh>
    <phoneticPr fontId="2"/>
  </si>
  <si>
    <t>林業情報処理施設</t>
    <rPh sb="0" eb="2">
      <t>リンギョウ</t>
    </rPh>
    <rPh sb="2" eb="4">
      <t>ジョウホウ</t>
    </rPh>
    <rPh sb="4" eb="6">
      <t>ショリ</t>
    </rPh>
    <rPh sb="6" eb="8">
      <t>シセツ</t>
    </rPh>
    <phoneticPr fontId="2"/>
  </si>
  <si>
    <t>　情報処理機械施設</t>
    <rPh sb="1" eb="3">
      <t>ジョウホウ</t>
    </rPh>
    <rPh sb="3" eb="5">
      <t>ショリ</t>
    </rPh>
    <rPh sb="5" eb="7">
      <t>キカイ</t>
    </rPh>
    <rPh sb="7" eb="9">
      <t>シセツ</t>
    </rPh>
    <phoneticPr fontId="2"/>
  </si>
  <si>
    <t>台</t>
    <rPh sb="0" eb="1">
      <t>ダイ</t>
    </rPh>
    <phoneticPr fontId="2"/>
  </si>
  <si>
    <t>計</t>
    <rPh sb="0" eb="1">
      <t>ケイ</t>
    </rPh>
    <phoneticPr fontId="2"/>
  </si>
  <si>
    <t>合　　　　計</t>
    <rPh sb="0" eb="6">
      <t>ゴウケイ</t>
    </rPh>
    <phoneticPr fontId="2"/>
  </si>
  <si>
    <t>事　　　業　　　内　　　容</t>
    <rPh sb="0" eb="5">
      <t>ジギョウ</t>
    </rPh>
    <rPh sb="8" eb="13">
      <t>ナイヨウ</t>
    </rPh>
    <phoneticPr fontId="2"/>
  </si>
  <si>
    <t>森林資源緊急整備事業</t>
    <rPh sb="0" eb="2">
      <t>シンリン</t>
    </rPh>
    <rPh sb="2" eb="4">
      <t>シゲン</t>
    </rPh>
    <rPh sb="4" eb="6">
      <t>キンキュウ</t>
    </rPh>
    <rPh sb="6" eb="8">
      <t>セイビ</t>
    </rPh>
    <rPh sb="8" eb="10">
      <t>ジギョウ</t>
    </rPh>
    <phoneticPr fontId="2"/>
  </si>
  <si>
    <t>森林資源情報処理施設整備事業</t>
    <rPh sb="0" eb="2">
      <t>シンリン</t>
    </rPh>
    <rPh sb="2" eb="4">
      <t>シゲン</t>
    </rPh>
    <rPh sb="4" eb="6">
      <t>ジョウホウ</t>
    </rPh>
    <rPh sb="6" eb="8">
      <t>ショリ</t>
    </rPh>
    <rPh sb="8" eb="10">
      <t>シセツ</t>
    </rPh>
    <rPh sb="10" eb="14">
      <t>セイビジギョウ</t>
    </rPh>
    <phoneticPr fontId="2"/>
  </si>
  <si>
    <t>森林資源情報整備事業</t>
    <rPh sb="0" eb="2">
      <t>シンリン</t>
    </rPh>
    <rPh sb="2" eb="4">
      <t>シゲン</t>
    </rPh>
    <rPh sb="4" eb="6">
      <t>ジョウホウ</t>
    </rPh>
    <rPh sb="6" eb="8">
      <t>セイビ</t>
    </rPh>
    <rPh sb="8" eb="10">
      <t>ジギョウ</t>
    </rPh>
    <phoneticPr fontId="2"/>
  </si>
  <si>
    <t>森林資源等情報整備</t>
    <rPh sb="0" eb="2">
      <t>シンリン</t>
    </rPh>
    <rPh sb="2" eb="5">
      <t>シゲンナド</t>
    </rPh>
    <rPh sb="5" eb="7">
      <t>ジョウホウ</t>
    </rPh>
    <rPh sb="7" eb="9">
      <t>セイビ</t>
    </rPh>
    <phoneticPr fontId="2"/>
  </si>
  <si>
    <t>間伐材等有効利用促進事業</t>
    <rPh sb="0" eb="2">
      <t>カンバツ</t>
    </rPh>
    <rPh sb="2" eb="3">
      <t>ザイ</t>
    </rPh>
    <rPh sb="3" eb="4">
      <t>トウ</t>
    </rPh>
    <rPh sb="4" eb="6">
      <t>ユウコウ</t>
    </rPh>
    <rPh sb="6" eb="8">
      <t>リヨウ</t>
    </rPh>
    <rPh sb="8" eb="10">
      <t>ソクシン</t>
    </rPh>
    <rPh sb="10" eb="12">
      <t>ジギョウ</t>
    </rPh>
    <phoneticPr fontId="2"/>
  </si>
  <si>
    <t>林道開設　　１路線</t>
    <rPh sb="0" eb="2">
      <t>リンドウ</t>
    </rPh>
    <rPh sb="2" eb="4">
      <t>カイセツ</t>
    </rPh>
    <rPh sb="7" eb="9">
      <t>ロセン</t>
    </rPh>
    <phoneticPr fontId="2"/>
  </si>
  <si>
    <t>林道舗装　　１路線</t>
    <rPh sb="0" eb="2">
      <t>リンドウ</t>
    </rPh>
    <rPh sb="2" eb="4">
      <t>ホソウ</t>
    </rPh>
    <rPh sb="7" eb="9">
      <t>ロセン</t>
    </rPh>
    <phoneticPr fontId="2"/>
  </si>
  <si>
    <t>間伐材等効率化路網整備事業</t>
    <rPh sb="0" eb="2">
      <t>カンバツ</t>
    </rPh>
    <rPh sb="2" eb="4">
      <t>ザイナド</t>
    </rPh>
    <rPh sb="4" eb="6">
      <t>コウリツ</t>
    </rPh>
    <rPh sb="6" eb="7">
      <t>カ</t>
    </rPh>
    <rPh sb="7" eb="8">
      <t>ロ</t>
    </rPh>
    <rPh sb="8" eb="9">
      <t>モウ</t>
    </rPh>
    <rPh sb="9" eb="13">
      <t>セイビジギョウ</t>
    </rPh>
    <phoneticPr fontId="2"/>
  </si>
  <si>
    <t>間伐材等効率化施設整備事業</t>
    <rPh sb="0" eb="3">
      <t>カンバツザイ</t>
    </rPh>
    <rPh sb="3" eb="4">
      <t>トウ</t>
    </rPh>
    <rPh sb="4" eb="7">
      <t>コウリツカ</t>
    </rPh>
    <rPh sb="7" eb="9">
      <t>シセツ</t>
    </rPh>
    <rPh sb="9" eb="11">
      <t>セイビ</t>
    </rPh>
    <rPh sb="11" eb="13">
      <t>ジギョウ</t>
    </rPh>
    <phoneticPr fontId="2"/>
  </si>
  <si>
    <t>林業生産施設</t>
    <rPh sb="0" eb="2">
      <t>リンギョウ</t>
    </rPh>
    <rPh sb="2" eb="4">
      <t>セイサン</t>
    </rPh>
    <rPh sb="4" eb="6">
      <t>シセツ</t>
    </rPh>
    <phoneticPr fontId="2"/>
  </si>
  <si>
    <t>　　人員輸送車</t>
    <rPh sb="2" eb="4">
      <t>ジンイン</t>
    </rPh>
    <rPh sb="4" eb="7">
      <t>ユソウシャ</t>
    </rPh>
    <phoneticPr fontId="2"/>
  </si>
  <si>
    <t>間伐材等加工体制整備事業</t>
    <rPh sb="0" eb="3">
      <t>カンバツザイ</t>
    </rPh>
    <rPh sb="3" eb="4">
      <t>トウ</t>
    </rPh>
    <rPh sb="4" eb="6">
      <t>カコウ</t>
    </rPh>
    <rPh sb="6" eb="8">
      <t>タイセイ</t>
    </rPh>
    <rPh sb="8" eb="10">
      <t>セイビ</t>
    </rPh>
    <rPh sb="10" eb="12">
      <t>ジギョウ</t>
    </rPh>
    <phoneticPr fontId="2"/>
  </si>
  <si>
    <t>木材加工処理施設</t>
    <rPh sb="0" eb="2">
      <t>モクザイ</t>
    </rPh>
    <rPh sb="2" eb="4">
      <t>カコウ</t>
    </rPh>
    <rPh sb="4" eb="6">
      <t>ショリ</t>
    </rPh>
    <rPh sb="6" eb="8">
      <t>シセツ</t>
    </rPh>
    <phoneticPr fontId="2"/>
  </si>
  <si>
    <t>　丸棒加工施設装置</t>
    <rPh sb="1" eb="3">
      <t>マルボウ</t>
    </rPh>
    <rPh sb="3" eb="5">
      <t>カコウ</t>
    </rPh>
    <rPh sb="5" eb="7">
      <t>シセツ</t>
    </rPh>
    <rPh sb="7" eb="9">
      <t>ソウチ</t>
    </rPh>
    <phoneticPr fontId="2"/>
  </si>
  <si>
    <t>　　貯木場改良・舗装</t>
    <rPh sb="2" eb="4">
      <t>チョボク</t>
    </rPh>
    <rPh sb="4" eb="5">
      <t>バ</t>
    </rPh>
    <rPh sb="5" eb="7">
      <t>カイリョウ</t>
    </rPh>
    <rPh sb="8" eb="10">
      <t>ホソウ</t>
    </rPh>
    <phoneticPr fontId="2"/>
  </si>
  <si>
    <t>箇所</t>
    <rPh sb="0" eb="2">
      <t>カショ</t>
    </rPh>
    <phoneticPr fontId="2"/>
  </si>
  <si>
    <t>　　貯木場新設</t>
    <rPh sb="2" eb="4">
      <t>チョボク</t>
    </rPh>
    <rPh sb="4" eb="5">
      <t>バ</t>
    </rPh>
    <rPh sb="5" eb="7">
      <t>シンセツ</t>
    </rPh>
    <phoneticPr fontId="2"/>
  </si>
  <si>
    <t>　会議開催</t>
    <rPh sb="1" eb="3">
      <t>カイギ</t>
    </rPh>
    <rPh sb="3" eb="5">
      <t>カイサイ</t>
    </rPh>
    <phoneticPr fontId="2"/>
  </si>
  <si>
    <t>回</t>
    <rPh sb="0" eb="1">
      <t>カイ</t>
    </rPh>
    <phoneticPr fontId="2"/>
  </si>
  <si>
    <t>　普及啓蒙活動</t>
    <rPh sb="1" eb="3">
      <t>フキュウ</t>
    </rPh>
    <rPh sb="3" eb="5">
      <t>ケイモウ</t>
    </rPh>
    <rPh sb="5" eb="7">
      <t>カツドウ</t>
    </rPh>
    <phoneticPr fontId="2"/>
  </si>
  <si>
    <t>経営実態調査</t>
    <rPh sb="0" eb="2">
      <t>ケイエイ</t>
    </rPh>
    <rPh sb="2" eb="4">
      <t>ジッタイ</t>
    </rPh>
    <rPh sb="4" eb="6">
      <t>チョウサ</t>
    </rPh>
    <phoneticPr fontId="2"/>
  </si>
  <si>
    <t>　グラップル付クレーン</t>
    <rPh sb="6" eb="7">
      <t>ツ</t>
    </rPh>
    <phoneticPr fontId="2"/>
  </si>
  <si>
    <t>林業生産用機械</t>
    <rPh sb="0" eb="2">
      <t>リンギョウ</t>
    </rPh>
    <rPh sb="2" eb="4">
      <t>セイサン</t>
    </rPh>
    <rPh sb="4" eb="7">
      <t>ヨウキカイ</t>
    </rPh>
    <phoneticPr fontId="2"/>
  </si>
  <si>
    <t>　　用地整備</t>
    <rPh sb="2" eb="4">
      <t>ヨウチ</t>
    </rPh>
    <rPh sb="4" eb="6">
      <t>セイビ</t>
    </rPh>
    <phoneticPr fontId="2"/>
  </si>
  <si>
    <t>　　敷地舗装</t>
    <rPh sb="2" eb="4">
      <t>シキチ</t>
    </rPh>
    <rPh sb="4" eb="6">
      <t>ホソウ</t>
    </rPh>
    <phoneticPr fontId="2"/>
  </si>
  <si>
    <t>木材処理加工施設</t>
    <rPh sb="0" eb="2">
      <t>モクザイ</t>
    </rPh>
    <rPh sb="2" eb="4">
      <t>ショリ</t>
    </rPh>
    <rPh sb="4" eb="6">
      <t>カコウ</t>
    </rPh>
    <rPh sb="6" eb="8">
      <t>シセツ</t>
    </rPh>
    <phoneticPr fontId="2"/>
  </si>
  <si>
    <t>　先削り機</t>
    <rPh sb="1" eb="2">
      <t>サキ</t>
    </rPh>
    <rPh sb="2" eb="3">
      <t>ケズ</t>
    </rPh>
    <rPh sb="4" eb="5">
      <t>キ</t>
    </rPh>
    <phoneticPr fontId="2"/>
  </si>
  <si>
    <t>　用地整備</t>
    <rPh sb="1" eb="3">
      <t>ヨウチ</t>
    </rPh>
    <rPh sb="3" eb="5">
      <t>セイビ</t>
    </rPh>
    <phoneticPr fontId="2"/>
  </si>
  <si>
    <t>基盤整備用機械</t>
    <rPh sb="0" eb="2">
      <t>キバン</t>
    </rPh>
    <rPh sb="2" eb="4">
      <t>セイビ</t>
    </rPh>
    <rPh sb="4" eb="7">
      <t>ヨウキカイ</t>
    </rPh>
    <phoneticPr fontId="2"/>
  </si>
  <si>
    <t>　中ぐり加工機</t>
    <rPh sb="1" eb="2">
      <t>ナカ</t>
    </rPh>
    <rPh sb="4" eb="7">
      <t>カコウキ</t>
    </rPh>
    <phoneticPr fontId="2"/>
  </si>
  <si>
    <t>　丸棒研磨機</t>
    <rPh sb="1" eb="3">
      <t>マルボウ</t>
    </rPh>
    <rPh sb="3" eb="5">
      <t>ケンマ</t>
    </rPh>
    <rPh sb="5" eb="6">
      <t>キ</t>
    </rPh>
    <phoneticPr fontId="2"/>
  </si>
  <si>
    <t>連絡道</t>
    <rPh sb="0" eb="3">
      <t>レンラクドウ</t>
    </rPh>
    <phoneticPr fontId="2"/>
  </si>
  <si>
    <t>　先進地調査</t>
    <rPh sb="1" eb="4">
      <t>センシンチ</t>
    </rPh>
    <rPh sb="4" eb="6">
      <t>チョウサ</t>
    </rPh>
    <phoneticPr fontId="2"/>
  </si>
  <si>
    <t>地域協議会活動</t>
    <rPh sb="0" eb="2">
      <t>チイキ</t>
    </rPh>
    <rPh sb="2" eb="5">
      <t>キョウギカイ</t>
    </rPh>
    <rPh sb="5" eb="7">
      <t>カツドウ</t>
    </rPh>
    <phoneticPr fontId="2"/>
  </si>
  <si>
    <t>林道開設　　　 ２路線</t>
    <rPh sb="0" eb="2">
      <t>リンドウ</t>
    </rPh>
    <rPh sb="2" eb="4">
      <t>カイセツ</t>
    </rPh>
    <rPh sb="9" eb="11">
      <t>ロセン</t>
    </rPh>
    <phoneticPr fontId="2"/>
  </si>
  <si>
    <t>　製品保管倉庫</t>
    <rPh sb="1" eb="3">
      <t>セイヒン</t>
    </rPh>
    <rPh sb="3" eb="5">
      <t>ホカン</t>
    </rPh>
    <rPh sb="5" eb="7">
      <t>ソウコ</t>
    </rPh>
    <phoneticPr fontId="2"/>
  </si>
  <si>
    <t>棟</t>
    <rPh sb="0" eb="1">
      <t>ムネ</t>
    </rPh>
    <phoneticPr fontId="2"/>
  </si>
  <si>
    <t>　連絡道舗装　　１路線</t>
    <rPh sb="1" eb="3">
      <t>レンラク</t>
    </rPh>
    <rPh sb="3" eb="4">
      <t>ミチ</t>
    </rPh>
    <rPh sb="4" eb="6">
      <t>ホソウ</t>
    </rPh>
    <rPh sb="9" eb="11">
      <t>ロセン</t>
    </rPh>
    <phoneticPr fontId="2"/>
  </si>
  <si>
    <t>受委託推進路網整備事業</t>
    <rPh sb="0" eb="3">
      <t>ジュイタク</t>
    </rPh>
    <rPh sb="3" eb="5">
      <t>スイシン</t>
    </rPh>
    <rPh sb="5" eb="7">
      <t>ロモウ</t>
    </rPh>
    <rPh sb="7" eb="11">
      <t>セイビジギョウ</t>
    </rPh>
    <phoneticPr fontId="2"/>
  </si>
  <si>
    <t>地域産物活用施設整備事業</t>
    <rPh sb="0" eb="2">
      <t>チイキ</t>
    </rPh>
    <rPh sb="2" eb="4">
      <t>サンブツ</t>
    </rPh>
    <rPh sb="4" eb="6">
      <t>カツヨウ</t>
    </rPh>
    <rPh sb="6" eb="8">
      <t>シセツ</t>
    </rPh>
    <rPh sb="8" eb="10">
      <t>セイビ</t>
    </rPh>
    <rPh sb="10" eb="12">
      <t>ジギョウ</t>
    </rPh>
    <phoneticPr fontId="2"/>
  </si>
  <si>
    <t>組織化推進活動事業</t>
    <rPh sb="0" eb="3">
      <t>ソシキカ</t>
    </rPh>
    <rPh sb="3" eb="5">
      <t>スイシン</t>
    </rPh>
    <rPh sb="5" eb="7">
      <t>カツドウ</t>
    </rPh>
    <rPh sb="7" eb="9">
      <t>ジギョウ</t>
    </rPh>
    <phoneticPr fontId="2"/>
  </si>
  <si>
    <t>森林活用推進事業</t>
    <rPh sb="0" eb="2">
      <t>シンリン</t>
    </rPh>
    <rPh sb="2" eb="4">
      <t>カツヨウ</t>
    </rPh>
    <rPh sb="4" eb="6">
      <t>スイシン</t>
    </rPh>
    <rPh sb="6" eb="8">
      <t>ジギョウ</t>
    </rPh>
    <phoneticPr fontId="2"/>
  </si>
  <si>
    <t>森林空間活用施設整備事業</t>
    <rPh sb="0" eb="2">
      <t>シンリン</t>
    </rPh>
    <rPh sb="2" eb="4">
      <t>クウカン</t>
    </rPh>
    <rPh sb="4" eb="6">
      <t>カツヨウ</t>
    </rPh>
    <rPh sb="6" eb="8">
      <t>シセツ</t>
    </rPh>
    <rPh sb="8" eb="12">
      <t>セイビジギョウ</t>
    </rPh>
    <phoneticPr fontId="2"/>
  </si>
  <si>
    <t>森林活用施設整備事業</t>
    <rPh sb="0" eb="2">
      <t>シンリン</t>
    </rPh>
    <rPh sb="2" eb="4">
      <t>カツヨウ</t>
    </rPh>
    <rPh sb="4" eb="6">
      <t>シセツ</t>
    </rPh>
    <rPh sb="6" eb="8">
      <t>セイビ</t>
    </rPh>
    <rPh sb="8" eb="10">
      <t>ジギョウ</t>
    </rPh>
    <phoneticPr fontId="2"/>
  </si>
  <si>
    <t>１２年度</t>
    <rPh sb="2" eb="4">
      <t>ネンド</t>
    </rPh>
    <phoneticPr fontId="2"/>
  </si>
  <si>
    <t>下仁田町</t>
    <rPh sb="0" eb="4">
      <t>シモニタマチ</t>
    </rPh>
    <phoneticPr fontId="2"/>
  </si>
  <si>
    <t>木質資源有効利用促進事業</t>
    <rPh sb="0" eb="2">
      <t>モクシツ</t>
    </rPh>
    <rPh sb="2" eb="4">
      <t>シゲン</t>
    </rPh>
    <rPh sb="4" eb="6">
      <t>ユウコウ</t>
    </rPh>
    <rPh sb="6" eb="8">
      <t>リヨウ</t>
    </rPh>
    <rPh sb="8" eb="10">
      <t>ソクシン</t>
    </rPh>
    <rPh sb="10" eb="12">
      <t>ジギョウ</t>
    </rPh>
    <phoneticPr fontId="2"/>
  </si>
  <si>
    <t>利根上流（川場村）</t>
    <rPh sb="0" eb="2">
      <t>トネ</t>
    </rPh>
    <rPh sb="2" eb="4">
      <t>ジョウリュウ</t>
    </rPh>
    <rPh sb="5" eb="8">
      <t>カワバムラ</t>
    </rPh>
    <phoneticPr fontId="2"/>
  </si>
  <si>
    <t>利根下流（桐生市）</t>
    <rPh sb="0" eb="4">
      <t>トネカリュウ</t>
    </rPh>
    <rPh sb="5" eb="8">
      <t>キリュウシ</t>
    </rPh>
    <phoneticPr fontId="2"/>
  </si>
  <si>
    <t>西毛（藤岡市、万場町）</t>
    <rPh sb="0" eb="2">
      <t>セイモウ</t>
    </rPh>
    <rPh sb="3" eb="6">
      <t>フジオカシ</t>
    </rPh>
    <rPh sb="7" eb="10">
      <t>マンバマチ</t>
    </rPh>
    <phoneticPr fontId="2"/>
  </si>
  <si>
    <t>地域林業経営集約化型</t>
    <rPh sb="0" eb="2">
      <t>チイキ</t>
    </rPh>
    <rPh sb="2" eb="4">
      <t>リンギョウ</t>
    </rPh>
    <rPh sb="4" eb="6">
      <t>ケイエイ</t>
    </rPh>
    <rPh sb="6" eb="9">
      <t>シュウヤクカ</t>
    </rPh>
    <rPh sb="9" eb="10">
      <t>ガタ</t>
    </rPh>
    <phoneticPr fontId="2"/>
  </si>
  <si>
    <t>（注）当該年度事業費に翌年度への繰越額を含む。</t>
    <rPh sb="1" eb="2">
      <t>チュウ</t>
    </rPh>
    <rPh sb="3" eb="5">
      <t>トウガイ</t>
    </rPh>
    <rPh sb="5" eb="7">
      <t>ネンド</t>
    </rPh>
    <rPh sb="7" eb="10">
      <t>ジギョウヒ</t>
    </rPh>
    <rPh sb="11" eb="14">
      <t>ヨクネンド</t>
    </rPh>
    <rPh sb="16" eb="17">
      <t>ク</t>
    </rPh>
    <rPh sb="17" eb="18">
      <t>コ</t>
    </rPh>
    <rPh sb="18" eb="19">
      <t>ガク</t>
    </rPh>
    <rPh sb="20" eb="21">
      <t>フク</t>
    </rPh>
    <phoneticPr fontId="2"/>
  </si>
  <si>
    <t>Ｈ　１１　～　Ｈ　１２　年　度</t>
    <rPh sb="12" eb="15">
      <t>ネンド</t>
    </rPh>
    <phoneticPr fontId="2"/>
  </si>
  <si>
    <t>事　　業　　区　　分</t>
    <rPh sb="0" eb="4">
      <t>ジギョウ</t>
    </rPh>
    <rPh sb="6" eb="10">
      <t>クブン</t>
    </rPh>
    <phoneticPr fontId="2"/>
  </si>
  <si>
    <t>事　業　種　目</t>
    <rPh sb="0" eb="7">
      <t>ジギョウシュモク</t>
    </rPh>
    <phoneticPr fontId="2"/>
  </si>
  <si>
    <t>　　　 事　　　業　　　内　　　容</t>
    <rPh sb="4" eb="9">
      <t>ジギョウ</t>
    </rPh>
    <rPh sb="12" eb="17">
      <t>ナイヨウ</t>
    </rPh>
    <phoneticPr fontId="2"/>
  </si>
  <si>
    <t>担い手育成推進事業</t>
    <rPh sb="0" eb="3">
      <t>ニナイテ</t>
    </rPh>
    <rPh sb="3" eb="5">
      <t>イクセイ</t>
    </rPh>
    <rPh sb="5" eb="7">
      <t>スイシン</t>
    </rPh>
    <rPh sb="7" eb="9">
      <t>ジギョウ</t>
    </rPh>
    <phoneticPr fontId="2"/>
  </si>
  <si>
    <t>式</t>
    <rPh sb="0" eb="1">
      <t>シキ</t>
    </rPh>
    <phoneticPr fontId="2"/>
  </si>
  <si>
    <t>　管理棟</t>
    <rPh sb="1" eb="4">
      <t>カンリトウ</t>
    </rPh>
    <phoneticPr fontId="2"/>
  </si>
  <si>
    <t>効率化施設整備事業</t>
    <rPh sb="0" eb="3">
      <t>コウリツカ</t>
    </rPh>
    <rPh sb="3" eb="5">
      <t>シセツ</t>
    </rPh>
    <rPh sb="5" eb="7">
      <t>セイビ</t>
    </rPh>
    <rPh sb="7" eb="9">
      <t>ジギョウ</t>
    </rPh>
    <phoneticPr fontId="2"/>
  </si>
  <si>
    <t>　林業生産用機械</t>
    <rPh sb="1" eb="3">
      <t>リンギョウ</t>
    </rPh>
    <rPh sb="3" eb="5">
      <t>セイサン</t>
    </rPh>
    <rPh sb="5" eb="8">
      <t>ヨウキカイ</t>
    </rPh>
    <phoneticPr fontId="2"/>
  </si>
  <si>
    <t>間伐材等利用推進施設整備事業</t>
    <rPh sb="0" eb="3">
      <t>カンバツザイ</t>
    </rPh>
    <rPh sb="3" eb="4">
      <t>トウ</t>
    </rPh>
    <rPh sb="4" eb="6">
      <t>リヨウ</t>
    </rPh>
    <rPh sb="6" eb="8">
      <t>スイシン</t>
    </rPh>
    <rPh sb="8" eb="10">
      <t>シセツ</t>
    </rPh>
    <rPh sb="10" eb="14">
      <t>セイビジギョウ</t>
    </rPh>
    <phoneticPr fontId="2"/>
  </si>
  <si>
    <t>需要拡大促進施設</t>
    <rPh sb="0" eb="2">
      <t>ジュヨウ</t>
    </rPh>
    <rPh sb="2" eb="4">
      <t>カクダイ</t>
    </rPh>
    <rPh sb="4" eb="6">
      <t>ソクシン</t>
    </rPh>
    <rPh sb="6" eb="8">
      <t>シセツ</t>
    </rPh>
    <phoneticPr fontId="2"/>
  </si>
  <si>
    <t>　需要拡大促進施設装置</t>
    <rPh sb="1" eb="3">
      <t>ジュヨウ</t>
    </rPh>
    <rPh sb="3" eb="5">
      <t>カクダイ</t>
    </rPh>
    <rPh sb="5" eb="7">
      <t>ソクシン</t>
    </rPh>
    <rPh sb="7" eb="9">
      <t>シセツ</t>
    </rPh>
    <rPh sb="9" eb="11">
      <t>ソウチ</t>
    </rPh>
    <phoneticPr fontId="2"/>
  </si>
  <si>
    <t>　　製品保管倉庫</t>
    <rPh sb="2" eb="4">
      <t>セイヒン</t>
    </rPh>
    <rPh sb="4" eb="6">
      <t>ホカン</t>
    </rPh>
    <rPh sb="6" eb="8">
      <t>ソウコ</t>
    </rPh>
    <phoneticPr fontId="2"/>
  </si>
  <si>
    <t>　需要拡大促進用機械</t>
    <rPh sb="1" eb="3">
      <t>ジュヨウ</t>
    </rPh>
    <rPh sb="3" eb="5">
      <t>カクダイ</t>
    </rPh>
    <rPh sb="5" eb="7">
      <t>ソクシン</t>
    </rPh>
    <rPh sb="7" eb="8">
      <t>ヨウ</t>
    </rPh>
    <rPh sb="8" eb="10">
      <t>キカイ</t>
    </rPh>
    <phoneticPr fontId="2"/>
  </si>
  <si>
    <t>資源循環利用推進事業</t>
    <rPh sb="0" eb="2">
      <t>シゲン</t>
    </rPh>
    <rPh sb="2" eb="4">
      <t>ジュンカン</t>
    </rPh>
    <rPh sb="4" eb="6">
      <t>リヨウ</t>
    </rPh>
    <rPh sb="6" eb="8">
      <t>スイシン</t>
    </rPh>
    <rPh sb="8" eb="10">
      <t>ジギョウ</t>
    </rPh>
    <phoneticPr fontId="2"/>
  </si>
  <si>
    <t>木材加工流通施設整備事業</t>
    <rPh sb="0" eb="2">
      <t>モクザイ</t>
    </rPh>
    <rPh sb="2" eb="4">
      <t>カコウ</t>
    </rPh>
    <rPh sb="4" eb="6">
      <t>リュウツウ</t>
    </rPh>
    <rPh sb="6" eb="8">
      <t>シセツ</t>
    </rPh>
    <rPh sb="8" eb="10">
      <t>セイビ</t>
    </rPh>
    <rPh sb="10" eb="12">
      <t>ジギョウ</t>
    </rPh>
    <phoneticPr fontId="2"/>
  </si>
  <si>
    <t>　木材材質高度化施設装置</t>
    <rPh sb="1" eb="3">
      <t>モクザイ</t>
    </rPh>
    <rPh sb="3" eb="5">
      <t>ザイシツ</t>
    </rPh>
    <rPh sb="5" eb="8">
      <t>コウドカ</t>
    </rPh>
    <rPh sb="8" eb="10">
      <t>シセツ</t>
    </rPh>
    <rPh sb="10" eb="12">
      <t>ソウチ</t>
    </rPh>
    <phoneticPr fontId="2"/>
  </si>
  <si>
    <t>　　防虫・防腐施設</t>
    <rPh sb="2" eb="4">
      <t>ボウチュウ</t>
    </rPh>
    <rPh sb="5" eb="7">
      <t>ボウフ</t>
    </rPh>
    <rPh sb="7" eb="9">
      <t>シセツ</t>
    </rPh>
    <phoneticPr fontId="2"/>
  </si>
  <si>
    <t>　　多軸ボール盤</t>
    <rPh sb="2" eb="4">
      <t>タジク</t>
    </rPh>
    <rPh sb="7" eb="8">
      <t>バン</t>
    </rPh>
    <phoneticPr fontId="2"/>
  </si>
  <si>
    <t>　　横切機</t>
    <rPh sb="2" eb="3">
      <t>ヨコ</t>
    </rPh>
    <rPh sb="3" eb="4">
      <t>キ</t>
    </rPh>
    <rPh sb="4" eb="5">
      <t>キ</t>
    </rPh>
    <phoneticPr fontId="2"/>
  </si>
  <si>
    <t>　　椪積スタンド</t>
    <rPh sb="3" eb="4">
      <t>ツ</t>
    </rPh>
    <phoneticPr fontId="2"/>
  </si>
  <si>
    <t>木材集出荷販売施設</t>
    <rPh sb="0" eb="2">
      <t>モクザイ</t>
    </rPh>
    <rPh sb="2" eb="3">
      <t>シュウ</t>
    </rPh>
    <rPh sb="3" eb="5">
      <t>シュッカ</t>
    </rPh>
    <rPh sb="5" eb="7">
      <t>ハンバイ</t>
    </rPh>
    <rPh sb="7" eb="9">
      <t>シセツ</t>
    </rPh>
    <phoneticPr fontId="2"/>
  </si>
  <si>
    <t>　木材集出荷販売施設装置</t>
    <rPh sb="1" eb="3">
      <t>モクザイ</t>
    </rPh>
    <rPh sb="3" eb="4">
      <t>シュウ</t>
    </rPh>
    <rPh sb="4" eb="6">
      <t>シュッカ</t>
    </rPh>
    <rPh sb="6" eb="8">
      <t>ハンバイ</t>
    </rPh>
    <rPh sb="8" eb="10">
      <t>シセツ</t>
    </rPh>
    <rPh sb="10" eb="12">
      <t>ソウチ</t>
    </rPh>
    <phoneticPr fontId="2"/>
  </si>
  <si>
    <t>　　貯木場改良・舗装</t>
    <rPh sb="2" eb="5">
      <t>チョボクジョウ</t>
    </rPh>
    <rPh sb="5" eb="7">
      <t>カイリョウ</t>
    </rPh>
    <rPh sb="8" eb="10">
      <t>ホソウ</t>
    </rPh>
    <phoneticPr fontId="2"/>
  </si>
  <si>
    <t>　木材集出荷用機械</t>
    <rPh sb="1" eb="3">
      <t>モクザイ</t>
    </rPh>
    <rPh sb="3" eb="4">
      <t>シュウ</t>
    </rPh>
    <rPh sb="4" eb="6">
      <t>シュッカ</t>
    </rPh>
    <rPh sb="6" eb="7">
      <t>ヨウ</t>
    </rPh>
    <rPh sb="7" eb="9">
      <t>キカイ</t>
    </rPh>
    <phoneticPr fontId="2"/>
  </si>
  <si>
    <t>　　自走式クリーナー</t>
    <rPh sb="2" eb="5">
      <t>ジソウシキ</t>
    </rPh>
    <phoneticPr fontId="2"/>
  </si>
  <si>
    <t>需要拡大施設整備事業</t>
    <rPh sb="0" eb="2">
      <t>ジュヨウ</t>
    </rPh>
    <rPh sb="2" eb="4">
      <t>カクダイ</t>
    </rPh>
    <rPh sb="4" eb="6">
      <t>シセツ</t>
    </rPh>
    <rPh sb="6" eb="10">
      <t>セイビジギョウ</t>
    </rPh>
    <phoneticPr fontId="2"/>
  </si>
  <si>
    <t>間伐材等利用推進モデル施設</t>
    <rPh sb="0" eb="3">
      <t>カンバツザイ</t>
    </rPh>
    <rPh sb="3" eb="4">
      <t>トウ</t>
    </rPh>
    <rPh sb="4" eb="6">
      <t>リヨウ</t>
    </rPh>
    <rPh sb="6" eb="8">
      <t>スイシン</t>
    </rPh>
    <rPh sb="11" eb="13">
      <t>シセツ</t>
    </rPh>
    <phoneticPr fontId="2"/>
  </si>
  <si>
    <t>　河川・公園施設</t>
    <rPh sb="1" eb="3">
      <t>カセン</t>
    </rPh>
    <rPh sb="4" eb="6">
      <t>コウエン</t>
    </rPh>
    <rPh sb="6" eb="8">
      <t>シセツ</t>
    </rPh>
    <phoneticPr fontId="2"/>
  </si>
  <si>
    <t>作業道開設　 　７路線</t>
    <rPh sb="0" eb="3">
      <t>サギョウドウ</t>
    </rPh>
    <rPh sb="3" eb="5">
      <t>カイセツ</t>
    </rPh>
    <rPh sb="9" eb="11">
      <t>ロセン</t>
    </rPh>
    <phoneticPr fontId="2"/>
  </si>
  <si>
    <t>　防腐処理施設</t>
    <rPh sb="1" eb="3">
      <t>ボウフ</t>
    </rPh>
    <rPh sb="3" eb="5">
      <t>ショリ</t>
    </rPh>
    <rPh sb="5" eb="7">
      <t>シセツ</t>
    </rPh>
    <phoneticPr fontId="2"/>
  </si>
  <si>
    <t>　丸鋸盤</t>
    <rPh sb="1" eb="2">
      <t>マル</t>
    </rPh>
    <rPh sb="2" eb="3">
      <t>ノコギリ</t>
    </rPh>
    <rPh sb="3" eb="4">
      <t>バン</t>
    </rPh>
    <phoneticPr fontId="2"/>
  </si>
  <si>
    <t>　剥皮施設</t>
    <rPh sb="1" eb="2">
      <t>ハガ</t>
    </rPh>
    <rPh sb="2" eb="3">
      <t>カワ</t>
    </rPh>
    <rPh sb="3" eb="5">
      <t>シセツ</t>
    </rPh>
    <phoneticPr fontId="2"/>
  </si>
  <si>
    <t>　円柱加工機</t>
    <rPh sb="1" eb="3">
      <t>エンチュウ</t>
    </rPh>
    <rPh sb="3" eb="6">
      <t>カコウキ</t>
    </rPh>
    <phoneticPr fontId="2"/>
  </si>
  <si>
    <t>　面取り加工機</t>
    <rPh sb="1" eb="3">
      <t>メント</t>
    </rPh>
    <rPh sb="4" eb="7">
      <t>カコウキ</t>
    </rPh>
    <phoneticPr fontId="2"/>
  </si>
  <si>
    <t>　穴あけ機</t>
    <rPh sb="1" eb="2">
      <t>アナ</t>
    </rPh>
    <rPh sb="4" eb="5">
      <t>キ</t>
    </rPh>
    <phoneticPr fontId="2"/>
  </si>
  <si>
    <t>　横切り機</t>
    <rPh sb="1" eb="2">
      <t>ヨコ</t>
    </rPh>
    <rPh sb="2" eb="3">
      <t>キ</t>
    </rPh>
    <rPh sb="4" eb="5">
      <t>キ</t>
    </rPh>
    <phoneticPr fontId="2"/>
  </si>
  <si>
    <t>　刃物研磨機</t>
    <rPh sb="1" eb="3">
      <t>ハモノ</t>
    </rPh>
    <rPh sb="3" eb="6">
      <t>ケンマキ</t>
    </rPh>
    <phoneticPr fontId="2"/>
  </si>
  <si>
    <t>　電気導入施設</t>
    <rPh sb="1" eb="3">
      <t>デンキ</t>
    </rPh>
    <rPh sb="3" eb="5">
      <t>ドウニュウ</t>
    </rPh>
    <rPh sb="5" eb="7">
      <t>シセツ</t>
    </rPh>
    <phoneticPr fontId="2"/>
  </si>
  <si>
    <t>１３年度</t>
    <rPh sb="2" eb="4">
      <t>ネンド</t>
    </rPh>
    <phoneticPr fontId="2"/>
  </si>
  <si>
    <t>小　　　計</t>
    <rPh sb="0" eb="1">
      <t>ショウ</t>
    </rPh>
    <rPh sb="4" eb="5">
      <t>ケイ</t>
    </rPh>
    <phoneticPr fontId="2"/>
  </si>
  <si>
    <t>甘楽・富岡</t>
    <rPh sb="0" eb="2">
      <t>カンラ</t>
    </rPh>
    <rPh sb="3" eb="5">
      <t>トミオカ</t>
    </rPh>
    <phoneticPr fontId="2"/>
  </si>
  <si>
    <t>貸付乾燥特別対策</t>
    <rPh sb="0" eb="2">
      <t>カシツケ</t>
    </rPh>
    <rPh sb="2" eb="4">
      <t>カンソウ</t>
    </rPh>
    <rPh sb="4" eb="6">
      <t>トクベツ</t>
    </rPh>
    <rPh sb="6" eb="8">
      <t>タイサク</t>
    </rPh>
    <phoneticPr fontId="2"/>
  </si>
  <si>
    <t>（注）市町村推進事業費を含まず。</t>
    <rPh sb="1" eb="2">
      <t>チュウ</t>
    </rPh>
    <rPh sb="3" eb="6">
      <t>シチョウソン</t>
    </rPh>
    <rPh sb="6" eb="8">
      <t>スイシン</t>
    </rPh>
    <rPh sb="8" eb="11">
      <t>ジギョウヒ</t>
    </rPh>
    <rPh sb="12" eb="13">
      <t>フク</t>
    </rPh>
    <phoneticPr fontId="2"/>
  </si>
  <si>
    <t>Ｈ　１２　～　Ｈ　１３　年　度</t>
    <rPh sb="12" eb="15">
      <t>ネンド</t>
    </rPh>
    <phoneticPr fontId="2"/>
  </si>
  <si>
    <t>　　生産活動準備拠点施設</t>
    <rPh sb="2" eb="4">
      <t>セイサン</t>
    </rPh>
    <rPh sb="4" eb="6">
      <t>カツドウ</t>
    </rPh>
    <rPh sb="6" eb="8">
      <t>ジュンビ</t>
    </rPh>
    <rPh sb="8" eb="10">
      <t>キョテン</t>
    </rPh>
    <rPh sb="10" eb="12">
      <t>シセツ</t>
    </rPh>
    <phoneticPr fontId="2"/>
  </si>
  <si>
    <t>路網整備事業</t>
    <rPh sb="0" eb="1">
      <t>ロ</t>
    </rPh>
    <rPh sb="1" eb="2">
      <t>モウ</t>
    </rPh>
    <rPh sb="2" eb="6">
      <t>セイビジギョウ</t>
    </rPh>
    <phoneticPr fontId="2"/>
  </si>
  <si>
    <t>林道開設　　　 １路線</t>
    <rPh sb="0" eb="2">
      <t>リンドウ</t>
    </rPh>
    <rPh sb="2" eb="4">
      <t>カイセツ</t>
    </rPh>
    <rPh sb="9" eb="11">
      <t>ロセン</t>
    </rPh>
    <phoneticPr fontId="2"/>
  </si>
  <si>
    <t>森林施業効率化事業</t>
    <rPh sb="0" eb="2">
      <t>シンリン</t>
    </rPh>
    <rPh sb="2" eb="4">
      <t>セギョウ</t>
    </rPh>
    <rPh sb="4" eb="7">
      <t>コウリツカ</t>
    </rPh>
    <rPh sb="7" eb="9">
      <t>ジギョウ</t>
    </rPh>
    <phoneticPr fontId="2"/>
  </si>
  <si>
    <t>作業道開設　　　２路線</t>
    <rPh sb="0" eb="3">
      <t>サギョウドウ</t>
    </rPh>
    <rPh sb="3" eb="5">
      <t>カイセツ</t>
    </rPh>
    <rPh sb="9" eb="11">
      <t>ロセン</t>
    </rPh>
    <phoneticPr fontId="2"/>
  </si>
  <si>
    <t>　　選別機</t>
    <rPh sb="2" eb="4">
      <t>センベツ</t>
    </rPh>
    <rPh sb="4" eb="5">
      <t>キ</t>
    </rPh>
    <phoneticPr fontId="2"/>
  </si>
  <si>
    <t>　　乾燥施設</t>
    <rPh sb="2" eb="4">
      <t>カンソウ</t>
    </rPh>
    <rPh sb="4" eb="6">
      <t>シセツ</t>
    </rPh>
    <phoneticPr fontId="2"/>
  </si>
  <si>
    <t>　　作業用建物</t>
    <rPh sb="2" eb="4">
      <t>サギョウ</t>
    </rPh>
    <rPh sb="4" eb="7">
      <t>ヨウタテモノ</t>
    </rPh>
    <phoneticPr fontId="2"/>
  </si>
  <si>
    <t>　　かんな盤</t>
    <rPh sb="5" eb="6">
      <t>バン</t>
    </rPh>
    <phoneticPr fontId="2"/>
  </si>
  <si>
    <t>　木材処理加工用機械</t>
    <rPh sb="1" eb="3">
      <t>モクザイ</t>
    </rPh>
    <rPh sb="3" eb="5">
      <t>ショリ</t>
    </rPh>
    <rPh sb="5" eb="7">
      <t>カコウ</t>
    </rPh>
    <rPh sb="7" eb="8">
      <t>ヨウ</t>
    </rPh>
    <rPh sb="8" eb="10">
      <t>キカイ</t>
    </rPh>
    <phoneticPr fontId="2"/>
  </si>
  <si>
    <t>　　原木小口揃機</t>
    <rPh sb="2" eb="4">
      <t>ゲンボク</t>
    </rPh>
    <rPh sb="4" eb="6">
      <t>コグチ</t>
    </rPh>
    <rPh sb="6" eb="7">
      <t>ソロ</t>
    </rPh>
    <rPh sb="7" eb="8">
      <t>キ</t>
    </rPh>
    <phoneticPr fontId="2"/>
  </si>
  <si>
    <t>乾燥材供給体制整備事業</t>
    <rPh sb="0" eb="3">
      <t>カンソウザイ</t>
    </rPh>
    <rPh sb="3" eb="5">
      <t>キョウキュウ</t>
    </rPh>
    <rPh sb="5" eb="7">
      <t>タイセイ</t>
    </rPh>
    <rPh sb="7" eb="11">
      <t>セイビジギョウ</t>
    </rPh>
    <phoneticPr fontId="2"/>
  </si>
  <si>
    <t>木材乾燥施設等整備事業</t>
    <rPh sb="0" eb="2">
      <t>モクザイ</t>
    </rPh>
    <rPh sb="2" eb="4">
      <t>カンソウ</t>
    </rPh>
    <rPh sb="4" eb="6">
      <t>シセツ</t>
    </rPh>
    <rPh sb="6" eb="7">
      <t>トウ</t>
    </rPh>
    <rPh sb="7" eb="11">
      <t>セイビジギョウ</t>
    </rPh>
    <phoneticPr fontId="2"/>
  </si>
  <si>
    <t>木材乾燥等施設</t>
    <rPh sb="0" eb="2">
      <t>モクザイ</t>
    </rPh>
    <rPh sb="2" eb="4">
      <t>カンソウ</t>
    </rPh>
    <rPh sb="4" eb="5">
      <t>トウ</t>
    </rPh>
    <rPh sb="5" eb="7">
      <t>シセツ</t>
    </rPh>
    <phoneticPr fontId="2"/>
  </si>
  <si>
    <t>　木材乾燥等施設装置</t>
    <rPh sb="1" eb="3">
      <t>モクザイ</t>
    </rPh>
    <rPh sb="3" eb="5">
      <t>カンソウ</t>
    </rPh>
    <rPh sb="5" eb="6">
      <t>トウ</t>
    </rPh>
    <rPh sb="6" eb="8">
      <t>シセツ</t>
    </rPh>
    <rPh sb="8" eb="10">
      <t>ソウチ</t>
    </rPh>
    <phoneticPr fontId="2"/>
  </si>
  <si>
    <t>Ｈ　８　～　Ｈ　１３　年　度</t>
    <rPh sb="11" eb="14">
      <t>ネンド</t>
    </rPh>
    <phoneticPr fontId="2"/>
  </si>
  <si>
    <t>下仁田南牧</t>
    <rPh sb="0" eb="3">
      <t>シモニタ</t>
    </rPh>
    <rPh sb="3" eb="5">
      <t>ナンモク</t>
    </rPh>
    <phoneticPr fontId="2"/>
  </si>
  <si>
    <t>利根下流</t>
    <rPh sb="0" eb="4">
      <t>トネカリュウ</t>
    </rPh>
    <phoneticPr fontId="2"/>
  </si>
  <si>
    <t>第１次林構</t>
    <rPh sb="0" eb="1">
      <t>ダイ</t>
    </rPh>
    <rPh sb="2" eb="3">
      <t>ジ</t>
    </rPh>
    <rPh sb="3" eb="5">
      <t>リンコウ</t>
    </rPh>
    <phoneticPr fontId="2"/>
  </si>
  <si>
    <t>第２次林構</t>
    <rPh sb="0" eb="1">
      <t>ダイ</t>
    </rPh>
    <rPh sb="2" eb="3">
      <t>ジ</t>
    </rPh>
    <rPh sb="3" eb="5">
      <t>リンコウ</t>
    </rPh>
    <phoneticPr fontId="2"/>
  </si>
  <si>
    <t>新林構</t>
    <rPh sb="0" eb="1">
      <t>シン</t>
    </rPh>
    <rPh sb="1" eb="3">
      <t>リンコウ</t>
    </rPh>
    <phoneticPr fontId="2"/>
  </si>
  <si>
    <t>活性化林構</t>
    <rPh sb="0" eb="3">
      <t>カッセイカ</t>
    </rPh>
    <rPh sb="3" eb="5">
      <t>リンコウ</t>
    </rPh>
    <phoneticPr fontId="2"/>
  </si>
  <si>
    <t>事業実施期間(S40～S49）</t>
    <rPh sb="0" eb="2">
      <t>ジギョウ</t>
    </rPh>
    <rPh sb="2" eb="4">
      <t>ジッシ</t>
    </rPh>
    <rPh sb="4" eb="6">
      <t>キカン</t>
    </rPh>
    <phoneticPr fontId="2"/>
  </si>
  <si>
    <t>事業実施期間(S48～S60）</t>
    <rPh sb="0" eb="2">
      <t>ジギョウ</t>
    </rPh>
    <rPh sb="2" eb="4">
      <t>ジッシ</t>
    </rPh>
    <rPh sb="4" eb="6">
      <t>キカン</t>
    </rPh>
    <phoneticPr fontId="2"/>
  </si>
  <si>
    <t>事業実施期間(S55～H5）</t>
    <rPh sb="0" eb="2">
      <t>ジギョウ</t>
    </rPh>
    <rPh sb="2" eb="4">
      <t>ジッシ</t>
    </rPh>
    <rPh sb="4" eb="6">
      <t>キカン</t>
    </rPh>
    <phoneticPr fontId="2"/>
  </si>
  <si>
    <t>事業実施期間(H2～H10）</t>
    <rPh sb="0" eb="2">
      <t>ジギョウ</t>
    </rPh>
    <rPh sb="2" eb="4">
      <t>ジッシ</t>
    </rPh>
    <rPh sb="4" eb="6">
      <t>キカン</t>
    </rPh>
    <phoneticPr fontId="2"/>
  </si>
  <si>
    <t>区分</t>
    <rPh sb="0" eb="2">
      <t>クブン</t>
    </rPh>
    <phoneticPr fontId="2"/>
  </si>
  <si>
    <t>実施</t>
    <rPh sb="0" eb="2">
      <t>ジッシ</t>
    </rPh>
    <phoneticPr fontId="2"/>
  </si>
  <si>
    <t>事業費</t>
    <rPh sb="0" eb="3">
      <t>ジギョウヒ</t>
    </rPh>
    <phoneticPr fontId="2"/>
  </si>
  <si>
    <t>年度</t>
    <rPh sb="0" eb="2">
      <t>ネンド</t>
    </rPh>
    <phoneticPr fontId="2"/>
  </si>
  <si>
    <t>（千円）</t>
    <rPh sb="1" eb="3">
      <t>センエン</t>
    </rPh>
    <phoneticPr fontId="2"/>
  </si>
  <si>
    <t>第１次</t>
    <rPh sb="0" eb="1">
      <t>ダイ</t>
    </rPh>
    <rPh sb="2" eb="3">
      <t>ジ</t>
    </rPh>
    <phoneticPr fontId="2"/>
  </si>
  <si>
    <t>中之条町</t>
    <rPh sb="0" eb="4">
      <t>ナカノジョウマチ</t>
    </rPh>
    <phoneticPr fontId="2"/>
  </si>
  <si>
    <t>第２次</t>
    <rPh sb="0" eb="1">
      <t>ダイ</t>
    </rPh>
    <rPh sb="2" eb="3">
      <t>ジ</t>
    </rPh>
    <phoneticPr fontId="2"/>
  </si>
  <si>
    <t>実験</t>
    <rPh sb="0" eb="2">
      <t>ジッケン</t>
    </rPh>
    <phoneticPr fontId="2"/>
  </si>
  <si>
    <t>新治村</t>
    <rPh sb="0" eb="3">
      <t>ニイハルムラ</t>
    </rPh>
    <phoneticPr fontId="2"/>
  </si>
  <si>
    <t>総合型</t>
    <rPh sb="0" eb="2">
      <t>ソウゴウ</t>
    </rPh>
    <rPh sb="2" eb="3">
      <t>ガタ</t>
    </rPh>
    <phoneticPr fontId="2"/>
  </si>
  <si>
    <t>赤城村</t>
    <rPh sb="0" eb="3">
      <t>アカギムラ</t>
    </rPh>
    <phoneticPr fontId="2"/>
  </si>
  <si>
    <t>新治村</t>
    <rPh sb="0" eb="3">
      <t>ニイハリムラ</t>
    </rPh>
    <phoneticPr fontId="2"/>
  </si>
  <si>
    <t>水上町</t>
    <rPh sb="0" eb="3">
      <t>ミナカミマチ</t>
    </rPh>
    <phoneticPr fontId="2"/>
  </si>
  <si>
    <t>川場村</t>
    <rPh sb="0" eb="3">
      <t>カワバムラ</t>
    </rPh>
    <phoneticPr fontId="2"/>
  </si>
  <si>
    <t>（勢）東村</t>
    <rPh sb="1" eb="2">
      <t>セイ</t>
    </rPh>
    <rPh sb="3" eb="5">
      <t>アズマムラ</t>
    </rPh>
    <phoneticPr fontId="2"/>
  </si>
  <si>
    <t>県森連</t>
    <rPh sb="0" eb="1">
      <t>ケン</t>
    </rPh>
    <rPh sb="1" eb="2">
      <t>シン</t>
    </rPh>
    <rPh sb="2" eb="3">
      <t>レン</t>
    </rPh>
    <phoneticPr fontId="2"/>
  </si>
  <si>
    <t>南牧村</t>
    <rPh sb="0" eb="3">
      <t>ナンモクムラ</t>
    </rPh>
    <phoneticPr fontId="2"/>
  </si>
  <si>
    <t>倉渕村</t>
    <rPh sb="0" eb="3">
      <t>クラブチムラ</t>
    </rPh>
    <phoneticPr fontId="2"/>
  </si>
  <si>
    <t>上野村</t>
    <rPh sb="0" eb="3">
      <t>ウエノムラ</t>
    </rPh>
    <phoneticPr fontId="2"/>
  </si>
  <si>
    <t>月夜野町</t>
    <rPh sb="0" eb="4">
      <t>ツキヨノマチ</t>
    </rPh>
    <phoneticPr fontId="2"/>
  </si>
  <si>
    <t>子持村</t>
    <rPh sb="0" eb="3">
      <t>コモチムラ</t>
    </rPh>
    <phoneticPr fontId="2"/>
  </si>
  <si>
    <t>万場町</t>
    <rPh sb="0" eb="3">
      <t>マンバマチ</t>
    </rPh>
    <phoneticPr fontId="2"/>
  </si>
  <si>
    <t>沼田市</t>
    <rPh sb="0" eb="3">
      <t>ヌマタシ</t>
    </rPh>
    <phoneticPr fontId="2"/>
  </si>
  <si>
    <t>山村</t>
    <rPh sb="0" eb="2">
      <t>サンソン</t>
    </rPh>
    <phoneticPr fontId="2"/>
  </si>
  <si>
    <t>片品村</t>
    <rPh sb="0" eb="3">
      <t>カタシナムラ</t>
    </rPh>
    <phoneticPr fontId="2"/>
  </si>
  <si>
    <t>黒保根村</t>
    <rPh sb="0" eb="4">
      <t>クロホネムラ</t>
    </rPh>
    <phoneticPr fontId="2"/>
  </si>
  <si>
    <t>桐生市</t>
    <rPh sb="0" eb="3">
      <t>キリュウシ</t>
    </rPh>
    <phoneticPr fontId="2"/>
  </si>
  <si>
    <t>黒保根村</t>
    <rPh sb="0" eb="3">
      <t>クロホネ</t>
    </rPh>
    <rPh sb="3" eb="4">
      <t>ムラ</t>
    </rPh>
    <phoneticPr fontId="2"/>
  </si>
  <si>
    <t>吾妻町</t>
    <rPh sb="0" eb="3">
      <t>アガツママチ</t>
    </rPh>
    <phoneticPr fontId="2"/>
  </si>
  <si>
    <t>高山村</t>
    <rPh sb="0" eb="3">
      <t>タカヤマムラ</t>
    </rPh>
    <phoneticPr fontId="2"/>
  </si>
  <si>
    <t>松井田町</t>
    <rPh sb="0" eb="4">
      <t>マツイダマチ</t>
    </rPh>
    <phoneticPr fontId="2"/>
  </si>
  <si>
    <t>資源活用</t>
    <rPh sb="0" eb="2">
      <t>シゲン</t>
    </rPh>
    <rPh sb="2" eb="4">
      <t>カツヨウ</t>
    </rPh>
    <phoneticPr fontId="2"/>
  </si>
  <si>
    <t>利根村</t>
    <rPh sb="0" eb="3">
      <t>トネムラ</t>
    </rPh>
    <phoneticPr fontId="2"/>
  </si>
  <si>
    <t>富岡市</t>
    <rPh sb="0" eb="3">
      <t>トミオカシ</t>
    </rPh>
    <phoneticPr fontId="2"/>
  </si>
  <si>
    <t>嬬恋村</t>
    <rPh sb="0" eb="3">
      <t>ツマゴイムラ</t>
    </rPh>
    <phoneticPr fontId="2"/>
  </si>
  <si>
    <t>中里村</t>
    <rPh sb="0" eb="2">
      <t>ナカザト</t>
    </rPh>
    <rPh sb="2" eb="3">
      <t>ムラ</t>
    </rPh>
    <phoneticPr fontId="2"/>
  </si>
  <si>
    <t>妙義町</t>
    <rPh sb="0" eb="3">
      <t>ミョウギマチ</t>
    </rPh>
    <phoneticPr fontId="2"/>
  </si>
  <si>
    <t>甘楽町</t>
    <rPh sb="0" eb="3">
      <t>カンラマチ</t>
    </rPh>
    <phoneticPr fontId="2"/>
  </si>
  <si>
    <t>地域活性</t>
    <rPh sb="0" eb="2">
      <t>チイキ</t>
    </rPh>
    <rPh sb="2" eb="4">
      <t>カッセイ</t>
    </rPh>
    <phoneticPr fontId="2"/>
  </si>
  <si>
    <t>渋川市</t>
    <rPh sb="0" eb="3">
      <t>シブカワシ</t>
    </rPh>
    <phoneticPr fontId="2"/>
  </si>
  <si>
    <t>大間々町</t>
    <rPh sb="0" eb="4">
      <t>オオマママチ</t>
    </rPh>
    <phoneticPr fontId="2"/>
  </si>
  <si>
    <t>藤岡市</t>
    <rPh sb="0" eb="3">
      <t>フジオカシ</t>
    </rPh>
    <phoneticPr fontId="2"/>
  </si>
  <si>
    <t>吾妻町</t>
    <rPh sb="0" eb="2">
      <t>アガツマ</t>
    </rPh>
    <rPh sb="2" eb="3">
      <t>マチ</t>
    </rPh>
    <phoneticPr fontId="2"/>
  </si>
  <si>
    <t>伊香保町</t>
    <rPh sb="0" eb="4">
      <t>イカホマチ</t>
    </rPh>
    <phoneticPr fontId="2"/>
  </si>
  <si>
    <t>活力</t>
    <rPh sb="0" eb="2">
      <t>カツリョク</t>
    </rPh>
    <phoneticPr fontId="2"/>
  </si>
  <si>
    <t>榛名町</t>
    <rPh sb="0" eb="3">
      <t>ハルナマチ</t>
    </rPh>
    <phoneticPr fontId="2"/>
  </si>
  <si>
    <t>榛東村</t>
    <rPh sb="0" eb="3">
      <t>シントウムラ</t>
    </rPh>
    <phoneticPr fontId="2"/>
  </si>
  <si>
    <t>地区</t>
    <rPh sb="0" eb="2">
      <t>チク</t>
    </rPh>
    <phoneticPr fontId="2"/>
  </si>
  <si>
    <t>白沢村</t>
    <rPh sb="0" eb="3">
      <t>シラサワムラ</t>
    </rPh>
    <phoneticPr fontId="2"/>
  </si>
  <si>
    <t>利根町</t>
    <rPh sb="0" eb="3">
      <t>トネマチ</t>
    </rPh>
    <phoneticPr fontId="2"/>
  </si>
  <si>
    <t>吉岡町</t>
    <rPh sb="0" eb="3">
      <t>ヨシオカマチ</t>
    </rPh>
    <phoneticPr fontId="2"/>
  </si>
  <si>
    <t>箕郷町</t>
    <rPh sb="0" eb="3">
      <t>ミサトマチ</t>
    </rPh>
    <phoneticPr fontId="2"/>
  </si>
  <si>
    <t>景気</t>
    <rPh sb="0" eb="2">
      <t>ケイキ</t>
    </rPh>
    <phoneticPr fontId="2"/>
  </si>
  <si>
    <t>追加</t>
    <rPh sb="0" eb="2">
      <t>ツイカ</t>
    </rPh>
    <phoneticPr fontId="2"/>
  </si>
  <si>
    <t>小野上村</t>
    <rPh sb="0" eb="4">
      <t>オノガミムラ</t>
    </rPh>
    <phoneticPr fontId="2"/>
  </si>
  <si>
    <t>群馬県</t>
    <rPh sb="0" eb="3">
      <t>グンマケン</t>
    </rPh>
    <phoneticPr fontId="2"/>
  </si>
  <si>
    <t>吉井町</t>
    <rPh sb="0" eb="3">
      <t>ヨシイマチ</t>
    </rPh>
    <phoneticPr fontId="2"/>
  </si>
  <si>
    <t>特別</t>
    <rPh sb="0" eb="2">
      <t>トクベツ</t>
    </rPh>
    <phoneticPr fontId="2"/>
  </si>
  <si>
    <t>適正</t>
    <rPh sb="0" eb="2">
      <t>テキセイ</t>
    </rPh>
    <phoneticPr fontId="2"/>
  </si>
  <si>
    <t>活性化</t>
    <rPh sb="0" eb="3">
      <t>カッセイカ</t>
    </rPh>
    <phoneticPr fontId="2"/>
  </si>
  <si>
    <t>長野原町</t>
    <rPh sb="0" eb="4">
      <t>ナガノハラマチ</t>
    </rPh>
    <phoneticPr fontId="2"/>
  </si>
  <si>
    <t>緊急</t>
    <rPh sb="0" eb="2">
      <t>キンキュウ</t>
    </rPh>
    <phoneticPr fontId="2"/>
  </si>
  <si>
    <t>高</t>
    <rPh sb="0" eb="1">
      <t>コウ</t>
    </rPh>
    <phoneticPr fontId="2"/>
  </si>
  <si>
    <t>山村・森林</t>
    <rPh sb="0" eb="2">
      <t>サンソン</t>
    </rPh>
    <rPh sb="3" eb="5">
      <t>シンリン</t>
    </rPh>
    <phoneticPr fontId="2"/>
  </si>
  <si>
    <t>20市町村</t>
    <rPh sb="2" eb="5">
      <t>シチョウソン</t>
    </rPh>
    <phoneticPr fontId="2"/>
  </si>
  <si>
    <t>24市町村</t>
    <rPh sb="2" eb="5">
      <t>シチョウソン</t>
    </rPh>
    <phoneticPr fontId="2"/>
  </si>
  <si>
    <t>27市町村</t>
    <rPh sb="2" eb="5">
      <t>シチョウソン</t>
    </rPh>
    <phoneticPr fontId="2"/>
  </si>
  <si>
    <t>（注１）新林構事業の区分で</t>
    <rPh sb="1" eb="2">
      <t>チュウ</t>
    </rPh>
    <rPh sb="4" eb="5">
      <t>シン</t>
    </rPh>
    <rPh sb="5" eb="7">
      <t>リンコウ</t>
    </rPh>
    <rPh sb="7" eb="8">
      <t>コウジ</t>
    </rPh>
    <rPh sb="8" eb="9">
      <t>ギョウ</t>
    </rPh>
    <rPh sb="10" eb="12">
      <t>クブン</t>
    </rPh>
    <phoneticPr fontId="2"/>
  </si>
  <si>
    <t>実験は「新林業構造改善促進対策実験事業」</t>
    <rPh sb="0" eb="2">
      <t>ジッケン</t>
    </rPh>
    <rPh sb="4" eb="7">
      <t>シンリンギョウ</t>
    </rPh>
    <rPh sb="7" eb="11">
      <t>コウゾウカイゼン</t>
    </rPh>
    <rPh sb="11" eb="13">
      <t>ソクシン</t>
    </rPh>
    <rPh sb="13" eb="15">
      <t>タイサク</t>
    </rPh>
    <rPh sb="15" eb="17">
      <t>ジッケン</t>
    </rPh>
    <rPh sb="17" eb="19">
      <t>ジギョウ</t>
    </rPh>
    <phoneticPr fontId="2"/>
  </si>
  <si>
    <t>特別は「林業構造改善村落特別対策事業」</t>
    <rPh sb="0" eb="2">
      <t>トクベツ</t>
    </rPh>
    <rPh sb="4" eb="6">
      <t>リンギョウ</t>
    </rPh>
    <rPh sb="6" eb="10">
      <t>コウゾウカイゼン</t>
    </rPh>
    <rPh sb="10" eb="12">
      <t>ソンラク</t>
    </rPh>
    <rPh sb="12" eb="14">
      <t>トクベツ</t>
    </rPh>
    <rPh sb="14" eb="16">
      <t>タイサク</t>
    </rPh>
    <rPh sb="16" eb="18">
      <t>ジギョウ</t>
    </rPh>
    <phoneticPr fontId="2"/>
  </si>
  <si>
    <t>適正は「森林管理適正化対策事業」</t>
    <rPh sb="0" eb="2">
      <t>テキセイ</t>
    </rPh>
    <rPh sb="4" eb="6">
      <t>シンリン</t>
    </rPh>
    <rPh sb="6" eb="8">
      <t>カンリ</t>
    </rPh>
    <rPh sb="8" eb="10">
      <t>テキセイ</t>
    </rPh>
    <rPh sb="10" eb="11">
      <t>カ</t>
    </rPh>
    <rPh sb="11" eb="13">
      <t>タイサク</t>
    </rPh>
    <rPh sb="13" eb="15">
      <t>ジギョウ</t>
    </rPh>
    <phoneticPr fontId="2"/>
  </si>
  <si>
    <t>活性化は「林業地域活性化対策事業」</t>
    <rPh sb="0" eb="3">
      <t>カッセイカ</t>
    </rPh>
    <rPh sb="5" eb="7">
      <t>リンギョウ</t>
    </rPh>
    <rPh sb="7" eb="9">
      <t>チイキ</t>
    </rPh>
    <rPh sb="9" eb="12">
      <t>カッセイカ</t>
    </rPh>
    <rPh sb="12" eb="14">
      <t>タイサク</t>
    </rPh>
    <rPh sb="14" eb="16">
      <t>ジギョウ</t>
    </rPh>
    <phoneticPr fontId="2"/>
  </si>
  <si>
    <t>緊急は「地域林業活性化緊急対策事業」</t>
    <rPh sb="0" eb="2">
      <t>キンキュウ</t>
    </rPh>
    <rPh sb="4" eb="6">
      <t>チイキ</t>
    </rPh>
    <rPh sb="6" eb="8">
      <t>リンギョウ</t>
    </rPh>
    <rPh sb="8" eb="11">
      <t>カッセイカ</t>
    </rPh>
    <rPh sb="11" eb="13">
      <t>キンキュウ</t>
    </rPh>
    <rPh sb="13" eb="15">
      <t>タイサク</t>
    </rPh>
    <rPh sb="15" eb="17">
      <t>ジギョウ</t>
    </rPh>
    <phoneticPr fontId="2"/>
  </si>
  <si>
    <t>高は「国産材生産高度化促進モデル事業」</t>
    <rPh sb="0" eb="1">
      <t>タカ</t>
    </rPh>
    <rPh sb="3" eb="5">
      <t>コクサン</t>
    </rPh>
    <rPh sb="5" eb="6">
      <t>ザイ</t>
    </rPh>
    <rPh sb="6" eb="8">
      <t>セイサン</t>
    </rPh>
    <rPh sb="8" eb="11">
      <t>コウドカ</t>
    </rPh>
    <rPh sb="11" eb="13">
      <t>ソクシン</t>
    </rPh>
    <rPh sb="16" eb="18">
      <t>ジギョウ</t>
    </rPh>
    <phoneticPr fontId="2"/>
  </si>
  <si>
    <t>山村・森林は「山村・森林地域活性化緊急特別対策事業」（新林構とは別枠）</t>
    <rPh sb="0" eb="2">
      <t>サンソン</t>
    </rPh>
    <rPh sb="3" eb="5">
      <t>シンリン</t>
    </rPh>
    <rPh sb="7" eb="9">
      <t>サンソン</t>
    </rPh>
    <rPh sb="10" eb="12">
      <t>シンリン</t>
    </rPh>
    <rPh sb="12" eb="14">
      <t>チイキ</t>
    </rPh>
    <rPh sb="14" eb="17">
      <t>カッセイカ</t>
    </rPh>
    <rPh sb="17" eb="19">
      <t>キンキュウ</t>
    </rPh>
    <rPh sb="19" eb="21">
      <t>トクベツ</t>
    </rPh>
    <rPh sb="21" eb="23">
      <t>タイサク</t>
    </rPh>
    <rPh sb="23" eb="25">
      <t>ジギョウ</t>
    </rPh>
    <rPh sb="27" eb="28">
      <t>シン</t>
    </rPh>
    <rPh sb="28" eb="30">
      <t>リンコウ</t>
    </rPh>
    <rPh sb="32" eb="34">
      <t>ベツワク</t>
    </rPh>
    <phoneticPr fontId="2"/>
  </si>
  <si>
    <t>（注２）活性化林構事業の区分で</t>
    <rPh sb="1" eb="2">
      <t>チュウ</t>
    </rPh>
    <rPh sb="4" eb="7">
      <t>カッセイカ</t>
    </rPh>
    <rPh sb="7" eb="9">
      <t>リンコウ</t>
    </rPh>
    <rPh sb="9" eb="10">
      <t>コウジ</t>
    </rPh>
    <rPh sb="10" eb="11">
      <t>ギョウ</t>
    </rPh>
    <rPh sb="12" eb="14">
      <t>クブン</t>
    </rPh>
    <phoneticPr fontId="2"/>
  </si>
  <si>
    <t>資源活用は「資源活用型」</t>
    <rPh sb="0" eb="2">
      <t>シゲン</t>
    </rPh>
    <rPh sb="2" eb="4">
      <t>カツヨウ</t>
    </rPh>
    <rPh sb="6" eb="8">
      <t>シゲン</t>
    </rPh>
    <rPh sb="8" eb="10">
      <t>カツヨウ</t>
    </rPh>
    <rPh sb="10" eb="11">
      <t>ガタ</t>
    </rPh>
    <phoneticPr fontId="2"/>
  </si>
  <si>
    <t>地域活性は「地域活性化型」で、沼田市については「緑のアメニティ整備事業」</t>
    <rPh sb="0" eb="2">
      <t>チイキ</t>
    </rPh>
    <rPh sb="2" eb="4">
      <t>カッセイ</t>
    </rPh>
    <rPh sb="6" eb="8">
      <t>チイキ</t>
    </rPh>
    <rPh sb="8" eb="11">
      <t>カッセイカ</t>
    </rPh>
    <rPh sb="11" eb="12">
      <t>ガタ</t>
    </rPh>
    <rPh sb="15" eb="18">
      <t>ヌマタシ</t>
    </rPh>
    <rPh sb="24" eb="25">
      <t>ミドリ</t>
    </rPh>
    <rPh sb="31" eb="35">
      <t>セイビジギョウ</t>
    </rPh>
    <phoneticPr fontId="2"/>
  </si>
  <si>
    <t>活力は「活力増進モデル」</t>
    <rPh sb="0" eb="2">
      <t>カツリョク</t>
    </rPh>
    <rPh sb="4" eb="6">
      <t>カツリョク</t>
    </rPh>
    <rPh sb="6" eb="8">
      <t>ゾウシン</t>
    </rPh>
    <phoneticPr fontId="2"/>
  </si>
  <si>
    <t>景気は「景気対策臨時緊急特別林業構造改善事業」（活性化林構とは別枠）で、指定上は「群馬県」として１本の地域</t>
    <rPh sb="0" eb="2">
      <t>ケイキ</t>
    </rPh>
    <rPh sb="4" eb="6">
      <t>ケイキ</t>
    </rPh>
    <rPh sb="6" eb="8">
      <t>タイサク</t>
    </rPh>
    <rPh sb="8" eb="10">
      <t>リンジ</t>
    </rPh>
    <rPh sb="10" eb="12">
      <t>キンキュウ</t>
    </rPh>
    <rPh sb="12" eb="14">
      <t>トクベツ</t>
    </rPh>
    <rPh sb="14" eb="16">
      <t>リンギョウ</t>
    </rPh>
    <rPh sb="16" eb="18">
      <t>コウゾウ</t>
    </rPh>
    <rPh sb="18" eb="20">
      <t>カイゼン</t>
    </rPh>
    <rPh sb="20" eb="22">
      <t>ジギョウ</t>
    </rPh>
    <rPh sb="24" eb="27">
      <t>カッセイカ</t>
    </rPh>
    <rPh sb="27" eb="29">
      <t>リンコウ</t>
    </rPh>
    <rPh sb="31" eb="33">
      <t>ベツワク</t>
    </rPh>
    <rPh sb="36" eb="38">
      <t>シテイ</t>
    </rPh>
    <rPh sb="38" eb="39">
      <t>ジョウ</t>
    </rPh>
    <rPh sb="41" eb="44">
      <t>グンマケン</t>
    </rPh>
    <rPh sb="49" eb="50">
      <t>ホン</t>
    </rPh>
    <rPh sb="51" eb="53">
      <t>チイキ</t>
    </rPh>
    <phoneticPr fontId="2"/>
  </si>
  <si>
    <t>（１）経営基盤強化林業構造改善事業</t>
    <rPh sb="3" eb="5">
      <t>ケイエイ</t>
    </rPh>
    <rPh sb="5" eb="7">
      <t>キバン</t>
    </rPh>
    <rPh sb="7" eb="9">
      <t>キョウカ</t>
    </rPh>
    <rPh sb="9" eb="11">
      <t>リンギョウ</t>
    </rPh>
    <rPh sb="11" eb="13">
      <t>コウゾウ</t>
    </rPh>
    <rPh sb="13" eb="15">
      <t>カイゼン</t>
    </rPh>
    <rPh sb="15" eb="17">
      <t>ジギョウ</t>
    </rPh>
    <phoneticPr fontId="2"/>
  </si>
  <si>
    <t>（１）経営基盤強化林業構造改善事業</t>
    <rPh sb="3" eb="5">
      <t>ケイエイ</t>
    </rPh>
    <rPh sb="5" eb="7">
      <t>キバン</t>
    </rPh>
    <rPh sb="7" eb="9">
      <t>キョウカ</t>
    </rPh>
    <rPh sb="9" eb="11">
      <t>リンギョウ</t>
    </rPh>
    <rPh sb="11" eb="15">
      <t>コウゾウカイゼン</t>
    </rPh>
    <rPh sb="15" eb="17">
      <t>ジギョウ</t>
    </rPh>
    <phoneticPr fontId="2"/>
  </si>
  <si>
    <t>（２）経済新生緊急特別林業構造改善事業</t>
    <rPh sb="3" eb="5">
      <t>ケイザイ</t>
    </rPh>
    <rPh sb="5" eb="7">
      <t>シンセイ</t>
    </rPh>
    <rPh sb="7" eb="9">
      <t>キンキュウ</t>
    </rPh>
    <rPh sb="9" eb="11">
      <t>トクベツ</t>
    </rPh>
    <rPh sb="11" eb="13">
      <t>リンギョウ</t>
    </rPh>
    <rPh sb="13" eb="17">
      <t>コウゾウカイゼン</t>
    </rPh>
    <rPh sb="17" eb="19">
      <t>ジギョウ</t>
    </rPh>
    <phoneticPr fontId="2"/>
  </si>
  <si>
    <t>（３）木質資源有効利用緊急特別林業構造改善事業</t>
    <rPh sb="3" eb="5">
      <t>モクシツ</t>
    </rPh>
    <rPh sb="5" eb="7">
      <t>シゲン</t>
    </rPh>
    <rPh sb="7" eb="9">
      <t>ユウコウ</t>
    </rPh>
    <rPh sb="9" eb="11">
      <t>リヨウ</t>
    </rPh>
    <rPh sb="11" eb="13">
      <t>キンキュウ</t>
    </rPh>
    <rPh sb="13" eb="15">
      <t>トクベツ</t>
    </rPh>
    <rPh sb="15" eb="17">
      <t>リンギョウ</t>
    </rPh>
    <rPh sb="17" eb="21">
      <t>コウゾウカイゼン</t>
    </rPh>
    <rPh sb="21" eb="23">
      <t>ジギョウ</t>
    </rPh>
    <phoneticPr fontId="2"/>
  </si>
  <si>
    <t>（４）地域林業経営確立林業構造改善事業</t>
    <rPh sb="3" eb="5">
      <t>チイキ</t>
    </rPh>
    <rPh sb="5" eb="7">
      <t>リンギョウ</t>
    </rPh>
    <rPh sb="7" eb="9">
      <t>ケイエイ</t>
    </rPh>
    <rPh sb="9" eb="11">
      <t>カクリツ</t>
    </rPh>
    <rPh sb="11" eb="13">
      <t>リンギョウ</t>
    </rPh>
    <rPh sb="13" eb="17">
      <t>コウゾウカイゼン</t>
    </rPh>
    <rPh sb="17" eb="19">
      <t>ジギョウ</t>
    </rPh>
    <phoneticPr fontId="2"/>
  </si>
  <si>
    <t>（注）市町村推進事業を含まず。</t>
    <rPh sb="1" eb="2">
      <t>チュウ</t>
    </rPh>
    <rPh sb="3" eb="6">
      <t>シチョウソン</t>
    </rPh>
    <rPh sb="6" eb="8">
      <t>スイシン</t>
    </rPh>
    <rPh sb="8" eb="10">
      <t>ジギョウ</t>
    </rPh>
    <rPh sb="11" eb="12">
      <t>フク</t>
    </rPh>
    <phoneticPr fontId="2"/>
  </si>
  <si>
    <t>総事業費</t>
    <rPh sb="0" eb="3">
      <t>ソウジギョウ</t>
    </rPh>
    <rPh sb="3" eb="4">
      <t>ヒ</t>
    </rPh>
    <phoneticPr fontId="2"/>
  </si>
  <si>
    <t>８年度</t>
    <rPh sb="1" eb="3">
      <t>ネンド</t>
    </rPh>
    <phoneticPr fontId="2"/>
  </si>
  <si>
    <t>９年度</t>
    <rPh sb="1" eb="3">
      <t>ネンド</t>
    </rPh>
    <phoneticPr fontId="2"/>
  </si>
  <si>
    <t>１０年度</t>
    <rPh sb="2" eb="4">
      <t>ネンド</t>
    </rPh>
    <phoneticPr fontId="2"/>
  </si>
  <si>
    <t>下仁田町・南牧村</t>
    <rPh sb="0" eb="4">
      <t>シモニタマチ</t>
    </rPh>
    <rPh sb="5" eb="8">
      <t>ナンモクムラ</t>
    </rPh>
    <phoneticPr fontId="2"/>
  </si>
  <si>
    <t>事業体育成型</t>
    <rPh sb="0" eb="3">
      <t>ジギョウタイ</t>
    </rPh>
    <rPh sb="3" eb="5">
      <t>イクセイ</t>
    </rPh>
    <rPh sb="5" eb="6">
      <t>ガタ</t>
    </rPh>
    <phoneticPr fontId="2"/>
  </si>
  <si>
    <t>森林活用型</t>
    <rPh sb="0" eb="2">
      <t>シンリン</t>
    </rPh>
    <rPh sb="2" eb="4">
      <t>カツヨウ</t>
    </rPh>
    <rPh sb="4" eb="5">
      <t>ガタ</t>
    </rPh>
    <phoneticPr fontId="2"/>
  </si>
  <si>
    <t>計画年度</t>
    <rPh sb="0" eb="2">
      <t>ケイカク</t>
    </rPh>
    <rPh sb="2" eb="4">
      <t>ネンド</t>
    </rPh>
    <phoneticPr fontId="2"/>
  </si>
  <si>
    <t>地域材利用促進施設緊急整備事業</t>
    <rPh sb="0" eb="2">
      <t>チイキ</t>
    </rPh>
    <rPh sb="2" eb="3">
      <t>ザイ</t>
    </rPh>
    <rPh sb="3" eb="5">
      <t>リヨウ</t>
    </rPh>
    <rPh sb="5" eb="7">
      <t>ソクシン</t>
    </rPh>
    <rPh sb="7" eb="9">
      <t>シセツ</t>
    </rPh>
    <rPh sb="9" eb="11">
      <t>キンキュウ</t>
    </rPh>
    <rPh sb="11" eb="13">
      <t>セイビ</t>
    </rPh>
    <rPh sb="13" eb="15">
      <t>ジギョウ</t>
    </rPh>
    <phoneticPr fontId="2"/>
  </si>
  <si>
    <t>１４年度</t>
    <rPh sb="2" eb="4">
      <t>ネンド</t>
    </rPh>
    <phoneticPr fontId="2"/>
  </si>
  <si>
    <t>（５）地域材利用促進施設緊急整備事業（無利子貸付金）</t>
    <rPh sb="3" eb="5">
      <t>チイキ</t>
    </rPh>
    <rPh sb="5" eb="6">
      <t>ザイ</t>
    </rPh>
    <rPh sb="6" eb="8">
      <t>リヨウ</t>
    </rPh>
    <rPh sb="8" eb="10">
      <t>ソクシン</t>
    </rPh>
    <rPh sb="10" eb="12">
      <t>シセツ</t>
    </rPh>
    <rPh sb="12" eb="14">
      <t>キンキュウ</t>
    </rPh>
    <rPh sb="14" eb="16">
      <t>セイビ</t>
    </rPh>
    <rPh sb="16" eb="18">
      <t>ジギョウ</t>
    </rPh>
    <rPh sb="19" eb="22">
      <t>ムリシ</t>
    </rPh>
    <rPh sb="22" eb="25">
      <t>カシツケキン</t>
    </rPh>
    <phoneticPr fontId="2"/>
  </si>
  <si>
    <t>（６）林業・木材産業構造改革事業</t>
    <rPh sb="3" eb="16">
      <t>リ</t>
    </rPh>
    <phoneticPr fontId="2"/>
  </si>
  <si>
    <t>林業経営構造対策事業</t>
    <rPh sb="0" eb="10">
      <t>リ</t>
    </rPh>
    <phoneticPr fontId="2"/>
  </si>
  <si>
    <t>市町村名</t>
    <rPh sb="0" eb="3">
      <t>シチョウソン</t>
    </rPh>
    <rPh sb="3" eb="4">
      <t>メイ</t>
    </rPh>
    <phoneticPr fontId="2"/>
  </si>
  <si>
    <t>万場町、中里村</t>
    <rPh sb="0" eb="3">
      <t>バンバチョウ</t>
    </rPh>
    <rPh sb="4" eb="7">
      <t>ナカサトムラ</t>
    </rPh>
    <phoneticPr fontId="2"/>
  </si>
  <si>
    <t>地域名</t>
    <rPh sb="0" eb="2">
      <t>チイキ</t>
    </rPh>
    <rPh sb="2" eb="3">
      <t>メイ</t>
    </rPh>
    <phoneticPr fontId="2"/>
  </si>
  <si>
    <t>（勢）東村</t>
    <rPh sb="0" eb="5">
      <t>セ</t>
    </rPh>
    <phoneticPr fontId="2"/>
  </si>
  <si>
    <t>（吾）東村、中之条町、吾妻町、高山村</t>
    <rPh sb="1" eb="2">
      <t>ワレ</t>
    </rPh>
    <rPh sb="3" eb="5">
      <t>ヒガシソン</t>
    </rPh>
    <rPh sb="6" eb="10">
      <t>ナカノジョウマチ</t>
    </rPh>
    <rPh sb="11" eb="14">
      <t>アヅマチョウ</t>
    </rPh>
    <rPh sb="15" eb="17">
      <t>コウザン</t>
    </rPh>
    <rPh sb="17" eb="18">
      <t>ムラ</t>
    </rPh>
    <phoneticPr fontId="2"/>
  </si>
  <si>
    <t>事業名</t>
    <rPh sb="0" eb="2">
      <t>ジギョウ</t>
    </rPh>
    <rPh sb="2" eb="3">
      <t>メイ</t>
    </rPh>
    <phoneticPr fontId="2"/>
  </si>
  <si>
    <t>Ｈ　１４　年　度</t>
    <rPh sb="5" eb="8">
      <t>ネンド</t>
    </rPh>
    <phoneticPr fontId="2"/>
  </si>
  <si>
    <t>事　　業　　名</t>
    <rPh sb="0" eb="4">
      <t>ジギョウ</t>
    </rPh>
    <rPh sb="6" eb="7">
      <t>メイ</t>
    </rPh>
    <phoneticPr fontId="2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</si>
  <si>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2"/>
  </si>
  <si>
    <t>効率化施設整備事業</t>
    <rPh sb="0" eb="3">
      <t>コウリツカ</t>
    </rPh>
    <rPh sb="3" eb="5">
      <t>シセツ</t>
    </rPh>
    <rPh sb="5" eb="9">
      <t>セイビジギョウ</t>
    </rPh>
    <phoneticPr fontId="2"/>
  </si>
  <si>
    <t>　木材処理加工用機械</t>
    <rPh sb="1" eb="3">
      <t>モクザイ</t>
    </rPh>
    <rPh sb="3" eb="5">
      <t>ショリ</t>
    </rPh>
    <rPh sb="5" eb="8">
      <t>カコウヨウ</t>
    </rPh>
    <rPh sb="8" eb="10">
      <t>キカイ</t>
    </rPh>
    <phoneticPr fontId="2"/>
  </si>
  <si>
    <t>合　　　　　計</t>
    <rPh sb="0" eb="1">
      <t>ゴウ</t>
    </rPh>
    <rPh sb="6" eb="7">
      <t>ケイ</t>
    </rPh>
    <phoneticPr fontId="2"/>
  </si>
  <si>
    <t>地　　域　　名</t>
    <rPh sb="0" eb="1">
      <t>チ</t>
    </rPh>
    <rPh sb="3" eb="4">
      <t>イキ</t>
    </rPh>
    <rPh sb="6" eb="7">
      <t>メイ</t>
    </rPh>
    <phoneticPr fontId="2"/>
  </si>
  <si>
    <t>小　　計</t>
    <rPh sb="0" eb="4">
      <t>ショウケイ</t>
    </rPh>
    <phoneticPr fontId="2"/>
  </si>
  <si>
    <t>小　　計</t>
    <rPh sb="0" eb="1">
      <t>ショウ</t>
    </rPh>
    <rPh sb="3" eb="4">
      <t>ケイ</t>
    </rPh>
    <phoneticPr fontId="2"/>
  </si>
  <si>
    <t>１５年度</t>
    <rPh sb="2" eb="4">
      <t>ネンド</t>
    </rPh>
    <phoneticPr fontId="2"/>
  </si>
  <si>
    <t>安中市、松井田町</t>
    <rPh sb="0" eb="2">
      <t>アンナカ</t>
    </rPh>
    <rPh sb="2" eb="3">
      <t>シ</t>
    </rPh>
    <rPh sb="4" eb="8">
      <t>マツイダマチ</t>
    </rPh>
    <phoneticPr fontId="2"/>
  </si>
  <si>
    <t>林業経営構造対策事業</t>
    <rPh sb="0" eb="2">
      <t>リンギョウ</t>
    </rPh>
    <rPh sb="2" eb="4">
      <t>ケイエイ</t>
    </rPh>
    <rPh sb="4" eb="6">
      <t>コウゾウ</t>
    </rPh>
    <rPh sb="6" eb="8">
      <t>タイサク</t>
    </rPh>
    <rPh sb="8" eb="10">
      <t>ジギョウ</t>
    </rPh>
    <phoneticPr fontId="2"/>
  </si>
  <si>
    <t>しいたけ生産体制整備緊急対策事業</t>
    <rPh sb="4" eb="6">
      <t>セイサン</t>
    </rPh>
    <rPh sb="6" eb="8">
      <t>タイセイ</t>
    </rPh>
    <rPh sb="8" eb="10">
      <t>セイビ</t>
    </rPh>
    <rPh sb="10" eb="12">
      <t>キンキュウ</t>
    </rPh>
    <rPh sb="12" eb="14">
      <t>タイサク</t>
    </rPh>
    <rPh sb="14" eb="16">
      <t>ジギョウ</t>
    </rPh>
    <phoneticPr fontId="2"/>
  </si>
  <si>
    <t>特用林産物生産施設</t>
    <rPh sb="0" eb="1">
      <t>トク</t>
    </rPh>
    <rPh sb="1" eb="2">
      <t>ヨウ</t>
    </rPh>
    <rPh sb="2" eb="4">
      <t>リンサン</t>
    </rPh>
    <rPh sb="4" eb="5">
      <t>ブツ</t>
    </rPh>
    <rPh sb="5" eb="7">
      <t>セイサン</t>
    </rPh>
    <rPh sb="7" eb="9">
      <t>シセツ</t>
    </rPh>
    <phoneticPr fontId="2"/>
  </si>
  <si>
    <t>　特用林産物生産施設装置</t>
    <rPh sb="1" eb="2">
      <t>トク</t>
    </rPh>
    <rPh sb="2" eb="3">
      <t>ヨウ</t>
    </rPh>
    <rPh sb="3" eb="5">
      <t>リンサン</t>
    </rPh>
    <rPh sb="5" eb="6">
      <t>ブツ</t>
    </rPh>
    <rPh sb="6" eb="8">
      <t>セイサン</t>
    </rPh>
    <rPh sb="8" eb="10">
      <t>シセツ</t>
    </rPh>
    <rPh sb="10" eb="12">
      <t>ソウチ</t>
    </rPh>
    <phoneticPr fontId="2"/>
  </si>
  <si>
    <t>　　植菌機</t>
    <rPh sb="2" eb="3">
      <t>ウ</t>
    </rPh>
    <rPh sb="3" eb="4">
      <t>キン</t>
    </rPh>
    <rPh sb="4" eb="5">
      <t>キ</t>
    </rPh>
    <phoneticPr fontId="2"/>
  </si>
  <si>
    <t>　　加温機</t>
    <rPh sb="2" eb="4">
      <t>カオン</t>
    </rPh>
    <rPh sb="4" eb="5">
      <t>キ</t>
    </rPh>
    <phoneticPr fontId="2"/>
  </si>
  <si>
    <t>　　給水施設</t>
    <rPh sb="2" eb="4">
      <t>キュウスイ</t>
    </rPh>
    <rPh sb="4" eb="6">
      <t>シセツ</t>
    </rPh>
    <phoneticPr fontId="2"/>
  </si>
  <si>
    <t>小　　　　計</t>
    <rPh sb="0" eb="1">
      <t>ショウ</t>
    </rPh>
    <rPh sb="5" eb="6">
      <t>ケイ</t>
    </rPh>
    <phoneticPr fontId="2"/>
  </si>
  <si>
    <t>合　　　　計</t>
    <rPh sb="0" eb="1">
      <t>ゴウ</t>
    </rPh>
    <rPh sb="5" eb="6">
      <t>ケイ</t>
    </rPh>
    <phoneticPr fontId="2"/>
  </si>
  <si>
    <t>しいたけ構造改革
促進事業</t>
    <rPh sb="4" eb="6">
      <t>コウゾウ</t>
    </rPh>
    <rPh sb="6" eb="8">
      <t>カイカク</t>
    </rPh>
    <rPh sb="9" eb="11">
      <t>ソクシン</t>
    </rPh>
    <rPh sb="11" eb="13">
      <t>ジギョウ</t>
    </rPh>
    <phoneticPr fontId="2"/>
  </si>
  <si>
    <t>第２表　強化林構～林業・木材産業構造改革　実績一覧表</t>
    <rPh sb="0" eb="1">
      <t>ダイ</t>
    </rPh>
    <rPh sb="2" eb="3">
      <t>ヒョウ</t>
    </rPh>
    <rPh sb="4" eb="6">
      <t>キョウカ</t>
    </rPh>
    <rPh sb="6" eb="8">
      <t>リンコウ</t>
    </rPh>
    <rPh sb="9" eb="11">
      <t>リンギョウ</t>
    </rPh>
    <rPh sb="12" eb="20">
      <t>モクザイサンギョウコウゾウカイカク</t>
    </rPh>
    <rPh sb="21" eb="23">
      <t>ジッセキ</t>
    </rPh>
    <rPh sb="23" eb="26">
      <t>イチランヒョウ</t>
    </rPh>
    <phoneticPr fontId="2"/>
  </si>
  <si>
    <t>第３表　強化林構～林業・木材産業構造改革　事業内容一覧表</t>
    <rPh sb="0" eb="1">
      <t>ダイ</t>
    </rPh>
    <rPh sb="2" eb="3">
      <t>ヒョウ</t>
    </rPh>
    <rPh sb="4" eb="6">
      <t>キョウカ</t>
    </rPh>
    <rPh sb="6" eb="8">
      <t>リンコウ</t>
    </rPh>
    <rPh sb="9" eb="11">
      <t>リンギョウ</t>
    </rPh>
    <rPh sb="12" eb="20">
      <t>モクザイサンギョウコウゾウカイカク</t>
    </rPh>
    <rPh sb="21" eb="23">
      <t>ジギョウ</t>
    </rPh>
    <rPh sb="23" eb="25">
      <t>ナイヨウ</t>
    </rPh>
    <rPh sb="25" eb="28">
      <t>イチランヒョウ</t>
    </rPh>
    <phoneticPr fontId="2"/>
  </si>
  <si>
    <t>Ｈ　１４　年　度　～　Ｈ　１６　年　度</t>
    <rPh sb="5" eb="8">
      <t>ネンド</t>
    </rPh>
    <rPh sb="16" eb="17">
      <t>トシ</t>
    </rPh>
    <rPh sb="18" eb="19">
      <t>ド</t>
    </rPh>
    <phoneticPr fontId="2"/>
  </si>
  <si>
    <t>木材加工流通施設整備事業</t>
    <rPh sb="0" eb="2">
      <t>モクザイ</t>
    </rPh>
    <rPh sb="2" eb="4">
      <t>カコウ</t>
    </rPh>
    <rPh sb="4" eb="6">
      <t>リュウツウ</t>
    </rPh>
    <phoneticPr fontId="2"/>
  </si>
  <si>
    <t>木材産業構造改革事業</t>
    <rPh sb="0" eb="2">
      <t>モクザイ</t>
    </rPh>
    <rPh sb="2" eb="4">
      <t>サンギョウ</t>
    </rPh>
    <rPh sb="4" eb="6">
      <t>コウゾウ</t>
    </rPh>
    <rPh sb="6" eb="8">
      <t>カイカク</t>
    </rPh>
    <rPh sb="8" eb="10">
      <t>ジギョウ</t>
    </rPh>
    <phoneticPr fontId="2"/>
  </si>
  <si>
    <t>木質資源循環利用効率化事業</t>
    <rPh sb="0" eb="2">
      <t>モクシツ</t>
    </rPh>
    <rPh sb="2" eb="4">
      <t>シゲン</t>
    </rPh>
    <rPh sb="4" eb="6">
      <t>ジュンカン</t>
    </rPh>
    <rPh sb="6" eb="8">
      <t>リヨウ</t>
    </rPh>
    <rPh sb="8" eb="11">
      <t>コウリツカ</t>
    </rPh>
    <rPh sb="11" eb="13">
      <t>ジギョウ</t>
    </rPh>
    <phoneticPr fontId="2"/>
  </si>
  <si>
    <t>　　選別機</t>
    <rPh sb="2" eb="5">
      <t>センベツキ</t>
    </rPh>
    <phoneticPr fontId="2"/>
  </si>
  <si>
    <t>　　管理棟</t>
    <rPh sb="2" eb="5">
      <t>カンリトウ</t>
    </rPh>
    <phoneticPr fontId="2"/>
  </si>
  <si>
    <t>　　電算処理施設</t>
    <rPh sb="2" eb="4">
      <t>デンサン</t>
    </rPh>
    <rPh sb="4" eb="6">
      <t>ショリ</t>
    </rPh>
    <rPh sb="6" eb="8">
      <t>シセツ</t>
    </rPh>
    <phoneticPr fontId="2"/>
  </si>
  <si>
    <t>　　L型支柱</t>
    <rPh sb="3" eb="4">
      <t>カタ</t>
    </rPh>
    <rPh sb="4" eb="6">
      <t>シチュウ</t>
    </rPh>
    <phoneticPr fontId="2"/>
  </si>
  <si>
    <t>　　その他　従業員休憩棟</t>
    <rPh sb="4" eb="5">
      <t>タ</t>
    </rPh>
    <rPh sb="6" eb="9">
      <t>ジュウギョウイン</t>
    </rPh>
    <rPh sb="9" eb="11">
      <t>キュウケイ</t>
    </rPh>
    <rPh sb="11" eb="12">
      <t>トウ</t>
    </rPh>
    <phoneticPr fontId="2"/>
  </si>
  <si>
    <t>　　その他　照明施設</t>
    <rPh sb="4" eb="5">
      <t>タ</t>
    </rPh>
    <rPh sb="6" eb="8">
      <t>ショウメイ</t>
    </rPh>
    <rPh sb="8" eb="10">
      <t>シセツ</t>
    </rPh>
    <phoneticPr fontId="2"/>
  </si>
  <si>
    <t>　　機械保管倉庫</t>
    <rPh sb="2" eb="4">
      <t>キカイ</t>
    </rPh>
    <rPh sb="4" eb="6">
      <t>ホカン</t>
    </rPh>
    <rPh sb="6" eb="8">
      <t>ソウコ</t>
    </rPh>
    <phoneticPr fontId="2"/>
  </si>
  <si>
    <t>小計</t>
    <rPh sb="0" eb="2">
      <t>ショウケイ</t>
    </rPh>
    <phoneticPr fontId="2"/>
  </si>
  <si>
    <t>台</t>
    <rPh sb="0" eb="1">
      <t>ダイ</t>
    </rPh>
    <phoneticPr fontId="3"/>
  </si>
  <si>
    <t>棟</t>
    <rPh sb="0" eb="1">
      <t>トウ</t>
    </rPh>
    <phoneticPr fontId="3"/>
  </si>
  <si>
    <t>式</t>
    <rPh sb="0" eb="1">
      <t>シキ</t>
    </rPh>
    <phoneticPr fontId="3"/>
  </si>
  <si>
    <t>　　冷蔵施設</t>
    <rPh sb="2" eb="4">
      <t>レイゾウ</t>
    </rPh>
    <rPh sb="4" eb="6">
      <t>シセツ</t>
    </rPh>
    <phoneticPr fontId="2"/>
  </si>
  <si>
    <t>　　作業用建物</t>
    <rPh sb="2" eb="5">
      <t>サギョウヨウ</t>
    </rPh>
    <rPh sb="5" eb="7">
      <t>タテモノ</t>
    </rPh>
    <phoneticPr fontId="2"/>
  </si>
  <si>
    <t>　　包装機</t>
    <rPh sb="2" eb="5">
      <t>ホウソウキ</t>
    </rPh>
    <phoneticPr fontId="2"/>
  </si>
  <si>
    <t>　　その他　造成・舗装工事等</t>
    <rPh sb="4" eb="5">
      <t>タ</t>
    </rPh>
    <rPh sb="6" eb="8">
      <t>ゾウセイ</t>
    </rPh>
    <rPh sb="9" eb="11">
      <t>ホソウ</t>
    </rPh>
    <rPh sb="11" eb="13">
      <t>コウジ</t>
    </rPh>
    <rPh sb="13" eb="14">
      <t>ナド</t>
    </rPh>
    <phoneticPr fontId="2"/>
  </si>
  <si>
    <t>　特用林産物生産用機械</t>
    <rPh sb="1" eb="3">
      <t>トクヨウ</t>
    </rPh>
    <rPh sb="3" eb="5">
      <t>リンサン</t>
    </rPh>
    <rPh sb="5" eb="6">
      <t>ブツ</t>
    </rPh>
    <rPh sb="6" eb="9">
      <t>セイサンヨウ</t>
    </rPh>
    <rPh sb="9" eb="11">
      <t>キカイ</t>
    </rPh>
    <phoneticPr fontId="2"/>
  </si>
  <si>
    <t>地域材利用促進対策事業</t>
    <rPh sb="0" eb="2">
      <t>チイキ</t>
    </rPh>
    <rPh sb="2" eb="3">
      <t>ザイ</t>
    </rPh>
    <rPh sb="3" eb="5">
      <t>リヨウ</t>
    </rPh>
    <rPh sb="5" eb="7">
      <t>ソクシン</t>
    </rPh>
    <rPh sb="7" eb="9">
      <t>タイサク</t>
    </rPh>
    <rPh sb="9" eb="11">
      <t>ジギョウ</t>
    </rPh>
    <phoneticPr fontId="2"/>
  </si>
  <si>
    <t>木質バイオマスエネルギー利用促進事業</t>
    <rPh sb="0" eb="2">
      <t>モクシツ</t>
    </rPh>
    <rPh sb="12" eb="14">
      <t>リヨウ</t>
    </rPh>
    <rPh sb="14" eb="16">
      <t>ソクシン</t>
    </rPh>
    <rPh sb="16" eb="18">
      <t>ジギョウ</t>
    </rPh>
    <phoneticPr fontId="2"/>
  </si>
  <si>
    <t>木質バイオマスエネルギー供給施設</t>
    <rPh sb="0" eb="2">
      <t>モクシツ</t>
    </rPh>
    <rPh sb="12" eb="14">
      <t>キョウキュウ</t>
    </rPh>
    <rPh sb="14" eb="16">
      <t>シセツ</t>
    </rPh>
    <phoneticPr fontId="2"/>
  </si>
  <si>
    <t>木質資源利用ボイラー</t>
    <rPh sb="0" eb="2">
      <t>モクシツ</t>
    </rPh>
    <rPh sb="2" eb="4">
      <t>シゲン</t>
    </rPh>
    <rPh sb="4" eb="6">
      <t>リヨウ</t>
    </rPh>
    <phoneticPr fontId="2"/>
  </si>
  <si>
    <t>熱供給配管</t>
    <rPh sb="0" eb="1">
      <t>ネツ</t>
    </rPh>
    <rPh sb="1" eb="3">
      <t>キョウキュウ</t>
    </rPh>
    <rPh sb="3" eb="5">
      <t>ハイカン</t>
    </rPh>
    <phoneticPr fontId="2"/>
  </si>
  <si>
    <t>作業用建物</t>
    <rPh sb="0" eb="3">
      <t>サギョウヨウ</t>
    </rPh>
    <rPh sb="3" eb="5">
      <t>タテモノ</t>
    </rPh>
    <phoneticPr fontId="2"/>
  </si>
  <si>
    <t>政 策 目 標</t>
    <rPh sb="0" eb="1">
      <t>セイ</t>
    </rPh>
    <rPh sb="2" eb="3">
      <t>サク</t>
    </rPh>
    <rPh sb="4" eb="5">
      <t>メ</t>
    </rPh>
    <rPh sb="6" eb="7">
      <t>ヒョウ</t>
    </rPh>
    <phoneticPr fontId="2"/>
  </si>
  <si>
    <t>望ましい林業構造の確立</t>
    <rPh sb="0" eb="1">
      <t>ノゾ</t>
    </rPh>
    <rPh sb="4" eb="6">
      <t>リンギョウ</t>
    </rPh>
    <rPh sb="6" eb="8">
      <t>コウゾウ</t>
    </rPh>
    <rPh sb="9" eb="11">
      <t>カクリツ</t>
    </rPh>
    <phoneticPr fontId="2"/>
  </si>
  <si>
    <t>林業構造確立施設の整備</t>
    <rPh sb="0" eb="2">
      <t>リンギョウ</t>
    </rPh>
    <rPh sb="2" eb="4">
      <t>コウゾウ</t>
    </rPh>
    <rPh sb="4" eb="6">
      <t>カクリツ</t>
    </rPh>
    <rPh sb="6" eb="8">
      <t>シセツ</t>
    </rPh>
    <rPh sb="9" eb="11">
      <t>セイビ</t>
    </rPh>
    <phoneticPr fontId="2"/>
  </si>
  <si>
    <t>木材加工流通施設整備</t>
    <rPh sb="0" eb="2">
      <t>モクザイ</t>
    </rPh>
    <rPh sb="2" eb="4">
      <t>カコウ</t>
    </rPh>
    <rPh sb="4" eb="6">
      <t>リュウツウ</t>
    </rPh>
    <rPh sb="6" eb="8">
      <t>シセツ</t>
    </rPh>
    <rPh sb="8" eb="10">
      <t>セイビ</t>
    </rPh>
    <phoneticPr fontId="2"/>
  </si>
  <si>
    <t>　　丸鋸盤</t>
    <rPh sb="2" eb="4">
      <t>マルノコ</t>
    </rPh>
    <rPh sb="4" eb="5">
      <t>バン</t>
    </rPh>
    <phoneticPr fontId="2"/>
  </si>
  <si>
    <t>木材産業構造改革整備</t>
    <rPh sb="0" eb="2">
      <t>モクザイ</t>
    </rPh>
    <rPh sb="2" eb="4">
      <t>サンギョウ</t>
    </rPh>
    <rPh sb="4" eb="6">
      <t>コウゾウ</t>
    </rPh>
    <rPh sb="6" eb="8">
      <t>カイカク</t>
    </rPh>
    <rPh sb="8" eb="10">
      <t>セイビ</t>
    </rPh>
    <phoneticPr fontId="2"/>
  </si>
  <si>
    <t>　木材製材施設装置</t>
    <rPh sb="1" eb="3">
      <t>モクザイ</t>
    </rPh>
    <rPh sb="3" eb="5">
      <t>セイザイ</t>
    </rPh>
    <rPh sb="5" eb="7">
      <t>シセツ</t>
    </rPh>
    <rPh sb="7" eb="9">
      <t>ソウチ</t>
    </rPh>
    <phoneticPr fontId="2"/>
  </si>
  <si>
    <t>　木材加工施設装置</t>
    <rPh sb="1" eb="3">
      <t>モクザイ</t>
    </rPh>
    <rPh sb="3" eb="5">
      <t>カコウ</t>
    </rPh>
    <rPh sb="5" eb="7">
      <t>シセツ</t>
    </rPh>
    <rPh sb="7" eb="9">
      <t>ソウチ</t>
    </rPh>
    <phoneticPr fontId="2"/>
  </si>
  <si>
    <t>　プレカット加工施設装置</t>
    <rPh sb="6" eb="8">
      <t>カコウ</t>
    </rPh>
    <rPh sb="8" eb="10">
      <t>シセツ</t>
    </rPh>
    <rPh sb="10" eb="12">
      <t>ソウチ</t>
    </rPh>
    <phoneticPr fontId="2"/>
  </si>
  <si>
    <t>　　木材乾燥機</t>
    <rPh sb="2" eb="4">
      <t>モクザイ</t>
    </rPh>
    <rPh sb="4" eb="7">
      <t>カンソウキ</t>
    </rPh>
    <phoneticPr fontId="2"/>
  </si>
  <si>
    <t>　　横架材加工機</t>
    <rPh sb="2" eb="3">
      <t>ヨコ</t>
    </rPh>
    <rPh sb="3" eb="4">
      <t>カ</t>
    </rPh>
    <rPh sb="4" eb="5">
      <t>ザイ</t>
    </rPh>
    <rPh sb="5" eb="8">
      <t>カコウキ</t>
    </rPh>
    <phoneticPr fontId="2"/>
  </si>
  <si>
    <t>　　集塵装置</t>
    <rPh sb="2" eb="4">
      <t>シュウジン</t>
    </rPh>
    <rPh sb="4" eb="6">
      <t>ソウチ</t>
    </rPh>
    <phoneticPr fontId="2"/>
  </si>
  <si>
    <t>基</t>
    <rPh sb="0" eb="1">
      <t>キ</t>
    </rPh>
    <phoneticPr fontId="2"/>
  </si>
  <si>
    <t>　　帯鋸盤</t>
    <rPh sb="2" eb="4">
      <t>オビノコ</t>
    </rPh>
    <rPh sb="4" eb="5">
      <t>バン</t>
    </rPh>
    <phoneticPr fontId="2"/>
  </si>
  <si>
    <t>　　鋸仕上機械</t>
    <rPh sb="2" eb="3">
      <t>ノコ</t>
    </rPh>
    <rPh sb="3" eb="5">
      <t>シア</t>
    </rPh>
    <rPh sb="5" eb="7">
      <t>キカイ</t>
    </rPh>
    <phoneticPr fontId="2"/>
  </si>
  <si>
    <t>　　集塵装置・チップｵｶﾞﾔｰﾄﾞ</t>
    <rPh sb="2" eb="4">
      <t>シュウジン</t>
    </rPh>
    <rPh sb="4" eb="6">
      <t>ソウチ</t>
    </rPh>
    <phoneticPr fontId="2"/>
  </si>
  <si>
    <t>　　剥皮施設</t>
    <rPh sb="2" eb="3">
      <t>ハ</t>
    </rPh>
    <rPh sb="3" eb="4">
      <t>カワ</t>
    </rPh>
    <rPh sb="4" eb="6">
      <t>シセツ</t>
    </rPh>
    <phoneticPr fontId="2"/>
  </si>
  <si>
    <t>　　その他</t>
    <rPh sb="4" eb="5">
      <t>タ</t>
    </rPh>
    <phoneticPr fontId="2"/>
  </si>
  <si>
    <t>　　　かんな盤</t>
    <rPh sb="6" eb="7">
      <t>バン</t>
    </rPh>
    <phoneticPr fontId="2"/>
  </si>
  <si>
    <t>　　　全自動耳摺機</t>
    <rPh sb="3" eb="6">
      <t>ゼンジドウ</t>
    </rPh>
    <rPh sb="6" eb="7">
      <t>ミミ</t>
    </rPh>
    <rPh sb="7" eb="8">
      <t>ス</t>
    </rPh>
    <rPh sb="8" eb="9">
      <t>キ</t>
    </rPh>
    <phoneticPr fontId="2"/>
  </si>
  <si>
    <t>　　　全自動結束機</t>
    <rPh sb="3" eb="6">
      <t>ゼンジドウ</t>
    </rPh>
    <rPh sb="6" eb="8">
      <t>ケッソク</t>
    </rPh>
    <rPh sb="8" eb="9">
      <t>キ</t>
    </rPh>
    <phoneticPr fontId="2"/>
  </si>
  <si>
    <t>　　　搬送装置</t>
    <rPh sb="3" eb="5">
      <t>ハンソウ</t>
    </rPh>
    <rPh sb="5" eb="7">
      <t>ソウチ</t>
    </rPh>
    <phoneticPr fontId="2"/>
  </si>
  <si>
    <t>　　　バーク粉砕機・バークヤード</t>
    <rPh sb="6" eb="9">
      <t>フンサイキ</t>
    </rPh>
    <phoneticPr fontId="2"/>
  </si>
  <si>
    <t>　　　木質燃料ボイラー</t>
    <rPh sb="3" eb="5">
      <t>モクシツ</t>
    </rPh>
    <rPh sb="5" eb="7">
      <t>ネンリョウ</t>
    </rPh>
    <phoneticPr fontId="2"/>
  </si>
  <si>
    <t>　　　ボイラー室</t>
    <rPh sb="7" eb="8">
      <t>シツ</t>
    </rPh>
    <phoneticPr fontId="2"/>
  </si>
  <si>
    <t>　　　養生施設</t>
    <rPh sb="3" eb="5">
      <t>ヨウジョウ</t>
    </rPh>
    <rPh sb="5" eb="7">
      <t>シセツ</t>
    </rPh>
    <phoneticPr fontId="2"/>
  </si>
  <si>
    <t>棟</t>
    <rPh sb="0" eb="1">
      <t>トウ</t>
    </rPh>
    <phoneticPr fontId="2"/>
  </si>
  <si>
    <t>１７年度</t>
    <rPh sb="2" eb="4">
      <t>ネンド</t>
    </rPh>
    <phoneticPr fontId="2"/>
  </si>
  <si>
    <t>市町村</t>
    <rPh sb="0" eb="3">
      <t>シチョウソン</t>
    </rPh>
    <phoneticPr fontId="2"/>
  </si>
  <si>
    <t>鬼石町</t>
    <rPh sb="0" eb="3">
      <t>オニシマチ</t>
    </rPh>
    <phoneticPr fontId="2"/>
  </si>
  <si>
    <t>１６年度</t>
    <rPh sb="2" eb="4">
      <t>ネンド</t>
    </rPh>
    <phoneticPr fontId="2"/>
  </si>
  <si>
    <t>(吾)東村</t>
    <rPh sb="1" eb="2">
      <t>ワレ</t>
    </rPh>
    <rPh sb="3" eb="5">
      <t>アズマムラ</t>
    </rPh>
    <phoneticPr fontId="2"/>
  </si>
  <si>
    <t>(勢)東村</t>
    <rPh sb="1" eb="2">
      <t>ゼイ</t>
    </rPh>
    <rPh sb="3" eb="5">
      <t>アズマムラ</t>
    </rPh>
    <phoneticPr fontId="2"/>
  </si>
  <si>
    <t>特用林産の振興</t>
    <rPh sb="0" eb="2">
      <t>トクヨウ</t>
    </rPh>
    <rPh sb="2" eb="4">
      <t>リンサン</t>
    </rPh>
    <rPh sb="5" eb="7">
      <t>シンコウ</t>
    </rPh>
    <phoneticPr fontId="2"/>
  </si>
  <si>
    <t>特用林産物活用施設等整備</t>
    <rPh sb="0" eb="2">
      <t>トクヨウ</t>
    </rPh>
    <rPh sb="2" eb="5">
      <t>リンサンブツ</t>
    </rPh>
    <rPh sb="5" eb="7">
      <t>カツヨウ</t>
    </rPh>
    <rPh sb="7" eb="9">
      <t>シセツ</t>
    </rPh>
    <rPh sb="9" eb="10">
      <t>ナド</t>
    </rPh>
    <rPh sb="10" eb="12">
      <t>セイビ</t>
    </rPh>
    <phoneticPr fontId="2"/>
  </si>
  <si>
    <t>１８年度</t>
    <rPh sb="2" eb="4">
      <t>ネンド</t>
    </rPh>
    <phoneticPr fontId="2"/>
  </si>
  <si>
    <t>特用林産物活用施設等整備</t>
    <rPh sb="0" eb="2">
      <t>トクヨウ</t>
    </rPh>
    <rPh sb="2" eb="4">
      <t>リンサン</t>
    </rPh>
    <rPh sb="4" eb="5">
      <t>ブツ</t>
    </rPh>
    <rPh sb="5" eb="7">
      <t>カツヨウ</t>
    </rPh>
    <rPh sb="7" eb="10">
      <t>シセツナド</t>
    </rPh>
    <rPh sb="10" eb="12">
      <t>セイビ</t>
    </rPh>
    <phoneticPr fontId="2"/>
  </si>
  <si>
    <t>　特用林産物集出荷・販売施設装置</t>
    <rPh sb="1" eb="3">
      <t>トクヨウ</t>
    </rPh>
    <rPh sb="3" eb="5">
      <t>リンサン</t>
    </rPh>
    <rPh sb="5" eb="6">
      <t>ブツ</t>
    </rPh>
    <rPh sb="6" eb="7">
      <t>シュウ</t>
    </rPh>
    <rPh sb="7" eb="9">
      <t>シュッカ</t>
    </rPh>
    <rPh sb="10" eb="12">
      <t>ハンバイ</t>
    </rPh>
    <rPh sb="12" eb="14">
      <t>シセツ</t>
    </rPh>
    <rPh sb="14" eb="16">
      <t>ソウチ</t>
    </rPh>
    <phoneticPr fontId="2"/>
  </si>
  <si>
    <t>特用林産物加工流通施設</t>
    <rPh sb="0" eb="2">
      <t>トクヨウ</t>
    </rPh>
    <rPh sb="2" eb="4">
      <t>リンサン</t>
    </rPh>
    <rPh sb="4" eb="5">
      <t>ブツ</t>
    </rPh>
    <rPh sb="5" eb="7">
      <t>カコウ</t>
    </rPh>
    <rPh sb="7" eb="9">
      <t>リュウツウ</t>
    </rPh>
    <rPh sb="9" eb="11">
      <t>シセツ</t>
    </rPh>
    <phoneticPr fontId="2"/>
  </si>
  <si>
    <t>　　　盛り付けコンベアー</t>
    <rPh sb="3" eb="4">
      <t>モ</t>
    </rPh>
    <rPh sb="5" eb="6">
      <t>ツ</t>
    </rPh>
    <phoneticPr fontId="2"/>
  </si>
  <si>
    <t>　　　金属探知機</t>
    <rPh sb="3" eb="5">
      <t>キンゾク</t>
    </rPh>
    <rPh sb="5" eb="8">
      <t>タンチキ</t>
    </rPh>
    <phoneticPr fontId="2"/>
  </si>
  <si>
    <t>旧（勢）東村</t>
    <rPh sb="0" eb="1">
      <t>キュウ</t>
    </rPh>
    <phoneticPr fontId="2"/>
  </si>
  <si>
    <t>みどり市</t>
    <rPh sb="3" eb="4">
      <t>シ</t>
    </rPh>
    <phoneticPr fontId="2"/>
  </si>
  <si>
    <t>旧鬼石町</t>
    <rPh sb="0" eb="1">
      <t>キュウ</t>
    </rPh>
    <phoneticPr fontId="2"/>
  </si>
  <si>
    <t>効率化施設整備</t>
    <rPh sb="0" eb="3">
      <t>コウリツカ</t>
    </rPh>
    <rPh sb="3" eb="5">
      <t>シセツ</t>
    </rPh>
    <rPh sb="5" eb="7">
      <t>セイビ</t>
    </rPh>
    <phoneticPr fontId="2"/>
  </si>
  <si>
    <t>１９年度</t>
    <rPh sb="2" eb="4">
      <t>ネンド</t>
    </rPh>
    <phoneticPr fontId="2"/>
  </si>
  <si>
    <t>東吾妻町</t>
    <rPh sb="0" eb="1">
      <t>ヒガシ</t>
    </rPh>
    <rPh sb="1" eb="4">
      <t>アガツママチ</t>
    </rPh>
    <phoneticPr fontId="2"/>
  </si>
  <si>
    <t>旧吾妻町</t>
    <rPh sb="0" eb="1">
      <t>キュウ</t>
    </rPh>
    <rPh sb="1" eb="4">
      <t>アガツママチ</t>
    </rPh>
    <phoneticPr fontId="2"/>
  </si>
  <si>
    <t>林業機械広域利用施設</t>
    <rPh sb="0" eb="2">
      <t>リンギョウ</t>
    </rPh>
    <rPh sb="2" eb="4">
      <t>キカイ</t>
    </rPh>
    <rPh sb="4" eb="6">
      <t>コウイキ</t>
    </rPh>
    <rPh sb="6" eb="8">
      <t>リヨウ</t>
    </rPh>
    <rPh sb="8" eb="10">
      <t>シセツ</t>
    </rPh>
    <phoneticPr fontId="2"/>
  </si>
  <si>
    <t>　広域利用林業機械</t>
    <rPh sb="1" eb="3">
      <t>コウイキ</t>
    </rPh>
    <rPh sb="3" eb="5">
      <t>リヨウ</t>
    </rPh>
    <rPh sb="5" eb="7">
      <t>リンギョウ</t>
    </rPh>
    <rPh sb="7" eb="9">
      <t>キカイ</t>
    </rPh>
    <phoneticPr fontId="2"/>
  </si>
  <si>
    <t>特用林産の振興施設整備</t>
    <rPh sb="0" eb="2">
      <t>トクヨウ</t>
    </rPh>
    <rPh sb="2" eb="4">
      <t>リンサン</t>
    </rPh>
    <rPh sb="5" eb="7">
      <t>シンコウ</t>
    </rPh>
    <rPh sb="7" eb="9">
      <t>シセツ</t>
    </rPh>
    <rPh sb="9" eb="11">
      <t>セイビ</t>
    </rPh>
    <phoneticPr fontId="2"/>
  </si>
  <si>
    <t>特用林産物生産施設</t>
    <rPh sb="0" eb="2">
      <t>トクヨウ</t>
    </rPh>
    <rPh sb="2" eb="5">
      <t>リンサンブツ</t>
    </rPh>
    <rPh sb="5" eb="7">
      <t>セイサン</t>
    </rPh>
    <rPh sb="7" eb="9">
      <t>シセツ</t>
    </rPh>
    <phoneticPr fontId="2"/>
  </si>
  <si>
    <t>　特用林産物生産施設装置</t>
    <rPh sb="1" eb="3">
      <t>トクヨウ</t>
    </rPh>
    <rPh sb="3" eb="5">
      <t>リンサン</t>
    </rPh>
    <rPh sb="5" eb="6">
      <t>ブツ</t>
    </rPh>
    <rPh sb="6" eb="8">
      <t>セイサン</t>
    </rPh>
    <rPh sb="8" eb="10">
      <t>シセツ</t>
    </rPh>
    <rPh sb="10" eb="12">
      <t>ソウチ</t>
    </rPh>
    <phoneticPr fontId="2"/>
  </si>
  <si>
    <t>　　植菌機</t>
    <rPh sb="2" eb="3">
      <t>ショク</t>
    </rPh>
    <rPh sb="3" eb="4">
      <t>キン</t>
    </rPh>
    <rPh sb="4" eb="5">
      <t>キ</t>
    </rPh>
    <phoneticPr fontId="2"/>
  </si>
  <si>
    <t>草津町</t>
    <rPh sb="0" eb="3">
      <t>クサツマチ</t>
    </rPh>
    <phoneticPr fontId="2"/>
  </si>
  <si>
    <t>２０年度</t>
    <rPh sb="2" eb="4">
      <t>ネンド</t>
    </rPh>
    <phoneticPr fontId="2"/>
  </si>
  <si>
    <t>　　かくはん機</t>
    <rPh sb="6" eb="7">
      <t>キ</t>
    </rPh>
    <phoneticPr fontId="2"/>
  </si>
  <si>
    <t>　　充てん機</t>
    <rPh sb="2" eb="3">
      <t>ジュウ</t>
    </rPh>
    <rPh sb="5" eb="6">
      <t>キ</t>
    </rPh>
    <phoneticPr fontId="2"/>
  </si>
  <si>
    <t>　　菌床製造装置</t>
    <rPh sb="2" eb="3">
      <t>キン</t>
    </rPh>
    <rPh sb="3" eb="4">
      <t>トコ</t>
    </rPh>
    <rPh sb="4" eb="6">
      <t>セイゾウ</t>
    </rPh>
    <rPh sb="6" eb="8">
      <t>ソウチ</t>
    </rPh>
    <phoneticPr fontId="2"/>
  </si>
  <si>
    <t>　　殺菌装置</t>
    <rPh sb="2" eb="4">
      <t>サッキン</t>
    </rPh>
    <rPh sb="4" eb="6">
      <t>ソウチ</t>
    </rPh>
    <phoneticPr fontId="2"/>
  </si>
  <si>
    <t>　特用林産生産用機械</t>
    <rPh sb="1" eb="3">
      <t>トクヨウ</t>
    </rPh>
    <rPh sb="3" eb="5">
      <t>リンサン</t>
    </rPh>
    <rPh sb="5" eb="8">
      <t>セイサンヨウ</t>
    </rPh>
    <rPh sb="8" eb="10">
      <t>キカイ</t>
    </rPh>
    <phoneticPr fontId="2"/>
  </si>
  <si>
    <t>　　生鮮物運搬車</t>
    <rPh sb="2" eb="4">
      <t>セイセン</t>
    </rPh>
    <rPh sb="4" eb="5">
      <t>ブツ</t>
    </rPh>
    <rPh sb="5" eb="8">
      <t>ウンパンシャ</t>
    </rPh>
    <phoneticPr fontId="2"/>
  </si>
  <si>
    <t>　集成材加工施設装置</t>
    <rPh sb="1" eb="4">
      <t>シュウセイザイ</t>
    </rPh>
    <rPh sb="4" eb="6">
      <t>カコウ</t>
    </rPh>
    <rPh sb="6" eb="8">
      <t>シセツ</t>
    </rPh>
    <rPh sb="8" eb="10">
      <t>ソウチ</t>
    </rPh>
    <phoneticPr fontId="2"/>
  </si>
  <si>
    <t>　　集じん装置</t>
    <rPh sb="2" eb="3">
      <t>シュウ</t>
    </rPh>
    <rPh sb="5" eb="7">
      <t>ソウチ</t>
    </rPh>
    <phoneticPr fontId="2"/>
  </si>
  <si>
    <t>　　ギャングリッパー搬送装置</t>
    <rPh sb="10" eb="12">
      <t>ハンソウ</t>
    </rPh>
    <rPh sb="12" eb="14">
      <t>ソウチ</t>
    </rPh>
    <phoneticPr fontId="2"/>
  </si>
  <si>
    <t>　　フィンガーライン搬送装置</t>
    <rPh sb="10" eb="12">
      <t>ハンソウ</t>
    </rPh>
    <rPh sb="12" eb="14">
      <t>ソウチ</t>
    </rPh>
    <phoneticPr fontId="2"/>
  </si>
  <si>
    <t>　　自動耳摺機</t>
    <rPh sb="2" eb="4">
      <t>ジドウ</t>
    </rPh>
    <rPh sb="4" eb="5">
      <t>ミミ</t>
    </rPh>
    <rPh sb="5" eb="6">
      <t>ス</t>
    </rPh>
    <rPh sb="6" eb="7">
      <t>キ</t>
    </rPh>
    <phoneticPr fontId="2"/>
  </si>
  <si>
    <t>　　搬送装置</t>
    <rPh sb="2" eb="4">
      <t>ハンソウ</t>
    </rPh>
    <rPh sb="4" eb="6">
      <t>ソウチ</t>
    </rPh>
    <phoneticPr fontId="2"/>
  </si>
  <si>
    <t>　　用地舗装</t>
    <rPh sb="2" eb="4">
      <t>ヨウチ</t>
    </rPh>
    <rPh sb="4" eb="6">
      <t>ホソウ</t>
    </rPh>
    <phoneticPr fontId="2"/>
  </si>
  <si>
    <t>　品質向上・物流拠点施設装置</t>
    <rPh sb="1" eb="3">
      <t>ヒンシツ</t>
    </rPh>
    <rPh sb="3" eb="5">
      <t>コウジョウ</t>
    </rPh>
    <rPh sb="6" eb="8">
      <t>ブツリュウ</t>
    </rPh>
    <rPh sb="8" eb="10">
      <t>キョテン</t>
    </rPh>
    <rPh sb="10" eb="12">
      <t>シセツ</t>
    </rPh>
    <rPh sb="12" eb="14">
      <t>ソウチ</t>
    </rPh>
    <phoneticPr fontId="2"/>
  </si>
  <si>
    <t>　　木屑焚ボイラー</t>
    <rPh sb="2" eb="4">
      <t>キクズ</t>
    </rPh>
    <rPh sb="4" eb="5">
      <t>タ</t>
    </rPh>
    <phoneticPr fontId="2"/>
  </si>
  <si>
    <t>事業メニュー</t>
    <rPh sb="0" eb="2">
      <t>ジギョウ</t>
    </rPh>
    <phoneticPr fontId="2"/>
  </si>
  <si>
    <t>ぐんま型木製ｶﾞｰﾄﾞﾚｰﾙ性能試験</t>
  </si>
  <si>
    <t>中之条町</t>
    <rPh sb="0" eb="3">
      <t>ナカノジョウ</t>
    </rPh>
    <rPh sb="3" eb="4">
      <t>マチ</t>
    </rPh>
    <phoneticPr fontId="2"/>
  </si>
  <si>
    <t>２１年度</t>
    <rPh sb="2" eb="4">
      <t>ネンド</t>
    </rPh>
    <phoneticPr fontId="2"/>
  </si>
  <si>
    <t>前橋市</t>
    <rPh sb="0" eb="2">
      <t>マエバシ</t>
    </rPh>
    <rPh sb="2" eb="3">
      <t>シ</t>
    </rPh>
    <phoneticPr fontId="2"/>
  </si>
  <si>
    <t>２２年度</t>
    <rPh sb="2" eb="4">
      <t>ネンド</t>
    </rPh>
    <phoneticPr fontId="2"/>
  </si>
  <si>
    <t>安中市</t>
    <rPh sb="0" eb="3">
      <t>アンナカシ</t>
    </rPh>
    <phoneticPr fontId="2"/>
  </si>
  <si>
    <t>神流町</t>
    <rPh sb="0" eb="3">
      <t>カンナマチ</t>
    </rPh>
    <phoneticPr fontId="2"/>
  </si>
  <si>
    <t>桐生市</t>
    <rPh sb="0" eb="2">
      <t>キリュウ</t>
    </rPh>
    <rPh sb="2" eb="3">
      <t>シ</t>
    </rPh>
    <phoneticPr fontId="2"/>
  </si>
  <si>
    <t>渋川市</t>
    <rPh sb="0" eb="2">
      <t>シブカワ</t>
    </rPh>
    <rPh sb="2" eb="3">
      <t>シ</t>
    </rPh>
    <phoneticPr fontId="2"/>
  </si>
  <si>
    <t>木造公共施設等整備</t>
    <rPh sb="0" eb="2">
      <t>モクゾウ</t>
    </rPh>
    <rPh sb="2" eb="4">
      <t>コウキョウ</t>
    </rPh>
    <rPh sb="4" eb="6">
      <t>シセツ</t>
    </rPh>
    <rPh sb="6" eb="7">
      <t>トウ</t>
    </rPh>
    <rPh sb="7" eb="9">
      <t>セイビ</t>
    </rPh>
    <phoneticPr fontId="2"/>
  </si>
  <si>
    <t>木の香るまち等施設整備</t>
    <rPh sb="0" eb="1">
      <t>キ</t>
    </rPh>
    <rPh sb="2" eb="3">
      <t>カオ</t>
    </rPh>
    <rPh sb="6" eb="7">
      <t>トウ</t>
    </rPh>
    <rPh sb="7" eb="9">
      <t>シセツ</t>
    </rPh>
    <rPh sb="9" eb="11">
      <t>セイビ</t>
    </rPh>
    <phoneticPr fontId="2"/>
  </si>
  <si>
    <t>木質ﾊﾞｲｵﾏｽｴﾈﾙｷﾞｰ利用施設整備</t>
    <rPh sb="0" eb="2">
      <t>モクシツ</t>
    </rPh>
    <rPh sb="14" eb="16">
      <t>リヨウ</t>
    </rPh>
    <rPh sb="16" eb="18">
      <t>シセツ</t>
    </rPh>
    <rPh sb="18" eb="20">
      <t>セイビ</t>
    </rPh>
    <phoneticPr fontId="2"/>
  </si>
  <si>
    <t>木質ﾊﾞｲｵﾏｽ利用施設等整備</t>
    <rPh sb="0" eb="2">
      <t>モクシツ</t>
    </rPh>
    <rPh sb="8" eb="10">
      <t>リヨウ</t>
    </rPh>
    <rPh sb="10" eb="12">
      <t>シセツ</t>
    </rPh>
    <rPh sb="12" eb="13">
      <t>トウ</t>
    </rPh>
    <rPh sb="13" eb="15">
      <t>セイビ</t>
    </rPh>
    <phoneticPr fontId="2"/>
  </si>
  <si>
    <t>村営住宅</t>
    <rPh sb="0" eb="2">
      <t>ソンエイ</t>
    </rPh>
    <rPh sb="2" eb="4">
      <t>ジュウタク</t>
    </rPh>
    <phoneticPr fontId="2"/>
  </si>
  <si>
    <t>施設</t>
    <rPh sb="0" eb="2">
      <t>シセツ</t>
    </rPh>
    <phoneticPr fontId="2"/>
  </si>
  <si>
    <t>　　グラップル付トラック</t>
    <rPh sb="7" eb="8">
      <t>ツキ</t>
    </rPh>
    <phoneticPr fontId="2"/>
  </si>
  <si>
    <t>　　小　　計</t>
    <rPh sb="2" eb="6">
      <t>ショウケイ</t>
    </rPh>
    <phoneticPr fontId="2"/>
  </si>
  <si>
    <t>経営効率化事業</t>
    <rPh sb="0" eb="2">
      <t>ケイエイ</t>
    </rPh>
    <rPh sb="2" eb="5">
      <t>コウリツカ</t>
    </rPh>
    <rPh sb="5" eb="7">
      <t>ジギョウ</t>
    </rPh>
    <phoneticPr fontId="2"/>
  </si>
  <si>
    <t>事</t>
    <rPh sb="0" eb="1">
      <t>ジ</t>
    </rPh>
    <phoneticPr fontId="2"/>
  </si>
  <si>
    <t>業</t>
    <rPh sb="0" eb="1">
      <t>ギョウ</t>
    </rPh>
    <phoneticPr fontId="2"/>
  </si>
  <si>
    <t>　帯鋸盤</t>
    <rPh sb="1" eb="4">
      <t>オビノコバン</t>
    </rPh>
    <phoneticPr fontId="2"/>
  </si>
  <si>
    <t>体</t>
    <rPh sb="0" eb="1">
      <t>タイ</t>
    </rPh>
    <phoneticPr fontId="2"/>
  </si>
  <si>
    <t>　集じん装置</t>
    <rPh sb="1" eb="2">
      <t>シュウ</t>
    </rPh>
    <rPh sb="4" eb="6">
      <t>ソウチ</t>
    </rPh>
    <phoneticPr fontId="2"/>
  </si>
  <si>
    <t>育</t>
    <rPh sb="0" eb="1">
      <t>イク</t>
    </rPh>
    <phoneticPr fontId="2"/>
  </si>
  <si>
    <t>成</t>
    <rPh sb="0" eb="1">
      <t>セイ</t>
    </rPh>
    <phoneticPr fontId="2"/>
  </si>
  <si>
    <t>経営安定化事業</t>
    <rPh sb="0" eb="2">
      <t>ケイエイ</t>
    </rPh>
    <rPh sb="2" eb="5">
      <t>アンテイカ</t>
    </rPh>
    <rPh sb="5" eb="7">
      <t>ジギョウ</t>
    </rPh>
    <phoneticPr fontId="2"/>
  </si>
  <si>
    <t>　かんな盤</t>
    <rPh sb="4" eb="5">
      <t>バン</t>
    </rPh>
    <phoneticPr fontId="2"/>
  </si>
  <si>
    <t>　ほぞ取盤</t>
    <rPh sb="3" eb="4">
      <t>ト</t>
    </rPh>
    <rPh sb="4" eb="5">
      <t>バン</t>
    </rPh>
    <phoneticPr fontId="2"/>
  </si>
  <si>
    <t>　作業用建物</t>
    <rPh sb="1" eb="3">
      <t>サギョウ</t>
    </rPh>
    <rPh sb="3" eb="6">
      <t>ヨウタテモノ</t>
    </rPh>
    <phoneticPr fontId="2"/>
  </si>
  <si>
    <t>　貯木場整備新設</t>
    <rPh sb="1" eb="4">
      <t>チョボクジョウ</t>
    </rPh>
    <rPh sb="4" eb="6">
      <t>セイビ</t>
    </rPh>
    <rPh sb="6" eb="8">
      <t>シンセツ</t>
    </rPh>
    <phoneticPr fontId="2"/>
  </si>
  <si>
    <t>　貯木場改良舗装</t>
    <rPh sb="1" eb="4">
      <t>チョボクジョウ</t>
    </rPh>
    <rPh sb="4" eb="6">
      <t>カイリョウ</t>
    </rPh>
    <rPh sb="6" eb="8">
      <t>ホソウ</t>
    </rPh>
    <phoneticPr fontId="2"/>
  </si>
  <si>
    <t>　トラック付クレーン</t>
    <rPh sb="5" eb="6">
      <t>ツ</t>
    </rPh>
    <phoneticPr fontId="2"/>
  </si>
  <si>
    <t>担い手確保条件整備事業</t>
    <rPh sb="0" eb="3">
      <t>ニナイテ</t>
    </rPh>
    <rPh sb="3" eb="5">
      <t>カクホ</t>
    </rPh>
    <rPh sb="5" eb="7">
      <t>ジョウケン</t>
    </rPh>
    <rPh sb="7" eb="11">
      <t>セイビジギョウ</t>
    </rPh>
    <phoneticPr fontId="2"/>
  </si>
  <si>
    <t>生活環境施設整備事業</t>
    <rPh sb="0" eb="2">
      <t>セイカツ</t>
    </rPh>
    <rPh sb="2" eb="4">
      <t>カンキョウ</t>
    </rPh>
    <rPh sb="4" eb="6">
      <t>シセツ</t>
    </rPh>
    <rPh sb="6" eb="8">
      <t>セイビ</t>
    </rPh>
    <rPh sb="8" eb="10">
      <t>ジギョウ</t>
    </rPh>
    <phoneticPr fontId="2"/>
  </si>
  <si>
    <t>給水施設</t>
    <rPh sb="0" eb="4">
      <t>キュウスイシセツ</t>
    </rPh>
    <phoneticPr fontId="2"/>
  </si>
  <si>
    <t>　啓蒙普及</t>
    <rPh sb="1" eb="3">
      <t>ケイモウ</t>
    </rPh>
    <rPh sb="3" eb="5">
      <t>フキュウ</t>
    </rPh>
    <phoneticPr fontId="2"/>
  </si>
  <si>
    <t>森</t>
    <rPh sb="0" eb="1">
      <t>シン</t>
    </rPh>
    <phoneticPr fontId="2"/>
  </si>
  <si>
    <t>地域資源有効促進活動</t>
    <rPh sb="0" eb="4">
      <t>チイキシゲン</t>
    </rPh>
    <rPh sb="4" eb="6">
      <t>ユウコウ</t>
    </rPh>
    <rPh sb="6" eb="8">
      <t>ソクシン</t>
    </rPh>
    <rPh sb="8" eb="10">
      <t>カツドウ</t>
    </rPh>
    <phoneticPr fontId="2"/>
  </si>
  <si>
    <t>　地域資源活用分析調査</t>
    <rPh sb="1" eb="5">
      <t>チイキシゲン</t>
    </rPh>
    <rPh sb="5" eb="7">
      <t>カツヨウ</t>
    </rPh>
    <rPh sb="7" eb="9">
      <t>ブンセキ</t>
    </rPh>
    <rPh sb="9" eb="11">
      <t>チョウサ</t>
    </rPh>
    <phoneticPr fontId="2"/>
  </si>
  <si>
    <t>林</t>
    <rPh sb="0" eb="1">
      <t>リン</t>
    </rPh>
    <phoneticPr fontId="2"/>
  </si>
  <si>
    <t>林間広場施設</t>
    <rPh sb="0" eb="2">
      <t>リンカン</t>
    </rPh>
    <rPh sb="2" eb="4">
      <t>ヒロバ</t>
    </rPh>
    <rPh sb="4" eb="6">
      <t>シセツ</t>
    </rPh>
    <phoneticPr fontId="2"/>
  </si>
  <si>
    <t>活</t>
    <rPh sb="0" eb="1">
      <t>カツ</t>
    </rPh>
    <phoneticPr fontId="2"/>
  </si>
  <si>
    <t>　森林浴歩道</t>
    <rPh sb="1" eb="4">
      <t>シンリンヨク</t>
    </rPh>
    <rPh sb="4" eb="6">
      <t>ホドウ</t>
    </rPh>
    <phoneticPr fontId="2"/>
  </si>
  <si>
    <t>　林間広場</t>
    <rPh sb="1" eb="3">
      <t>リンカン</t>
    </rPh>
    <rPh sb="3" eb="5">
      <t>ヒロバ</t>
    </rPh>
    <phoneticPr fontId="2"/>
  </si>
  <si>
    <t>用</t>
    <rPh sb="0" eb="1">
      <t>ヨウ</t>
    </rPh>
    <phoneticPr fontId="2"/>
  </si>
  <si>
    <t>　炊事施設</t>
    <rPh sb="1" eb="3">
      <t>スイジ</t>
    </rPh>
    <rPh sb="3" eb="5">
      <t>シセツ</t>
    </rPh>
    <phoneticPr fontId="2"/>
  </si>
  <si>
    <t>　林間遊具施設</t>
    <rPh sb="1" eb="3">
      <t>リンカン</t>
    </rPh>
    <rPh sb="3" eb="5">
      <t>ユウグ</t>
    </rPh>
    <rPh sb="5" eb="7">
      <t>シセツ</t>
    </rPh>
    <phoneticPr fontId="2"/>
  </si>
  <si>
    <t>　案内板</t>
    <rPh sb="1" eb="4">
      <t>アンナイバン</t>
    </rPh>
    <phoneticPr fontId="2"/>
  </si>
  <si>
    <t>山村体験交流施設　</t>
    <rPh sb="0" eb="2">
      <t>サンソン</t>
    </rPh>
    <rPh sb="2" eb="4">
      <t>タイケン</t>
    </rPh>
    <rPh sb="4" eb="6">
      <t>コウリュウ</t>
    </rPh>
    <rPh sb="6" eb="8">
      <t>シセツ</t>
    </rPh>
    <phoneticPr fontId="2"/>
  </si>
  <si>
    <t>　休養施設</t>
    <rPh sb="1" eb="3">
      <t>キュウヨウ</t>
    </rPh>
    <rPh sb="3" eb="5">
      <t>シセツ</t>
    </rPh>
    <phoneticPr fontId="2"/>
  </si>
  <si>
    <t>　休憩施設</t>
    <rPh sb="1" eb="5">
      <t>キュウケイシセツ</t>
    </rPh>
    <phoneticPr fontId="2"/>
  </si>
  <si>
    <t>森林空間管理施設</t>
    <rPh sb="0" eb="2">
      <t>シンリン</t>
    </rPh>
    <rPh sb="2" eb="4">
      <t>クウカン</t>
    </rPh>
    <rPh sb="4" eb="6">
      <t>カンリ</t>
    </rPh>
    <rPh sb="6" eb="8">
      <t>シセツ</t>
    </rPh>
    <phoneticPr fontId="2"/>
  </si>
  <si>
    <t>　便所</t>
    <rPh sb="1" eb="3">
      <t>ベンジョ</t>
    </rPh>
    <phoneticPr fontId="2"/>
  </si>
  <si>
    <t>　駐車場</t>
    <rPh sb="1" eb="4">
      <t>チュウシャジョウ</t>
    </rPh>
    <phoneticPr fontId="2"/>
  </si>
  <si>
    <t>　電気導入施設</t>
    <rPh sb="1" eb="3">
      <t>デンキ</t>
    </rPh>
    <rPh sb="3" eb="7">
      <t>ドウニュウシセツ</t>
    </rPh>
    <phoneticPr fontId="2"/>
  </si>
  <si>
    <t>その他</t>
    <rPh sb="0" eb="3">
      <t>ソノタ</t>
    </rPh>
    <phoneticPr fontId="2"/>
  </si>
  <si>
    <t>　合併浄化槽</t>
    <rPh sb="1" eb="3">
      <t>ガッペイ</t>
    </rPh>
    <rPh sb="3" eb="6">
      <t>ジョウカソウ</t>
    </rPh>
    <phoneticPr fontId="2"/>
  </si>
  <si>
    <t>〔資料〕林業振興課</t>
  </si>
  <si>
    <t>木材利用及び木材産業
体制の整備促進</t>
    <rPh sb="0" eb="2">
      <t>モクザイ</t>
    </rPh>
    <rPh sb="2" eb="4">
      <t>リヨウ</t>
    </rPh>
    <rPh sb="4" eb="5">
      <t>オヨ</t>
    </rPh>
    <rPh sb="6" eb="8">
      <t>モクザイ</t>
    </rPh>
    <rPh sb="8" eb="10">
      <t>サンギョウ</t>
    </rPh>
    <rPh sb="11" eb="13">
      <t>タイセイ</t>
    </rPh>
    <rPh sb="14" eb="16">
      <t>セイビ</t>
    </rPh>
    <rPh sb="16" eb="18">
      <t>ソクシン</t>
    </rPh>
    <phoneticPr fontId="2"/>
  </si>
  <si>
    <t>２３年度</t>
    <rPh sb="2" eb="4">
      <t>ネンド</t>
    </rPh>
    <phoneticPr fontId="2"/>
  </si>
  <si>
    <t>※２１、２３年度実績なし</t>
    <rPh sb="6" eb="8">
      <t>ネンド</t>
    </rPh>
    <rPh sb="8" eb="10">
      <t>ジッセキ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</si>
  <si>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</si>
  <si>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</si>
  <si>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草津町</t>
    <rPh sb="0" eb="2">
      <t>クサツ</t>
    </rPh>
    <rPh sb="2" eb="3">
      <t>マチ</t>
    </rPh>
    <phoneticPr fontId="2"/>
  </si>
  <si>
    <t>－</t>
  </si>
  <si>
    <t>Ｈ　１７～１９　年　度</t>
    <rPh sb="8" eb="11">
      <t>ネンド</t>
    </rPh>
    <phoneticPr fontId="2"/>
  </si>
  <si>
    <t>２４年度</t>
    <rPh sb="2" eb="4">
      <t>ネンド</t>
    </rPh>
    <phoneticPr fontId="2"/>
  </si>
  <si>
    <t>　林業生産用機械</t>
    <rPh sb="1" eb="3">
      <t>リンギョウ</t>
    </rPh>
    <rPh sb="3" eb="6">
      <t>セイサンヨウ</t>
    </rPh>
    <rPh sb="6" eb="8">
      <t>キカイ</t>
    </rPh>
    <phoneticPr fontId="2"/>
  </si>
  <si>
    <t>　　接種機</t>
    <rPh sb="2" eb="4">
      <t>セッシュ</t>
    </rPh>
    <rPh sb="4" eb="5">
      <t>キ</t>
    </rPh>
    <phoneticPr fontId="2"/>
  </si>
  <si>
    <t>第</t>
    <rPh sb="0" eb="1">
      <t>ダイ</t>
    </rPh>
    <phoneticPr fontId="2"/>
  </si>
  <si>
    <t>木質バイオマス加工流通施設等整備</t>
    <rPh sb="0" eb="2">
      <t>モクシツ</t>
    </rPh>
    <rPh sb="7" eb="9">
      <t>カコウ</t>
    </rPh>
    <rPh sb="9" eb="11">
      <t>リュウツウ</t>
    </rPh>
    <rPh sb="11" eb="13">
      <t>シセツ</t>
    </rPh>
    <rPh sb="13" eb="14">
      <t>トウ</t>
    </rPh>
    <rPh sb="14" eb="16">
      <t>セイビ</t>
    </rPh>
    <phoneticPr fontId="2"/>
  </si>
  <si>
    <t>グラップル付きトラック</t>
    <rPh sb="5" eb="6">
      <t>ツ</t>
    </rPh>
    <phoneticPr fontId="2"/>
  </si>
  <si>
    <t>２５年度</t>
    <rPh sb="2" eb="4">
      <t>ネンド</t>
    </rPh>
    <phoneticPr fontId="2"/>
  </si>
  <si>
    <t>木造公共施設整備</t>
    <rPh sb="0" eb="2">
      <t>モクゾウ</t>
    </rPh>
    <rPh sb="2" eb="4">
      <t>コウキョウ</t>
    </rPh>
    <rPh sb="4" eb="6">
      <t>シセツ</t>
    </rPh>
    <rPh sb="6" eb="8">
      <t>セイビ</t>
    </rPh>
    <phoneticPr fontId="2"/>
  </si>
  <si>
    <t>邑楽町</t>
    <rPh sb="0" eb="3">
      <t>オウラマチ</t>
    </rPh>
    <phoneticPr fontId="2"/>
  </si>
  <si>
    <t>平成25年度は復興木材、強い林業</t>
    <rPh sb="0" eb="2">
      <t>ヘイセイ</t>
    </rPh>
    <rPh sb="4" eb="6">
      <t>ネンド</t>
    </rPh>
    <rPh sb="7" eb="9">
      <t>フッコウ</t>
    </rPh>
    <rPh sb="9" eb="11">
      <t>モクザイ</t>
    </rPh>
    <rPh sb="12" eb="13">
      <t>ツヨ</t>
    </rPh>
    <rPh sb="14" eb="16">
      <t>リンギョウ</t>
    </rPh>
    <phoneticPr fontId="2"/>
  </si>
  <si>
    <t>発電施設</t>
    <rPh sb="0" eb="2">
      <t>ハツデン</t>
    </rPh>
    <rPh sb="2" eb="4">
      <t>シセツ</t>
    </rPh>
    <phoneticPr fontId="2"/>
  </si>
  <si>
    <t>地域材由来の間伐材を用いた木材・プラスチック再生複合材製品の開発</t>
    <rPh sb="0" eb="2">
      <t>チイキ</t>
    </rPh>
    <rPh sb="2" eb="3">
      <t>ザイ</t>
    </rPh>
    <rPh sb="3" eb="5">
      <t>ユライ</t>
    </rPh>
    <rPh sb="6" eb="9">
      <t>カンバツザイ</t>
    </rPh>
    <rPh sb="10" eb="11">
      <t>モチ</t>
    </rPh>
    <rPh sb="13" eb="15">
      <t>モクザイ</t>
    </rPh>
    <rPh sb="22" eb="24">
      <t>サイセイ</t>
    </rPh>
    <rPh sb="24" eb="26">
      <t>フクゴウ</t>
    </rPh>
    <rPh sb="26" eb="27">
      <t>ザイ</t>
    </rPh>
    <rPh sb="27" eb="29">
      <t>セイヒン</t>
    </rPh>
    <rPh sb="30" eb="32">
      <t>カイハツ</t>
    </rPh>
    <phoneticPr fontId="2"/>
  </si>
  <si>
    <t>リサイクル新素材M-Wood2性能試験</t>
    <rPh sb="5" eb="8">
      <t>シンソザイ</t>
    </rPh>
    <rPh sb="15" eb="17">
      <t>セイノウ</t>
    </rPh>
    <rPh sb="17" eb="19">
      <t>シケン</t>
    </rPh>
    <phoneticPr fontId="2"/>
  </si>
  <si>
    <t>Ｈ　２０～２４　年　度</t>
    <rPh sb="8" eb="11">
      <t>ネンド</t>
    </rPh>
    <phoneticPr fontId="2"/>
  </si>
  <si>
    <t>２６年度</t>
    <rPh sb="2" eb="4">
      <t>ネンド</t>
    </rPh>
    <phoneticPr fontId="2"/>
  </si>
  <si>
    <t>木質バイオマス利用促進施設の整備</t>
    <rPh sb="0" eb="2">
      <t>モクシツ</t>
    </rPh>
    <rPh sb="7" eb="9">
      <t>リヨウ</t>
    </rPh>
    <rPh sb="9" eb="11">
      <t>ソクシン</t>
    </rPh>
    <rPh sb="11" eb="13">
      <t>シセツ</t>
    </rPh>
    <rPh sb="14" eb="16">
      <t>セイビ</t>
    </rPh>
    <phoneticPr fontId="2"/>
  </si>
  <si>
    <t>木質バイオマス供給施設整備</t>
    <rPh sb="0" eb="2">
      <t>モクシツ</t>
    </rPh>
    <rPh sb="7" eb="9">
      <t>キョウキュウ</t>
    </rPh>
    <rPh sb="9" eb="11">
      <t>シセツ</t>
    </rPh>
    <rPh sb="11" eb="13">
      <t>セイビ</t>
    </rPh>
    <phoneticPr fontId="2"/>
  </si>
  <si>
    <t>木質バイオマス供給施設</t>
    <rPh sb="0" eb="2">
      <t>モクシツ</t>
    </rPh>
    <rPh sb="7" eb="9">
      <t>キョウキュウ</t>
    </rPh>
    <rPh sb="9" eb="11">
      <t>シセツ</t>
    </rPh>
    <phoneticPr fontId="2"/>
  </si>
  <si>
    <t>　木質バイオマス供給施設装置</t>
    <rPh sb="1" eb="3">
      <t>モクシツ</t>
    </rPh>
    <rPh sb="8" eb="10">
      <t>キョウキュウ</t>
    </rPh>
    <rPh sb="10" eb="12">
      <t>シセツ</t>
    </rPh>
    <rPh sb="12" eb="14">
      <t>ソウチ</t>
    </rPh>
    <phoneticPr fontId="2"/>
  </si>
  <si>
    <t>　　木質バイオマス発電施設</t>
    <rPh sb="2" eb="4">
      <t>モクシツ</t>
    </rPh>
    <rPh sb="9" eb="11">
      <t>ハツデン</t>
    </rPh>
    <rPh sb="11" eb="13">
      <t>シセツ</t>
    </rPh>
    <phoneticPr fontId="2"/>
  </si>
  <si>
    <t>玉村町</t>
    <rPh sb="0" eb="3">
      <t>タマムラマチ</t>
    </rPh>
    <phoneticPr fontId="2"/>
  </si>
  <si>
    <t>全県</t>
    <rPh sb="0" eb="2">
      <t>ゼンケン</t>
    </rPh>
    <phoneticPr fontId="2"/>
  </si>
  <si>
    <t>高性能林業機械等の導入
（危険防止設備の整備）</t>
    <rPh sb="13" eb="15">
      <t>キケン</t>
    </rPh>
    <rPh sb="15" eb="17">
      <t>ボウシ</t>
    </rPh>
    <rPh sb="17" eb="19">
      <t>セツビ</t>
    </rPh>
    <rPh sb="20" eb="22">
      <t>セイビ</t>
    </rPh>
    <phoneticPr fontId="2"/>
  </si>
  <si>
    <t>集成材加工施設</t>
    <rPh sb="0" eb="3">
      <t>シュウセイザイ</t>
    </rPh>
    <rPh sb="3" eb="5">
      <t>カコウ</t>
    </rPh>
    <rPh sb="5" eb="7">
      <t>シセツ</t>
    </rPh>
    <phoneticPr fontId="3"/>
  </si>
  <si>
    <t>乾燥施設</t>
    <rPh sb="0" eb="2">
      <t>カンソウ</t>
    </rPh>
    <rPh sb="2" eb="4">
      <t>シセツ</t>
    </rPh>
    <phoneticPr fontId="2"/>
  </si>
  <si>
    <t>ペレット製造施設</t>
    <rPh sb="4" eb="6">
      <t>セイゾウ</t>
    </rPh>
    <rPh sb="6" eb="8">
      <t>シセツ</t>
    </rPh>
    <phoneticPr fontId="2"/>
  </si>
  <si>
    <t>木材集出荷販売施設</t>
    <rPh sb="0" eb="2">
      <t>モクザイ</t>
    </rPh>
    <rPh sb="2" eb="3">
      <t>シュウ</t>
    </rPh>
    <rPh sb="3" eb="5">
      <t>シュッカ</t>
    </rPh>
    <rPh sb="5" eb="7">
      <t>ハンバイ</t>
    </rPh>
    <rPh sb="7" eb="9">
      <t>シセツ</t>
    </rPh>
    <phoneticPr fontId="3"/>
  </si>
  <si>
    <t>木材製材施設</t>
    <rPh sb="0" eb="2">
      <t>モクザイ</t>
    </rPh>
    <rPh sb="2" eb="4">
      <t>セイザイ</t>
    </rPh>
    <rPh sb="4" eb="6">
      <t>シセツ</t>
    </rPh>
    <phoneticPr fontId="3"/>
  </si>
  <si>
    <t>品質向上施設（ｸﾞﾚｰﾃﾞｨﾝｸﾞﾏｼﾝ）</t>
    <rPh sb="0" eb="2">
      <t>ヒンシツ</t>
    </rPh>
    <rPh sb="2" eb="4">
      <t>コウジョウ</t>
    </rPh>
    <rPh sb="4" eb="6">
      <t>シセツ</t>
    </rPh>
    <phoneticPr fontId="2"/>
  </si>
  <si>
    <t>危険防止施設の整備</t>
    <rPh sb="0" eb="2">
      <t>キケン</t>
    </rPh>
    <rPh sb="2" eb="4">
      <t>ボウシ</t>
    </rPh>
    <rPh sb="4" eb="6">
      <t>シセツ</t>
    </rPh>
    <rPh sb="7" eb="9">
      <t>セイビ</t>
    </rPh>
    <phoneticPr fontId="2"/>
  </si>
  <si>
    <t>40～42</t>
    <phoneticPr fontId="2"/>
  </si>
  <si>
    <t>48～51</t>
    <phoneticPr fontId="2"/>
  </si>
  <si>
    <t>54～55</t>
    <phoneticPr fontId="2"/>
  </si>
  <si>
    <t>3～7</t>
    <phoneticPr fontId="2"/>
  </si>
  <si>
    <t>54～58</t>
    <phoneticPr fontId="2"/>
  </si>
  <si>
    <t>49～53</t>
    <phoneticPr fontId="2"/>
  </si>
  <si>
    <t>4～8</t>
    <phoneticPr fontId="2"/>
  </si>
  <si>
    <t>41～43</t>
    <phoneticPr fontId="2"/>
  </si>
  <si>
    <t>49～52</t>
    <phoneticPr fontId="2"/>
  </si>
  <si>
    <t>55～58</t>
    <phoneticPr fontId="2"/>
  </si>
  <si>
    <t>5～10</t>
    <phoneticPr fontId="2"/>
  </si>
  <si>
    <t>50～53</t>
    <phoneticPr fontId="2"/>
  </si>
  <si>
    <t>56～58</t>
    <phoneticPr fontId="2"/>
  </si>
  <si>
    <t>5～8</t>
    <phoneticPr fontId="2"/>
  </si>
  <si>
    <t>42～44</t>
    <phoneticPr fontId="2"/>
  </si>
  <si>
    <t>51～54</t>
    <phoneticPr fontId="2"/>
  </si>
  <si>
    <t>55～61</t>
    <phoneticPr fontId="2"/>
  </si>
  <si>
    <t>6、9～10</t>
    <phoneticPr fontId="2"/>
  </si>
  <si>
    <t>51～55</t>
    <phoneticPr fontId="2"/>
  </si>
  <si>
    <t>56～63</t>
    <phoneticPr fontId="2"/>
  </si>
  <si>
    <t>7～10</t>
    <phoneticPr fontId="2"/>
  </si>
  <si>
    <t>43～45</t>
    <phoneticPr fontId="2"/>
  </si>
  <si>
    <t>52～55</t>
    <phoneticPr fontId="2"/>
  </si>
  <si>
    <t>56～62､5</t>
    <phoneticPr fontId="2"/>
  </si>
  <si>
    <t>8～10</t>
    <phoneticPr fontId="2"/>
  </si>
  <si>
    <t>57～62</t>
    <phoneticPr fontId="2"/>
  </si>
  <si>
    <t>44～46</t>
    <phoneticPr fontId="2"/>
  </si>
  <si>
    <t>53～56</t>
    <phoneticPr fontId="2"/>
  </si>
  <si>
    <t>57～2</t>
    <phoneticPr fontId="2"/>
  </si>
  <si>
    <t>2～5</t>
    <phoneticPr fontId="2"/>
  </si>
  <si>
    <t>58～4</t>
    <phoneticPr fontId="2"/>
  </si>
  <si>
    <t>45～47</t>
    <phoneticPr fontId="2"/>
  </si>
  <si>
    <t>58～2、5</t>
    <phoneticPr fontId="2"/>
  </si>
  <si>
    <t>4～7</t>
    <phoneticPr fontId="2"/>
  </si>
  <si>
    <t>59～1</t>
    <phoneticPr fontId="2"/>
  </si>
  <si>
    <t>6～8</t>
    <phoneticPr fontId="2"/>
  </si>
  <si>
    <t>59～3、5</t>
    <phoneticPr fontId="2"/>
  </si>
  <si>
    <t>2～3</t>
    <phoneticPr fontId="2"/>
  </si>
  <si>
    <t>46～48</t>
    <phoneticPr fontId="2"/>
  </si>
  <si>
    <t>60～2</t>
    <phoneticPr fontId="2"/>
  </si>
  <si>
    <t>54～57</t>
    <phoneticPr fontId="2"/>
  </si>
  <si>
    <t>60～3</t>
    <phoneticPr fontId="2"/>
  </si>
  <si>
    <t>47～49</t>
    <phoneticPr fontId="2"/>
  </si>
  <si>
    <t>63～5</t>
    <phoneticPr fontId="2"/>
  </si>
  <si>
    <t>4～5</t>
    <phoneticPr fontId="2"/>
  </si>
  <si>
    <t>57～61</t>
    <phoneticPr fontId="2"/>
  </si>
  <si>
    <t>47～49</t>
    <phoneticPr fontId="2"/>
  </si>
  <si>
    <t>57～62</t>
    <phoneticPr fontId="2"/>
  </si>
  <si>
    <t>47～48</t>
    <phoneticPr fontId="2"/>
  </si>
  <si>
    <t>60～4</t>
    <phoneticPr fontId="2"/>
  </si>
  <si>
    <t>46～48</t>
    <phoneticPr fontId="2"/>
  </si>
  <si>
    <t>55～60</t>
    <phoneticPr fontId="2"/>
  </si>
  <si>
    <t>61～3</t>
    <phoneticPr fontId="2"/>
  </si>
  <si>
    <t>55～59</t>
    <phoneticPr fontId="2"/>
  </si>
  <si>
    <t>47～49</t>
    <phoneticPr fontId="2"/>
  </si>
  <si>
    <t>53～54</t>
    <phoneticPr fontId="2"/>
  </si>
  <si>
    <t>58～60</t>
    <phoneticPr fontId="2"/>
  </si>
  <si>
    <t>54～55</t>
    <phoneticPr fontId="2"/>
  </si>
  <si>
    <t>59～61</t>
    <phoneticPr fontId="2"/>
  </si>
  <si>
    <t>55～56</t>
    <phoneticPr fontId="2"/>
  </si>
  <si>
    <t>1～2</t>
    <phoneticPr fontId="2"/>
  </si>
  <si>
    <t>〃</t>
    <phoneticPr fontId="2"/>
  </si>
  <si>
    <t>〃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</si>
  <si>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</si>
  <si>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</si>
  <si>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</si>
  <si>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</si>
  <si>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</si>
  <si>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ｍ</t>
    <phoneticPr fontId="2"/>
  </si>
  <si>
    <t>　タワーヤーダ</t>
    <phoneticPr fontId="2"/>
  </si>
  <si>
    <t>　フォワーダ</t>
    <phoneticPr fontId="2"/>
  </si>
  <si>
    <t>　トラック</t>
    <phoneticPr fontId="2"/>
  </si>
  <si>
    <t>　プロセッサ</t>
    <phoneticPr fontId="2"/>
  </si>
  <si>
    <t>　バックホウ</t>
    <phoneticPr fontId="2"/>
  </si>
  <si>
    <t>　チッパー</t>
    <phoneticPr fontId="2"/>
  </si>
  <si>
    <t>　ジョインター</t>
    <phoneticPr fontId="2"/>
  </si>
  <si>
    <t>　フォークリフト</t>
    <phoneticPr fontId="2"/>
  </si>
  <si>
    <t>ｍ</t>
    <phoneticPr fontId="2"/>
  </si>
  <si>
    <t>　ベンチ</t>
    <phoneticPr fontId="2"/>
  </si>
  <si>
    <t>ｍ</t>
    <phoneticPr fontId="2"/>
  </si>
  <si>
    <t>　　トラック</t>
    <phoneticPr fontId="2"/>
  </si>
  <si>
    <t>　　フォークリフト</t>
    <phoneticPr fontId="2"/>
  </si>
  <si>
    <t>　　モルダー</t>
    <phoneticPr fontId="2"/>
  </si>
  <si>
    <t>　　フォークリフト</t>
    <phoneticPr fontId="2"/>
  </si>
  <si>
    <t>　　フォークリフト</t>
    <phoneticPr fontId="2"/>
  </si>
  <si>
    <t>　　モルダー</t>
    <phoneticPr fontId="2"/>
  </si>
  <si>
    <t>　　ギャングリッパー</t>
    <phoneticPr fontId="2"/>
  </si>
  <si>
    <t>ｍ</t>
    <phoneticPr fontId="2"/>
  </si>
  <si>
    <t>　　プロセッサ</t>
    <phoneticPr fontId="2"/>
  </si>
  <si>
    <t>　　タワーヤーダ</t>
    <phoneticPr fontId="2"/>
  </si>
  <si>
    <t>　　トラック</t>
    <phoneticPr fontId="2"/>
  </si>
  <si>
    <t>木質資源循環利用効率化事業</t>
    <phoneticPr fontId="2"/>
  </si>
  <si>
    <t>　　トラック</t>
    <phoneticPr fontId="2"/>
  </si>
  <si>
    <t>　　ログローダー</t>
    <phoneticPr fontId="2"/>
  </si>
  <si>
    <t>　　ホイールローダー</t>
    <phoneticPr fontId="2"/>
  </si>
  <si>
    <t>　　フレーム</t>
    <phoneticPr fontId="2"/>
  </si>
  <si>
    <t>メ ニ ュ ー</t>
    <phoneticPr fontId="2"/>
  </si>
  <si>
    <t>木材加工流通施設整備</t>
    <phoneticPr fontId="2"/>
  </si>
  <si>
    <t>〔資料〕林業振興課</t>
    <phoneticPr fontId="2"/>
  </si>
  <si>
    <t>メ ニ ュ ー</t>
    <phoneticPr fontId="2"/>
  </si>
  <si>
    <t>　　フォークリフト</t>
    <phoneticPr fontId="2"/>
  </si>
  <si>
    <t>　　プロセッサ</t>
    <phoneticPr fontId="2"/>
  </si>
  <si>
    <t>　　フォワーダ</t>
    <phoneticPr fontId="2"/>
  </si>
  <si>
    <t>　　スイングヤーダ</t>
    <phoneticPr fontId="2"/>
  </si>
  <si>
    <t>　　　ラベラー</t>
    <phoneticPr fontId="2"/>
  </si>
  <si>
    <t>　　チッパー(チップキャンター)</t>
    <phoneticPr fontId="2"/>
  </si>
  <si>
    <t>　　　グレーディングマシン</t>
    <phoneticPr fontId="2"/>
  </si>
  <si>
    <t>木材加工流通施設整備</t>
    <phoneticPr fontId="2"/>
  </si>
  <si>
    <t>　　ボイラー</t>
    <phoneticPr fontId="2"/>
  </si>
  <si>
    <t>　　ジョインター</t>
    <phoneticPr fontId="2"/>
  </si>
  <si>
    <t>〔資料〕林業振興課</t>
    <phoneticPr fontId="2"/>
  </si>
  <si>
    <t>事業種目</t>
    <phoneticPr fontId="2"/>
  </si>
  <si>
    <t>高性能林業機械等の導入</t>
    <phoneticPr fontId="2"/>
  </si>
  <si>
    <t>－</t>
    <phoneticPr fontId="2"/>
  </si>
  <si>
    <t>木材加工流通施設等整備</t>
    <phoneticPr fontId="2"/>
  </si>
  <si>
    <t>間伐材加工流通施設整備</t>
    <phoneticPr fontId="2"/>
  </si>
  <si>
    <t>地域材利用開発</t>
    <phoneticPr fontId="2"/>
  </si>
  <si>
    <t>地域材利用拡大に向けた製品開発、商品開発</t>
    <phoneticPr fontId="2"/>
  </si>
  <si>
    <t>グラップル付きバックホウ</t>
    <phoneticPr fontId="2"/>
  </si>
  <si>
    <t>フェラーバンチャ</t>
    <phoneticPr fontId="2"/>
  </si>
  <si>
    <t>スイングヤーダ</t>
    <phoneticPr fontId="2"/>
  </si>
  <si>
    <t>プロセッサ</t>
    <phoneticPr fontId="2"/>
  </si>
  <si>
    <t>フォワーダ</t>
    <phoneticPr fontId="2"/>
  </si>
  <si>
    <t>ハーベスタ</t>
    <phoneticPr fontId="2"/>
  </si>
  <si>
    <t>タワーヤーダ</t>
    <phoneticPr fontId="2"/>
  </si>
  <si>
    <t>計</t>
    <phoneticPr fontId="2"/>
  </si>
  <si>
    <t>ペレットボイラー</t>
    <phoneticPr fontId="2"/>
  </si>
  <si>
    <t>ペレットストーブ</t>
    <phoneticPr fontId="2"/>
  </si>
  <si>
    <t>２７年度</t>
    <rPh sb="2" eb="4">
      <t>ネンド</t>
    </rPh>
    <phoneticPr fontId="2"/>
  </si>
  <si>
    <t>木造公共建築物等の整備</t>
    <rPh sb="0" eb="2">
      <t>モクゾウ</t>
    </rPh>
    <rPh sb="2" eb="4">
      <t>コウキョウ</t>
    </rPh>
    <rPh sb="4" eb="8">
      <t>ケンチクブツナド</t>
    </rPh>
    <rPh sb="9" eb="11">
      <t>セイビ</t>
    </rPh>
    <phoneticPr fontId="2"/>
  </si>
  <si>
    <t>公共施設</t>
    <rPh sb="0" eb="2">
      <t>コウキョウ</t>
    </rPh>
    <rPh sb="2" eb="4">
      <t>シセツ</t>
    </rPh>
    <phoneticPr fontId="2"/>
  </si>
  <si>
    <t>　木造公共施設</t>
    <rPh sb="1" eb="3">
      <t>モクゾウ</t>
    </rPh>
    <rPh sb="3" eb="5">
      <t>コウキョウ</t>
    </rPh>
    <rPh sb="5" eb="7">
      <t>シセツ</t>
    </rPh>
    <phoneticPr fontId="2"/>
  </si>
  <si>
    <t>平成27年度は平成26年度国補正で成立した加速化交付金を含む</t>
    <rPh sb="0" eb="2">
      <t>ヘイセイ</t>
    </rPh>
    <rPh sb="4" eb="6">
      <t>ネンド</t>
    </rPh>
    <rPh sb="7" eb="9">
      <t>ヘイセイ</t>
    </rPh>
    <rPh sb="11" eb="13">
      <t>ネンド</t>
    </rPh>
    <rPh sb="13" eb="14">
      <t>クニ</t>
    </rPh>
    <rPh sb="14" eb="16">
      <t>ホセイ</t>
    </rPh>
    <rPh sb="17" eb="19">
      <t>セイリツ</t>
    </rPh>
    <rPh sb="21" eb="24">
      <t>カソクカ</t>
    </rPh>
    <rPh sb="24" eb="27">
      <t>コウフキン</t>
    </rPh>
    <rPh sb="28" eb="29">
      <t>フク</t>
    </rPh>
    <phoneticPr fontId="2"/>
  </si>
  <si>
    <t>-</t>
    <phoneticPr fontId="2"/>
  </si>
  <si>
    <t>みなかみ町</t>
    <rPh sb="4" eb="5">
      <t>マチ</t>
    </rPh>
    <phoneticPr fontId="2"/>
  </si>
  <si>
    <t>高能率林内作業車</t>
    <rPh sb="0" eb="3">
      <t>コウノウリツ</t>
    </rPh>
    <rPh sb="3" eb="5">
      <t>リンナイ</t>
    </rPh>
    <rPh sb="5" eb="8">
      <t>サギョウシャ</t>
    </rPh>
    <phoneticPr fontId="2"/>
  </si>
  <si>
    <t>上野村生活支援ハウス</t>
    <rPh sb="0" eb="3">
      <t>ウエノムラ</t>
    </rPh>
    <rPh sb="3" eb="5">
      <t>セイカツ</t>
    </rPh>
    <rPh sb="5" eb="7">
      <t>シエン</t>
    </rPh>
    <phoneticPr fontId="2"/>
  </si>
  <si>
    <t>邑楽町長柄幼稚園</t>
    <rPh sb="0" eb="3">
      <t>オウラマチ</t>
    </rPh>
    <rPh sb="3" eb="5">
      <t>ナガエ</t>
    </rPh>
    <rPh sb="5" eb="8">
      <t>ヨウチエン</t>
    </rPh>
    <phoneticPr fontId="2"/>
  </si>
  <si>
    <t>邑楽町高島幼稚園</t>
    <rPh sb="0" eb="3">
      <t>オウラマチ</t>
    </rPh>
    <rPh sb="3" eb="5">
      <t>タカシマ</t>
    </rPh>
    <rPh sb="5" eb="8">
      <t>ヨウチエン</t>
    </rPh>
    <phoneticPr fontId="2"/>
  </si>
  <si>
    <t>玉村町第四保育園</t>
    <rPh sb="0" eb="3">
      <t>タマムラマチ</t>
    </rPh>
    <rPh sb="3" eb="4">
      <t>ダイ</t>
    </rPh>
    <rPh sb="4" eb="5">
      <t>ヨン</t>
    </rPh>
    <rPh sb="5" eb="8">
      <t>ホイクエン</t>
    </rPh>
    <phoneticPr fontId="2"/>
  </si>
  <si>
    <t>前橋市総社資料館</t>
    <rPh sb="0" eb="3">
      <t>マエバシシ</t>
    </rPh>
    <rPh sb="3" eb="5">
      <t>ソウジャ</t>
    </rPh>
    <rPh sb="5" eb="8">
      <t>シリョウカン</t>
    </rPh>
    <phoneticPr fontId="2"/>
  </si>
  <si>
    <t>上野村森林機能利用研修施設</t>
    <rPh sb="0" eb="3">
      <t>ウエノムラ</t>
    </rPh>
    <rPh sb="3" eb="5">
      <t>シンリン</t>
    </rPh>
    <rPh sb="5" eb="7">
      <t>キノウ</t>
    </rPh>
    <rPh sb="7" eb="9">
      <t>リヨウ</t>
    </rPh>
    <rPh sb="9" eb="11">
      <t>ケンシュウ</t>
    </rPh>
    <rPh sb="11" eb="13">
      <t>シセツ</t>
    </rPh>
    <phoneticPr fontId="2"/>
  </si>
  <si>
    <t>みなかみ町つきよのこども園</t>
    <rPh sb="4" eb="5">
      <t>マチ</t>
    </rPh>
    <rPh sb="12" eb="13">
      <t>エン</t>
    </rPh>
    <phoneticPr fontId="2"/>
  </si>
  <si>
    <t>邑楽町北保育園</t>
    <rPh sb="0" eb="3">
      <t>オウラマチ</t>
    </rPh>
    <rPh sb="3" eb="4">
      <t>キタ</t>
    </rPh>
    <rPh sb="4" eb="7">
      <t>ホイクエン</t>
    </rPh>
    <phoneticPr fontId="2"/>
  </si>
  <si>
    <t>邑楽町邑楽中学校特別教室棟</t>
    <rPh sb="0" eb="3">
      <t>オウラマチ</t>
    </rPh>
    <rPh sb="3" eb="5">
      <t>オウラ</t>
    </rPh>
    <rPh sb="5" eb="8">
      <t>チュウガッコウ</t>
    </rPh>
    <rPh sb="8" eb="10">
      <t>トクベツ</t>
    </rPh>
    <rPh sb="10" eb="12">
      <t>キョウシツ</t>
    </rPh>
    <rPh sb="12" eb="13">
      <t>トウ</t>
    </rPh>
    <phoneticPr fontId="2"/>
  </si>
  <si>
    <t>メ ニ ュ ー</t>
    <phoneticPr fontId="2"/>
  </si>
  <si>
    <t>　特用林産加工流通施設</t>
    <rPh sb="1" eb="3">
      <t>トクヨウ</t>
    </rPh>
    <rPh sb="3" eb="5">
      <t>リンサン</t>
    </rPh>
    <rPh sb="5" eb="7">
      <t>カコウ</t>
    </rPh>
    <rPh sb="7" eb="9">
      <t>リュウツウ</t>
    </rPh>
    <rPh sb="9" eb="11">
      <t>シセツ</t>
    </rPh>
    <phoneticPr fontId="2"/>
  </si>
  <si>
    <t>　特用林産物生産施設</t>
    <rPh sb="1" eb="3">
      <t>トクヨウ</t>
    </rPh>
    <rPh sb="3" eb="6">
      <t>リンサンブツ</t>
    </rPh>
    <rPh sb="6" eb="8">
      <t>セイサン</t>
    </rPh>
    <rPh sb="8" eb="10">
      <t>シセツ</t>
    </rPh>
    <phoneticPr fontId="2"/>
  </si>
  <si>
    <t>　　菌床製造施設</t>
    <rPh sb="2" eb="3">
      <t>キン</t>
    </rPh>
    <rPh sb="3" eb="4">
      <t>ユカ</t>
    </rPh>
    <rPh sb="4" eb="6">
      <t>セイゾウ</t>
    </rPh>
    <rPh sb="6" eb="8">
      <t>シセツ</t>
    </rPh>
    <phoneticPr fontId="2"/>
  </si>
  <si>
    <t>メ ニ ュ ー</t>
    <phoneticPr fontId="2"/>
  </si>
  <si>
    <t>２８年度</t>
    <rPh sb="2" eb="4">
      <t>ネンド</t>
    </rPh>
    <phoneticPr fontId="2"/>
  </si>
  <si>
    <t>　廃床等活用施設</t>
    <rPh sb="1" eb="2">
      <t>ハイ</t>
    </rPh>
    <rPh sb="2" eb="4">
      <t>ユカナド</t>
    </rPh>
    <rPh sb="4" eb="6">
      <t>カツヨウ</t>
    </rPh>
    <rPh sb="6" eb="8">
      <t>シセツ</t>
    </rPh>
    <phoneticPr fontId="2"/>
  </si>
  <si>
    <t>　　廃床等活用施設装置</t>
    <rPh sb="2" eb="3">
      <t>ハイ</t>
    </rPh>
    <rPh sb="3" eb="5">
      <t>ユカナド</t>
    </rPh>
    <rPh sb="5" eb="7">
      <t>カツヨウ</t>
    </rPh>
    <rPh sb="7" eb="9">
      <t>シセツ</t>
    </rPh>
    <rPh sb="9" eb="11">
      <t>ソウチ</t>
    </rPh>
    <phoneticPr fontId="2"/>
  </si>
  <si>
    <t>森林整備の推進</t>
    <rPh sb="0" eb="2">
      <t>シンリン</t>
    </rPh>
    <rPh sb="2" eb="4">
      <t>セイビ</t>
    </rPh>
    <rPh sb="5" eb="7">
      <t>スイシン</t>
    </rPh>
    <phoneticPr fontId="2"/>
  </si>
  <si>
    <t>高性能林業機械等の整備</t>
    <rPh sb="0" eb="3">
      <t>コウセイノウ</t>
    </rPh>
    <rPh sb="3" eb="5">
      <t>リンギョウ</t>
    </rPh>
    <rPh sb="5" eb="7">
      <t>キカイ</t>
    </rPh>
    <rPh sb="7" eb="8">
      <t>ナド</t>
    </rPh>
    <rPh sb="9" eb="11">
      <t>セイビ</t>
    </rPh>
    <phoneticPr fontId="2"/>
  </si>
  <si>
    <t>林業機械作業システム整備【森林整備型】</t>
    <rPh sb="0" eb="2">
      <t>リンギョウ</t>
    </rPh>
    <rPh sb="2" eb="4">
      <t>キカイ</t>
    </rPh>
    <rPh sb="4" eb="6">
      <t>サギョウ</t>
    </rPh>
    <rPh sb="10" eb="12">
      <t>セイビ</t>
    </rPh>
    <rPh sb="13" eb="15">
      <t>シンリン</t>
    </rPh>
    <rPh sb="15" eb="17">
      <t>セイビ</t>
    </rPh>
    <rPh sb="17" eb="18">
      <t>ガタ</t>
    </rPh>
    <phoneticPr fontId="2"/>
  </si>
  <si>
    <t>木材加工流通施設等の整備</t>
    <rPh sb="0" eb="2">
      <t>モクザイ</t>
    </rPh>
    <rPh sb="2" eb="4">
      <t>カコウ</t>
    </rPh>
    <rPh sb="4" eb="6">
      <t>リュウツウ</t>
    </rPh>
    <rPh sb="6" eb="8">
      <t>シセツ</t>
    </rPh>
    <rPh sb="8" eb="9">
      <t>ナド</t>
    </rPh>
    <rPh sb="10" eb="12">
      <t>セイビ</t>
    </rPh>
    <phoneticPr fontId="2"/>
  </si>
  <si>
    <t>木材加工流通施設等整備</t>
    <rPh sb="0" eb="2">
      <t>モクザイ</t>
    </rPh>
    <rPh sb="2" eb="4">
      <t>カコウ</t>
    </rPh>
    <rPh sb="4" eb="6">
      <t>リュウツウ</t>
    </rPh>
    <rPh sb="6" eb="8">
      <t>シセツ</t>
    </rPh>
    <rPh sb="8" eb="9">
      <t>ナド</t>
    </rPh>
    <rPh sb="9" eb="11">
      <t>セイビ</t>
    </rPh>
    <phoneticPr fontId="2"/>
  </si>
  <si>
    <t>　高性能林業機械等</t>
    <rPh sb="1" eb="4">
      <t>コウセイノウ</t>
    </rPh>
    <rPh sb="4" eb="6">
      <t>リンギョウ</t>
    </rPh>
    <rPh sb="6" eb="8">
      <t>キカイ</t>
    </rPh>
    <rPh sb="8" eb="9">
      <t>ナド</t>
    </rPh>
    <phoneticPr fontId="2"/>
  </si>
  <si>
    <t>　　グラップル付きトラック</t>
    <rPh sb="7" eb="8">
      <t>ツ</t>
    </rPh>
    <phoneticPr fontId="2"/>
  </si>
  <si>
    <t>　木材集出荷施設</t>
    <rPh sb="1" eb="3">
      <t>モクザイ</t>
    </rPh>
    <rPh sb="3" eb="4">
      <t>シュウ</t>
    </rPh>
    <rPh sb="4" eb="6">
      <t>シュッカ</t>
    </rPh>
    <rPh sb="6" eb="8">
      <t>シセツ</t>
    </rPh>
    <phoneticPr fontId="2"/>
  </si>
  <si>
    <t>メニュー</t>
    <phoneticPr fontId="2"/>
  </si>
  <si>
    <t>事業種目</t>
    <rPh sb="0" eb="2">
      <t>ジギョウ</t>
    </rPh>
    <rPh sb="2" eb="4">
      <t>シュモク</t>
    </rPh>
    <phoneticPr fontId="2"/>
  </si>
  <si>
    <t>間伐材等加工流通施設整備</t>
    <rPh sb="0" eb="3">
      <t>カンバツザイ</t>
    </rPh>
    <rPh sb="3" eb="4">
      <t>ナド</t>
    </rPh>
    <rPh sb="4" eb="6">
      <t>カコウ</t>
    </rPh>
    <rPh sb="6" eb="8">
      <t>リュウツウ</t>
    </rPh>
    <rPh sb="8" eb="10">
      <t>シセツ</t>
    </rPh>
    <rPh sb="10" eb="12">
      <t>セイビ</t>
    </rPh>
    <phoneticPr fontId="2"/>
  </si>
  <si>
    <t>　木材処理加工施設整備</t>
    <rPh sb="1" eb="3">
      <t>モクザイ</t>
    </rPh>
    <rPh sb="3" eb="5">
      <t>ショリ</t>
    </rPh>
    <rPh sb="5" eb="7">
      <t>カコウ</t>
    </rPh>
    <rPh sb="7" eb="9">
      <t>シセツ</t>
    </rPh>
    <rPh sb="9" eb="11">
      <t>セイビ</t>
    </rPh>
    <phoneticPr fontId="2"/>
  </si>
  <si>
    <t>間伐材等加工流通施設整備</t>
    <rPh sb="0" eb="2">
      <t>カンバツ</t>
    </rPh>
    <rPh sb="2" eb="3">
      <t>ザイ</t>
    </rPh>
    <rPh sb="3" eb="4">
      <t>ナド</t>
    </rPh>
    <rPh sb="4" eb="6">
      <t>カコウ</t>
    </rPh>
    <rPh sb="6" eb="8">
      <t>リュウツウ</t>
    </rPh>
    <rPh sb="8" eb="10">
      <t>シセツ</t>
    </rPh>
    <rPh sb="10" eb="12">
      <t>セイビ</t>
    </rPh>
    <phoneticPr fontId="2"/>
  </si>
  <si>
    <t>H2１年度～H28年度</t>
    <rPh sb="3" eb="5">
      <t>ネンド</t>
    </rPh>
    <rPh sb="9" eb="11">
      <t>ネンド</t>
    </rPh>
    <phoneticPr fontId="2"/>
  </si>
  <si>
    <t>（注）平成１２年度事業は、平成１１年度からの繰越分</t>
    <rPh sb="1" eb="2">
      <t>チュウ</t>
    </rPh>
    <rPh sb="3" eb="5">
      <t>ヘイセイ</t>
    </rPh>
    <rPh sb="7" eb="9">
      <t>ネンド</t>
    </rPh>
    <rPh sb="9" eb="11">
      <t>ジギョウ</t>
    </rPh>
    <rPh sb="13" eb="15">
      <t>ヘイセイ</t>
    </rPh>
    <rPh sb="17" eb="19">
      <t>ネンド</t>
    </rPh>
    <rPh sb="22" eb="23">
      <t>グリ</t>
    </rPh>
    <rPh sb="23" eb="24">
      <t>コシ</t>
    </rPh>
    <rPh sb="24" eb="25">
      <t>ブン</t>
    </rPh>
    <phoneticPr fontId="2"/>
  </si>
  <si>
    <t>（注）平成１３年度事業は、平成１２年度からの繰越分</t>
    <rPh sb="1" eb="2">
      <t>チュウ</t>
    </rPh>
    <rPh sb="3" eb="5">
      <t>ヘイセイ</t>
    </rPh>
    <rPh sb="7" eb="9">
      <t>ネンド</t>
    </rPh>
    <rPh sb="9" eb="11">
      <t>ジギョウ</t>
    </rPh>
    <rPh sb="13" eb="15">
      <t>ヘイセイ</t>
    </rPh>
    <rPh sb="17" eb="19">
      <t>ネンド</t>
    </rPh>
    <rPh sb="22" eb="23">
      <t>グリ</t>
    </rPh>
    <rPh sb="23" eb="24">
      <t>コシ</t>
    </rPh>
    <rPh sb="24" eb="25">
      <t>ブン</t>
    </rPh>
    <phoneticPr fontId="2"/>
  </si>
  <si>
    <t>２９年度</t>
    <rPh sb="2" eb="4">
      <t>ネンド</t>
    </rPh>
    <phoneticPr fontId="2"/>
  </si>
  <si>
    <t>Ｈ　２５～２９　年　度</t>
    <rPh sb="8" eb="11">
      <t>ネンド</t>
    </rPh>
    <phoneticPr fontId="2"/>
  </si>
  <si>
    <t>中之条町</t>
    <rPh sb="0" eb="4">
      <t>ナカノジョウマチ</t>
    </rPh>
    <phoneticPr fontId="2"/>
  </si>
  <si>
    <t>東吾妻町</t>
    <rPh sb="0" eb="1">
      <t>ヒガシ</t>
    </rPh>
    <rPh sb="1" eb="4">
      <t>アガツママチ</t>
    </rPh>
    <phoneticPr fontId="2"/>
  </si>
  <si>
    <t>木材利用及び木材産業体制の整備促進</t>
    <rPh sb="0" eb="2">
      <t>モクザイ</t>
    </rPh>
    <rPh sb="2" eb="4">
      <t>リヨウ</t>
    </rPh>
    <rPh sb="4" eb="5">
      <t>オヨ</t>
    </rPh>
    <rPh sb="6" eb="8">
      <t>モクザイ</t>
    </rPh>
    <rPh sb="8" eb="10">
      <t>サンギョウ</t>
    </rPh>
    <rPh sb="10" eb="12">
      <t>タイセイ</t>
    </rPh>
    <rPh sb="13" eb="15">
      <t>セイビ</t>
    </rPh>
    <rPh sb="15" eb="17">
      <t>ソクシン</t>
    </rPh>
    <phoneticPr fontId="2"/>
  </si>
  <si>
    <t>　　高能率林内作業車</t>
    <rPh sb="2" eb="5">
      <t>コウノウリツ</t>
    </rPh>
    <rPh sb="5" eb="6">
      <t>リン</t>
    </rPh>
    <rPh sb="6" eb="7">
      <t>ナイ</t>
    </rPh>
    <rPh sb="7" eb="9">
      <t>サギョウ</t>
    </rPh>
    <rPh sb="9" eb="10">
      <t>クルマ</t>
    </rPh>
    <phoneticPr fontId="2"/>
  </si>
  <si>
    <t>　　チップ加工施設</t>
    <rPh sb="5" eb="7">
      <t>カコウ</t>
    </rPh>
    <rPh sb="7" eb="9">
      <t>シセツ</t>
    </rPh>
    <phoneticPr fontId="2"/>
  </si>
  <si>
    <t>式</t>
    <rPh sb="0" eb="1">
      <t>シキ</t>
    </rPh>
    <phoneticPr fontId="2"/>
  </si>
  <si>
    <t>Ｈ　２８　年　度</t>
    <rPh sb="5" eb="8">
      <t>ネンド</t>
    </rPh>
    <phoneticPr fontId="2"/>
  </si>
  <si>
    <t>先進的モデル提案事業</t>
    <rPh sb="0" eb="3">
      <t>センシンテキ</t>
    </rPh>
    <rPh sb="6" eb="8">
      <t>テイアン</t>
    </rPh>
    <rPh sb="8" eb="10">
      <t>ジギョウ</t>
    </rPh>
    <phoneticPr fontId="2"/>
  </si>
  <si>
    <t>　　ハーベスタ</t>
    <phoneticPr fontId="2"/>
  </si>
  <si>
    <t>　サプライチェーン構築のための検討会の実施</t>
    <rPh sb="9" eb="11">
      <t>コウチク</t>
    </rPh>
    <rPh sb="15" eb="18">
      <t>ケントウカイ</t>
    </rPh>
    <rPh sb="19" eb="21">
      <t>ジッシ</t>
    </rPh>
    <phoneticPr fontId="2"/>
  </si>
  <si>
    <t>　需給情報連携システムの開発</t>
    <rPh sb="1" eb="3">
      <t>ジュキュウ</t>
    </rPh>
    <rPh sb="3" eb="5">
      <t>ジョウホウ</t>
    </rPh>
    <rPh sb="5" eb="7">
      <t>レンケイ</t>
    </rPh>
    <rPh sb="12" eb="14">
      <t>カイハツ</t>
    </rPh>
    <phoneticPr fontId="2"/>
  </si>
  <si>
    <t>　農業用温室への木材利用の検証</t>
    <rPh sb="1" eb="4">
      <t>ノウギョウヨウ</t>
    </rPh>
    <rPh sb="4" eb="6">
      <t>オンシツ</t>
    </rPh>
    <rPh sb="8" eb="10">
      <t>モクザイ</t>
    </rPh>
    <rPh sb="10" eb="12">
      <t>リヨウ</t>
    </rPh>
    <rPh sb="13" eb="15">
      <t>ケンショウ</t>
    </rPh>
    <phoneticPr fontId="2"/>
  </si>
  <si>
    <t>第４表　強い林業・木材産業づくり交付金　実績一覧表</t>
    <rPh sb="0" eb="1">
      <t>ダイ</t>
    </rPh>
    <rPh sb="2" eb="3">
      <t>ヒョウ</t>
    </rPh>
    <rPh sb="4" eb="5">
      <t>ツヨ</t>
    </rPh>
    <rPh sb="6" eb="8">
      <t>リンギョウ</t>
    </rPh>
    <rPh sb="9" eb="11">
      <t>モクザイ</t>
    </rPh>
    <rPh sb="11" eb="13">
      <t>サンギョウ</t>
    </rPh>
    <rPh sb="16" eb="19">
      <t>コウフキン</t>
    </rPh>
    <rPh sb="20" eb="22">
      <t>ジッセキ</t>
    </rPh>
    <rPh sb="22" eb="25">
      <t>イチランヒョウ</t>
    </rPh>
    <phoneticPr fontId="2"/>
  </si>
  <si>
    <t>第６表　森林・林業・木材産業づくり交付金　実績一覧表</t>
    <rPh sb="0" eb="1">
      <t>ダイ</t>
    </rPh>
    <rPh sb="2" eb="3">
      <t>ヒョウ</t>
    </rPh>
    <rPh sb="4" eb="6">
      <t>シンリン</t>
    </rPh>
    <rPh sb="7" eb="9">
      <t>リンギョウ</t>
    </rPh>
    <rPh sb="10" eb="12">
      <t>モクザイ</t>
    </rPh>
    <rPh sb="12" eb="14">
      <t>サンギョウ</t>
    </rPh>
    <rPh sb="17" eb="20">
      <t>コウフキン</t>
    </rPh>
    <rPh sb="21" eb="23">
      <t>ジッセキ</t>
    </rPh>
    <rPh sb="23" eb="26">
      <t>イチランヒョウ</t>
    </rPh>
    <phoneticPr fontId="2"/>
  </si>
  <si>
    <t>第７表　森林・林業・木材産業づくり交付金　事業内容一覧表</t>
    <rPh sb="0" eb="1">
      <t>ダイ</t>
    </rPh>
    <rPh sb="2" eb="3">
      <t>ヒョウ</t>
    </rPh>
    <rPh sb="4" eb="6">
      <t>シンリン</t>
    </rPh>
    <rPh sb="21" eb="23">
      <t>ジギョウ</t>
    </rPh>
    <rPh sb="23" eb="25">
      <t>ナイヨウ</t>
    </rPh>
    <rPh sb="25" eb="28">
      <t>イチランヒョウ</t>
    </rPh>
    <phoneticPr fontId="2"/>
  </si>
  <si>
    <t>第５表　強い林業・木材産業づくり交付金　事業内容一覧表</t>
    <rPh sb="0" eb="1">
      <t>ダイ</t>
    </rPh>
    <rPh sb="2" eb="3">
      <t>ヒョウ</t>
    </rPh>
    <rPh sb="4" eb="5">
      <t>ツヨ</t>
    </rPh>
    <rPh sb="6" eb="8">
      <t>リンギョウ</t>
    </rPh>
    <rPh sb="9" eb="11">
      <t>モクザイ</t>
    </rPh>
    <rPh sb="11" eb="13">
      <t>サンギョウ</t>
    </rPh>
    <rPh sb="20" eb="22">
      <t>ジギョウ</t>
    </rPh>
    <rPh sb="22" eb="24">
      <t>ナイヨウ</t>
    </rPh>
    <rPh sb="24" eb="27">
      <t>イチランヒョウ</t>
    </rPh>
    <phoneticPr fontId="2"/>
  </si>
  <si>
    <t>第１表　　第１次林構～活性化林構　実績一覧表</t>
    <rPh sb="0" eb="1">
      <t>ダイ</t>
    </rPh>
    <rPh sb="2" eb="3">
      <t>ヒョウ</t>
    </rPh>
    <rPh sb="5" eb="6">
      <t>ダイ</t>
    </rPh>
    <rPh sb="7" eb="8">
      <t>ジ</t>
    </rPh>
    <rPh sb="8" eb="10">
      <t>リンコウ</t>
    </rPh>
    <rPh sb="11" eb="14">
      <t>カッセイカ</t>
    </rPh>
    <rPh sb="14" eb="15">
      <t>ハヤシ</t>
    </rPh>
    <rPh sb="15" eb="16">
      <t>ガマエ</t>
    </rPh>
    <rPh sb="17" eb="19">
      <t>ジッセキ</t>
    </rPh>
    <rPh sb="19" eb="22">
      <t>イチランヒョウ</t>
    </rPh>
    <phoneticPr fontId="2"/>
  </si>
  <si>
    <t>第８表　森林・林業再生基盤づくり交付金　実績一覧表</t>
    <rPh sb="0" eb="1">
      <t>ダイ</t>
    </rPh>
    <rPh sb="2" eb="3">
      <t>ヒョウ</t>
    </rPh>
    <rPh sb="4" eb="6">
      <t>シンリン</t>
    </rPh>
    <rPh sb="7" eb="9">
      <t>リンギョウ</t>
    </rPh>
    <rPh sb="9" eb="11">
      <t>サイセイ</t>
    </rPh>
    <rPh sb="11" eb="13">
      <t>キバン</t>
    </rPh>
    <rPh sb="16" eb="19">
      <t>コウフキン</t>
    </rPh>
    <rPh sb="20" eb="22">
      <t>ジッセキ</t>
    </rPh>
    <rPh sb="22" eb="25">
      <t>イチランヒョウ</t>
    </rPh>
    <phoneticPr fontId="2"/>
  </si>
  <si>
    <t>第９表　森林・林業再生基盤づくり交付金　事業内容一覧表</t>
    <rPh sb="0" eb="1">
      <t>ダイ</t>
    </rPh>
    <rPh sb="2" eb="3">
      <t>ヒョウ</t>
    </rPh>
    <rPh sb="4" eb="6">
      <t>シンリン</t>
    </rPh>
    <rPh sb="7" eb="9">
      <t>リンギョウ</t>
    </rPh>
    <rPh sb="9" eb="11">
      <t>サイセイ</t>
    </rPh>
    <rPh sb="11" eb="13">
      <t>キバン</t>
    </rPh>
    <rPh sb="16" eb="19">
      <t>コウフキン</t>
    </rPh>
    <rPh sb="20" eb="22">
      <t>ジギョウ</t>
    </rPh>
    <rPh sb="22" eb="24">
      <t>ナイヨウ</t>
    </rPh>
    <rPh sb="24" eb="27">
      <t>イチランヒョウ</t>
    </rPh>
    <phoneticPr fontId="2"/>
  </si>
  <si>
    <t>第10表　合板・製材生産性強化対策交付金実績一覧表</t>
    <rPh sb="0" eb="1">
      <t>ダイ</t>
    </rPh>
    <rPh sb="3" eb="4">
      <t>ヒョウ</t>
    </rPh>
    <rPh sb="5" eb="7">
      <t>ゴウバン</t>
    </rPh>
    <rPh sb="8" eb="10">
      <t>セイザイ</t>
    </rPh>
    <rPh sb="10" eb="13">
      <t>セイサンセイ</t>
    </rPh>
    <rPh sb="13" eb="15">
      <t>キョウカ</t>
    </rPh>
    <rPh sb="15" eb="17">
      <t>タイサク</t>
    </rPh>
    <rPh sb="17" eb="20">
      <t>コウフキン</t>
    </rPh>
    <rPh sb="20" eb="22">
      <t>ジッセキ</t>
    </rPh>
    <rPh sb="22" eb="25">
      <t>イチランヒョウ</t>
    </rPh>
    <phoneticPr fontId="2"/>
  </si>
  <si>
    <t>第11表　合板・製材生産性強化対策交付金事業内容一覧表</t>
    <rPh sb="0" eb="1">
      <t>ダイ</t>
    </rPh>
    <rPh sb="3" eb="4">
      <t>ヒョウ</t>
    </rPh>
    <rPh sb="5" eb="7">
      <t>ゴウバン</t>
    </rPh>
    <rPh sb="8" eb="10">
      <t>セイザイ</t>
    </rPh>
    <rPh sb="10" eb="13">
      <t>セイサンセイ</t>
    </rPh>
    <rPh sb="13" eb="15">
      <t>キョウカ</t>
    </rPh>
    <rPh sb="15" eb="17">
      <t>タイサク</t>
    </rPh>
    <rPh sb="17" eb="20">
      <t>コウフキン</t>
    </rPh>
    <rPh sb="20" eb="22">
      <t>ジギョウ</t>
    </rPh>
    <rPh sb="22" eb="24">
      <t>ナイヨウ</t>
    </rPh>
    <rPh sb="24" eb="27">
      <t>イチランヒョウ</t>
    </rPh>
    <phoneticPr fontId="2"/>
  </si>
  <si>
    <t>作業道開設 ２路線</t>
    <rPh sb="0" eb="3">
      <t>サギョウドウ</t>
    </rPh>
    <rPh sb="3" eb="5">
      <t>カイセツ</t>
    </rPh>
    <rPh sb="7" eb="9">
      <t>ロセン</t>
    </rPh>
    <phoneticPr fontId="2"/>
  </si>
  <si>
    <t>林業生産
効率化事業</t>
    <rPh sb="0" eb="2">
      <t>リンギョウ</t>
    </rPh>
    <rPh sb="2" eb="4">
      <t>セイサン</t>
    </rPh>
    <rPh sb="5" eb="8">
      <t>コウリツカ</t>
    </rPh>
    <rPh sb="8" eb="10">
      <t>ジギョウ</t>
    </rPh>
    <phoneticPr fontId="2"/>
  </si>
  <si>
    <t>効率化施設
整備事業</t>
    <rPh sb="0" eb="3">
      <t>コウリツカ</t>
    </rPh>
    <rPh sb="3" eb="5">
      <t>シセツ</t>
    </rPh>
    <rPh sb="6" eb="10">
      <t>セイビジギョウ</t>
    </rPh>
    <phoneticPr fontId="2"/>
  </si>
  <si>
    <t>特用林産物活用
施設等整備事業</t>
    <rPh sb="0" eb="1">
      <t>トク</t>
    </rPh>
    <rPh sb="1" eb="2">
      <t>ヨウ</t>
    </rPh>
    <rPh sb="2" eb="4">
      <t>リンサン</t>
    </rPh>
    <rPh sb="4" eb="5">
      <t>ブツ</t>
    </rPh>
    <rPh sb="5" eb="7">
      <t>カツヨウ</t>
    </rPh>
    <rPh sb="8" eb="10">
      <t>シセツ</t>
    </rPh>
    <rPh sb="10" eb="11">
      <t>ナド</t>
    </rPh>
    <phoneticPr fontId="2"/>
  </si>
  <si>
    <t>林業機械作業システム整備
【森林整備型】</t>
    <rPh sb="0" eb="2">
      <t>リンギョウ</t>
    </rPh>
    <rPh sb="2" eb="4">
      <t>キカイ</t>
    </rPh>
    <rPh sb="4" eb="6">
      <t>サギョウ</t>
    </rPh>
    <rPh sb="10" eb="12">
      <t>セイビ</t>
    </rPh>
    <rPh sb="14" eb="16">
      <t>シンリン</t>
    </rPh>
    <rPh sb="16" eb="18">
      <t>セイビ</t>
    </rPh>
    <rPh sb="18" eb="19">
      <t>ガタ</t>
    </rPh>
    <phoneticPr fontId="2"/>
  </si>
  <si>
    <t>木質バイオマス利用施設等整備</t>
    <rPh sb="0" eb="2">
      <t>モクシツ</t>
    </rPh>
    <rPh sb="7" eb="9">
      <t>リヨウ</t>
    </rPh>
    <rPh sb="9" eb="11">
      <t>シセツ</t>
    </rPh>
    <rPh sb="11" eb="12">
      <t>トウ</t>
    </rPh>
    <rPh sb="12" eb="14">
      <t>セイビ</t>
    </rPh>
    <phoneticPr fontId="2"/>
  </si>
  <si>
    <t>木質バイオマスエネルギー利用施設整備</t>
    <rPh sb="0" eb="2">
      <t>モクシツ</t>
    </rPh>
    <rPh sb="12" eb="14">
      <t>リヨウ</t>
    </rPh>
    <rPh sb="14" eb="16">
      <t>シセツ</t>
    </rPh>
    <rPh sb="16" eb="18">
      <t>セイビ</t>
    </rPh>
    <phoneticPr fontId="2"/>
  </si>
  <si>
    <t>政策目標</t>
    <rPh sb="0" eb="1">
      <t>セイ</t>
    </rPh>
    <rPh sb="1" eb="2">
      <t>サク</t>
    </rPh>
    <rPh sb="2" eb="3">
      <t>メ</t>
    </rPh>
    <rPh sb="3" eb="4">
      <t>ヒョウ</t>
    </rPh>
    <phoneticPr fontId="2"/>
  </si>
  <si>
    <t>Ｈ　３０　年　度</t>
    <rPh sb="5" eb="8">
      <t>ネンド</t>
    </rPh>
    <phoneticPr fontId="2"/>
  </si>
  <si>
    <t>林業機械作業システム整備</t>
    <rPh sb="0" eb="2">
      <t>リンギョウ</t>
    </rPh>
    <rPh sb="2" eb="4">
      <t>キカイ</t>
    </rPh>
    <rPh sb="4" eb="6">
      <t>サギョウ</t>
    </rPh>
    <rPh sb="10" eb="12">
      <t>セイビ</t>
    </rPh>
    <phoneticPr fontId="2"/>
  </si>
  <si>
    <t>　　グラップル</t>
    <phoneticPr fontId="2"/>
  </si>
  <si>
    <t>林業機械導入</t>
    <rPh sb="0" eb="2">
      <t>リンギョウ</t>
    </rPh>
    <rPh sb="2" eb="4">
      <t>キカイ</t>
    </rPh>
    <rPh sb="4" eb="6">
      <t>ドウニュウ</t>
    </rPh>
    <phoneticPr fontId="2"/>
  </si>
  <si>
    <t>林業経営体育成対策（林業機械リース支援）</t>
    <rPh sb="0" eb="2">
      <t>リンギョウ</t>
    </rPh>
    <rPh sb="2" eb="5">
      <t>ケイエイタイ</t>
    </rPh>
    <rPh sb="5" eb="7">
      <t>イクセイ</t>
    </rPh>
    <rPh sb="7" eb="9">
      <t>タイサク</t>
    </rPh>
    <rPh sb="10" eb="12">
      <t>リンギョウ</t>
    </rPh>
    <rPh sb="12" eb="14">
      <t>キカイ</t>
    </rPh>
    <rPh sb="17" eb="19">
      <t>シエン</t>
    </rPh>
    <phoneticPr fontId="2"/>
  </si>
  <si>
    <t>　　高能率林内作業車</t>
    <rPh sb="2" eb="5">
      <t>コウノウリツ</t>
    </rPh>
    <rPh sb="5" eb="7">
      <t>リンナイ</t>
    </rPh>
    <rPh sb="7" eb="9">
      <t>サギョウ</t>
    </rPh>
    <rPh sb="9" eb="10">
      <t>クルマ</t>
    </rPh>
    <phoneticPr fontId="2"/>
  </si>
  <si>
    <t>　高崎市</t>
    <rPh sb="1" eb="4">
      <t>タカサキシ</t>
    </rPh>
    <phoneticPr fontId="2"/>
  </si>
  <si>
    <t>　中之条町</t>
    <rPh sb="1" eb="5">
      <t>ナカノジョウマチ</t>
    </rPh>
    <phoneticPr fontId="2"/>
  </si>
  <si>
    <t>　桐生市</t>
    <rPh sb="1" eb="4">
      <t>キリュウシ</t>
    </rPh>
    <phoneticPr fontId="2"/>
  </si>
  <si>
    <t>３０年度</t>
    <rPh sb="2" eb="4">
      <t>ネンド</t>
    </rPh>
    <phoneticPr fontId="2"/>
  </si>
  <si>
    <t>　上野村</t>
    <rPh sb="1" eb="2">
      <t>ウエ</t>
    </rPh>
    <rPh sb="2" eb="3">
      <t>ノ</t>
    </rPh>
    <rPh sb="3" eb="4">
      <t>ムラ</t>
    </rPh>
    <phoneticPr fontId="2"/>
  </si>
  <si>
    <t>高性能林業機械等の整備</t>
    <phoneticPr fontId="2"/>
  </si>
  <si>
    <t>第12表　合板・製材・集成材生産性向上・品目転換促進対策交付金実績一覧表</t>
    <rPh sb="0" eb="1">
      <t>ダイ</t>
    </rPh>
    <rPh sb="3" eb="4">
      <t>ヒョウ</t>
    </rPh>
    <rPh sb="5" eb="7">
      <t>ゴウバン</t>
    </rPh>
    <rPh sb="8" eb="10">
      <t>セイザイ</t>
    </rPh>
    <rPh sb="11" eb="14">
      <t>シュウセイザイ</t>
    </rPh>
    <rPh sb="14" eb="17">
      <t>セイサンセイ</t>
    </rPh>
    <rPh sb="17" eb="19">
      <t>コウジョウ</t>
    </rPh>
    <rPh sb="20" eb="22">
      <t>ヒンモク</t>
    </rPh>
    <rPh sb="22" eb="24">
      <t>テンカン</t>
    </rPh>
    <rPh sb="24" eb="26">
      <t>ソクシン</t>
    </rPh>
    <rPh sb="26" eb="28">
      <t>タイサク</t>
    </rPh>
    <rPh sb="28" eb="31">
      <t>コウフキン</t>
    </rPh>
    <rPh sb="31" eb="33">
      <t>ジッセキ</t>
    </rPh>
    <rPh sb="33" eb="36">
      <t>イチランヒョウ</t>
    </rPh>
    <phoneticPr fontId="2"/>
  </si>
  <si>
    <t>第13表　合板・製材・集成材生産性向上・品目転換促進対策交付金事業内容一覧表</t>
    <rPh sb="0" eb="1">
      <t>ダイ</t>
    </rPh>
    <rPh sb="3" eb="4">
      <t>ヒョウ</t>
    </rPh>
    <rPh sb="5" eb="7">
      <t>ゴウバン</t>
    </rPh>
    <rPh sb="8" eb="10">
      <t>セイザイ</t>
    </rPh>
    <rPh sb="11" eb="14">
      <t>シュウセイザイ</t>
    </rPh>
    <rPh sb="14" eb="17">
      <t>セイサンセイ</t>
    </rPh>
    <rPh sb="17" eb="19">
      <t>コウジョウ</t>
    </rPh>
    <rPh sb="20" eb="22">
      <t>ヒンモク</t>
    </rPh>
    <rPh sb="22" eb="24">
      <t>テンカン</t>
    </rPh>
    <rPh sb="24" eb="26">
      <t>ソクシン</t>
    </rPh>
    <rPh sb="26" eb="28">
      <t>タイサク</t>
    </rPh>
    <rPh sb="28" eb="31">
      <t>コウフキン</t>
    </rPh>
    <rPh sb="31" eb="33">
      <t>ジギョウ</t>
    </rPh>
    <rPh sb="33" eb="35">
      <t>ナイヨウ</t>
    </rPh>
    <rPh sb="35" eb="38">
      <t>イチランヒョウ</t>
    </rPh>
    <phoneticPr fontId="2"/>
  </si>
  <si>
    <t>　低質材を活用したきのこ栽培方法の検討</t>
    <rPh sb="1" eb="4">
      <t>テイシツザイ</t>
    </rPh>
    <rPh sb="5" eb="7">
      <t>カツヨウ</t>
    </rPh>
    <rPh sb="12" eb="14">
      <t>サイバイ</t>
    </rPh>
    <rPh sb="14" eb="16">
      <t>ホウホウ</t>
    </rPh>
    <rPh sb="17" eb="19">
      <t>ケントウ</t>
    </rPh>
    <phoneticPr fontId="2"/>
  </si>
  <si>
    <t>　効率的なシカ等の捕獲方法の検証</t>
    <rPh sb="1" eb="4">
      <t>コウリツテキ</t>
    </rPh>
    <rPh sb="7" eb="8">
      <t>ナド</t>
    </rPh>
    <rPh sb="9" eb="11">
      <t>ホカク</t>
    </rPh>
    <rPh sb="11" eb="13">
      <t>ホウホウ</t>
    </rPh>
    <rPh sb="14" eb="16">
      <t>ケンショウ</t>
    </rPh>
    <phoneticPr fontId="2"/>
  </si>
  <si>
    <t>　木材加工流通施設</t>
    <rPh sb="1" eb="3">
      <t>モクザイ</t>
    </rPh>
    <rPh sb="3" eb="5">
      <t>カコウ</t>
    </rPh>
    <rPh sb="5" eb="7">
      <t>リュウツウ</t>
    </rPh>
    <rPh sb="7" eb="9">
      <t>シセツ</t>
    </rPh>
    <phoneticPr fontId="2"/>
  </si>
  <si>
    <t>　　貯木場整備　ほか</t>
    <rPh sb="2" eb="4">
      <t>チョボク</t>
    </rPh>
    <rPh sb="4" eb="5">
      <t>ジョウ</t>
    </rPh>
    <rPh sb="5" eb="7">
      <t>セイビ</t>
    </rPh>
    <phoneticPr fontId="2"/>
  </si>
  <si>
    <t>　　プレカット加工施設装置　　２式</t>
    <rPh sb="7" eb="9">
      <t>カコウ</t>
    </rPh>
    <rPh sb="9" eb="11">
      <t>シセツ</t>
    </rPh>
    <rPh sb="11" eb="13">
      <t>ソウチ</t>
    </rPh>
    <rPh sb="16" eb="17">
      <t>シキ</t>
    </rPh>
    <phoneticPr fontId="2"/>
  </si>
  <si>
    <t>　　フォワーダ　　１台</t>
    <rPh sb="10" eb="11">
      <t>ダイ</t>
    </rPh>
    <phoneticPr fontId="2"/>
  </si>
  <si>
    <t>　木質バイオマスエネルギー利用施設装置</t>
    <rPh sb="1" eb="3">
      <t>モクシツ</t>
    </rPh>
    <rPh sb="13" eb="15">
      <t>リヨウ</t>
    </rPh>
    <rPh sb="15" eb="17">
      <t>シセツ</t>
    </rPh>
    <rPh sb="17" eb="19">
      <t>ソウチ</t>
    </rPh>
    <phoneticPr fontId="2"/>
  </si>
  <si>
    <t>　　木質資源利用ボイラー　ほか</t>
    <rPh sb="2" eb="4">
      <t>モクシツ</t>
    </rPh>
    <rPh sb="4" eb="6">
      <t>シゲン</t>
    </rPh>
    <rPh sb="6" eb="8">
      <t>リヨウ</t>
    </rPh>
    <phoneticPr fontId="2"/>
  </si>
  <si>
    <t>R1</t>
    <phoneticPr fontId="2"/>
  </si>
  <si>
    <t>H30</t>
    <phoneticPr fontId="2"/>
  </si>
  <si>
    <t>H29</t>
    <phoneticPr fontId="2"/>
  </si>
  <si>
    <t>　渋川市</t>
    <rPh sb="1" eb="3">
      <t>シブカワ</t>
    </rPh>
    <rPh sb="3" eb="4">
      <t>シ</t>
    </rPh>
    <phoneticPr fontId="2"/>
  </si>
  <si>
    <t>　みどり市</t>
    <rPh sb="4" eb="5">
      <t>シ</t>
    </rPh>
    <phoneticPr fontId="2"/>
  </si>
  <si>
    <t>　川場村</t>
    <rPh sb="1" eb="4">
      <t>カワバムラ</t>
    </rPh>
    <phoneticPr fontId="2"/>
  </si>
  <si>
    <t>　下仁田町</t>
    <rPh sb="1" eb="5">
      <t>シモニタマチ</t>
    </rPh>
    <phoneticPr fontId="2"/>
  </si>
  <si>
    <t>　神流町</t>
    <rPh sb="1" eb="3">
      <t>カンナ</t>
    </rPh>
    <rPh sb="3" eb="4">
      <t>マ</t>
    </rPh>
    <phoneticPr fontId="2"/>
  </si>
  <si>
    <t>R2（R1繰）</t>
    <rPh sb="5" eb="6">
      <t>クリ</t>
    </rPh>
    <phoneticPr fontId="2"/>
  </si>
  <si>
    <t>　　ロングリーチハーベスタ</t>
    <phoneticPr fontId="2"/>
  </si>
  <si>
    <t>　　ギャングリッパー　ほか</t>
    <phoneticPr fontId="2"/>
  </si>
  <si>
    <t>　木質バイオマス供給施設装置　ほか</t>
    <rPh sb="1" eb="3">
      <t>モクシツ</t>
    </rPh>
    <rPh sb="8" eb="10">
      <t>キョウキュウ</t>
    </rPh>
    <rPh sb="10" eb="12">
      <t>シセツ</t>
    </rPh>
    <rPh sb="12" eb="14">
      <t>ソウチ</t>
    </rPh>
    <phoneticPr fontId="2"/>
  </si>
  <si>
    <t>　　移動式チッパー　ほか</t>
    <rPh sb="2" eb="5">
      <t>イドウシキ</t>
    </rPh>
    <phoneticPr fontId="2"/>
  </si>
  <si>
    <t>2年度</t>
    <rPh sb="1" eb="3">
      <t>ネンド</t>
    </rPh>
    <phoneticPr fontId="2"/>
  </si>
  <si>
    <t>高度加工処理施設整備</t>
    <phoneticPr fontId="2"/>
  </si>
  <si>
    <t>R　2　年　度</t>
    <rPh sb="4" eb="7">
      <t>ネンド</t>
    </rPh>
    <phoneticPr fontId="2"/>
  </si>
  <si>
    <t>高温乾燥機</t>
    <rPh sb="0" eb="2">
      <t>コウオン</t>
    </rPh>
    <rPh sb="2" eb="5">
      <t>カンソウキ</t>
    </rPh>
    <phoneticPr fontId="2"/>
  </si>
  <si>
    <t>木くずだきボイラー</t>
    <rPh sb="0" eb="1">
      <t>キ</t>
    </rPh>
    <phoneticPr fontId="2"/>
  </si>
  <si>
    <t>木くずだきボイラー建屋</t>
    <rPh sb="0" eb="1">
      <t>キ</t>
    </rPh>
    <rPh sb="9" eb="11">
      <t>タテヤ</t>
    </rPh>
    <phoneticPr fontId="2"/>
  </si>
  <si>
    <t>フォークリフト</t>
    <phoneticPr fontId="2"/>
  </si>
  <si>
    <t>実施設計・設計監理委託</t>
    <rPh sb="0" eb="2">
      <t>ジッシ</t>
    </rPh>
    <rPh sb="2" eb="4">
      <t>セッケイ</t>
    </rPh>
    <rPh sb="5" eb="7">
      <t>セッケイ</t>
    </rPh>
    <rPh sb="7" eb="9">
      <t>カンリ</t>
    </rPh>
    <rPh sb="9" eb="11">
      <t>イタク</t>
    </rPh>
    <phoneticPr fontId="2"/>
  </si>
  <si>
    <t>１式</t>
    <rPh sb="1" eb="2">
      <t>シキ</t>
    </rPh>
    <phoneticPr fontId="2"/>
  </si>
  <si>
    <t>２９年度</t>
  </si>
  <si>
    <t>３０年度</t>
  </si>
  <si>
    <t>Ｒ１年度</t>
  </si>
  <si>
    <t>Ｒ２年度</t>
    <rPh sb="2" eb="4">
      <t>ネンド</t>
    </rPh>
    <phoneticPr fontId="2"/>
  </si>
  <si>
    <t>R３年度</t>
    <rPh sb="2" eb="4">
      <t>ネンド</t>
    </rPh>
    <phoneticPr fontId="2"/>
  </si>
  <si>
    <t>ー</t>
    <phoneticPr fontId="2"/>
  </si>
  <si>
    <t>特用林産振興施設等の整備</t>
    <rPh sb="0" eb="2">
      <t>トクヨウ</t>
    </rPh>
    <rPh sb="2" eb="4">
      <t>リンサン</t>
    </rPh>
    <rPh sb="4" eb="6">
      <t>シンコウ</t>
    </rPh>
    <rPh sb="6" eb="8">
      <t>シセツ</t>
    </rPh>
    <rPh sb="8" eb="9">
      <t>トウ</t>
    </rPh>
    <rPh sb="10" eb="12">
      <t>セイビ</t>
    </rPh>
    <phoneticPr fontId="2"/>
  </si>
  <si>
    <t>特用林産振興施設等の整備</t>
    <phoneticPr fontId="2"/>
  </si>
  <si>
    <t>Ｈ　２９　～　Ｒ　３　年　度</t>
    <rPh sb="11" eb="14">
      <t>ネンド</t>
    </rPh>
    <phoneticPr fontId="2"/>
  </si>
  <si>
    <t>森林ＧＩＳ</t>
    <rPh sb="0" eb="2">
      <t>シンリン</t>
    </rPh>
    <phoneticPr fontId="2"/>
  </si>
  <si>
    <t>Ｒ２</t>
    <phoneticPr fontId="2"/>
  </si>
  <si>
    <t>　特用林産物生産施設</t>
    <phoneticPr fontId="2"/>
  </si>
  <si>
    <t>作業用建屋ほか</t>
    <rPh sb="0" eb="3">
      <t>サギョウヨウ</t>
    </rPh>
    <rPh sb="3" eb="5">
      <t>タテヤ</t>
    </rPh>
    <phoneticPr fontId="2"/>
  </si>
  <si>
    <t>　初期成長の良い苗木植栽の検証</t>
    <rPh sb="1" eb="3">
      <t>ショキ</t>
    </rPh>
    <rPh sb="3" eb="5">
      <t>セイチョウ</t>
    </rPh>
    <rPh sb="6" eb="7">
      <t>ヨ</t>
    </rPh>
    <rPh sb="8" eb="10">
      <t>ナエギ</t>
    </rPh>
    <rPh sb="10" eb="12">
      <t>ショクサイ</t>
    </rPh>
    <rPh sb="13" eb="15">
      <t>ケンショウ</t>
    </rPh>
    <phoneticPr fontId="2"/>
  </si>
  <si>
    <t>Ｒ１年度</t>
    <rPh sb="2" eb="4">
      <t>ネンド</t>
    </rPh>
    <phoneticPr fontId="2"/>
  </si>
  <si>
    <t>林業機械作業システム整備
（高性能林業機械導入）</t>
    <rPh sb="0" eb="2">
      <t>リンギョウ</t>
    </rPh>
    <rPh sb="2" eb="4">
      <t>キカイ</t>
    </rPh>
    <rPh sb="4" eb="6">
      <t>サギョウ</t>
    </rPh>
    <rPh sb="10" eb="12">
      <t>セイビ</t>
    </rPh>
    <rPh sb="14" eb="17">
      <t>コウセイノウ</t>
    </rPh>
    <rPh sb="17" eb="19">
      <t>リンギョウ</t>
    </rPh>
    <rPh sb="19" eb="21">
      <t>キカイ</t>
    </rPh>
    <rPh sb="21" eb="23">
      <t>ドウニュウ</t>
    </rPh>
    <phoneticPr fontId="2"/>
  </si>
  <si>
    <t>　沼田市</t>
    <rPh sb="1" eb="3">
      <t>ヌマタ</t>
    </rPh>
    <rPh sb="3" eb="4">
      <t>シ</t>
    </rPh>
    <phoneticPr fontId="2"/>
  </si>
  <si>
    <t>　みなかみ町</t>
    <rPh sb="5" eb="6">
      <t>マチ</t>
    </rPh>
    <phoneticPr fontId="2"/>
  </si>
  <si>
    <t>　神流町</t>
    <rPh sb="1" eb="4">
      <t>カンナマチ</t>
    </rPh>
    <phoneticPr fontId="2"/>
  </si>
  <si>
    <t>　藤岡市</t>
    <rPh sb="1" eb="4">
      <t>フジオカシ</t>
    </rPh>
    <phoneticPr fontId="2"/>
  </si>
  <si>
    <t>　館林市</t>
    <rPh sb="1" eb="4">
      <t>タテバヤシシ</t>
    </rPh>
    <phoneticPr fontId="2"/>
  </si>
  <si>
    <t>特用林産振興施設等の再整備（予備費）</t>
    <rPh sb="0" eb="2">
      <t>トクヨウ</t>
    </rPh>
    <rPh sb="2" eb="4">
      <t>リンサン</t>
    </rPh>
    <rPh sb="4" eb="6">
      <t>シンコウ</t>
    </rPh>
    <rPh sb="6" eb="8">
      <t>シセツ</t>
    </rPh>
    <rPh sb="8" eb="9">
      <t>トウ</t>
    </rPh>
    <rPh sb="10" eb="11">
      <t>サイ</t>
    </rPh>
    <rPh sb="11" eb="13">
      <t>セイビ</t>
    </rPh>
    <rPh sb="14" eb="17">
      <t>ヨビヒ</t>
    </rPh>
    <phoneticPr fontId="2"/>
  </si>
  <si>
    <t>特用林産振興施設等再整備</t>
    <rPh sb="0" eb="12">
      <t>トクヨウリンサンシンコウシセツトウサイセイビ</t>
    </rPh>
    <phoneticPr fontId="2"/>
  </si>
  <si>
    <t>　上野村</t>
    <rPh sb="1" eb="4">
      <t>ウエノムラ</t>
    </rPh>
    <phoneticPr fontId="2"/>
  </si>
  <si>
    <t>　富岡市</t>
    <rPh sb="1" eb="4">
      <t>トミオカシ</t>
    </rPh>
    <phoneticPr fontId="2"/>
  </si>
  <si>
    <t>　　フェラーバンチャザウルスロボ</t>
    <phoneticPr fontId="2"/>
  </si>
  <si>
    <t>　　グラップルソー　　　</t>
    <phoneticPr fontId="2"/>
  </si>
  <si>
    <t>　　プレカット加工施設装置</t>
    <rPh sb="7" eb="9">
      <t>カコウ</t>
    </rPh>
    <rPh sb="9" eb="11">
      <t>シセツ</t>
    </rPh>
    <rPh sb="11" eb="13">
      <t>ソウチ</t>
    </rPh>
    <phoneticPr fontId="2"/>
  </si>
  <si>
    <t>　　直交集成版加工施設装置</t>
    <rPh sb="2" eb="4">
      <t>チョッコウ</t>
    </rPh>
    <rPh sb="4" eb="6">
      <t>シュウセイ</t>
    </rPh>
    <rPh sb="6" eb="7">
      <t>バン</t>
    </rPh>
    <rPh sb="7" eb="9">
      <t>カコウ</t>
    </rPh>
    <rPh sb="9" eb="11">
      <t>シセツ</t>
    </rPh>
    <rPh sb="11" eb="13">
      <t>ソウチ</t>
    </rPh>
    <phoneticPr fontId="2"/>
  </si>
  <si>
    <t>特用林産振興施設等の再整備（予備費）</t>
    <rPh sb="14" eb="17">
      <t>ヨビヒ</t>
    </rPh>
    <phoneticPr fontId="2"/>
  </si>
  <si>
    <t>特用林産振興施設等再整備</t>
    <rPh sb="4" eb="12">
      <t>シンコウシセツトウサイセイビ</t>
    </rPh>
    <phoneticPr fontId="2"/>
  </si>
  <si>
    <t>　特用林産物生産資材</t>
    <rPh sb="1" eb="3">
      <t>トクヨウ</t>
    </rPh>
    <rPh sb="3" eb="6">
      <t>リンサンブツ</t>
    </rPh>
    <rPh sb="6" eb="8">
      <t>セイサン</t>
    </rPh>
    <rPh sb="8" eb="10">
      <t>シザイ</t>
    </rPh>
    <phoneticPr fontId="2"/>
  </si>
  <si>
    <t>　　　原木ほか</t>
    <rPh sb="3" eb="5">
      <t>ゲンボク</t>
    </rPh>
    <phoneticPr fontId="2"/>
  </si>
  <si>
    <t>　　　おが粉ほか</t>
    <rPh sb="5" eb="6">
      <t>コ</t>
    </rPh>
    <phoneticPr fontId="2"/>
  </si>
  <si>
    <t>　　　培養棟</t>
    <rPh sb="3" eb="5">
      <t>バイヨウ</t>
    </rPh>
    <rPh sb="5" eb="6">
      <t>トウ</t>
    </rPh>
    <phoneticPr fontId="2"/>
  </si>
  <si>
    <t>.</t>
    <phoneticPr fontId="26"/>
  </si>
  <si>
    <t>第14表　合板・製材・集成材生産性向上・品目転換促進対策交付金実績一覧表</t>
    <rPh sb="0" eb="1">
      <t>ダイ</t>
    </rPh>
    <rPh sb="3" eb="4">
      <t>ヒョウ</t>
    </rPh>
    <rPh sb="5" eb="7">
      <t>ゴウバン</t>
    </rPh>
    <rPh sb="8" eb="10">
      <t>セイザイ</t>
    </rPh>
    <rPh sb="11" eb="14">
      <t>シュウセイザイ</t>
    </rPh>
    <rPh sb="14" eb="17">
      <t>セイサンセイ</t>
    </rPh>
    <rPh sb="17" eb="19">
      <t>コウジョウ</t>
    </rPh>
    <rPh sb="20" eb="22">
      <t>ヒンモク</t>
    </rPh>
    <rPh sb="22" eb="24">
      <t>テンカン</t>
    </rPh>
    <rPh sb="24" eb="26">
      <t>ソクシン</t>
    </rPh>
    <rPh sb="26" eb="28">
      <t>タイサク</t>
    </rPh>
    <rPh sb="28" eb="31">
      <t>コウフキン</t>
    </rPh>
    <rPh sb="31" eb="33">
      <t>ジッセキ</t>
    </rPh>
    <rPh sb="33" eb="36">
      <t>イチランヒョウ</t>
    </rPh>
    <phoneticPr fontId="2"/>
  </si>
  <si>
    <t>第15表　合板・製材・集成材生産性向上・品目転換促進対策交付金事業内容一覧表</t>
    <rPh sb="0" eb="1">
      <t>ダイ</t>
    </rPh>
    <rPh sb="3" eb="4">
      <t>ヒョウ</t>
    </rPh>
    <rPh sb="5" eb="7">
      <t>ゴウバン</t>
    </rPh>
    <rPh sb="8" eb="10">
      <t>セイザイ</t>
    </rPh>
    <rPh sb="11" eb="14">
      <t>シュウセイザイ</t>
    </rPh>
    <rPh sb="14" eb="17">
      <t>セイサンセイ</t>
    </rPh>
    <rPh sb="17" eb="19">
      <t>コウジョウ</t>
    </rPh>
    <rPh sb="20" eb="22">
      <t>ヒンモク</t>
    </rPh>
    <rPh sb="22" eb="24">
      <t>テンカン</t>
    </rPh>
    <rPh sb="24" eb="26">
      <t>ソクシン</t>
    </rPh>
    <rPh sb="26" eb="28">
      <t>タイサク</t>
    </rPh>
    <rPh sb="28" eb="31">
      <t>コウフキン</t>
    </rPh>
    <rPh sb="31" eb="33">
      <t>ジギョウ</t>
    </rPh>
    <rPh sb="33" eb="35">
      <t>ナイヨウ</t>
    </rPh>
    <rPh sb="35" eb="38">
      <t>イチランヒョウ</t>
    </rPh>
    <phoneticPr fontId="2"/>
  </si>
  <si>
    <t>第16表　林業成長産業化地域創出モデル事業実績一覧表</t>
    <rPh sb="0" eb="1">
      <t>ダイ</t>
    </rPh>
    <rPh sb="3" eb="4">
      <t>ヒョウ</t>
    </rPh>
    <rPh sb="5" eb="7">
      <t>リンギョウ</t>
    </rPh>
    <rPh sb="7" eb="9">
      <t>セイチョウ</t>
    </rPh>
    <rPh sb="9" eb="12">
      <t>サンギョウカ</t>
    </rPh>
    <rPh sb="12" eb="14">
      <t>チイキ</t>
    </rPh>
    <rPh sb="14" eb="16">
      <t>ソウシュツ</t>
    </rPh>
    <rPh sb="19" eb="21">
      <t>ジギョウ</t>
    </rPh>
    <rPh sb="21" eb="23">
      <t>ジッセキ</t>
    </rPh>
    <rPh sb="23" eb="26">
      <t>イチランヒョウ</t>
    </rPh>
    <phoneticPr fontId="2"/>
  </si>
  <si>
    <t>第17表　林業成長産業化地域創出モデル事業　事業内容一覧表</t>
    <rPh sb="0" eb="1">
      <t>ダイ</t>
    </rPh>
    <rPh sb="3" eb="4">
      <t>ヒョウ</t>
    </rPh>
    <rPh sb="5" eb="7">
      <t>リンギョウ</t>
    </rPh>
    <rPh sb="7" eb="9">
      <t>セイチョウ</t>
    </rPh>
    <rPh sb="9" eb="12">
      <t>サンギョウカ</t>
    </rPh>
    <rPh sb="12" eb="14">
      <t>チイキ</t>
    </rPh>
    <rPh sb="14" eb="16">
      <t>ソウシュツ</t>
    </rPh>
    <rPh sb="19" eb="21">
      <t>ジギョウ</t>
    </rPh>
    <rPh sb="22" eb="24">
      <t>ジギョウ</t>
    </rPh>
    <rPh sb="24" eb="26">
      <t>ナイヨウ</t>
    </rPh>
    <rPh sb="26" eb="29">
      <t>イチランヒョウ</t>
    </rPh>
    <phoneticPr fontId="2"/>
  </si>
  <si>
    <t>第18表　林業・木材産業成長産業化促進対策交付金実績一覧表</t>
    <rPh sb="0" eb="1">
      <t>ダイ</t>
    </rPh>
    <rPh sb="3" eb="4">
      <t>ヒョウ</t>
    </rPh>
    <rPh sb="5" eb="7">
      <t>リンギョウ</t>
    </rPh>
    <rPh sb="8" eb="10">
      <t>モクザイ</t>
    </rPh>
    <rPh sb="10" eb="12">
      <t>サンギョウ</t>
    </rPh>
    <rPh sb="12" eb="14">
      <t>セイチョウ</t>
    </rPh>
    <rPh sb="14" eb="17">
      <t>サンギョウカ</t>
    </rPh>
    <rPh sb="17" eb="19">
      <t>ソクシン</t>
    </rPh>
    <rPh sb="19" eb="21">
      <t>タイサク</t>
    </rPh>
    <rPh sb="21" eb="24">
      <t>コウフキン</t>
    </rPh>
    <rPh sb="24" eb="26">
      <t>ジッセキ</t>
    </rPh>
    <rPh sb="26" eb="29">
      <t>イチランヒョウ</t>
    </rPh>
    <phoneticPr fontId="2"/>
  </si>
  <si>
    <t>第19表　林業・木材産業成長産業化促進対策交付金事業内容一覧表</t>
    <rPh sb="0" eb="1">
      <t>ダイ</t>
    </rPh>
    <rPh sb="3" eb="4">
      <t>ヒョウ</t>
    </rPh>
    <rPh sb="5" eb="7">
      <t>リンギョウ</t>
    </rPh>
    <rPh sb="8" eb="10">
      <t>モクザイ</t>
    </rPh>
    <rPh sb="10" eb="12">
      <t>サンギョウ</t>
    </rPh>
    <rPh sb="12" eb="14">
      <t>セイチョウ</t>
    </rPh>
    <rPh sb="14" eb="17">
      <t>サンギョウカ</t>
    </rPh>
    <rPh sb="17" eb="19">
      <t>ソクシン</t>
    </rPh>
    <rPh sb="19" eb="21">
      <t>タイサク</t>
    </rPh>
    <rPh sb="21" eb="24">
      <t>コウフキン</t>
    </rPh>
    <rPh sb="24" eb="26">
      <t>ジギョウ</t>
    </rPh>
    <rPh sb="26" eb="28">
      <t>ナイヨウ</t>
    </rPh>
    <rPh sb="28" eb="31">
      <t>イチランヒョウ</t>
    </rPh>
    <phoneticPr fontId="2"/>
  </si>
  <si>
    <t>第20表　林業・木材産業再生緊急対策事業（基金） 　実績一覧表</t>
    <rPh sb="0" eb="1">
      <t>ダイ</t>
    </rPh>
    <rPh sb="3" eb="4">
      <t>ヒョウ</t>
    </rPh>
    <rPh sb="5" eb="7">
      <t>リンギョウ</t>
    </rPh>
    <rPh sb="8" eb="10">
      <t>モクザイ</t>
    </rPh>
    <rPh sb="10" eb="12">
      <t>サンギョウ</t>
    </rPh>
    <rPh sb="12" eb="14">
      <t>サイセイ</t>
    </rPh>
    <rPh sb="14" eb="16">
      <t>キンキュウ</t>
    </rPh>
    <rPh sb="16" eb="18">
      <t>タイサク</t>
    </rPh>
    <rPh sb="18" eb="20">
      <t>ジギョウ</t>
    </rPh>
    <rPh sb="21" eb="23">
      <t>キキン</t>
    </rPh>
    <rPh sb="26" eb="28">
      <t>ジッセキ</t>
    </rPh>
    <rPh sb="28" eb="31">
      <t>イチランヒョウ</t>
    </rPh>
    <phoneticPr fontId="2"/>
  </si>
  <si>
    <t>第21表　林業・木材産業再生緊急対策事業（基金）　事業内容一覧表</t>
    <rPh sb="0" eb="1">
      <t>ダイ</t>
    </rPh>
    <rPh sb="25" eb="27">
      <t>ジギョウ</t>
    </rPh>
    <rPh sb="27" eb="29">
      <t>ナイヨウ</t>
    </rPh>
    <rPh sb="29" eb="32">
      <t>イチランヒョウ</t>
    </rPh>
    <phoneticPr fontId="2"/>
  </si>
  <si>
    <t>Ｒ３年度</t>
    <rPh sb="2" eb="4">
      <t>ネンド</t>
    </rPh>
    <phoneticPr fontId="2"/>
  </si>
  <si>
    <t>Ｒ４年度</t>
    <rPh sb="2" eb="4">
      <t>ネンド</t>
    </rPh>
    <phoneticPr fontId="2"/>
  </si>
  <si>
    <t>　川場村</t>
    <rPh sb="1" eb="4">
      <t>カワバムラ</t>
    </rPh>
    <phoneticPr fontId="2"/>
  </si>
  <si>
    <t>コンテナ苗生産基盤施設等の整備</t>
  </si>
  <si>
    <t>コンテナ苗生産基盤施設</t>
    <rPh sb="4" eb="5">
      <t>ナエ</t>
    </rPh>
    <rPh sb="5" eb="7">
      <t>セイサン</t>
    </rPh>
    <rPh sb="7" eb="9">
      <t>キバン</t>
    </rPh>
    <rPh sb="9" eb="11">
      <t>シセツ</t>
    </rPh>
    <phoneticPr fontId="2"/>
  </si>
  <si>
    <t>特用林産振興施設等整備</t>
    <rPh sb="0" eb="2">
      <t>トクヨウ</t>
    </rPh>
    <rPh sb="2" eb="4">
      <t>リンサン</t>
    </rPh>
    <rPh sb="4" eb="6">
      <t>シンコウ</t>
    </rPh>
    <rPh sb="6" eb="8">
      <t>シセツ</t>
    </rPh>
    <rPh sb="8" eb="9">
      <t>トウ</t>
    </rPh>
    <rPh sb="9" eb="11">
      <t>セイビ</t>
    </rPh>
    <phoneticPr fontId="2"/>
  </si>
  <si>
    <t>特用林産物生産施設</t>
    <rPh sb="0" eb="2">
      <t>トクヨウ</t>
    </rPh>
    <rPh sb="2" eb="4">
      <t>リンサン</t>
    </rPh>
    <rPh sb="4" eb="5">
      <t>ブツ</t>
    </rPh>
    <rPh sb="5" eb="7">
      <t>セイサン</t>
    </rPh>
    <rPh sb="7" eb="9">
      <t>シセツ</t>
    </rPh>
    <phoneticPr fontId="2"/>
  </si>
  <si>
    <t>Ｈ　３０　～　R　４　年　度</t>
    <rPh sb="11" eb="14">
      <t>ネンド</t>
    </rPh>
    <phoneticPr fontId="2"/>
  </si>
  <si>
    <t>　　グラップルソー</t>
    <phoneticPr fontId="2"/>
  </si>
  <si>
    <t>　　グラップル</t>
  </si>
  <si>
    <t>コンテナ苗生産資材</t>
    <rPh sb="4" eb="5">
      <t>ナエ</t>
    </rPh>
    <rPh sb="5" eb="7">
      <t>セイサン</t>
    </rPh>
    <rPh sb="7" eb="9">
      <t>シザイ</t>
    </rPh>
    <phoneticPr fontId="2"/>
  </si>
  <si>
    <t>　コンテナ容器　ほか</t>
    <rPh sb="5" eb="7">
      <t>ヨウキ</t>
    </rPh>
    <phoneticPr fontId="2"/>
  </si>
  <si>
    <t>　電気加温機（ヒートポンプ）</t>
    <rPh sb="1" eb="3">
      <t>デンキ</t>
    </rPh>
    <rPh sb="3" eb="5">
      <t>カオン</t>
    </rPh>
    <rPh sb="5" eb="6">
      <t>キ</t>
    </rPh>
    <phoneticPr fontId="2"/>
  </si>
  <si>
    <t>特用林産振興施設等整備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</si>
</sst>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;\-#,##0;&quot;-&quot;"/>
    <numFmt numFmtId="178" formatCode="_ * #,##0_ ;_ * \-#,##0_ ;_ * &quot;－&quot;_ ;_ @_ "/>
    <numFmt numFmtId="179" formatCode="#,##0_);[Red]\(#,##0\)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b/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25" fillId="0" borderId="0"/>
  </cellStyleXfs>
  <cellXfs count="1214">
    <xf numFmtId="0" fontId="0" fillId="0" borderId="0" xfId="0"/>
    <xf numFmtId="0" fontId="12" fillId="0" borderId="0" xfId="0" applyFont="1" applyFill="1" applyAlignment="1">
      <alignment vertical="center"/>
    </xf>
    <xf numFmtId="0" fontId="12" fillId="0" borderId="103" xfId="0" applyFont="1" applyFill="1" applyBorder="1" applyAlignment="1">
      <alignment horizontal="center" vertical="center" shrinkToFit="1"/>
    </xf>
    <xf numFmtId="0" fontId="12" fillId="0" borderId="86" xfId="0" applyFont="1" applyFill="1" applyBorder="1" applyAlignment="1">
      <alignment horizontal="center" vertical="center" shrinkToFit="1"/>
    </xf>
    <xf numFmtId="0" fontId="12" fillId="0" borderId="90" xfId="0" applyFont="1" applyFill="1" applyBorder="1" applyAlignment="1">
      <alignment horizontal="center" vertical="center" shrinkToFit="1"/>
    </xf>
    <xf numFmtId="0" fontId="12" fillId="0" borderId="104" xfId="0" applyFont="1" applyFill="1" applyBorder="1" applyAlignment="1">
      <alignment horizontal="center" vertical="center" shrinkToFit="1"/>
    </xf>
    <xf numFmtId="0" fontId="12" fillId="0" borderId="75" xfId="0" applyFont="1" applyFill="1" applyBorder="1" applyAlignment="1">
      <alignment horizontal="center" vertical="center" shrinkToFit="1"/>
    </xf>
    <xf numFmtId="0" fontId="12" fillId="0" borderId="92" xfId="0" applyFont="1" applyFill="1" applyBorder="1" applyAlignment="1">
      <alignment horizontal="center" vertical="center" shrinkToFit="1"/>
    </xf>
    <xf numFmtId="0" fontId="13" fillId="0" borderId="93" xfId="0" applyFont="1" applyFill="1" applyBorder="1" applyAlignment="1">
      <alignment horizontal="left" vertical="center" shrinkToFit="1"/>
    </xf>
    <xf numFmtId="0" fontId="13" fillId="0" borderId="93" xfId="0" applyFont="1" applyFill="1" applyBorder="1" applyAlignment="1">
      <alignment horizontal="center" vertical="center" shrinkToFit="1"/>
    </xf>
    <xf numFmtId="38" fontId="13" fillId="0" borderId="105" xfId="1" applyFont="1" applyFill="1" applyBorder="1" applyAlignment="1">
      <alignment vertical="center" shrinkToFit="1"/>
    </xf>
    <xf numFmtId="38" fontId="13" fillId="0" borderId="115" xfId="1" applyFont="1" applyFill="1" applyBorder="1" applyAlignment="1">
      <alignment vertical="center" shrinkToFit="1"/>
    </xf>
    <xf numFmtId="38" fontId="13" fillId="0" borderId="94" xfId="1" applyFont="1" applyFill="1" applyBorder="1" applyAlignment="1">
      <alignment vertical="center" shrinkToFit="1"/>
    </xf>
    <xf numFmtId="0" fontId="13" fillId="0" borderId="0" xfId="0" applyFont="1" applyFill="1" applyAlignment="1">
      <alignment vertical="center"/>
    </xf>
    <xf numFmtId="0" fontId="13" fillId="0" borderId="52" xfId="0" applyFont="1" applyFill="1" applyBorder="1" applyAlignment="1">
      <alignment horizontal="left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38" fontId="13" fillId="0" borderId="63" xfId="1" applyFont="1" applyFill="1" applyBorder="1" applyAlignment="1">
      <alignment vertical="center" shrinkToFit="1"/>
    </xf>
    <xf numFmtId="38" fontId="13" fillId="0" borderId="78" xfId="1" applyFont="1" applyFill="1" applyBorder="1" applyAlignment="1">
      <alignment vertical="center" shrinkToFit="1"/>
    </xf>
    <xf numFmtId="38" fontId="13" fillId="0" borderId="97" xfId="1" applyFont="1" applyFill="1" applyBorder="1" applyAlignment="1">
      <alignment vertical="center" shrinkToFit="1"/>
    </xf>
    <xf numFmtId="0" fontId="13" fillId="0" borderId="60" xfId="0" applyFont="1" applyFill="1" applyBorder="1" applyAlignment="1">
      <alignment horizontal="left" vertical="center" shrinkToFit="1"/>
    </xf>
    <xf numFmtId="0" fontId="13" fillId="0" borderId="60" xfId="0" applyFont="1" applyFill="1" applyBorder="1" applyAlignment="1">
      <alignment horizontal="center" vertical="center" shrinkToFit="1"/>
    </xf>
    <xf numFmtId="38" fontId="13" fillId="0" borderId="64" xfId="1" applyFont="1" applyFill="1" applyBorder="1" applyAlignment="1">
      <alignment vertical="center" shrinkToFit="1"/>
    </xf>
    <xf numFmtId="38" fontId="13" fillId="0" borderId="98" xfId="1" applyFont="1" applyFill="1" applyBorder="1" applyAlignment="1">
      <alignment vertical="center" shrinkToFit="1"/>
    </xf>
    <xf numFmtId="0" fontId="13" fillId="0" borderId="54" xfId="0" applyFont="1" applyFill="1" applyBorder="1" applyAlignment="1">
      <alignment horizontal="left" vertical="center" shrinkToFit="1"/>
    </xf>
    <xf numFmtId="0" fontId="13" fillId="0" borderId="54" xfId="0" applyFont="1" applyFill="1" applyBorder="1" applyAlignment="1">
      <alignment horizontal="center" vertical="center" shrinkToFit="1"/>
    </xf>
    <xf numFmtId="38" fontId="13" fillId="0" borderId="100" xfId="1" applyFont="1" applyFill="1" applyBorder="1" applyAlignment="1">
      <alignment vertical="center" shrinkToFit="1"/>
    </xf>
    <xf numFmtId="38" fontId="13" fillId="0" borderId="119" xfId="1" applyFont="1" applyFill="1" applyBorder="1" applyAlignment="1">
      <alignment vertical="center" shrinkToFit="1"/>
    </xf>
    <xf numFmtId="0" fontId="13" fillId="0" borderId="96" xfId="0" applyFont="1" applyFill="1" applyBorder="1" applyAlignment="1">
      <alignment horizontal="left" vertical="center" shrinkToFit="1"/>
    </xf>
    <xf numFmtId="0" fontId="13" fillId="0" borderId="96" xfId="0" applyFont="1" applyFill="1" applyBorder="1" applyAlignment="1">
      <alignment horizontal="center" vertical="center" shrinkToFit="1"/>
    </xf>
    <xf numFmtId="38" fontId="13" fillId="0" borderId="101" xfId="1" applyFont="1" applyFill="1" applyBorder="1" applyAlignment="1">
      <alignment vertical="center" shrinkToFit="1"/>
    </xf>
    <xf numFmtId="0" fontId="13" fillId="0" borderId="89" xfId="0" applyFont="1" applyFill="1" applyBorder="1" applyAlignment="1">
      <alignment vertical="center" shrinkToFit="1"/>
    </xf>
    <xf numFmtId="0" fontId="13" fillId="0" borderId="96" xfId="0" applyFont="1" applyFill="1" applyBorder="1" applyAlignment="1">
      <alignment vertical="center" shrinkToFit="1"/>
    </xf>
    <xf numFmtId="38" fontId="13" fillId="0" borderId="106" xfId="1" applyFont="1" applyFill="1" applyBorder="1" applyAlignment="1">
      <alignment vertical="center" shrinkToFit="1"/>
    </xf>
    <xf numFmtId="0" fontId="13" fillId="0" borderId="95" xfId="0" applyFont="1" applyFill="1" applyBorder="1" applyAlignment="1">
      <alignment vertical="center" shrinkToFit="1"/>
    </xf>
    <xf numFmtId="0" fontId="13" fillId="0" borderId="113" xfId="0" applyFont="1" applyFill="1" applyBorder="1" applyAlignment="1">
      <alignment vertical="center" shrinkToFit="1"/>
    </xf>
    <xf numFmtId="38" fontId="13" fillId="0" borderId="118" xfId="1" applyFont="1" applyFill="1" applyBorder="1" applyAlignment="1">
      <alignment vertical="center" shrinkToFit="1"/>
    </xf>
    <xf numFmtId="0" fontId="13" fillId="0" borderId="116" xfId="0" applyFont="1" applyFill="1" applyBorder="1" applyAlignment="1">
      <alignment vertical="center" shrinkToFit="1"/>
    </xf>
    <xf numFmtId="38" fontId="13" fillId="0" borderId="62" xfId="1" applyFont="1" applyFill="1" applyBorder="1" applyAlignment="1">
      <alignment vertical="center" shrinkToFit="1"/>
    </xf>
    <xf numFmtId="0" fontId="13" fillId="0" borderId="99" xfId="0" applyFont="1" applyFill="1" applyBorder="1" applyAlignment="1">
      <alignment horizontal="left" vertical="center" shrinkToFit="1"/>
    </xf>
    <xf numFmtId="0" fontId="13" fillId="0" borderId="99" xfId="0" applyFont="1" applyFill="1" applyBorder="1" applyAlignment="1">
      <alignment horizontal="center" vertical="center" shrinkToFit="1"/>
    </xf>
    <xf numFmtId="38" fontId="13" fillId="0" borderId="121" xfId="1" applyFont="1" applyFill="1" applyBorder="1" applyAlignment="1">
      <alignment vertical="center" shrinkToFit="1"/>
    </xf>
    <xf numFmtId="0" fontId="13" fillId="0" borderId="111" xfId="0" applyFont="1" applyFill="1" applyBorder="1" applyAlignment="1">
      <alignment vertical="center" textRotation="255" shrinkToFit="1"/>
    </xf>
    <xf numFmtId="0" fontId="13" fillId="0" borderId="84" xfId="0" applyFont="1" applyFill="1" applyBorder="1" applyAlignment="1">
      <alignment horizontal="left" vertical="center" shrinkToFit="1"/>
    </xf>
    <xf numFmtId="0" fontId="13" fillId="0" borderId="84" xfId="0" applyFont="1" applyFill="1" applyBorder="1" applyAlignment="1">
      <alignment horizontal="center" vertical="center" shrinkToFit="1"/>
    </xf>
    <xf numFmtId="38" fontId="13" fillId="0" borderId="122" xfId="1" applyFont="1" applyFill="1" applyBorder="1" applyAlignment="1">
      <alignment vertical="center" shrinkToFit="1"/>
    </xf>
    <xf numFmtId="0" fontId="13" fillId="0" borderId="116" xfId="0" applyFont="1" applyFill="1" applyBorder="1" applyAlignment="1">
      <alignment vertical="center" textRotation="255" shrinkToFit="1"/>
    </xf>
    <xf numFmtId="0" fontId="13" fillId="0" borderId="91" xfId="0" applyFont="1" applyFill="1" applyBorder="1" applyAlignment="1">
      <alignment vertical="center" shrinkToFit="1"/>
    </xf>
    <xf numFmtId="0" fontId="13" fillId="0" borderId="83" xfId="0" applyFont="1" applyFill="1" applyBorder="1" applyAlignment="1">
      <alignment vertical="center" shrinkToFit="1"/>
    </xf>
    <xf numFmtId="38" fontId="13" fillId="0" borderId="104" xfId="1" applyFont="1" applyFill="1" applyBorder="1" applyAlignment="1">
      <alignment vertical="center" shrinkToFit="1"/>
    </xf>
    <xf numFmtId="0" fontId="13" fillId="0" borderId="114" xfId="0" applyFont="1" applyFill="1" applyBorder="1" applyAlignment="1">
      <alignment vertical="center" shrinkToFit="1"/>
    </xf>
    <xf numFmtId="38" fontId="13" fillId="0" borderId="75" xfId="1" applyFont="1" applyFill="1" applyBorder="1" applyAlignment="1">
      <alignment vertical="center" shrinkToFit="1"/>
    </xf>
    <xf numFmtId="38" fontId="13" fillId="0" borderId="92" xfId="1" applyFont="1" applyFill="1" applyBorder="1" applyAlignment="1">
      <alignment vertical="center" shrinkToFit="1"/>
    </xf>
    <xf numFmtId="0" fontId="13" fillId="0" borderId="55" xfId="0" applyFont="1" applyFill="1" applyBorder="1" applyAlignment="1">
      <alignment horizontal="center" vertical="center" shrinkToFit="1"/>
    </xf>
    <xf numFmtId="38" fontId="13" fillId="0" borderId="107" xfId="1" applyFont="1" applyFill="1" applyBorder="1" applyAlignment="1">
      <alignment horizontal="center" vertical="center" shrinkToFit="1"/>
    </xf>
    <xf numFmtId="0" fontId="13" fillId="0" borderId="120" xfId="0" applyFont="1" applyFill="1" applyBorder="1" applyAlignment="1">
      <alignment horizontal="center" vertical="center" shrinkToFit="1"/>
    </xf>
    <xf numFmtId="38" fontId="13" fillId="0" borderId="88" xfId="1" applyFont="1" applyFill="1" applyBorder="1" applyAlignment="1">
      <alignment horizontal="center" vertical="center" shrinkToFit="1"/>
    </xf>
    <xf numFmtId="0" fontId="13" fillId="0" borderId="112" xfId="0" applyFont="1" applyFill="1" applyBorder="1" applyAlignment="1">
      <alignment horizontal="center" vertical="center" shrinkToFit="1"/>
    </xf>
    <xf numFmtId="38" fontId="13" fillId="0" borderId="102" xfId="1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137" xfId="0" applyFont="1" applyFill="1" applyBorder="1" applyAlignment="1">
      <alignment horizontal="center" vertical="center" shrinkToFit="1"/>
    </xf>
    <xf numFmtId="3" fontId="12" fillId="0" borderId="141" xfId="0" applyNumberFormat="1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148" xfId="0" applyFont="1" applyFill="1" applyBorder="1" applyAlignment="1">
      <alignment horizontal="center" vertical="center"/>
    </xf>
    <xf numFmtId="3" fontId="12" fillId="0" borderId="127" xfId="0" applyNumberFormat="1" applyFont="1" applyFill="1" applyBorder="1" applyAlignment="1">
      <alignment horizontal="center" vertical="center"/>
    </xf>
    <xf numFmtId="0" fontId="12" fillId="0" borderId="79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 wrapText="1"/>
    </xf>
    <xf numFmtId="0" fontId="12" fillId="0" borderId="77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 wrapText="1"/>
    </xf>
    <xf numFmtId="0" fontId="14" fillId="0" borderId="137" xfId="0" applyFont="1" applyFill="1" applyBorder="1" applyAlignment="1">
      <alignment horizontal="center" vertical="center" shrinkToFit="1"/>
    </xf>
    <xf numFmtId="3" fontId="14" fillId="0" borderId="141" xfId="0" applyNumberFormat="1" applyFont="1" applyFill="1" applyBorder="1" applyAlignment="1">
      <alignment horizontal="center" vertical="center"/>
    </xf>
    <xf numFmtId="3" fontId="12" fillId="0" borderId="138" xfId="0" applyNumberFormat="1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36" xfId="0" applyFont="1" applyFill="1" applyBorder="1" applyAlignment="1">
      <alignment horizontal="center" vertical="center"/>
    </xf>
    <xf numFmtId="3" fontId="12" fillId="0" borderId="36" xfId="0" applyNumberFormat="1" applyFont="1" applyFill="1" applyBorder="1" applyAlignment="1">
      <alignment vertical="center"/>
    </xf>
    <xf numFmtId="177" fontId="12" fillId="0" borderId="67" xfId="0" applyNumberFormat="1" applyFont="1" applyFill="1" applyBorder="1" applyAlignment="1">
      <alignment vertical="center"/>
    </xf>
    <xf numFmtId="3" fontId="12" fillId="0" borderId="54" xfId="0" applyNumberFormat="1" applyFont="1" applyFill="1" applyBorder="1" applyAlignment="1">
      <alignment vertical="center"/>
    </xf>
    <xf numFmtId="177" fontId="12" fillId="0" borderId="54" xfId="0" applyNumberFormat="1" applyFont="1" applyFill="1" applyBorder="1" applyAlignment="1">
      <alignment vertical="center"/>
    </xf>
    <xf numFmtId="177" fontId="12" fillId="0" borderId="62" xfId="0" applyNumberFormat="1" applyFont="1" applyFill="1" applyBorder="1" applyAlignment="1">
      <alignment vertical="center"/>
    </xf>
    <xf numFmtId="3" fontId="12" fillId="0" borderId="74" xfId="0" applyNumberFormat="1" applyFont="1" applyFill="1" applyBorder="1" applyAlignment="1">
      <alignment vertical="center"/>
    </xf>
    <xf numFmtId="0" fontId="12" fillId="0" borderId="28" xfId="0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vertical="center"/>
    </xf>
    <xf numFmtId="177" fontId="12" fillId="0" borderId="68" xfId="0" applyNumberFormat="1" applyFont="1" applyFill="1" applyBorder="1" applyAlignment="1">
      <alignment vertical="center"/>
    </xf>
    <xf numFmtId="177" fontId="12" fillId="0" borderId="52" xfId="0" applyNumberFormat="1" applyFont="1" applyFill="1" applyBorder="1" applyAlignment="1">
      <alignment vertical="center"/>
    </xf>
    <xf numFmtId="3" fontId="12" fillId="0" borderId="52" xfId="0" applyNumberFormat="1" applyFont="1" applyFill="1" applyBorder="1" applyAlignment="1">
      <alignment vertical="center"/>
    </xf>
    <xf numFmtId="177" fontId="12" fillId="0" borderId="63" xfId="0" applyNumberFormat="1" applyFont="1" applyFill="1" applyBorder="1" applyAlignment="1">
      <alignment vertical="center"/>
    </xf>
    <xf numFmtId="3" fontId="12" fillId="0" borderId="38" xfId="0" applyNumberFormat="1" applyFont="1" applyFill="1" applyBorder="1" applyAlignment="1">
      <alignment vertical="center"/>
    </xf>
    <xf numFmtId="3" fontId="12" fillId="0" borderId="63" xfId="0" applyNumberFormat="1" applyFont="1" applyFill="1" applyBorder="1" applyAlignment="1">
      <alignment vertical="center"/>
    </xf>
    <xf numFmtId="3" fontId="12" fillId="0" borderId="68" xfId="0" applyNumberFormat="1" applyFont="1" applyFill="1" applyBorder="1" applyAlignment="1">
      <alignment vertical="center"/>
    </xf>
    <xf numFmtId="0" fontId="12" fillId="0" borderId="29" xfId="0" applyFont="1" applyFill="1" applyBorder="1" applyAlignment="1">
      <alignment horizontal="center" vertical="center"/>
    </xf>
    <xf numFmtId="3" fontId="12" fillId="0" borderId="29" xfId="0" applyNumberFormat="1" applyFont="1" applyFill="1" applyBorder="1" applyAlignment="1">
      <alignment vertical="center"/>
    </xf>
    <xf numFmtId="3" fontId="12" fillId="0" borderId="69" xfId="0" applyNumberFormat="1" applyFont="1" applyFill="1" applyBorder="1" applyAlignment="1">
      <alignment vertical="center"/>
    </xf>
    <xf numFmtId="3" fontId="12" fillId="0" borderId="60" xfId="0" applyNumberFormat="1" applyFont="1" applyFill="1" applyBorder="1" applyAlignment="1">
      <alignment vertical="center"/>
    </xf>
    <xf numFmtId="177" fontId="12" fillId="0" borderId="60" xfId="0" applyNumberFormat="1" applyFont="1" applyFill="1" applyBorder="1" applyAlignment="1">
      <alignment vertical="center"/>
    </xf>
    <xf numFmtId="177" fontId="12" fillId="0" borderId="64" xfId="0" applyNumberFormat="1" applyFont="1" applyFill="1" applyBorder="1" applyAlignment="1">
      <alignment vertical="center"/>
    </xf>
    <xf numFmtId="3" fontId="12" fillId="0" borderId="39" xfId="0" applyNumberFormat="1" applyFont="1" applyFill="1" applyBorder="1" applyAlignment="1">
      <alignment vertical="center"/>
    </xf>
    <xf numFmtId="0" fontId="14" fillId="0" borderId="72" xfId="0" applyFont="1" applyFill="1" applyBorder="1" applyAlignment="1">
      <alignment horizontal="center" vertical="center"/>
    </xf>
    <xf numFmtId="3" fontId="14" fillId="0" borderId="72" xfId="0" applyNumberFormat="1" applyFont="1" applyFill="1" applyBorder="1" applyAlignment="1">
      <alignment vertical="center"/>
    </xf>
    <xf numFmtId="3" fontId="14" fillId="0" borderId="70" xfId="0" applyNumberFormat="1" applyFont="1" applyFill="1" applyBorder="1" applyAlignment="1">
      <alignment vertical="center"/>
    </xf>
    <xf numFmtId="3" fontId="14" fillId="0" borderId="56" xfId="0" applyNumberFormat="1" applyFont="1" applyFill="1" applyBorder="1" applyAlignment="1">
      <alignment vertical="center"/>
    </xf>
    <xf numFmtId="3" fontId="14" fillId="0" borderId="65" xfId="0" applyNumberFormat="1" applyFont="1" applyFill="1" applyBorder="1" applyAlignment="1">
      <alignment vertical="center"/>
    </xf>
    <xf numFmtId="3" fontId="14" fillId="0" borderId="48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12" fillId="0" borderId="97" xfId="0" applyNumberFormat="1" applyFont="1" applyFill="1" applyBorder="1" applyAlignment="1">
      <alignment vertical="center"/>
    </xf>
    <xf numFmtId="3" fontId="14" fillId="0" borderId="150" xfId="0" applyNumberFormat="1" applyFont="1" applyFill="1" applyBorder="1" applyAlignment="1">
      <alignment vertical="center"/>
    </xf>
    <xf numFmtId="3" fontId="14" fillId="0" borderId="151" xfId="0" applyNumberFormat="1" applyFont="1" applyFill="1" applyBorder="1" applyAlignment="1">
      <alignment vertical="center"/>
    </xf>
    <xf numFmtId="3" fontId="12" fillId="0" borderId="30" xfId="0" applyNumberFormat="1" applyFont="1" applyFill="1" applyBorder="1" applyAlignment="1">
      <alignment vertical="center"/>
    </xf>
    <xf numFmtId="3" fontId="12" fillId="0" borderId="62" xfId="0" applyNumberFormat="1" applyFont="1" applyFill="1" applyBorder="1" applyAlignment="1">
      <alignment vertical="center"/>
    </xf>
    <xf numFmtId="3" fontId="12" fillId="0" borderId="100" xfId="0" applyNumberFormat="1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177" fontId="12" fillId="0" borderId="31" xfId="0" applyNumberFormat="1" applyFont="1" applyFill="1" applyBorder="1" applyAlignment="1">
      <alignment vertical="center"/>
    </xf>
    <xf numFmtId="3" fontId="14" fillId="0" borderId="44" xfId="0" applyNumberFormat="1" applyFont="1" applyFill="1" applyBorder="1" applyAlignment="1">
      <alignment vertical="center"/>
    </xf>
    <xf numFmtId="3" fontId="14" fillId="0" borderId="128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38" fontId="12" fillId="0" borderId="52" xfId="1" applyFont="1" applyFill="1" applyBorder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2" fillId="0" borderId="49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12" fillId="0" borderId="92" xfId="0" applyFont="1" applyFill="1" applyBorder="1" applyAlignment="1">
      <alignment horizontal="center" vertical="center"/>
    </xf>
    <xf numFmtId="0" fontId="12" fillId="0" borderId="95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118" xfId="0" applyFont="1" applyFill="1" applyBorder="1" applyAlignment="1">
      <alignment horizontal="center" vertical="center"/>
    </xf>
    <xf numFmtId="176" fontId="12" fillId="0" borderId="117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8" fillId="0" borderId="0" xfId="1" applyFont="1" applyFill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0" borderId="0" xfId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38" fontId="19" fillId="0" borderId="0" xfId="1" applyFont="1" applyFill="1" applyAlignment="1">
      <alignment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103" xfId="0" applyFont="1" applyFill="1" applyBorder="1" applyAlignment="1">
      <alignment vertical="center"/>
    </xf>
    <xf numFmtId="176" fontId="12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176" fontId="12" fillId="0" borderId="90" xfId="0" applyNumberFormat="1" applyFont="1" applyFill="1" applyBorder="1" applyAlignment="1">
      <alignment vertical="center"/>
    </xf>
    <xf numFmtId="176" fontId="12" fillId="0" borderId="89" xfId="0" applyNumberFormat="1" applyFont="1" applyFill="1" applyBorder="1" applyAlignment="1">
      <alignment vertical="center"/>
    </xf>
    <xf numFmtId="176" fontId="12" fillId="0" borderId="85" xfId="0" applyNumberFormat="1" applyFont="1" applyFill="1" applyBorder="1" applyAlignment="1">
      <alignment vertical="center"/>
    </xf>
    <xf numFmtId="176" fontId="12" fillId="0" borderId="86" xfId="0" applyNumberFormat="1" applyFont="1" applyFill="1" applyBorder="1" applyAlignment="1">
      <alignment vertical="center"/>
    </xf>
    <xf numFmtId="38" fontId="12" fillId="0" borderId="4" xfId="1" applyFont="1" applyFill="1" applyBorder="1" applyAlignment="1">
      <alignment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106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2" fillId="0" borderId="101" xfId="0" applyNumberFormat="1" applyFont="1" applyFill="1" applyBorder="1" applyAlignment="1">
      <alignment vertical="center"/>
    </xf>
    <xf numFmtId="176" fontId="12" fillId="0" borderId="95" xfId="0" applyNumberFormat="1" applyFont="1" applyFill="1" applyBorder="1" applyAlignment="1">
      <alignment vertical="center"/>
    </xf>
    <xf numFmtId="176" fontId="12" fillId="0" borderId="96" xfId="0" applyNumberFormat="1" applyFont="1" applyFill="1" applyBorder="1" applyAlignment="1">
      <alignment vertical="center"/>
    </xf>
    <xf numFmtId="176" fontId="12" fillId="0" borderId="118" xfId="0" applyNumberFormat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62" xfId="0" applyFont="1" applyFill="1" applyBorder="1" applyAlignment="1">
      <alignment vertical="center"/>
    </xf>
    <xf numFmtId="176" fontId="12" fillId="0" borderId="30" xfId="0" applyNumberFormat="1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176" fontId="12" fillId="0" borderId="100" xfId="0" applyNumberFormat="1" applyFont="1" applyFill="1" applyBorder="1" applyAlignment="1">
      <alignment vertical="center"/>
    </xf>
    <xf numFmtId="176" fontId="12" fillId="0" borderId="53" xfId="0" applyNumberFormat="1" applyFont="1" applyFill="1" applyBorder="1" applyAlignment="1">
      <alignment vertical="center"/>
    </xf>
    <xf numFmtId="176" fontId="12" fillId="0" borderId="54" xfId="0" applyNumberFormat="1" applyFont="1" applyFill="1" applyBorder="1" applyAlignment="1">
      <alignment vertical="center"/>
    </xf>
    <xf numFmtId="176" fontId="12" fillId="0" borderId="80" xfId="0" applyNumberFormat="1" applyFont="1" applyFill="1" applyBorder="1" applyAlignment="1">
      <alignment vertical="center"/>
    </xf>
    <xf numFmtId="38" fontId="12" fillId="0" borderId="74" xfId="1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63" xfId="0" applyFont="1" applyFill="1" applyBorder="1" applyAlignment="1">
      <alignment vertical="center"/>
    </xf>
    <xf numFmtId="176" fontId="12" fillId="0" borderId="31" xfId="0" applyNumberFormat="1" applyFont="1" applyFill="1" applyBorder="1" applyAlignment="1">
      <alignment vertical="center"/>
    </xf>
    <xf numFmtId="176" fontId="12" fillId="0" borderId="97" xfId="0" applyNumberFormat="1" applyFont="1" applyFill="1" applyBorder="1" applyAlignment="1">
      <alignment vertical="center"/>
    </xf>
    <xf numFmtId="176" fontId="12" fillId="0" borderId="51" xfId="0" applyNumberFormat="1" applyFont="1" applyFill="1" applyBorder="1" applyAlignment="1">
      <alignment vertical="center"/>
    </xf>
    <xf numFmtId="176" fontId="12" fillId="0" borderId="52" xfId="0" applyNumberFormat="1" applyFont="1" applyFill="1" applyBorder="1" applyAlignment="1">
      <alignment vertical="center"/>
    </xf>
    <xf numFmtId="176" fontId="12" fillId="0" borderId="78" xfId="0" applyNumberFormat="1" applyFont="1" applyFill="1" applyBorder="1" applyAlignment="1">
      <alignment vertical="center"/>
    </xf>
    <xf numFmtId="38" fontId="12" fillId="0" borderId="38" xfId="1" applyFont="1" applyFill="1" applyBorder="1" applyAlignment="1">
      <alignment vertical="center"/>
    </xf>
    <xf numFmtId="0" fontId="12" fillId="0" borderId="121" xfId="0" applyFont="1" applyFill="1" applyBorder="1" applyAlignment="1">
      <alignment vertical="center"/>
    </xf>
    <xf numFmtId="176" fontId="12" fillId="0" borderId="155" xfId="0" applyNumberFormat="1" applyFont="1" applyFill="1" applyBorder="1" applyAlignment="1">
      <alignment vertical="center"/>
    </xf>
    <xf numFmtId="0" fontId="12" fillId="0" borderId="155" xfId="0" applyFont="1" applyFill="1" applyBorder="1" applyAlignment="1">
      <alignment vertical="center"/>
    </xf>
    <xf numFmtId="176" fontId="12" fillId="0" borderId="156" xfId="0" applyNumberFormat="1" applyFont="1" applyFill="1" applyBorder="1" applyAlignment="1">
      <alignment vertical="center"/>
    </xf>
    <xf numFmtId="176" fontId="12" fillId="0" borderId="157" xfId="0" applyNumberFormat="1" applyFont="1" applyFill="1" applyBorder="1" applyAlignment="1">
      <alignment vertical="center"/>
    </xf>
    <xf numFmtId="176" fontId="12" fillId="0" borderId="99" xfId="0" applyNumberFormat="1" applyFont="1" applyFill="1" applyBorder="1" applyAlignment="1">
      <alignment vertical="center"/>
    </xf>
    <xf numFmtId="38" fontId="12" fillId="0" borderId="158" xfId="1" applyFont="1" applyFill="1" applyBorder="1" applyAlignment="1">
      <alignment vertical="center"/>
    </xf>
    <xf numFmtId="0" fontId="12" fillId="0" borderId="32" xfId="0" applyFont="1" applyFill="1" applyBorder="1" applyAlignment="1">
      <alignment vertical="center"/>
    </xf>
    <xf numFmtId="0" fontId="12" fillId="0" borderId="64" xfId="0" applyFont="1" applyFill="1" applyBorder="1" applyAlignment="1">
      <alignment vertical="center"/>
    </xf>
    <xf numFmtId="176" fontId="12" fillId="0" borderId="32" xfId="0" applyNumberFormat="1" applyFont="1" applyFill="1" applyBorder="1" applyAlignment="1">
      <alignment vertical="center"/>
    </xf>
    <xf numFmtId="176" fontId="12" fillId="0" borderId="98" xfId="0" applyNumberFormat="1" applyFont="1" applyFill="1" applyBorder="1" applyAlignment="1">
      <alignment vertical="center"/>
    </xf>
    <xf numFmtId="176" fontId="12" fillId="0" borderId="59" xfId="0" applyNumberFormat="1" applyFont="1" applyFill="1" applyBorder="1" applyAlignment="1">
      <alignment vertical="center"/>
    </xf>
    <xf numFmtId="176" fontId="12" fillId="0" borderId="60" xfId="0" applyNumberFormat="1" applyFont="1" applyFill="1" applyBorder="1" applyAlignment="1">
      <alignment vertical="center"/>
    </xf>
    <xf numFmtId="176" fontId="12" fillId="0" borderId="119" xfId="0" applyNumberFormat="1" applyFont="1" applyFill="1" applyBorder="1" applyAlignment="1">
      <alignment vertical="center"/>
    </xf>
    <xf numFmtId="38" fontId="12" fillId="0" borderId="39" xfId="1" applyFont="1" applyFill="1" applyBorder="1" applyAlignment="1">
      <alignment vertical="center"/>
    </xf>
    <xf numFmtId="176" fontId="12" fillId="0" borderId="9" xfId="0" applyNumberFormat="1" applyFont="1" applyFill="1" applyBorder="1" applyAlignment="1">
      <alignment vertical="center"/>
    </xf>
    <xf numFmtId="176" fontId="12" fillId="0" borderId="92" xfId="0" applyNumberFormat="1" applyFont="1" applyFill="1" applyBorder="1" applyAlignment="1">
      <alignment vertical="center"/>
    </xf>
    <xf numFmtId="176" fontId="12" fillId="0" borderId="55" xfId="0" applyNumberFormat="1" applyFont="1" applyFill="1" applyBorder="1" applyAlignment="1">
      <alignment vertical="center"/>
    </xf>
    <xf numFmtId="176" fontId="12" fillId="0" borderId="56" xfId="0" applyNumberFormat="1" applyFont="1" applyFill="1" applyBorder="1" applyAlignment="1">
      <alignment vertical="center"/>
    </xf>
    <xf numFmtId="176" fontId="12" fillId="0" borderId="130" xfId="0" applyNumberFormat="1" applyFont="1" applyFill="1" applyBorder="1" applyAlignment="1">
      <alignment vertical="center"/>
    </xf>
    <xf numFmtId="38" fontId="12" fillId="0" borderId="48" xfId="1" applyFont="1" applyFill="1" applyBorder="1" applyAlignment="1">
      <alignment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2" fillId="0" borderId="122" xfId="0" applyFont="1" applyFill="1" applyBorder="1" applyAlignment="1">
      <alignment vertical="center"/>
    </xf>
    <xf numFmtId="176" fontId="12" fillId="0" borderId="12" xfId="0" applyNumberFormat="1" applyFont="1" applyFill="1" applyBorder="1" applyAlignment="1">
      <alignment vertical="center"/>
    </xf>
    <xf numFmtId="176" fontId="12" fillId="0" borderId="129" xfId="0" applyNumberFormat="1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/>
    </xf>
    <xf numFmtId="0" fontId="12" fillId="0" borderId="65" xfId="0" applyFont="1" applyFill="1" applyBorder="1" applyAlignment="1">
      <alignment vertical="center"/>
    </xf>
    <xf numFmtId="176" fontId="12" fillId="0" borderId="44" xfId="0" applyNumberFormat="1" applyFont="1" applyFill="1" applyBorder="1" applyAlignment="1">
      <alignment vertical="center"/>
    </xf>
    <xf numFmtId="176" fontId="12" fillId="0" borderId="128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3" fillId="0" borderId="3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9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98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vertical="center"/>
    </xf>
    <xf numFmtId="0" fontId="13" fillId="0" borderId="83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3" fillId="0" borderId="105" xfId="0" applyFont="1" applyFill="1" applyBorder="1" applyAlignment="1">
      <alignment vertical="center" wrapText="1"/>
    </xf>
    <xf numFmtId="0" fontId="13" fillId="0" borderId="93" xfId="0" applyFont="1" applyFill="1" applyBorder="1" applyAlignment="1">
      <alignment vertical="center"/>
    </xf>
    <xf numFmtId="176" fontId="13" fillId="0" borderId="93" xfId="0" applyNumberFormat="1" applyFont="1" applyFill="1" applyBorder="1" applyAlignment="1">
      <alignment vertical="center"/>
    </xf>
    <xf numFmtId="176" fontId="13" fillId="0" borderId="94" xfId="0" applyNumberFormat="1" applyFont="1" applyFill="1" applyBorder="1" applyAlignment="1">
      <alignment vertical="center"/>
    </xf>
    <xf numFmtId="0" fontId="13" fillId="0" borderId="52" xfId="0" applyFont="1" applyFill="1" applyBorder="1" applyAlignment="1">
      <alignment vertical="center"/>
    </xf>
    <xf numFmtId="176" fontId="13" fillId="0" borderId="52" xfId="0" applyNumberFormat="1" applyFont="1" applyFill="1" applyBorder="1" applyAlignment="1">
      <alignment vertical="center"/>
    </xf>
    <xf numFmtId="176" fontId="13" fillId="0" borderId="97" xfId="0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vertical="center"/>
    </xf>
    <xf numFmtId="176" fontId="13" fillId="0" borderId="54" xfId="0" applyNumberFormat="1" applyFont="1" applyFill="1" applyBorder="1" applyAlignment="1">
      <alignment vertical="center"/>
    </xf>
    <xf numFmtId="176" fontId="13" fillId="0" borderId="100" xfId="0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176" fontId="13" fillId="0" borderId="83" xfId="0" applyNumberFormat="1" applyFont="1" applyFill="1" applyBorder="1" applyAlignment="1">
      <alignment vertical="center"/>
    </xf>
    <xf numFmtId="176" fontId="13" fillId="0" borderId="92" xfId="0" applyNumberFormat="1" applyFont="1" applyFill="1" applyBorder="1" applyAlignment="1">
      <alignment vertical="center"/>
    </xf>
    <xf numFmtId="176" fontId="11" fillId="0" borderId="0" xfId="0" applyNumberFormat="1" applyFont="1" applyFill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center"/>
    </xf>
    <xf numFmtId="0" fontId="13" fillId="0" borderId="87" xfId="0" applyFont="1" applyFill="1" applyBorder="1" applyAlignment="1">
      <alignment vertical="center"/>
    </xf>
    <xf numFmtId="176" fontId="13" fillId="0" borderId="87" xfId="0" applyNumberFormat="1" applyFont="1" applyFill="1" applyBorder="1" applyAlignment="1">
      <alignment vertical="center"/>
    </xf>
    <xf numFmtId="176" fontId="13" fillId="0" borderId="102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30" xfId="0" applyNumberFormat="1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176" fontId="13" fillId="0" borderId="31" xfId="0" applyNumberFormat="1" applyFont="1" applyFill="1" applyBorder="1" applyAlignment="1">
      <alignment vertical="center"/>
    </xf>
    <xf numFmtId="0" fontId="13" fillId="0" borderId="31" xfId="0" applyFont="1" applyFill="1" applyBorder="1" applyAlignment="1">
      <alignment vertical="center"/>
    </xf>
    <xf numFmtId="0" fontId="13" fillId="0" borderId="104" xfId="0" applyFont="1" applyFill="1" applyBorder="1" applyAlignment="1">
      <alignment vertical="center"/>
    </xf>
    <xf numFmtId="176" fontId="13" fillId="0" borderId="9" xfId="0" applyNumberFormat="1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0" fontId="13" fillId="0" borderId="122" xfId="0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vertical="center"/>
    </xf>
    <xf numFmtId="176" fontId="13" fillId="0" borderId="129" xfId="0" applyNumberFormat="1" applyFont="1" applyFill="1" applyBorder="1" applyAlignment="1">
      <alignment vertical="center"/>
    </xf>
    <xf numFmtId="0" fontId="13" fillId="0" borderId="107" xfId="0" applyFont="1" applyFill="1" applyBorder="1" applyAlignment="1">
      <alignment vertical="center"/>
    </xf>
    <xf numFmtId="176" fontId="13" fillId="0" borderId="15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105" xfId="0" applyFont="1" applyFill="1" applyBorder="1" applyAlignment="1">
      <alignment vertical="center"/>
    </xf>
    <xf numFmtId="0" fontId="13" fillId="0" borderId="96" xfId="0" applyFont="1" applyFill="1" applyBorder="1" applyAlignment="1">
      <alignment vertical="center"/>
    </xf>
    <xf numFmtId="176" fontId="13" fillId="0" borderId="96" xfId="0" applyNumberFormat="1" applyFont="1" applyFill="1" applyBorder="1" applyAlignment="1">
      <alignment vertical="center"/>
    </xf>
    <xf numFmtId="176" fontId="13" fillId="0" borderId="101" xfId="0" applyNumberFormat="1" applyFont="1" applyFill="1" applyBorder="1" applyAlignment="1">
      <alignment vertical="center"/>
    </xf>
    <xf numFmtId="0" fontId="13" fillId="0" borderId="84" xfId="0" applyFont="1" applyFill="1" applyBorder="1" applyAlignment="1">
      <alignment vertical="center"/>
    </xf>
    <xf numFmtId="176" fontId="13" fillId="0" borderId="84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85" xfId="0" applyFont="1" applyFill="1" applyBorder="1" applyAlignment="1">
      <alignment vertical="center"/>
    </xf>
    <xf numFmtId="176" fontId="13" fillId="0" borderId="85" xfId="0" applyNumberFormat="1" applyFont="1" applyFill="1" applyBorder="1" applyAlignment="1">
      <alignment vertical="center"/>
    </xf>
    <xf numFmtId="176" fontId="13" fillId="0" borderId="90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vertical="center"/>
    </xf>
    <xf numFmtId="0" fontId="11" fillId="0" borderId="92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vertical="center"/>
    </xf>
    <xf numFmtId="0" fontId="11" fillId="0" borderId="9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106" xfId="0" applyFont="1" applyFill="1" applyBorder="1" applyAlignment="1">
      <alignment vertical="center"/>
    </xf>
    <xf numFmtId="0" fontId="11" fillId="0" borderId="86" xfId="0" applyFont="1" applyFill="1" applyBorder="1"/>
    <xf numFmtId="0" fontId="11" fillId="0" borderId="118" xfId="0" applyFont="1" applyFill="1" applyBorder="1"/>
    <xf numFmtId="0" fontId="11" fillId="0" borderId="41" xfId="0" applyFont="1" applyFill="1" applyBorder="1"/>
    <xf numFmtId="0" fontId="11" fillId="0" borderId="106" xfId="0" applyFont="1" applyFill="1" applyBorder="1"/>
    <xf numFmtId="0" fontId="11" fillId="0" borderId="62" xfId="0" applyFont="1" applyFill="1" applyBorder="1"/>
    <xf numFmtId="0" fontId="21" fillId="0" borderId="20" xfId="0" applyFont="1" applyFill="1" applyBorder="1" applyAlignment="1">
      <alignment horizontal="center" vertical="center"/>
    </xf>
    <xf numFmtId="0" fontId="21" fillId="0" borderId="9" xfId="0" applyFont="1" applyFill="1" applyBorder="1"/>
    <xf numFmtId="0" fontId="21" fillId="0" borderId="12" xfId="0" applyFont="1" applyFill="1" applyBorder="1"/>
    <xf numFmtId="0" fontId="11" fillId="0" borderId="12" xfId="0" applyFont="1" applyFill="1" applyBorder="1" applyAlignment="1">
      <alignment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80" xfId="0" applyFont="1" applyFill="1" applyBorder="1"/>
    <xf numFmtId="0" fontId="11" fillId="0" borderId="9" xfId="0" applyFont="1" applyFill="1" applyBorder="1"/>
    <xf numFmtId="0" fontId="11" fillId="0" borderId="0" xfId="0" applyFont="1" applyFill="1" applyBorder="1"/>
    <xf numFmtId="0" fontId="11" fillId="0" borderId="41" xfId="0" applyFont="1" applyFill="1" applyBorder="1" applyAlignment="1">
      <alignment vertical="center" wrapText="1"/>
    </xf>
    <xf numFmtId="0" fontId="11" fillId="0" borderId="105" xfId="0" applyFont="1" applyFill="1" applyBorder="1" applyAlignment="1">
      <alignment vertical="center"/>
    </xf>
    <xf numFmtId="176" fontId="11" fillId="0" borderId="140" xfId="0" applyNumberFormat="1" applyFont="1" applyFill="1" applyBorder="1" applyAlignment="1">
      <alignment vertical="center"/>
    </xf>
    <xf numFmtId="0" fontId="11" fillId="0" borderId="142" xfId="0" applyFont="1" applyFill="1" applyBorder="1" applyAlignment="1">
      <alignment vertical="center"/>
    </xf>
    <xf numFmtId="176" fontId="11" fillId="0" borderId="94" xfId="0" applyNumberFormat="1" applyFont="1" applyFill="1" applyBorder="1" applyAlignment="1">
      <alignment vertical="center"/>
    </xf>
    <xf numFmtId="0" fontId="11" fillId="0" borderId="20" xfId="0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>
      <alignment vertical="center"/>
    </xf>
    <xf numFmtId="176" fontId="11" fillId="0" borderId="9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/>
    </xf>
    <xf numFmtId="176" fontId="11" fillId="0" borderId="15" xfId="0" applyNumberFormat="1" applyFont="1" applyFill="1" applyBorder="1" applyAlignment="1">
      <alignment vertical="center"/>
    </xf>
    <xf numFmtId="176" fontId="11" fillId="0" borderId="102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176" fontId="11" fillId="0" borderId="90" xfId="0" applyNumberFormat="1" applyFont="1" applyFill="1" applyBorder="1" applyAlignment="1">
      <alignment vertical="center"/>
    </xf>
    <xf numFmtId="176" fontId="11" fillId="0" borderId="101" xfId="0" applyNumberFormat="1" applyFont="1" applyFill="1" applyBorder="1" applyAlignment="1">
      <alignment vertical="center"/>
    </xf>
    <xf numFmtId="0" fontId="11" fillId="0" borderId="41" xfId="0" applyFont="1" applyFill="1" applyBorder="1" applyAlignment="1">
      <alignment vertical="center"/>
    </xf>
    <xf numFmtId="176" fontId="11" fillId="0" borderId="30" xfId="0" applyNumberFormat="1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176" fontId="11" fillId="0" borderId="10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176" fontId="11" fillId="0" borderId="129" xfId="0" applyNumberFormat="1" applyFont="1" applyFill="1" applyBorder="1" applyAlignment="1">
      <alignment vertical="center"/>
    </xf>
    <xf numFmtId="0" fontId="11" fillId="0" borderId="5" xfId="0" applyFont="1" applyFill="1" applyBorder="1"/>
    <xf numFmtId="0" fontId="23" fillId="0" borderId="5" xfId="0" applyFont="1" applyFill="1" applyBorder="1" applyAlignment="1">
      <alignment vertical="top" wrapText="1"/>
    </xf>
    <xf numFmtId="0" fontId="11" fillId="0" borderId="10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62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top"/>
    </xf>
    <xf numFmtId="0" fontId="11" fillId="0" borderId="62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177" fontId="11" fillId="0" borderId="85" xfId="0" applyNumberFormat="1" applyFont="1" applyFill="1" applyBorder="1" applyAlignment="1">
      <alignment vertical="center"/>
    </xf>
    <xf numFmtId="177" fontId="11" fillId="0" borderId="103" xfId="0" applyNumberFormat="1" applyFont="1" applyFill="1" applyBorder="1" applyAlignment="1">
      <alignment vertical="center"/>
    </xf>
    <xf numFmtId="177" fontId="11" fillId="0" borderId="4" xfId="0" applyNumberFormat="1" applyFont="1" applyFill="1" applyBorder="1" applyAlignment="1">
      <alignment vertical="center"/>
    </xf>
    <xf numFmtId="0" fontId="11" fillId="0" borderId="54" xfId="0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177" fontId="11" fillId="0" borderId="52" xfId="0" applyNumberFormat="1" applyFont="1" applyFill="1" applyBorder="1" applyAlignment="1">
      <alignment vertical="center"/>
    </xf>
    <xf numFmtId="177" fontId="11" fillId="0" borderId="63" xfId="0" applyNumberFormat="1" applyFont="1" applyFill="1" applyBorder="1" applyAlignment="1">
      <alignment vertical="center"/>
    </xf>
    <xf numFmtId="177" fontId="11" fillId="0" borderId="38" xfId="0" applyNumberFormat="1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177" fontId="11" fillId="0" borderId="54" xfId="0" applyNumberFormat="1" applyFont="1" applyFill="1" applyBorder="1" applyAlignment="1">
      <alignment vertical="center"/>
    </xf>
    <xf numFmtId="177" fontId="11" fillId="0" borderId="62" xfId="0" applyNumberFormat="1" applyFont="1" applyFill="1" applyBorder="1" applyAlignment="1">
      <alignment vertical="center"/>
    </xf>
    <xf numFmtId="177" fontId="11" fillId="0" borderId="74" xfId="0" applyNumberFormat="1" applyFont="1" applyFill="1" applyBorder="1" applyAlignment="1">
      <alignment vertical="center"/>
    </xf>
    <xf numFmtId="0" fontId="23" fillId="0" borderId="116" xfId="0" applyFont="1" applyFill="1" applyBorder="1" applyAlignment="1">
      <alignment vertical="top" wrapText="1"/>
    </xf>
    <xf numFmtId="177" fontId="11" fillId="0" borderId="96" xfId="0" applyNumberFormat="1" applyFont="1" applyFill="1" applyBorder="1" applyAlignment="1">
      <alignment vertical="center"/>
    </xf>
    <xf numFmtId="177" fontId="11" fillId="0" borderId="106" xfId="0" applyNumberFormat="1" applyFont="1" applyFill="1" applyBorder="1" applyAlignment="1">
      <alignment vertical="center"/>
    </xf>
    <xf numFmtId="177" fontId="11" fillId="0" borderId="7" xfId="0" applyNumberFormat="1" applyFont="1" applyFill="1" applyBorder="1" applyAlignment="1">
      <alignment vertical="center"/>
    </xf>
    <xf numFmtId="177" fontId="11" fillId="0" borderId="83" xfId="0" applyNumberFormat="1" applyFont="1" applyFill="1" applyBorder="1" applyAlignment="1">
      <alignment vertical="center"/>
    </xf>
    <xf numFmtId="177" fontId="11" fillId="0" borderId="104" xfId="0" applyNumberFormat="1" applyFont="1" applyFill="1" applyBorder="1" applyAlignment="1">
      <alignment vertical="center"/>
    </xf>
    <xf numFmtId="177" fontId="11" fillId="0" borderId="11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177" fontId="11" fillId="0" borderId="93" xfId="0" applyNumberFormat="1" applyFont="1" applyFill="1" applyBorder="1" applyAlignment="1">
      <alignment vertical="center"/>
    </xf>
    <xf numFmtId="177" fontId="11" fillId="0" borderId="105" xfId="0" applyNumberFormat="1" applyFont="1" applyFill="1" applyBorder="1" applyAlignment="1">
      <alignment vertical="center"/>
    </xf>
    <xf numFmtId="177" fontId="11" fillId="0" borderId="37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top" wrapText="1"/>
    </xf>
    <xf numFmtId="177" fontId="11" fillId="0" borderId="87" xfId="0" applyNumberFormat="1" applyFont="1" applyFill="1" applyBorder="1" applyAlignment="1">
      <alignment vertical="center"/>
    </xf>
    <xf numFmtId="177" fontId="11" fillId="0" borderId="107" xfId="0" applyNumberFormat="1" applyFont="1" applyFill="1" applyBorder="1" applyAlignment="1">
      <alignment vertical="center"/>
    </xf>
    <xf numFmtId="177" fontId="11" fillId="0" borderId="17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176" fontId="11" fillId="0" borderId="7" xfId="0" applyNumberFormat="1" applyFont="1" applyFill="1" applyBorder="1" applyAlignment="1">
      <alignment vertical="center"/>
    </xf>
    <xf numFmtId="0" fontId="11" fillId="0" borderId="81" xfId="0" applyFont="1" applyFill="1" applyBorder="1" applyAlignment="1">
      <alignment vertical="center"/>
    </xf>
    <xf numFmtId="176" fontId="11" fillId="0" borderId="74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176" fontId="11" fillId="0" borderId="11" xfId="0" applyNumberFormat="1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176" fontId="11" fillId="0" borderId="14" xfId="0" applyNumberFormat="1" applyFont="1" applyFill="1" applyBorder="1" applyAlignment="1">
      <alignment vertical="center"/>
    </xf>
    <xf numFmtId="0" fontId="23" fillId="0" borderId="106" xfId="0" applyFont="1" applyFill="1" applyBorder="1" applyAlignment="1">
      <alignment vertical="top" wrapText="1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176" fontId="11" fillId="0" borderId="17" xfId="0" applyNumberFormat="1" applyFont="1" applyFill="1" applyBorder="1" applyAlignment="1">
      <alignment vertical="center"/>
    </xf>
    <xf numFmtId="176" fontId="11" fillId="0" borderId="45" xfId="0" applyNumberFormat="1" applyFont="1" applyFill="1" applyBorder="1" applyAlignment="1">
      <alignment vertical="center"/>
    </xf>
    <xf numFmtId="0" fontId="11" fillId="0" borderId="46" xfId="0" applyFont="1" applyFill="1" applyBorder="1" applyAlignment="1">
      <alignment vertical="center"/>
    </xf>
    <xf numFmtId="176" fontId="11" fillId="0" borderId="47" xfId="0" applyNumberFormat="1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3" fontId="11" fillId="0" borderId="93" xfId="0" applyNumberFormat="1" applyFont="1" applyFill="1" applyBorder="1" applyAlignment="1">
      <alignment vertical="center"/>
    </xf>
    <xf numFmtId="178" fontId="11" fillId="0" borderId="93" xfId="0" applyNumberFormat="1" applyFont="1" applyFill="1" applyBorder="1" applyAlignment="1">
      <alignment vertical="center"/>
    </xf>
    <xf numFmtId="178" fontId="11" fillId="0" borderId="105" xfId="0" applyNumberFormat="1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11" fillId="0" borderId="54" xfId="0" applyNumberFormat="1" applyFont="1" applyFill="1" applyBorder="1" applyAlignment="1">
      <alignment vertical="center"/>
    </xf>
    <xf numFmtId="178" fontId="11" fillId="0" borderId="62" xfId="0" applyNumberFormat="1" applyFont="1" applyFill="1" applyBorder="1" applyAlignment="1">
      <alignment vertical="center"/>
    </xf>
    <xf numFmtId="3" fontId="11" fillId="0" borderId="74" xfId="0" applyNumberFormat="1" applyFont="1" applyFill="1" applyBorder="1" applyAlignment="1">
      <alignment vertical="center"/>
    </xf>
    <xf numFmtId="3" fontId="11" fillId="0" borderId="62" xfId="0" applyNumberFormat="1" applyFont="1" applyFill="1" applyBorder="1" applyAlignment="1">
      <alignment vertical="center"/>
    </xf>
    <xf numFmtId="3" fontId="11" fillId="0" borderId="83" xfId="0" applyNumberFormat="1" applyFont="1" applyFill="1" applyBorder="1" applyAlignment="1">
      <alignment vertical="center"/>
    </xf>
    <xf numFmtId="3" fontId="11" fillId="0" borderId="104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3" fontId="11" fillId="0" borderId="84" xfId="0" applyNumberFormat="1" applyFont="1" applyFill="1" applyBorder="1" applyAlignment="1">
      <alignment vertical="center"/>
    </xf>
    <xf numFmtId="3" fontId="11" fillId="0" borderId="122" xfId="0" applyNumberFormat="1" applyFont="1" applyFill="1" applyBorder="1" applyAlignment="1">
      <alignment vertical="center"/>
    </xf>
    <xf numFmtId="3" fontId="11" fillId="0" borderId="14" xfId="0" applyNumberFormat="1" applyFont="1" applyFill="1" applyBorder="1" applyAlignment="1">
      <alignment vertical="center"/>
    </xf>
    <xf numFmtId="178" fontId="11" fillId="0" borderId="54" xfId="0" applyNumberFormat="1" applyFont="1" applyFill="1" applyBorder="1" applyAlignment="1">
      <alignment vertical="center"/>
    </xf>
    <xf numFmtId="178" fontId="11" fillId="0" borderId="83" xfId="0" applyNumberFormat="1" applyFont="1" applyFill="1" applyBorder="1" applyAlignment="1">
      <alignment vertical="center"/>
    </xf>
    <xf numFmtId="178" fontId="11" fillId="0" borderId="104" xfId="0" applyNumberFormat="1" applyFont="1" applyFill="1" applyBorder="1" applyAlignment="1">
      <alignment vertical="center"/>
    </xf>
    <xf numFmtId="178" fontId="11" fillId="0" borderId="84" xfId="0" applyNumberFormat="1" applyFont="1" applyFill="1" applyBorder="1" applyAlignment="1">
      <alignment vertical="center"/>
    </xf>
    <xf numFmtId="178" fontId="11" fillId="0" borderId="122" xfId="0" applyNumberFormat="1" applyFont="1" applyFill="1" applyBorder="1" applyAlignment="1">
      <alignment vertical="center"/>
    </xf>
    <xf numFmtId="3" fontId="11" fillId="0" borderId="87" xfId="0" applyNumberFormat="1" applyFont="1" applyFill="1" applyBorder="1" applyAlignment="1">
      <alignment vertical="center"/>
    </xf>
    <xf numFmtId="178" fontId="11" fillId="0" borderId="87" xfId="0" applyNumberFormat="1" applyFont="1" applyFill="1" applyBorder="1" applyAlignment="1">
      <alignment vertical="center"/>
    </xf>
    <xf numFmtId="178" fontId="11" fillId="0" borderId="107" xfId="0" applyNumberFormat="1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vertical="center"/>
    </xf>
    <xf numFmtId="0" fontId="11" fillId="0" borderId="103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12" fillId="0" borderId="62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 shrinkToFit="1"/>
    </xf>
    <xf numFmtId="0" fontId="12" fillId="0" borderId="106" xfId="0" applyFont="1" applyFill="1" applyBorder="1" applyAlignment="1">
      <alignment vertical="top" shrinkToFit="1"/>
    </xf>
    <xf numFmtId="0" fontId="12" fillId="0" borderId="0" xfId="0" applyFont="1" applyFill="1" applyBorder="1" applyAlignment="1">
      <alignment vertical="center" shrinkToFit="1"/>
    </xf>
    <xf numFmtId="0" fontId="12" fillId="0" borderId="62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06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178" fontId="12" fillId="0" borderId="93" xfId="0" applyNumberFormat="1" applyFont="1" applyFill="1" applyBorder="1" applyAlignment="1">
      <alignment vertical="center"/>
    </xf>
    <xf numFmtId="178" fontId="12" fillId="0" borderId="115" xfId="0" applyNumberFormat="1" applyFont="1" applyFill="1" applyBorder="1" applyAlignment="1">
      <alignment vertical="center"/>
    </xf>
    <xf numFmtId="178" fontId="12" fillId="0" borderId="37" xfId="0" applyNumberFormat="1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78" fontId="12" fillId="0" borderId="54" xfId="0" applyNumberFormat="1" applyFont="1" applyFill="1" applyBorder="1" applyAlignment="1">
      <alignment vertical="center"/>
    </xf>
    <xf numFmtId="178" fontId="12" fillId="0" borderId="80" xfId="0" applyNumberFormat="1" applyFont="1" applyFill="1" applyBorder="1" applyAlignment="1">
      <alignment vertical="center"/>
    </xf>
    <xf numFmtId="178" fontId="12" fillId="0" borderId="74" xfId="0" applyNumberFormat="1" applyFont="1" applyFill="1" applyBorder="1" applyAlignment="1">
      <alignment vertical="center"/>
    </xf>
    <xf numFmtId="178" fontId="12" fillId="0" borderId="83" xfId="0" applyNumberFormat="1" applyFont="1" applyFill="1" applyBorder="1" applyAlignment="1">
      <alignment vertical="center"/>
    </xf>
    <xf numFmtId="178" fontId="12" fillId="0" borderId="75" xfId="0" applyNumberFormat="1" applyFont="1" applyFill="1" applyBorder="1" applyAlignment="1">
      <alignment vertical="center"/>
    </xf>
    <xf numFmtId="178" fontId="12" fillId="0" borderId="11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vertical="center" shrinkToFit="1"/>
    </xf>
    <xf numFmtId="178" fontId="12" fillId="0" borderId="84" xfId="0" applyNumberFormat="1" applyFont="1" applyFill="1" applyBorder="1" applyAlignment="1">
      <alignment vertical="center"/>
    </xf>
    <xf numFmtId="178" fontId="12" fillId="0" borderId="76" xfId="0" applyNumberFormat="1" applyFont="1" applyFill="1" applyBorder="1" applyAlignment="1">
      <alignment vertical="center"/>
    </xf>
    <xf numFmtId="178" fontId="12" fillId="0" borderId="14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top" shrinkToFit="1"/>
    </xf>
    <xf numFmtId="0" fontId="12" fillId="0" borderId="41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/>
    </xf>
    <xf numFmtId="178" fontId="12" fillId="0" borderId="87" xfId="0" applyNumberFormat="1" applyFont="1" applyFill="1" applyBorder="1" applyAlignment="1">
      <alignment vertical="center"/>
    </xf>
    <xf numFmtId="178" fontId="12" fillId="0" borderId="88" xfId="0" applyNumberFormat="1" applyFont="1" applyFill="1" applyBorder="1" applyAlignment="1">
      <alignment vertical="center"/>
    </xf>
    <xf numFmtId="178" fontId="12" fillId="0" borderId="17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81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/>
    </xf>
    <xf numFmtId="0" fontId="12" fillId="0" borderId="45" xfId="0" applyFont="1" applyFill="1" applyBorder="1" applyAlignment="1">
      <alignment vertical="center"/>
    </xf>
    <xf numFmtId="0" fontId="12" fillId="0" borderId="46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176" fontId="12" fillId="0" borderId="15" xfId="0" applyNumberFormat="1" applyFont="1" applyFill="1" applyBorder="1" applyAlignment="1">
      <alignment vertical="center"/>
    </xf>
    <xf numFmtId="0" fontId="26" fillId="0" borderId="0" xfId="5" applyFont="1" applyFill="1" applyAlignment="1">
      <alignment vertical="center"/>
    </xf>
    <xf numFmtId="0" fontId="24" fillId="0" borderId="0" xfId="5" applyFont="1" applyFill="1" applyAlignment="1">
      <alignment vertical="center"/>
    </xf>
    <xf numFmtId="0" fontId="25" fillId="0" borderId="0" xfId="5" applyFont="1" applyFill="1"/>
    <xf numFmtId="0" fontId="24" fillId="0" borderId="45" xfId="0" applyFont="1" applyFill="1" applyBorder="1" applyAlignment="1">
      <alignment horizontal="center" vertical="center"/>
    </xf>
    <xf numFmtId="178" fontId="24" fillId="0" borderId="140" xfId="0" applyNumberFormat="1" applyFont="1" applyFill="1" applyBorder="1" applyAlignment="1">
      <alignment horizontal="right" vertical="center"/>
    </xf>
    <xf numFmtId="178" fontId="24" fillId="0" borderId="104" xfId="0" applyNumberFormat="1" applyFont="1" applyFill="1" applyBorder="1" applyAlignment="1">
      <alignment horizontal="right" vertical="center"/>
    </xf>
    <xf numFmtId="178" fontId="24" fillId="0" borderId="12" xfId="0" applyNumberFormat="1" applyFont="1" applyFill="1" applyBorder="1" applyAlignment="1">
      <alignment horizontal="right" vertical="center"/>
    </xf>
    <xf numFmtId="178" fontId="24" fillId="0" borderId="64" xfId="0" applyNumberFormat="1" applyFont="1" applyFill="1" applyBorder="1" applyAlignment="1">
      <alignment horizontal="right" vertical="center"/>
    </xf>
    <xf numFmtId="178" fontId="24" fillId="0" borderId="122" xfId="0" applyNumberFormat="1" applyFont="1" applyFill="1" applyBorder="1" applyAlignment="1">
      <alignment horizontal="right" vertical="center"/>
    </xf>
    <xf numFmtId="178" fontId="24" fillId="0" borderId="140" xfId="0" applyNumberFormat="1" applyFont="1" applyFill="1" applyBorder="1" applyAlignment="1">
      <alignment vertical="center"/>
    </xf>
    <xf numFmtId="178" fontId="24" fillId="0" borderId="9" xfId="0" applyNumberFormat="1" applyFont="1" applyFill="1" applyBorder="1" applyAlignment="1">
      <alignment vertical="center"/>
    </xf>
    <xf numFmtId="178" fontId="24" fillId="0" borderId="12" xfId="0" applyNumberFormat="1" applyFont="1" applyFill="1" applyBorder="1" applyAlignment="1">
      <alignment vertical="center"/>
    </xf>
    <xf numFmtId="178" fontId="24" fillId="0" borderId="15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8" fontId="24" fillId="0" borderId="115" xfId="0" applyNumberFormat="1" applyFont="1" applyFill="1" applyBorder="1" applyAlignment="1">
      <alignment vertical="center"/>
    </xf>
    <xf numFmtId="178" fontId="24" fillId="0" borderId="37" xfId="0" applyNumberFormat="1" applyFont="1" applyFill="1" applyBorder="1" applyAlignment="1">
      <alignment vertical="center"/>
    </xf>
    <xf numFmtId="178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63" xfId="0" applyFont="1" applyFill="1" applyBorder="1" applyAlignment="1">
      <alignment horizontal="left" vertical="center" indent="1"/>
    </xf>
    <xf numFmtId="0" fontId="25" fillId="0" borderId="31" xfId="0" applyFont="1" applyFill="1" applyBorder="1" applyAlignment="1">
      <alignment horizontal="left" vertical="center" indent="1"/>
    </xf>
    <xf numFmtId="178" fontId="24" fillId="0" borderId="31" xfId="0" applyNumberFormat="1" applyFont="1" applyFill="1" applyBorder="1" applyAlignment="1">
      <alignment vertical="center"/>
    </xf>
    <xf numFmtId="178" fontId="24" fillId="0" borderId="78" xfId="0" applyNumberFormat="1" applyFont="1" applyFill="1" applyBorder="1" applyAlignment="1">
      <alignment vertical="center"/>
    </xf>
    <xf numFmtId="178" fontId="24" fillId="0" borderId="38" xfId="0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178" fontId="24" fillId="0" borderId="75" xfId="0" applyNumberFormat="1" applyFont="1" applyFill="1" applyBorder="1" applyAlignment="1">
      <alignment vertical="center"/>
    </xf>
    <xf numFmtId="178" fontId="24" fillId="0" borderId="11" xfId="0" applyNumberFormat="1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 wrapText="1"/>
    </xf>
    <xf numFmtId="0" fontId="24" fillId="0" borderId="12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178" fontId="24" fillId="0" borderId="76" xfId="0" applyNumberFormat="1" applyFont="1" applyFill="1" applyBorder="1" applyAlignment="1">
      <alignment vertical="center"/>
    </xf>
    <xf numFmtId="178" fontId="24" fillId="0" borderId="14" xfId="0" applyNumberFormat="1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178" fontId="24" fillId="0" borderId="88" xfId="0" applyNumberFormat="1" applyFont="1" applyFill="1" applyBorder="1" applyAlignment="1">
      <alignment vertical="center"/>
    </xf>
    <xf numFmtId="178" fontId="24" fillId="0" borderId="17" xfId="0" applyNumberFormat="1" applyFont="1" applyFill="1" applyBorder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06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176" fontId="24" fillId="0" borderId="0" xfId="0" applyNumberFormat="1" applyFont="1" applyFill="1" applyAlignment="1">
      <alignment vertical="center"/>
    </xf>
    <xf numFmtId="176" fontId="24" fillId="0" borderId="7" xfId="0" applyNumberFormat="1" applyFont="1" applyFill="1" applyBorder="1" applyAlignment="1">
      <alignment vertical="center"/>
    </xf>
    <xf numFmtId="0" fontId="24" fillId="0" borderId="62" xfId="0" applyFont="1" applyFill="1" applyBorder="1" applyAlignment="1">
      <alignment vertical="center"/>
    </xf>
    <xf numFmtId="0" fontId="25" fillId="0" borderId="30" xfId="0" applyFont="1" applyFill="1" applyBorder="1" applyAlignment="1">
      <alignment vertical="center"/>
    </xf>
    <xf numFmtId="176" fontId="24" fillId="0" borderId="30" xfId="0" applyNumberFormat="1" applyFont="1" applyFill="1" applyBorder="1" applyAlignment="1">
      <alignment vertical="center"/>
    </xf>
    <xf numFmtId="176" fontId="24" fillId="0" borderId="74" xfId="0" applyNumberFormat="1" applyFont="1" applyFill="1" applyBorder="1" applyAlignment="1">
      <alignment vertical="center"/>
    </xf>
    <xf numFmtId="176" fontId="24" fillId="0" borderId="9" xfId="0" applyNumberFormat="1" applyFont="1" applyFill="1" applyBorder="1" applyAlignment="1">
      <alignment vertical="center"/>
    </xf>
    <xf numFmtId="176" fontId="24" fillId="0" borderId="11" xfId="0" applyNumberFormat="1" applyFont="1" applyFill="1" applyBorder="1" applyAlignment="1">
      <alignment vertical="center"/>
    </xf>
    <xf numFmtId="0" fontId="24" fillId="0" borderId="9" xfId="0" applyFont="1" applyFill="1" applyBorder="1" applyAlignment="1">
      <alignment horizontal="center" vertical="center"/>
    </xf>
    <xf numFmtId="176" fontId="24" fillId="0" borderId="14" xfId="0" applyNumberFormat="1" applyFont="1" applyFill="1" applyBorder="1" applyAlignment="1">
      <alignment vertical="center"/>
    </xf>
    <xf numFmtId="0" fontId="24" fillId="0" borderId="44" xfId="0" applyFont="1" applyFill="1" applyBorder="1" applyAlignment="1">
      <alignment vertical="center"/>
    </xf>
    <xf numFmtId="176" fontId="24" fillId="0" borderId="44" xfId="0" applyNumberFormat="1" applyFont="1" applyFill="1" applyBorder="1" applyAlignment="1">
      <alignment vertical="center"/>
    </xf>
    <xf numFmtId="176" fontId="24" fillId="0" borderId="48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top" wrapText="1"/>
    </xf>
    <xf numFmtId="178" fontId="32" fillId="0" borderId="115" xfId="0" applyNumberFormat="1" applyFont="1" applyFill="1" applyBorder="1" applyAlignment="1">
      <alignment vertical="center"/>
    </xf>
    <xf numFmtId="178" fontId="32" fillId="0" borderId="75" xfId="0" applyNumberFormat="1" applyFont="1" applyFill="1" applyBorder="1" applyAlignment="1">
      <alignment vertical="center"/>
    </xf>
    <xf numFmtId="178" fontId="32" fillId="0" borderId="76" xfId="0" applyNumberFormat="1" applyFont="1" applyFill="1" applyBorder="1" applyAlignment="1">
      <alignment vertical="center"/>
    </xf>
    <xf numFmtId="178" fontId="32" fillId="0" borderId="88" xfId="0" applyNumberFormat="1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78" fontId="24" fillId="0" borderId="0" xfId="0" applyNumberFormat="1" applyFont="1" applyFill="1" applyBorder="1" applyAlignment="1">
      <alignment vertical="center"/>
    </xf>
    <xf numFmtId="178" fontId="32" fillId="0" borderId="0" xfId="0" applyNumberFormat="1" applyFont="1" applyFill="1" applyBorder="1" applyAlignment="1">
      <alignment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143" xfId="0" applyFont="1" applyFill="1" applyBorder="1" applyAlignment="1">
      <alignment horizontal="center" vertical="center"/>
    </xf>
    <xf numFmtId="0" fontId="24" fillId="0" borderId="132" xfId="0" applyFont="1" applyFill="1" applyBorder="1" applyAlignment="1">
      <alignment horizontal="center" vertical="center"/>
    </xf>
    <xf numFmtId="0" fontId="24" fillId="0" borderId="166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top" shrinkToFit="1"/>
    </xf>
    <xf numFmtId="178" fontId="24" fillId="0" borderId="93" xfId="0" applyNumberFormat="1" applyFont="1" applyFill="1" applyBorder="1" applyAlignment="1">
      <alignment vertical="center"/>
    </xf>
    <xf numFmtId="178" fontId="24" fillId="0" borderId="105" xfId="0" applyNumberFormat="1" applyFont="1" applyFill="1" applyBorder="1" applyAlignment="1">
      <alignment vertical="center"/>
    </xf>
    <xf numFmtId="178" fontId="24" fillId="0" borderId="93" xfId="0" applyNumberFormat="1" applyFont="1" applyFill="1" applyBorder="1" applyAlignment="1">
      <alignment horizontal="right" vertical="center"/>
    </xf>
    <xf numFmtId="178" fontId="24" fillId="0" borderId="115" xfId="0" applyNumberFormat="1" applyFont="1" applyFill="1" applyBorder="1" applyAlignment="1">
      <alignment horizontal="right" vertical="center"/>
    </xf>
    <xf numFmtId="178" fontId="32" fillId="0" borderId="37" xfId="0" applyNumberFormat="1" applyFont="1" applyFill="1" applyBorder="1" applyAlignment="1">
      <alignment vertical="center"/>
    </xf>
    <xf numFmtId="178" fontId="32" fillId="0" borderId="0" xfId="0" applyNumberFormat="1" applyFont="1" applyFill="1" applyAlignment="1">
      <alignment vertical="center"/>
    </xf>
    <xf numFmtId="178" fontId="24" fillId="0" borderId="83" xfId="0" applyNumberFormat="1" applyFont="1" applyFill="1" applyBorder="1" applyAlignment="1">
      <alignment vertical="center"/>
    </xf>
    <xf numFmtId="178" fontId="24" fillId="0" borderId="83" xfId="0" applyNumberFormat="1" applyFont="1" applyFill="1" applyBorder="1" applyAlignment="1">
      <alignment horizontal="right" vertical="center"/>
    </xf>
    <xf numFmtId="178" fontId="24" fillId="0" borderId="75" xfId="0" applyNumberFormat="1" applyFont="1" applyFill="1" applyBorder="1" applyAlignment="1">
      <alignment horizontal="right" vertical="center"/>
    </xf>
    <xf numFmtId="178" fontId="32" fillId="0" borderId="11" xfId="0" applyNumberFormat="1" applyFont="1" applyFill="1" applyBorder="1" applyAlignment="1">
      <alignment vertical="center"/>
    </xf>
    <xf numFmtId="178" fontId="24" fillId="0" borderId="84" xfId="0" applyNumberFormat="1" applyFont="1" applyFill="1" applyBorder="1" applyAlignment="1">
      <alignment vertical="center"/>
    </xf>
    <xf numFmtId="178" fontId="24" fillId="0" borderId="122" xfId="0" applyNumberFormat="1" applyFont="1" applyFill="1" applyBorder="1" applyAlignment="1">
      <alignment vertical="center"/>
    </xf>
    <xf numFmtId="178" fontId="24" fillId="0" borderId="84" xfId="0" applyNumberFormat="1" applyFont="1" applyFill="1" applyBorder="1" applyAlignment="1">
      <alignment horizontal="right" vertical="center"/>
    </xf>
    <xf numFmtId="178" fontId="24" fillId="0" borderId="60" xfId="0" applyNumberFormat="1" applyFont="1" applyFill="1" applyBorder="1" applyAlignment="1">
      <alignment horizontal="center" vertical="center"/>
    </xf>
    <xf numFmtId="178" fontId="24" fillId="0" borderId="60" xfId="0" applyNumberFormat="1" applyFont="1" applyFill="1" applyBorder="1" applyAlignment="1">
      <alignment horizontal="right" vertical="center"/>
    </xf>
    <xf numFmtId="178" fontId="32" fillId="0" borderId="74" xfId="0" applyNumberFormat="1" applyFont="1" applyFill="1" applyBorder="1" applyAlignment="1">
      <alignment vertical="center"/>
    </xf>
    <xf numFmtId="178" fontId="32" fillId="0" borderId="172" xfId="0" applyNumberFormat="1" applyFont="1" applyFill="1" applyBorder="1" applyAlignment="1">
      <alignment vertical="center"/>
    </xf>
    <xf numFmtId="178" fontId="24" fillId="0" borderId="104" xfId="0" applyNumberFormat="1" applyFont="1" applyFill="1" applyBorder="1" applyAlignment="1">
      <alignment vertical="center"/>
    </xf>
    <xf numFmtId="178" fontId="24" fillId="0" borderId="87" xfId="0" applyNumberFormat="1" applyFont="1" applyFill="1" applyBorder="1" applyAlignment="1">
      <alignment vertical="center"/>
    </xf>
    <xf numFmtId="178" fontId="24" fillId="0" borderId="107" xfId="0" applyNumberFormat="1" applyFont="1" applyFill="1" applyBorder="1" applyAlignment="1">
      <alignment vertical="center"/>
    </xf>
    <xf numFmtId="178" fontId="32" fillId="0" borderId="17" xfId="0" applyNumberFormat="1" applyFont="1" applyFill="1" applyBorder="1" applyAlignment="1">
      <alignment vertical="center"/>
    </xf>
    <xf numFmtId="0" fontId="24" fillId="0" borderId="103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176" fontId="24" fillId="0" borderId="2" xfId="0" applyNumberFormat="1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176" fontId="24" fillId="0" borderId="4" xfId="0" applyNumberFormat="1" applyFont="1" applyFill="1" applyBorder="1" applyAlignment="1">
      <alignment vertical="center"/>
    </xf>
    <xf numFmtId="0" fontId="24" fillId="0" borderId="5" xfId="0" applyFont="1" applyFill="1" applyBorder="1" applyAlignment="1">
      <alignment horizontal="left" vertical="top" wrapText="1"/>
    </xf>
    <xf numFmtId="176" fontId="24" fillId="0" borderId="159" xfId="0" applyNumberFormat="1" applyFont="1" applyFill="1" applyBorder="1" applyAlignment="1">
      <alignment vertical="center"/>
    </xf>
    <xf numFmtId="0" fontId="24" fillId="0" borderId="159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176" fontId="24" fillId="0" borderId="162" xfId="0" applyNumberFormat="1" applyFont="1" applyFill="1" applyBorder="1" applyAlignment="1">
      <alignment vertical="center"/>
    </xf>
    <xf numFmtId="0" fontId="24" fillId="0" borderId="162" xfId="0" applyFont="1" applyFill="1" applyBorder="1" applyAlignment="1">
      <alignment vertical="center"/>
    </xf>
    <xf numFmtId="176" fontId="24" fillId="0" borderId="163" xfId="0" applyNumberFormat="1" applyFont="1" applyFill="1" applyBorder="1" applyAlignment="1">
      <alignment vertical="center"/>
    </xf>
    <xf numFmtId="176" fontId="24" fillId="0" borderId="164" xfId="0" applyNumberFormat="1" applyFont="1" applyFill="1" applyBorder="1" applyAlignment="1">
      <alignment vertical="center"/>
    </xf>
    <xf numFmtId="176" fontId="24" fillId="0" borderId="165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1" fillId="0" borderId="124" xfId="0" applyFont="1" applyFill="1" applyBorder="1" applyAlignment="1">
      <alignment horizontal="center" vertical="center"/>
    </xf>
    <xf numFmtId="3" fontId="31" fillId="0" borderId="93" xfId="0" applyNumberFormat="1" applyFont="1" applyFill="1" applyBorder="1" applyAlignment="1">
      <alignment horizontal="right" vertical="center" shrinkToFit="1"/>
    </xf>
    <xf numFmtId="178" fontId="31" fillId="0" borderId="93" xfId="0" applyNumberFormat="1" applyFont="1" applyFill="1" applyBorder="1" applyAlignment="1">
      <alignment horizontal="right" vertical="center" shrinkToFit="1"/>
    </xf>
    <xf numFmtId="178" fontId="31" fillId="0" borderId="115" xfId="0" applyNumberFormat="1" applyFont="1" applyFill="1" applyBorder="1" applyAlignment="1">
      <alignment horizontal="right" vertical="center" shrinkToFit="1"/>
    </xf>
    <xf numFmtId="3" fontId="31" fillId="0" borderId="37" xfId="0" applyNumberFormat="1" applyFont="1" applyFill="1" applyBorder="1" applyAlignment="1">
      <alignment vertical="center" shrinkToFit="1"/>
    </xf>
    <xf numFmtId="0" fontId="31" fillId="0" borderId="125" xfId="0" applyFont="1" applyFill="1" applyBorder="1" applyAlignment="1">
      <alignment horizontal="center" vertical="center"/>
    </xf>
    <xf numFmtId="3" fontId="31" fillId="0" borderId="52" xfId="0" applyNumberFormat="1" applyFont="1" applyFill="1" applyBorder="1" applyAlignment="1">
      <alignment horizontal="right" vertical="center" shrinkToFit="1"/>
    </xf>
    <xf numFmtId="178" fontId="31" fillId="0" borderId="52" xfId="0" applyNumberFormat="1" applyFont="1" applyFill="1" applyBorder="1" applyAlignment="1">
      <alignment horizontal="right" vertical="center" shrinkToFit="1"/>
    </xf>
    <xf numFmtId="178" fontId="31" fillId="0" borderId="78" xfId="0" applyNumberFormat="1" applyFont="1" applyFill="1" applyBorder="1" applyAlignment="1">
      <alignment horizontal="right" vertical="center" shrinkToFit="1"/>
    </xf>
    <xf numFmtId="3" fontId="31" fillId="0" borderId="38" xfId="0" applyNumberFormat="1" applyFont="1" applyFill="1" applyBorder="1" applyAlignment="1">
      <alignment vertical="center" shrinkToFit="1"/>
    </xf>
    <xf numFmtId="3" fontId="31" fillId="0" borderId="52" xfId="0" applyNumberFormat="1" applyFont="1" applyFill="1" applyBorder="1" applyAlignment="1">
      <alignment vertical="center" shrinkToFit="1"/>
    </xf>
    <xf numFmtId="178" fontId="31" fillId="0" borderId="52" xfId="0" applyNumberFormat="1" applyFont="1" applyFill="1" applyBorder="1" applyAlignment="1">
      <alignment vertical="center" shrinkToFit="1"/>
    </xf>
    <xf numFmtId="178" fontId="31" fillId="0" borderId="78" xfId="0" applyNumberFormat="1" applyFont="1" applyFill="1" applyBorder="1" applyAlignment="1">
      <alignment vertical="center" shrinkToFit="1"/>
    </xf>
    <xf numFmtId="0" fontId="31" fillId="0" borderId="126" xfId="0" applyFont="1" applyFill="1" applyBorder="1" applyAlignment="1">
      <alignment horizontal="center" vertical="center"/>
    </xf>
    <xf numFmtId="3" fontId="31" fillId="0" borderId="60" xfId="0" applyNumberFormat="1" applyFont="1" applyFill="1" applyBorder="1" applyAlignment="1">
      <alignment vertical="center" shrinkToFit="1"/>
    </xf>
    <xf numFmtId="3" fontId="31" fillId="0" borderId="60" xfId="0" applyNumberFormat="1" applyFont="1" applyFill="1" applyBorder="1" applyAlignment="1">
      <alignment horizontal="right" vertical="center" shrinkToFit="1"/>
    </xf>
    <xf numFmtId="178" fontId="31" fillId="0" borderId="60" xfId="0" applyNumberFormat="1" applyFont="1" applyFill="1" applyBorder="1" applyAlignment="1">
      <alignment horizontal="right" vertical="center" shrinkToFit="1"/>
    </xf>
    <xf numFmtId="178" fontId="31" fillId="0" borderId="119" xfId="0" applyNumberFormat="1" applyFont="1" applyFill="1" applyBorder="1" applyAlignment="1">
      <alignment horizontal="right" vertical="center" shrinkToFit="1"/>
    </xf>
    <xf numFmtId="3" fontId="31" fillId="0" borderId="39" xfId="0" applyNumberFormat="1" applyFont="1" applyFill="1" applyBorder="1" applyAlignment="1">
      <alignment vertical="center" shrinkToFit="1"/>
    </xf>
    <xf numFmtId="0" fontId="31" fillId="0" borderId="120" xfId="0" applyFont="1" applyFill="1" applyBorder="1" applyAlignment="1">
      <alignment vertical="center"/>
    </xf>
    <xf numFmtId="3" fontId="31" fillId="0" borderId="87" xfId="0" applyNumberFormat="1" applyFont="1" applyFill="1" applyBorder="1" applyAlignment="1">
      <alignment vertical="center" shrinkToFit="1"/>
    </xf>
    <xf numFmtId="3" fontId="31" fillId="0" borderId="87" xfId="0" applyNumberFormat="1" applyFont="1" applyFill="1" applyBorder="1" applyAlignment="1">
      <alignment horizontal="right" vertical="center" shrinkToFit="1"/>
    </xf>
    <xf numFmtId="178" fontId="31" fillId="0" borderId="87" xfId="0" applyNumberFormat="1" applyFont="1" applyFill="1" applyBorder="1" applyAlignment="1">
      <alignment horizontal="right" vertical="center" shrinkToFit="1"/>
    </xf>
    <xf numFmtId="178" fontId="31" fillId="0" borderId="88" xfId="0" applyNumberFormat="1" applyFont="1" applyFill="1" applyBorder="1" applyAlignment="1">
      <alignment horizontal="right" vertical="center" shrinkToFit="1"/>
    </xf>
    <xf numFmtId="3" fontId="31" fillId="0" borderId="17" xfId="0" applyNumberFormat="1" applyFont="1" applyFill="1" applyBorder="1" applyAlignment="1">
      <alignment vertical="center" shrinkToFit="1"/>
    </xf>
    <xf numFmtId="0" fontId="30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vertical="center"/>
    </xf>
    <xf numFmtId="0" fontId="30" fillId="0" borderId="98" xfId="0" applyFont="1" applyFill="1" applyBorder="1" applyAlignment="1">
      <alignment horizontal="center" vertical="center"/>
    </xf>
    <xf numFmtId="0" fontId="30" fillId="0" borderId="103" xfId="0" applyFont="1" applyFill="1" applyBorder="1" applyAlignment="1">
      <alignment horizontal="left" vertical="center"/>
    </xf>
    <xf numFmtId="176" fontId="30" fillId="0" borderId="2" xfId="0" applyNumberFormat="1" applyFont="1" applyFill="1" applyBorder="1" applyAlignment="1">
      <alignment vertical="center"/>
    </xf>
    <xf numFmtId="0" fontId="30" fillId="0" borderId="2" xfId="0" applyFont="1" applyFill="1" applyBorder="1" applyAlignment="1">
      <alignment vertical="center"/>
    </xf>
    <xf numFmtId="176" fontId="30" fillId="0" borderId="90" xfId="0" applyNumberFormat="1" applyFont="1" applyFill="1" applyBorder="1" applyAlignment="1">
      <alignment vertical="center"/>
    </xf>
    <xf numFmtId="0" fontId="30" fillId="0" borderId="106" xfId="0" applyFont="1" applyFill="1" applyBorder="1" applyAlignment="1">
      <alignment horizontal="left" vertical="center"/>
    </xf>
    <xf numFmtId="176" fontId="30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76" fontId="30" fillId="0" borderId="101" xfId="0" applyNumberFormat="1" applyFont="1" applyFill="1" applyBorder="1" applyAlignment="1">
      <alignment vertical="center"/>
    </xf>
    <xf numFmtId="0" fontId="30" fillId="0" borderId="62" xfId="0" applyFont="1" applyFill="1" applyBorder="1" applyAlignment="1">
      <alignment horizontal="left" vertical="center"/>
    </xf>
    <xf numFmtId="176" fontId="30" fillId="0" borderId="30" xfId="0" applyNumberFormat="1" applyFont="1" applyFill="1" applyBorder="1" applyAlignment="1">
      <alignment vertical="center"/>
    </xf>
    <xf numFmtId="0" fontId="30" fillId="0" borderId="30" xfId="0" applyFont="1" applyFill="1" applyBorder="1" applyAlignment="1">
      <alignment vertical="center"/>
    </xf>
    <xf numFmtId="176" fontId="30" fillId="0" borderId="100" xfId="0" applyNumberFormat="1" applyFont="1" applyFill="1" applyBorder="1" applyAlignment="1">
      <alignment vertical="center"/>
    </xf>
    <xf numFmtId="0" fontId="30" fillId="0" borderId="62" xfId="0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vertical="top" shrinkToFit="1"/>
    </xf>
    <xf numFmtId="0" fontId="30" fillId="0" borderId="63" xfId="0" applyFont="1" applyFill="1" applyBorder="1" applyAlignment="1">
      <alignment horizontal="left" vertical="center"/>
    </xf>
    <xf numFmtId="176" fontId="30" fillId="0" borderId="31" xfId="0" applyNumberFormat="1" applyFont="1" applyFill="1" applyBorder="1" applyAlignment="1">
      <alignment vertical="center"/>
    </xf>
    <xf numFmtId="0" fontId="30" fillId="0" borderId="31" xfId="0" applyFont="1" applyFill="1" applyBorder="1" applyAlignment="1">
      <alignment vertical="center"/>
    </xf>
    <xf numFmtId="176" fontId="30" fillId="0" borderId="97" xfId="0" applyNumberFormat="1" applyFont="1" applyFill="1" applyBorder="1" applyAlignment="1">
      <alignment vertical="center"/>
    </xf>
    <xf numFmtId="0" fontId="30" fillId="0" borderId="79" xfId="0" applyFont="1" applyFill="1" applyBorder="1" applyAlignment="1">
      <alignment vertical="top" shrinkToFit="1"/>
    </xf>
    <xf numFmtId="0" fontId="30" fillId="0" borderId="116" xfId="0" applyFont="1" applyFill="1" applyBorder="1" applyAlignment="1">
      <alignment vertical="top" wrapText="1"/>
    </xf>
    <xf numFmtId="0" fontId="30" fillId="0" borderId="27" xfId="0" applyFont="1" applyFill="1" applyBorder="1" applyAlignment="1">
      <alignment vertical="top" wrapText="1"/>
    </xf>
    <xf numFmtId="0" fontId="30" fillId="0" borderId="62" xfId="0" applyFont="1" applyFill="1" applyBorder="1" applyAlignment="1">
      <alignment vertical="center" shrinkToFit="1"/>
    </xf>
    <xf numFmtId="0" fontId="30" fillId="0" borderId="20" xfId="0" applyFont="1" applyFill="1" applyBorder="1" applyAlignment="1">
      <alignment vertical="top"/>
    </xf>
    <xf numFmtId="0" fontId="30" fillId="0" borderId="104" xfId="0" applyFont="1" applyFill="1" applyBorder="1" applyAlignment="1">
      <alignment horizontal="center" vertical="center"/>
    </xf>
    <xf numFmtId="176" fontId="30" fillId="0" borderId="9" xfId="0" applyNumberFormat="1" applyFont="1" applyFill="1" applyBorder="1" applyAlignment="1">
      <alignment vertical="center"/>
    </xf>
    <xf numFmtId="0" fontId="30" fillId="0" borderId="9" xfId="0" applyFont="1" applyFill="1" applyBorder="1" applyAlignment="1">
      <alignment vertical="center"/>
    </xf>
    <xf numFmtId="176" fontId="30" fillId="0" borderId="92" xfId="0" applyNumberFormat="1" applyFont="1" applyFill="1" applyBorder="1" applyAlignment="1">
      <alignment vertical="center"/>
    </xf>
    <xf numFmtId="0" fontId="30" fillId="0" borderId="43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vertical="center"/>
    </xf>
    <xf numFmtId="0" fontId="30" fillId="0" borderId="65" xfId="0" applyFont="1" applyFill="1" applyBorder="1" applyAlignment="1">
      <alignment vertical="center"/>
    </xf>
    <xf numFmtId="176" fontId="30" fillId="0" borderId="44" xfId="0" applyNumberFormat="1" applyFont="1" applyFill="1" applyBorder="1" applyAlignment="1">
      <alignment vertical="center"/>
    </xf>
    <xf numFmtId="176" fontId="30" fillId="0" borderId="128" xfId="0" applyNumberFormat="1" applyFont="1" applyFill="1" applyBorder="1" applyAlignment="1">
      <alignment vertical="center"/>
    </xf>
    <xf numFmtId="38" fontId="35" fillId="0" borderId="0" xfId="2" applyFont="1" applyFill="1" applyBorder="1" applyAlignment="1">
      <alignment horizontal="left" vertical="center"/>
    </xf>
    <xf numFmtId="3" fontId="35" fillId="0" borderId="0" xfId="4" applyNumberFormat="1" applyFont="1" applyFill="1" applyBorder="1" applyAlignment="1">
      <alignment horizontal="right"/>
    </xf>
    <xf numFmtId="3" fontId="35" fillId="0" borderId="0" xfId="4" applyNumberFormat="1" applyFont="1" applyFill="1" applyBorder="1" applyAlignment="1"/>
    <xf numFmtId="3" fontId="35" fillId="0" borderId="0" xfId="4" applyNumberFormat="1" applyFont="1" applyFill="1" applyBorder="1" applyAlignment="1">
      <alignment horizontal="left"/>
    </xf>
    <xf numFmtId="176" fontId="24" fillId="0" borderId="0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/>
    </xf>
    <xf numFmtId="3" fontId="36" fillId="0" borderId="0" xfId="4" applyNumberFormat="1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 vertical="center" shrinkToFit="1"/>
    </xf>
    <xf numFmtId="0" fontId="12" fillId="0" borderId="85" xfId="0" applyFont="1" applyFill="1" applyBorder="1" applyAlignment="1">
      <alignment horizontal="center" vertical="center" shrinkToFit="1"/>
    </xf>
    <xf numFmtId="0" fontId="12" fillId="0" borderId="83" xfId="0" applyFont="1" applyFill="1" applyBorder="1" applyAlignment="1">
      <alignment horizontal="center" vertical="center" shrinkToFit="1"/>
    </xf>
    <xf numFmtId="0" fontId="13" fillId="0" borderId="85" xfId="0" applyFont="1" applyFill="1" applyBorder="1" applyAlignment="1">
      <alignment horizontal="left" vertical="center" shrinkToFit="1"/>
    </xf>
    <xf numFmtId="0" fontId="13" fillId="0" borderId="83" xfId="0" applyFont="1" applyFill="1" applyBorder="1" applyAlignment="1">
      <alignment horizontal="left" vertical="center" shrinkToFit="1"/>
    </xf>
    <xf numFmtId="0" fontId="13" fillId="0" borderId="85" xfId="0" applyFont="1" applyFill="1" applyBorder="1" applyAlignment="1">
      <alignment horizontal="center" vertical="center" shrinkToFit="1"/>
    </xf>
    <xf numFmtId="0" fontId="13" fillId="0" borderId="83" xfId="0" applyFont="1" applyFill="1" applyBorder="1" applyAlignment="1">
      <alignment horizontal="center" vertical="center" shrinkToFit="1"/>
    </xf>
    <xf numFmtId="0" fontId="13" fillId="0" borderId="113" xfId="0" applyFont="1" applyFill="1" applyBorder="1" applyAlignment="1">
      <alignment horizontal="center" vertical="center" textRotation="255" shrinkToFit="1"/>
    </xf>
    <xf numFmtId="0" fontId="13" fillId="0" borderId="116" xfId="0" applyFont="1" applyFill="1" applyBorder="1" applyAlignment="1">
      <alignment horizontal="center" vertical="center" textRotation="255" shrinkToFit="1"/>
    </xf>
    <xf numFmtId="0" fontId="13" fillId="0" borderId="116" xfId="0" applyFont="1" applyFill="1" applyBorder="1" applyAlignment="1">
      <alignment shrinkToFit="1"/>
    </xf>
    <xf numFmtId="0" fontId="13" fillId="0" borderId="114" xfId="0" applyFont="1" applyFill="1" applyBorder="1" applyAlignment="1">
      <alignment shrinkToFit="1"/>
    </xf>
    <xf numFmtId="38" fontId="13" fillId="0" borderId="90" xfId="1" applyFont="1" applyFill="1" applyBorder="1" applyAlignment="1">
      <alignment vertical="center" shrinkToFit="1"/>
    </xf>
    <xf numFmtId="0" fontId="12" fillId="0" borderId="52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138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 shrinkToFit="1"/>
    </xf>
    <xf numFmtId="0" fontId="14" fillId="0" borderId="138" xfId="0" applyFont="1" applyFill="1" applyBorder="1" applyAlignment="1">
      <alignment horizontal="center" vertical="center"/>
    </xf>
    <xf numFmtId="0" fontId="12" fillId="0" borderId="106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104" xfId="0" applyFont="1" applyFill="1" applyBorder="1" applyAlignment="1">
      <alignment vertical="center"/>
    </xf>
    <xf numFmtId="0" fontId="12" fillId="0" borderId="103" xfId="0" applyFont="1" applyFill="1" applyBorder="1" applyAlignment="1">
      <alignment vertical="center"/>
    </xf>
    <xf numFmtId="0" fontId="12" fillId="0" borderId="106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23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1" fillId="2" borderId="168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vertical="center"/>
    </xf>
    <xf numFmtId="0" fontId="11" fillId="2" borderId="148" xfId="0" applyFont="1" applyFill="1" applyBorder="1" applyAlignment="1">
      <alignment horizontal="center" vertical="center"/>
    </xf>
    <xf numFmtId="0" fontId="11" fillId="2" borderId="148" xfId="0" applyFont="1" applyFill="1" applyBorder="1" applyAlignment="1">
      <alignment vertical="center"/>
    </xf>
    <xf numFmtId="0" fontId="11" fillId="2" borderId="61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1" fillId="2" borderId="166" xfId="0" applyFont="1" applyFill="1" applyBorder="1" applyAlignment="1">
      <alignment horizontal="center" vertical="center"/>
    </xf>
    <xf numFmtId="0" fontId="11" fillId="2" borderId="169" xfId="0" applyFont="1" applyFill="1" applyBorder="1" applyAlignment="1">
      <alignment horizontal="center" vertical="center"/>
    </xf>
    <xf numFmtId="0" fontId="11" fillId="2" borderId="105" xfId="0" applyFont="1" applyFill="1" applyBorder="1" applyAlignment="1">
      <alignment vertical="center"/>
    </xf>
    <xf numFmtId="0" fontId="22" fillId="2" borderId="140" xfId="0" applyFont="1" applyFill="1" applyBorder="1" applyAlignment="1">
      <alignment vertical="center"/>
    </xf>
    <xf numFmtId="41" fontId="11" fillId="2" borderId="93" xfId="0" applyNumberFormat="1" applyFont="1" applyFill="1" applyBorder="1" applyAlignment="1">
      <alignment vertical="center"/>
    </xf>
    <xf numFmtId="41" fontId="11" fillId="2" borderId="105" xfId="0" applyNumberFormat="1" applyFont="1" applyFill="1" applyBorder="1" applyAlignment="1">
      <alignment vertical="center"/>
    </xf>
    <xf numFmtId="41" fontId="11" fillId="2" borderId="93" xfId="0" applyNumberFormat="1" applyFont="1" applyFill="1" applyBorder="1" applyAlignment="1">
      <alignment horizontal="right" vertical="center"/>
    </xf>
    <xf numFmtId="41" fontId="11" fillId="2" borderId="140" xfId="0" applyNumberFormat="1" applyFont="1" applyFill="1" applyBorder="1" applyAlignment="1">
      <alignment horizontal="right" vertical="center"/>
    </xf>
    <xf numFmtId="41" fontId="11" fillId="2" borderId="37" xfId="0" applyNumberFormat="1" applyFont="1" applyFill="1" applyBorder="1" applyAlignment="1">
      <alignment vertical="center"/>
    </xf>
    <xf numFmtId="0" fontId="11" fillId="2" borderId="63" xfId="0" applyFont="1" applyFill="1" applyBorder="1" applyAlignment="1">
      <alignment vertical="center"/>
    </xf>
    <xf numFmtId="0" fontId="22" fillId="2" borderId="31" xfId="0" applyFont="1" applyFill="1" applyBorder="1" applyAlignment="1">
      <alignment vertical="center"/>
    </xf>
    <xf numFmtId="41" fontId="11" fillId="2" borderId="52" xfId="0" applyNumberFormat="1" applyFont="1" applyFill="1" applyBorder="1" applyAlignment="1">
      <alignment vertical="center"/>
    </xf>
    <xf numFmtId="41" fontId="11" fillId="2" borderId="63" xfId="0" applyNumberFormat="1" applyFont="1" applyFill="1" applyBorder="1" applyAlignment="1">
      <alignment vertical="center"/>
    </xf>
    <xf numFmtId="41" fontId="11" fillId="2" borderId="52" xfId="0" applyNumberFormat="1" applyFont="1" applyFill="1" applyBorder="1" applyAlignment="1">
      <alignment horizontal="right" vertical="center"/>
    </xf>
    <xf numFmtId="41" fontId="11" fillId="2" borderId="31" xfId="0" applyNumberFormat="1" applyFont="1" applyFill="1" applyBorder="1" applyAlignment="1">
      <alignment horizontal="right" vertical="center"/>
    </xf>
    <xf numFmtId="41" fontId="11" fillId="2" borderId="38" xfId="0" applyNumberFormat="1" applyFont="1" applyFill="1" applyBorder="1" applyAlignment="1">
      <alignment vertical="center"/>
    </xf>
    <xf numFmtId="0" fontId="11" fillId="2" borderId="5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center" vertical="center"/>
    </xf>
    <xf numFmtId="41" fontId="11" fillId="2" borderId="83" xfId="0" applyNumberFormat="1" applyFont="1" applyFill="1" applyBorder="1" applyAlignment="1">
      <alignment vertical="center"/>
    </xf>
    <xf numFmtId="41" fontId="11" fillId="2" borderId="9" xfId="0" applyNumberFormat="1" applyFont="1" applyFill="1" applyBorder="1" applyAlignment="1">
      <alignment vertical="center"/>
    </xf>
    <xf numFmtId="41" fontId="11" fillId="2" borderId="11" xfId="0" applyNumberFormat="1" applyFont="1" applyFill="1" applyBorder="1" applyAlignment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41" fontId="11" fillId="2" borderId="84" xfId="0" applyNumberFormat="1" applyFont="1" applyFill="1" applyBorder="1" applyAlignment="1">
      <alignment vertical="center"/>
    </xf>
    <xf numFmtId="41" fontId="11" fillId="2" borderId="122" xfId="0" applyNumberFormat="1" applyFont="1" applyFill="1" applyBorder="1" applyAlignment="1">
      <alignment vertical="center"/>
    </xf>
    <xf numFmtId="41" fontId="11" fillId="2" borderId="12" xfId="0" applyNumberFormat="1" applyFont="1" applyFill="1" applyBorder="1" applyAlignment="1">
      <alignment vertical="center"/>
    </xf>
    <xf numFmtId="41" fontId="11" fillId="2" borderId="14" xfId="0" applyNumberFormat="1" applyFont="1" applyFill="1" applyBorder="1" applyAlignment="1">
      <alignment vertical="center"/>
    </xf>
    <xf numFmtId="0" fontId="22" fillId="2" borderId="68" xfId="0" applyFont="1" applyFill="1" applyBorder="1" applyAlignment="1">
      <alignment vertical="center"/>
    </xf>
    <xf numFmtId="0" fontId="11" fillId="2" borderId="62" xfId="0" applyFont="1" applyFill="1" applyBorder="1" applyAlignment="1">
      <alignment vertical="center"/>
    </xf>
    <xf numFmtId="0" fontId="22" fillId="2" borderId="30" xfId="0" applyFont="1" applyFill="1" applyBorder="1" applyAlignment="1">
      <alignment vertical="center"/>
    </xf>
    <xf numFmtId="41" fontId="11" fillId="2" borderId="54" xfId="0" applyNumberFormat="1" applyFont="1" applyFill="1" applyBorder="1" applyAlignment="1">
      <alignment vertical="center"/>
    </xf>
    <xf numFmtId="41" fontId="11" fillId="2" borderId="62" xfId="0" applyNumberFormat="1" applyFont="1" applyFill="1" applyBorder="1" applyAlignment="1">
      <alignment vertical="center"/>
    </xf>
    <xf numFmtId="41" fontId="11" fillId="2" borderId="30" xfId="0" applyNumberFormat="1" applyFont="1" applyFill="1" applyBorder="1" applyAlignment="1">
      <alignment vertical="center"/>
    </xf>
    <xf numFmtId="41" fontId="11" fillId="2" borderId="74" xfId="0" applyNumberFormat="1" applyFont="1" applyFill="1" applyBorder="1" applyAlignment="1">
      <alignment vertical="center"/>
    </xf>
    <xf numFmtId="41" fontId="11" fillId="2" borderId="31" xfId="0" applyNumberFormat="1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41" fontId="11" fillId="2" borderId="0" xfId="0" applyNumberFormat="1" applyFont="1" applyFill="1" applyBorder="1" applyAlignment="1">
      <alignment vertical="center"/>
    </xf>
    <xf numFmtId="41" fontId="11" fillId="2" borderId="7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41" fontId="11" fillId="2" borderId="2" xfId="0" applyNumberFormat="1" applyFont="1" applyFill="1" applyBorder="1" applyAlignment="1">
      <alignment vertical="center"/>
    </xf>
    <xf numFmtId="41" fontId="11" fillId="2" borderId="4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top" wrapText="1"/>
    </xf>
    <xf numFmtId="41" fontId="11" fillId="2" borderId="85" xfId="0" applyNumberFormat="1" applyFont="1" applyFill="1" applyBorder="1" applyAlignment="1">
      <alignment vertical="center"/>
    </xf>
    <xf numFmtId="176" fontId="11" fillId="2" borderId="0" xfId="0" applyNumberFormat="1" applyFont="1" applyFill="1" applyAlignment="1">
      <alignment vertical="center" shrinkToFit="1"/>
    </xf>
    <xf numFmtId="41" fontId="11" fillId="2" borderId="64" xfId="0" applyNumberFormat="1" applyFont="1" applyFill="1" applyBorder="1" applyAlignment="1">
      <alignment vertical="center"/>
    </xf>
    <xf numFmtId="41" fontId="11" fillId="2" borderId="60" xfId="0" applyNumberFormat="1" applyFont="1" applyFill="1" applyBorder="1" applyAlignment="1">
      <alignment vertical="center"/>
    </xf>
    <xf numFmtId="41" fontId="11" fillId="2" borderId="32" xfId="0" applyNumberFormat="1" applyFont="1" applyFill="1" applyBorder="1" applyAlignment="1">
      <alignment vertical="center"/>
    </xf>
    <xf numFmtId="41" fontId="11" fillId="2" borderId="39" xfId="0" applyNumberFormat="1" applyFont="1" applyFill="1" applyBorder="1" applyAlignment="1">
      <alignment vertical="center"/>
    </xf>
    <xf numFmtId="41" fontId="22" fillId="2" borderId="84" xfId="0" applyNumberFormat="1" applyFont="1" applyFill="1" applyBorder="1" applyAlignment="1">
      <alignment vertical="center"/>
    </xf>
    <xf numFmtId="0" fontId="22" fillId="2" borderId="142" xfId="0" applyFont="1" applyFill="1" applyBorder="1" applyAlignment="1">
      <alignment vertical="center"/>
    </xf>
    <xf numFmtId="41" fontId="11" fillId="2" borderId="140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41" fontId="11" fillId="2" borderId="104" xfId="0" applyNumberFormat="1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178" fontId="11" fillId="2" borderId="15" xfId="0" applyNumberFormat="1" applyFont="1" applyFill="1" applyBorder="1" applyAlignment="1">
      <alignment vertical="center"/>
    </xf>
    <xf numFmtId="41" fontId="11" fillId="2" borderId="56" xfId="0" applyNumberFormat="1" applyFont="1" applyFill="1" applyBorder="1" applyAlignment="1">
      <alignment vertical="center"/>
    </xf>
    <xf numFmtId="41" fontId="11" fillId="2" borderId="44" xfId="0" applyNumberFormat="1" applyFont="1" applyFill="1" applyBorder="1" applyAlignment="1">
      <alignment vertical="center"/>
    </xf>
    <xf numFmtId="41" fontId="11" fillId="2" borderId="17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6" xfId="0" applyFont="1" applyFill="1" applyBorder="1" applyAlignment="1">
      <alignment vertical="center"/>
    </xf>
    <xf numFmtId="176" fontId="11" fillId="2" borderId="0" xfId="0" applyNumberFormat="1" applyFont="1" applyFill="1" applyAlignment="1">
      <alignment vertical="center"/>
    </xf>
    <xf numFmtId="176" fontId="11" fillId="2" borderId="7" xfId="0" applyNumberFormat="1" applyFont="1" applyFill="1" applyBorder="1" applyAlignment="1">
      <alignment vertical="center"/>
    </xf>
    <xf numFmtId="0" fontId="11" fillId="2" borderId="159" xfId="0" applyFont="1" applyFill="1" applyBorder="1" applyAlignment="1">
      <alignment vertical="center"/>
    </xf>
    <xf numFmtId="176" fontId="11" fillId="2" borderId="13" xfId="0" applyNumberFormat="1" applyFont="1" applyFill="1" applyBorder="1" applyAlignment="1">
      <alignment vertical="center"/>
    </xf>
    <xf numFmtId="179" fontId="11" fillId="2" borderId="159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0" xfId="0" applyNumberFormat="1" applyFont="1" applyFill="1" applyBorder="1" applyAlignment="1">
      <alignment vertical="center"/>
    </xf>
    <xf numFmtId="176" fontId="11" fillId="2" borderId="81" xfId="0" applyNumberFormat="1" applyFont="1" applyFill="1" applyBorder="1" applyAlignment="1">
      <alignment vertical="center"/>
    </xf>
    <xf numFmtId="176" fontId="11" fillId="2" borderId="74" xfId="0" applyNumberFormat="1" applyFont="1" applyFill="1" applyBorder="1" applyAlignment="1">
      <alignment vertical="center"/>
    </xf>
    <xf numFmtId="176" fontId="11" fillId="2" borderId="9" xfId="0" applyNumberFormat="1" applyFont="1" applyFill="1" applyBorder="1" applyAlignment="1">
      <alignment vertical="center"/>
    </xf>
    <xf numFmtId="176" fontId="11" fillId="2" borderId="11" xfId="0" applyNumberFormat="1" applyFont="1" applyFill="1" applyBorder="1" applyAlignment="1">
      <alignment vertical="center"/>
    </xf>
    <xf numFmtId="176" fontId="11" fillId="2" borderId="14" xfId="0" applyNumberFormat="1" applyFont="1" applyFill="1" applyBorder="1" applyAlignment="1">
      <alignment vertical="center"/>
    </xf>
    <xf numFmtId="0" fontId="11" fillId="2" borderId="103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176" fontId="11" fillId="2" borderId="4" xfId="0" applyNumberFormat="1" applyFont="1" applyFill="1" applyBorder="1" applyAlignment="1">
      <alignment vertical="center"/>
    </xf>
    <xf numFmtId="176" fontId="11" fillId="2" borderId="159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179" fontId="11" fillId="2" borderId="160" xfId="0" applyNumberFormat="1" applyFont="1" applyFill="1" applyBorder="1" applyAlignment="1">
      <alignment vertical="center"/>
    </xf>
    <xf numFmtId="179" fontId="11" fillId="2" borderId="170" xfId="0" applyNumberFormat="1" applyFont="1" applyFill="1" applyBorder="1" applyAlignment="1">
      <alignment vertical="center"/>
    </xf>
    <xf numFmtId="179" fontId="11" fillId="2" borderId="161" xfId="0" applyNumberFormat="1" applyFont="1" applyFill="1" applyBorder="1" applyAlignment="1">
      <alignment vertical="center"/>
    </xf>
    <xf numFmtId="0" fontId="11" fillId="2" borderId="41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vertical="center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center"/>
    </xf>
    <xf numFmtId="0" fontId="11" fillId="2" borderId="32" xfId="0" applyFont="1" applyFill="1" applyBorder="1" applyAlignment="1">
      <alignment vertical="center"/>
    </xf>
    <xf numFmtId="0" fontId="22" fillId="2" borderId="32" xfId="0" applyFont="1" applyFill="1" applyBorder="1" applyAlignment="1">
      <alignment vertical="center"/>
    </xf>
    <xf numFmtId="176" fontId="11" fillId="2" borderId="171" xfId="0" applyNumberFormat="1" applyFont="1" applyFill="1" applyBorder="1" applyAlignment="1">
      <alignment vertical="center"/>
    </xf>
    <xf numFmtId="176" fontId="11" fillId="2" borderId="39" xfId="0" applyNumberFormat="1" applyFont="1" applyFill="1" applyBorder="1" applyAlignment="1">
      <alignment vertical="center"/>
    </xf>
    <xf numFmtId="41" fontId="11" fillId="2" borderId="3" xfId="0" applyNumberFormat="1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41" fontId="11" fillId="2" borderId="81" xfId="0" applyNumberFormat="1" applyFont="1" applyFill="1" applyBorder="1" applyAlignment="1">
      <alignment vertical="center"/>
    </xf>
    <xf numFmtId="41" fontId="11" fillId="2" borderId="10" xfId="0" applyNumberFormat="1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176" fontId="11" fillId="2" borderId="44" xfId="0" applyNumberFormat="1" applyFont="1" applyFill="1" applyBorder="1" applyAlignment="1">
      <alignment vertical="center"/>
    </xf>
    <xf numFmtId="176" fontId="11" fillId="2" borderId="48" xfId="0" applyNumberFormat="1" applyFont="1" applyFill="1" applyBorder="1" applyAlignment="1">
      <alignment vertical="center"/>
    </xf>
    <xf numFmtId="0" fontId="12" fillId="0" borderId="47" xfId="0" applyFont="1" applyFill="1" applyBorder="1" applyAlignment="1">
      <alignment horizontal="center" vertical="center" shrinkToFit="1"/>
    </xf>
    <xf numFmtId="0" fontId="12" fillId="0" borderId="33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82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13" xfId="0" applyFont="1" applyFill="1" applyBorder="1" applyAlignment="1">
      <alignment horizontal="center" vertical="center" textRotation="255" shrinkToFit="1"/>
    </xf>
    <xf numFmtId="0" fontId="12" fillId="0" borderId="114" xfId="0" applyFont="1" applyFill="1" applyBorder="1" applyAlignment="1">
      <alignment horizontal="center" vertical="center" textRotation="255" shrinkToFit="1"/>
    </xf>
    <xf numFmtId="0" fontId="12" fillId="0" borderId="85" xfId="0" applyFont="1" applyFill="1" applyBorder="1" applyAlignment="1">
      <alignment horizontal="center" vertical="center" shrinkToFit="1"/>
    </xf>
    <xf numFmtId="0" fontId="12" fillId="0" borderId="83" xfId="0" applyFont="1" applyFill="1" applyBorder="1" applyAlignment="1">
      <alignment horizontal="center" vertical="center" shrinkToFit="1"/>
    </xf>
    <xf numFmtId="0" fontId="12" fillId="0" borderId="108" xfId="0" applyFont="1" applyFill="1" applyBorder="1" applyAlignment="1">
      <alignment horizontal="center" vertical="center" textRotation="255" shrinkToFit="1"/>
    </xf>
    <xf numFmtId="0" fontId="12" fillId="0" borderId="109" xfId="0" applyFont="1" applyFill="1" applyBorder="1" applyAlignment="1">
      <alignment horizontal="center" vertical="center" textRotation="255" shrinkToFit="1"/>
    </xf>
    <xf numFmtId="0" fontId="12" fillId="0" borderId="49" xfId="0" applyFont="1" applyFill="1" applyBorder="1" applyAlignment="1">
      <alignment horizontal="center" vertical="center" shrinkToFit="1"/>
    </xf>
    <xf numFmtId="0" fontId="12" fillId="0" borderId="45" xfId="0" applyFont="1" applyFill="1" applyBorder="1" applyAlignment="1">
      <alignment horizontal="center" vertical="center" shrinkToFit="1"/>
    </xf>
    <xf numFmtId="0" fontId="12" fillId="0" borderId="46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horizontal="center" vertical="center" shrinkToFit="1"/>
    </xf>
    <xf numFmtId="0" fontId="13" fillId="0" borderId="89" xfId="0" applyFont="1" applyFill="1" applyBorder="1" applyAlignment="1">
      <alignment horizontal="center" vertical="center" textRotation="255" shrinkToFit="1"/>
    </xf>
    <xf numFmtId="0" fontId="13" fillId="0" borderId="95" xfId="0" applyFont="1" applyFill="1" applyBorder="1" applyAlignment="1">
      <alignment horizontal="center" vertical="center" textRotation="255" shrinkToFit="1"/>
    </xf>
    <xf numFmtId="0" fontId="13" fillId="0" borderId="91" xfId="0" applyFont="1" applyFill="1" applyBorder="1" applyAlignment="1">
      <alignment horizontal="center" vertical="center" textRotation="255" shrinkToFit="1"/>
    </xf>
    <xf numFmtId="0" fontId="13" fillId="0" borderId="85" xfId="0" applyFont="1" applyFill="1" applyBorder="1" applyAlignment="1">
      <alignment horizontal="left" vertical="center" shrinkToFit="1"/>
    </xf>
    <xf numFmtId="0" fontId="13" fillId="0" borderId="83" xfId="0" applyFont="1" applyFill="1" applyBorder="1" applyAlignment="1">
      <alignment horizontal="left" vertical="center" shrinkToFit="1"/>
    </xf>
    <xf numFmtId="0" fontId="13" fillId="0" borderId="85" xfId="0" applyFont="1" applyFill="1" applyBorder="1" applyAlignment="1">
      <alignment horizontal="center" vertical="center" shrinkToFit="1"/>
    </xf>
    <xf numFmtId="0" fontId="13" fillId="0" borderId="83" xfId="0" applyFont="1" applyFill="1" applyBorder="1" applyAlignment="1">
      <alignment horizontal="center" vertical="center" shrinkToFit="1"/>
    </xf>
    <xf numFmtId="0" fontId="13" fillId="0" borderId="113" xfId="0" applyFont="1" applyFill="1" applyBorder="1" applyAlignment="1">
      <alignment horizontal="center" vertical="center" textRotation="255" shrinkToFit="1"/>
    </xf>
    <xf numFmtId="0" fontId="13" fillId="0" borderId="116" xfId="0" applyFont="1" applyFill="1" applyBorder="1" applyAlignment="1">
      <alignment horizontal="center" vertical="center" textRotation="255" shrinkToFit="1"/>
    </xf>
    <xf numFmtId="0" fontId="13" fillId="0" borderId="114" xfId="0" applyFont="1" applyFill="1" applyBorder="1" applyAlignment="1">
      <alignment horizontal="center" vertical="center" textRotation="255" shrinkToFit="1"/>
    </xf>
    <xf numFmtId="0" fontId="13" fillId="0" borderId="108" xfId="0" applyFont="1" applyFill="1" applyBorder="1" applyAlignment="1">
      <alignment horizontal="center" vertical="center" textRotation="255" shrinkToFit="1"/>
    </xf>
    <xf numFmtId="0" fontId="13" fillId="0" borderId="110" xfId="0" applyFont="1" applyFill="1" applyBorder="1" applyAlignment="1">
      <alignment horizontal="center" vertical="center" textRotation="255" shrinkToFit="1"/>
    </xf>
    <xf numFmtId="0" fontId="13" fillId="0" borderId="109" xfId="0" applyFont="1" applyFill="1" applyBorder="1" applyAlignment="1">
      <alignment horizontal="center" vertical="center" textRotation="255" shrinkToFit="1"/>
    </xf>
    <xf numFmtId="0" fontId="13" fillId="0" borderId="123" xfId="0" applyFont="1" applyFill="1" applyBorder="1" applyAlignment="1">
      <alignment horizontal="center" vertical="center" textRotation="255" shrinkToFit="1"/>
    </xf>
    <xf numFmtId="0" fontId="13" fillId="0" borderId="123" xfId="0" applyFont="1" applyFill="1" applyBorder="1" applyAlignment="1">
      <alignment shrinkToFit="1"/>
    </xf>
    <xf numFmtId="0" fontId="13" fillId="0" borderId="108" xfId="0" applyFont="1" applyFill="1" applyBorder="1" applyAlignment="1">
      <alignment vertical="center" textRotation="255" shrinkToFit="1"/>
    </xf>
    <xf numFmtId="0" fontId="13" fillId="0" borderId="110" xfId="0" applyFont="1" applyFill="1" applyBorder="1" applyAlignment="1">
      <alignment vertical="center" textRotation="255" shrinkToFit="1"/>
    </xf>
    <xf numFmtId="0" fontId="13" fillId="0" borderId="109" xfId="0" applyFont="1" applyFill="1" applyBorder="1" applyAlignment="1">
      <alignment vertical="center" textRotation="255" shrinkToFit="1"/>
    </xf>
    <xf numFmtId="0" fontId="13" fillId="0" borderId="116" xfId="0" applyFont="1" applyFill="1" applyBorder="1" applyAlignment="1">
      <alignment shrinkToFit="1"/>
    </xf>
    <xf numFmtId="0" fontId="13" fillId="0" borderId="114" xfId="0" applyFont="1" applyFill="1" applyBorder="1" applyAlignment="1">
      <alignment shrinkToFit="1"/>
    </xf>
    <xf numFmtId="38" fontId="13" fillId="0" borderId="117" xfId="1" applyFont="1" applyFill="1" applyBorder="1" applyAlignment="1">
      <alignment horizontal="right" vertical="center" shrinkToFit="1"/>
    </xf>
    <xf numFmtId="38" fontId="13" fillId="0" borderId="118" xfId="1" applyFont="1" applyFill="1" applyBorder="1" applyAlignment="1">
      <alignment horizontal="right" vertical="center" shrinkToFit="1"/>
    </xf>
    <xf numFmtId="38" fontId="13" fillId="0" borderId="80" xfId="1" applyFont="1" applyFill="1" applyBorder="1" applyAlignment="1">
      <alignment horizontal="right" vertical="center" shrinkToFit="1"/>
    </xf>
    <xf numFmtId="0" fontId="12" fillId="0" borderId="89" xfId="0" applyFont="1" applyFill="1" applyBorder="1" applyAlignment="1">
      <alignment horizontal="center" vertical="center" textRotation="255" shrinkToFit="1"/>
    </xf>
    <xf numFmtId="0" fontId="12" fillId="0" borderId="91" xfId="0" applyFont="1" applyFill="1" applyBorder="1" applyAlignment="1">
      <alignment horizontal="center" vertical="center" textRotation="255" shrinkToFit="1"/>
    </xf>
    <xf numFmtId="38" fontId="13" fillId="0" borderId="90" xfId="1" applyFont="1" applyFill="1" applyBorder="1" applyAlignment="1">
      <alignment vertical="center" shrinkToFit="1"/>
    </xf>
    <xf numFmtId="0" fontId="13" fillId="0" borderId="92" xfId="0" applyFont="1" applyFill="1" applyBorder="1" applyAlignment="1">
      <alignment vertical="center" shrinkToFit="1"/>
    </xf>
    <xf numFmtId="0" fontId="13" fillId="0" borderId="124" xfId="0" applyFont="1" applyFill="1" applyBorder="1" applyAlignment="1">
      <alignment horizontal="center" vertical="center" textRotation="255" shrinkToFit="1"/>
    </xf>
    <xf numFmtId="0" fontId="13" fillId="0" borderId="125" xfId="0" applyFont="1" applyFill="1" applyBorder="1" applyAlignment="1">
      <alignment shrinkToFit="1"/>
    </xf>
    <xf numFmtId="0" fontId="13" fillId="0" borderId="126" xfId="0" applyFont="1" applyFill="1" applyBorder="1" applyAlignment="1">
      <alignment shrinkToFit="1"/>
    </xf>
    <xf numFmtId="0" fontId="13" fillId="0" borderId="87" xfId="0" applyFont="1" applyFill="1" applyBorder="1" applyAlignment="1">
      <alignment horizontal="center" vertical="center" shrinkToFit="1"/>
    </xf>
    <xf numFmtId="0" fontId="12" fillId="0" borderId="63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left" vertical="center"/>
    </xf>
    <xf numFmtId="0" fontId="14" fillId="0" borderId="152" xfId="0" applyFont="1" applyFill="1" applyBorder="1" applyAlignment="1">
      <alignment horizontal="center" vertical="center"/>
    </xf>
    <xf numFmtId="0" fontId="14" fillId="0" borderId="153" xfId="0" applyFont="1" applyFill="1" applyBorder="1" applyAlignment="1">
      <alignment horizontal="center" vertical="center"/>
    </xf>
    <xf numFmtId="0" fontId="14" fillId="0" borderId="154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4" fillId="0" borderId="150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left" vertical="center"/>
    </xf>
    <xf numFmtId="0" fontId="12" fillId="0" borderId="138" xfId="0" applyFont="1" applyFill="1" applyBorder="1" applyAlignment="1">
      <alignment horizontal="center" vertical="center"/>
    </xf>
    <xf numFmtId="0" fontId="14" fillId="0" borderId="149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 shrinkToFit="1"/>
    </xf>
    <xf numFmtId="0" fontId="12" fillId="0" borderId="77" xfId="0" applyFont="1" applyFill="1" applyBorder="1" applyAlignment="1">
      <alignment horizontal="center" vertical="center" wrapText="1"/>
    </xf>
    <xf numFmtId="0" fontId="14" fillId="0" borderId="138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38" fontId="12" fillId="0" borderId="47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0" fontId="12" fillId="0" borderId="134" xfId="0" applyFont="1" applyFill="1" applyBorder="1" applyAlignment="1">
      <alignment horizontal="center" vertical="center"/>
    </xf>
    <xf numFmtId="0" fontId="12" fillId="0" borderId="135" xfId="0" applyFont="1" applyFill="1" applyBorder="1" applyAlignment="1">
      <alignment horizontal="center" vertical="center"/>
    </xf>
    <xf numFmtId="0" fontId="12" fillId="0" borderId="136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vertical="center" wrapText="1"/>
    </xf>
    <xf numFmtId="0" fontId="12" fillId="0" borderId="63" xfId="0" applyFont="1" applyFill="1" applyBorder="1" applyAlignment="1">
      <alignment vertical="center" wrapText="1"/>
    </xf>
    <xf numFmtId="0" fontId="12" fillId="0" borderId="106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132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vertical="center"/>
    </xf>
    <xf numFmtId="0" fontId="12" fillId="0" borderId="137" xfId="0" applyFont="1" applyFill="1" applyBorder="1" applyAlignment="1">
      <alignment horizontal="center" vertical="center"/>
    </xf>
    <xf numFmtId="0" fontId="12" fillId="0" borderId="133" xfId="0" applyFont="1" applyFill="1" applyBorder="1" applyAlignment="1">
      <alignment horizontal="center" vertical="center"/>
    </xf>
    <xf numFmtId="0" fontId="12" fillId="0" borderId="106" xfId="0" applyFont="1" applyFill="1" applyBorder="1" applyAlignment="1">
      <alignment horizontal="left" vertical="center"/>
    </xf>
    <xf numFmtId="0" fontId="12" fillId="0" borderId="103" xfId="0" applyFont="1" applyFill="1" applyBorder="1" applyAlignment="1">
      <alignment vertical="center"/>
    </xf>
    <xf numFmtId="0" fontId="12" fillId="0" borderId="106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47" xfId="0" applyFont="1" applyFill="1" applyBorder="1" applyAlignment="1">
      <alignment horizontal="center" vertical="center" wrapText="1"/>
    </xf>
    <xf numFmtId="0" fontId="12" fillId="0" borderId="116" xfId="0" applyFont="1" applyFill="1" applyBorder="1" applyAlignment="1">
      <alignment horizontal="center" vertical="center" wrapText="1"/>
    </xf>
    <xf numFmtId="0" fontId="12" fillId="0" borderId="99" xfId="0" applyFont="1" applyFill="1" applyBorder="1" applyAlignment="1">
      <alignment horizontal="center" vertical="center" wrapText="1"/>
    </xf>
    <xf numFmtId="0" fontId="12" fillId="0" borderId="96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113" xfId="0" applyFont="1" applyFill="1" applyBorder="1" applyAlignment="1">
      <alignment horizontal="left" vertical="center" wrapText="1"/>
    </xf>
    <xf numFmtId="0" fontId="12" fillId="0" borderId="116" xfId="0" applyFont="1" applyFill="1" applyBorder="1" applyAlignment="1">
      <alignment horizontal="left" vertical="center" wrapText="1"/>
    </xf>
    <xf numFmtId="0" fontId="12" fillId="0" borderId="85" xfId="0" applyFont="1" applyFill="1" applyBorder="1" applyAlignment="1">
      <alignment horizontal="left" vertical="center" wrapText="1"/>
    </xf>
    <xf numFmtId="0" fontId="12" fillId="0" borderId="96" xfId="0" applyFont="1" applyFill="1" applyBorder="1" applyAlignment="1">
      <alignment horizontal="left" vertical="center" wrapText="1"/>
    </xf>
    <xf numFmtId="0" fontId="12" fillId="0" borderId="54" xfId="0" applyFont="1" applyFill="1" applyBorder="1" applyAlignment="1">
      <alignment horizontal="left" vertical="center" wrapText="1"/>
    </xf>
    <xf numFmtId="0" fontId="13" fillId="0" borderId="138" xfId="0" applyFont="1" applyFill="1" applyBorder="1" applyAlignment="1">
      <alignment horizontal="center" vertical="center"/>
    </xf>
    <xf numFmtId="0" fontId="13" fillId="0" borderId="14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textRotation="255"/>
    </xf>
    <xf numFmtId="0" fontId="13" fillId="0" borderId="62" xfId="0" applyFont="1" applyFill="1" applyBorder="1" applyAlignment="1">
      <alignment vertical="top" wrapText="1"/>
    </xf>
    <xf numFmtId="0" fontId="13" fillId="0" borderId="63" xfId="0" applyFont="1" applyFill="1" applyBorder="1" applyAlignment="1">
      <alignment vertical="top" wrapText="1"/>
    </xf>
    <xf numFmtId="0" fontId="18" fillId="0" borderId="63" xfId="0" applyFont="1" applyFill="1" applyBorder="1" applyAlignment="1">
      <alignment vertical="top" wrapText="1"/>
    </xf>
    <xf numFmtId="0" fontId="13" fillId="0" borderId="60" xfId="0" applyFont="1" applyFill="1" applyBorder="1" applyAlignment="1">
      <alignment vertical="center"/>
    </xf>
    <xf numFmtId="0" fontId="13" fillId="0" borderId="134" xfId="0" applyFont="1" applyFill="1" applyBorder="1" applyAlignment="1">
      <alignment horizontal="center" vertical="center"/>
    </xf>
    <xf numFmtId="0" fontId="13" fillId="0" borderId="135" xfId="0" applyFont="1" applyFill="1" applyBorder="1" applyAlignment="1">
      <alignment horizontal="center" vertical="center"/>
    </xf>
    <xf numFmtId="0" fontId="13" fillId="0" borderId="136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3" xfId="0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top"/>
    </xf>
    <xf numFmtId="0" fontId="13" fillId="0" borderId="5" xfId="0" applyFont="1" applyFill="1" applyBorder="1" applyAlignment="1">
      <alignment horizontal="left" vertical="top"/>
    </xf>
    <xf numFmtId="0" fontId="13" fillId="0" borderId="132" xfId="0" applyFont="1" applyFill="1" applyBorder="1" applyAlignment="1">
      <alignment horizontal="center" vertical="center"/>
    </xf>
    <xf numFmtId="0" fontId="13" fillId="0" borderId="104" xfId="0" applyFont="1" applyFill="1" applyBorder="1" applyAlignment="1">
      <alignment vertical="center"/>
    </xf>
    <xf numFmtId="0" fontId="13" fillId="0" borderId="62" xfId="0" applyFont="1" applyFill="1" applyBorder="1" applyAlignment="1">
      <alignment vertical="center" wrapText="1"/>
    </xf>
    <xf numFmtId="0" fontId="13" fillId="0" borderId="50" xfId="0" applyFont="1" applyFill="1" applyBorder="1" applyAlignment="1">
      <alignment horizontal="center" vertical="center" textRotation="255" shrinkToFit="1"/>
    </xf>
    <xf numFmtId="0" fontId="13" fillId="0" borderId="41" xfId="0" applyFont="1" applyFill="1" applyBorder="1" applyAlignment="1">
      <alignment horizontal="center" vertical="center" textRotation="255" shrinkToFit="1"/>
    </xf>
    <xf numFmtId="0" fontId="13" fillId="0" borderId="20" xfId="0" applyFont="1" applyFill="1" applyBorder="1" applyAlignment="1">
      <alignment horizontal="center" vertical="center" textRotation="255" shrinkToFit="1"/>
    </xf>
    <xf numFmtId="0" fontId="13" fillId="0" borderId="106" xfId="0" applyFont="1" applyFill="1" applyBorder="1" applyAlignment="1">
      <alignment vertical="top" wrapText="1"/>
    </xf>
    <xf numFmtId="0" fontId="18" fillId="0" borderId="106" xfId="0" applyFont="1" applyFill="1" applyBorder="1" applyAlignment="1">
      <alignment vertical="top"/>
    </xf>
    <xf numFmtId="0" fontId="18" fillId="0" borderId="62" xfId="0" applyFont="1" applyFill="1" applyBorder="1" applyAlignment="1">
      <alignment vertical="top"/>
    </xf>
    <xf numFmtId="0" fontId="18" fillId="0" borderId="62" xfId="0" applyFont="1" applyFill="1" applyBorder="1" applyAlignment="1">
      <alignment vertical="top" wrapText="1"/>
    </xf>
    <xf numFmtId="0" fontId="13" fillId="0" borderId="103" xfId="0" applyFont="1" applyFill="1" applyBorder="1" applyAlignment="1">
      <alignment vertical="top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vertical="top" wrapText="1"/>
    </xf>
    <xf numFmtId="0" fontId="13" fillId="0" borderId="54" xfId="0" applyFont="1" applyFill="1" applyBorder="1" applyAlignment="1">
      <alignment vertical="top" wrapText="1"/>
    </xf>
    <xf numFmtId="0" fontId="11" fillId="0" borderId="18" xfId="0" applyFont="1" applyFill="1" applyBorder="1" applyAlignment="1">
      <alignment vertical="top" wrapText="1"/>
    </xf>
    <xf numFmtId="0" fontId="11" fillId="0" borderId="19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1" fillId="0" borderId="103" xfId="0" applyFont="1" applyFill="1" applyBorder="1" applyAlignment="1">
      <alignment vertical="top" wrapText="1"/>
    </xf>
    <xf numFmtId="0" fontId="11" fillId="0" borderId="106" xfId="0" applyFont="1" applyFill="1" applyBorder="1" applyAlignment="1">
      <alignment vertical="top" wrapText="1"/>
    </xf>
    <xf numFmtId="0" fontId="11" fillId="0" borderId="62" xfId="0" applyFont="1" applyFill="1" applyBorder="1" applyAlignment="1">
      <alignment vertical="top" wrapText="1"/>
    </xf>
    <xf numFmtId="0" fontId="11" fillId="0" borderId="62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11" fillId="0" borderId="104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0" fontId="11" fillId="0" borderId="106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" fillId="0" borderId="106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vertical="center"/>
    </xf>
    <xf numFmtId="0" fontId="23" fillId="0" borderId="5" xfId="0" applyFont="1" applyFill="1" applyBorder="1" applyAlignment="1">
      <alignment vertical="top" wrapText="1"/>
    </xf>
    <xf numFmtId="0" fontId="11" fillId="0" borderId="103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4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vertical="center"/>
    </xf>
    <xf numFmtId="0" fontId="11" fillId="0" borderId="40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vertical="center"/>
    </xf>
    <xf numFmtId="0" fontId="11" fillId="0" borderId="143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vertical="center"/>
    </xf>
    <xf numFmtId="0" fontId="11" fillId="0" borderId="134" xfId="0" applyFont="1" applyFill="1" applyBorder="1" applyAlignment="1">
      <alignment horizontal="center" vertical="center"/>
    </xf>
    <xf numFmtId="0" fontId="22" fillId="0" borderId="135" xfId="0" applyFont="1" applyFill="1" applyBorder="1" applyAlignment="1">
      <alignment vertical="center"/>
    </xf>
    <xf numFmtId="0" fontId="22" fillId="0" borderId="136" xfId="0" applyFont="1" applyFill="1" applyBorder="1" applyAlignment="1">
      <alignment vertical="center"/>
    </xf>
    <xf numFmtId="0" fontId="11" fillId="0" borderId="104" xfId="0" applyFont="1" applyFill="1" applyBorder="1" applyAlignment="1">
      <alignment horizontal="center" vertical="center"/>
    </xf>
    <xf numFmtId="0" fontId="11" fillId="0" borderId="132" xfId="0" applyFont="1" applyFill="1" applyBorder="1" applyAlignment="1">
      <alignment horizontal="center" vertical="center"/>
    </xf>
    <xf numFmtId="0" fontId="22" fillId="0" borderId="104" xfId="0" applyFont="1" applyFill="1" applyBorder="1" applyAlignment="1">
      <alignment vertical="center"/>
    </xf>
    <xf numFmtId="0" fontId="11" fillId="0" borderId="138" xfId="0" applyFont="1" applyFill="1" applyBorder="1" applyAlignment="1">
      <alignment horizontal="center" vertical="center"/>
    </xf>
    <xf numFmtId="0" fontId="11" fillId="0" borderId="141" xfId="0" applyFont="1" applyFill="1" applyBorder="1" applyAlignment="1">
      <alignment horizontal="center" vertical="center"/>
    </xf>
    <xf numFmtId="0" fontId="11" fillId="0" borderId="8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left" vertical="top" wrapText="1"/>
    </xf>
    <xf numFmtId="0" fontId="11" fillId="0" borderId="85" xfId="0" applyFont="1" applyFill="1" applyBorder="1" applyAlignment="1">
      <alignment horizontal="left" vertical="top" wrapText="1"/>
    </xf>
    <xf numFmtId="0" fontId="11" fillId="0" borderId="96" xfId="0" applyFont="1" applyFill="1" applyBorder="1" applyAlignment="1">
      <alignment horizontal="left" vertical="top" wrapText="1"/>
    </xf>
    <xf numFmtId="0" fontId="11" fillId="0" borderId="54" xfId="0" applyFont="1" applyFill="1" applyBorder="1" applyAlignment="1">
      <alignment horizontal="left" vertical="top" wrapText="1"/>
    </xf>
    <xf numFmtId="0" fontId="11" fillId="0" borderId="113" xfId="0" applyFont="1" applyFill="1" applyBorder="1" applyAlignment="1">
      <alignment horizontal="left" vertical="top" wrapText="1"/>
    </xf>
    <xf numFmtId="0" fontId="11" fillId="0" borderId="116" xfId="0" applyFont="1" applyFill="1" applyBorder="1" applyAlignment="1">
      <alignment horizontal="left" vertical="top" wrapText="1"/>
    </xf>
    <xf numFmtId="0" fontId="11" fillId="0" borderId="85" xfId="0" applyFont="1" applyFill="1" applyBorder="1" applyAlignment="1">
      <alignment horizontal="center" vertical="top" wrapText="1"/>
    </xf>
    <xf numFmtId="0" fontId="11" fillId="0" borderId="96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0" fontId="23" fillId="0" borderId="41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11" fillId="0" borderId="85" xfId="0" applyFont="1" applyFill="1" applyBorder="1" applyAlignment="1">
      <alignment vertical="top" wrapText="1"/>
    </xf>
    <xf numFmtId="0" fontId="23" fillId="0" borderId="103" xfId="0" applyFont="1" applyFill="1" applyBorder="1" applyAlignment="1">
      <alignment vertical="top" wrapText="1"/>
    </xf>
    <xf numFmtId="0" fontId="23" fillId="0" borderId="96" xfId="0" applyFont="1" applyFill="1" applyBorder="1" applyAlignment="1">
      <alignment vertical="top" wrapText="1"/>
    </xf>
    <xf numFmtId="0" fontId="23" fillId="0" borderId="106" xfId="0" applyFont="1" applyFill="1" applyBorder="1" applyAlignment="1">
      <alignment vertical="top" wrapText="1"/>
    </xf>
    <xf numFmtId="0" fontId="11" fillId="0" borderId="41" xfId="0" applyFont="1" applyFill="1" applyBorder="1" applyAlignment="1">
      <alignment vertical="top" wrapText="1"/>
    </xf>
    <xf numFmtId="0" fontId="11" fillId="0" borderId="96" xfId="0" applyFont="1" applyFill="1" applyBorder="1" applyAlignment="1">
      <alignment vertical="top" wrapText="1"/>
    </xf>
    <xf numFmtId="0" fontId="23" fillId="0" borderId="3" xfId="0" applyFont="1" applyFill="1" applyBorder="1" applyAlignment="1">
      <alignment vertical="top" wrapText="1"/>
    </xf>
    <xf numFmtId="0" fontId="23" fillId="0" borderId="6" xfId="0" applyFont="1" applyFill="1" applyBorder="1" applyAlignment="1">
      <alignment vertical="top" wrapText="1"/>
    </xf>
    <xf numFmtId="0" fontId="11" fillId="0" borderId="49" xfId="0" applyFont="1" applyFill="1" applyBorder="1" applyAlignment="1">
      <alignment vertical="top" wrapText="1"/>
    </xf>
    <xf numFmtId="0" fontId="23" fillId="0" borderId="46" xfId="0" applyFont="1" applyFill="1" applyBorder="1" applyAlignment="1">
      <alignment vertical="top" wrapText="1"/>
    </xf>
    <xf numFmtId="0" fontId="11" fillId="0" borderId="40" xfId="0" applyFont="1" applyFill="1" applyBorder="1" applyAlignment="1">
      <alignment vertical="top" wrapText="1"/>
    </xf>
    <xf numFmtId="0" fontId="11" fillId="0" borderId="132" xfId="0" applyFont="1" applyFill="1" applyBorder="1" applyAlignment="1">
      <alignment vertical="top" wrapText="1"/>
    </xf>
    <xf numFmtId="0" fontId="11" fillId="0" borderId="45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93" xfId="0" applyFont="1" applyFill="1" applyBorder="1" applyAlignment="1">
      <alignment vertical="center"/>
    </xf>
    <xf numFmtId="0" fontId="23" fillId="0" borderId="93" xfId="0" applyFont="1" applyFill="1" applyBorder="1" applyAlignment="1">
      <alignment vertical="center"/>
    </xf>
    <xf numFmtId="0" fontId="11" fillId="0" borderId="96" xfId="0" applyFont="1" applyFill="1" applyBorder="1" applyAlignment="1">
      <alignment vertical="center"/>
    </xf>
    <xf numFmtId="0" fontId="11" fillId="0" borderId="47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11" fillId="0" borderId="113" xfId="0" applyFont="1" applyFill="1" applyBorder="1" applyAlignment="1">
      <alignment vertical="top" wrapText="1"/>
    </xf>
    <xf numFmtId="0" fontId="23" fillId="0" borderId="116" xfId="0" applyFont="1" applyFill="1" applyBorder="1" applyAlignment="1">
      <alignment vertical="top" wrapText="1"/>
    </xf>
    <xf numFmtId="0" fontId="11" fillId="0" borderId="85" xfId="0" applyFont="1" applyFill="1" applyBorder="1" applyAlignment="1">
      <alignment vertical="center"/>
    </xf>
    <xf numFmtId="0" fontId="23" fillId="0" borderId="85" xfId="0" applyFont="1" applyFill="1" applyBorder="1" applyAlignment="1">
      <alignment vertical="center"/>
    </xf>
    <xf numFmtId="0" fontId="23" fillId="0" borderId="83" xfId="0" applyFont="1" applyFill="1" applyBorder="1" applyAlignment="1">
      <alignment horizontal="center" vertical="center"/>
    </xf>
    <xf numFmtId="0" fontId="23" fillId="0" borderId="104" xfId="0" applyFont="1" applyFill="1" applyBorder="1" applyAlignment="1">
      <alignment horizontal="center" vertical="center"/>
    </xf>
    <xf numFmtId="0" fontId="11" fillId="0" borderId="96" xfId="0" applyFont="1" applyFill="1" applyBorder="1" applyAlignment="1">
      <alignment vertical="top"/>
    </xf>
    <xf numFmtId="0" fontId="11" fillId="0" borderId="106" xfId="0" applyFont="1" applyFill="1" applyBorder="1" applyAlignment="1">
      <alignment vertical="top"/>
    </xf>
    <xf numFmtId="0" fontId="21" fillId="0" borderId="96" xfId="0" applyFont="1" applyFill="1" applyBorder="1" applyAlignment="1">
      <alignment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44" xfId="0" applyFont="1" applyFill="1" applyBorder="1" applyAlignment="1">
      <alignment horizontal="center" vertical="center"/>
    </xf>
    <xf numFmtId="0" fontId="11" fillId="0" borderId="114" xfId="0" applyFont="1" applyFill="1" applyBorder="1" applyAlignment="1">
      <alignment horizontal="center" vertical="center"/>
    </xf>
    <xf numFmtId="0" fontId="23" fillId="0" borderId="143" xfId="0" applyFont="1" applyFill="1" applyBorder="1" applyAlignment="1">
      <alignment horizontal="center" vertical="center"/>
    </xf>
    <xf numFmtId="0" fontId="21" fillId="0" borderId="85" xfId="0" applyFont="1" applyFill="1" applyBorder="1" applyAlignment="1">
      <alignment vertical="center"/>
    </xf>
    <xf numFmtId="0" fontId="11" fillId="0" borderId="54" xfId="0" applyFont="1" applyFill="1" applyBorder="1" applyAlignment="1">
      <alignment vertical="center"/>
    </xf>
    <xf numFmtId="0" fontId="21" fillId="0" borderId="54" xfId="0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21" fillId="0" borderId="52" xfId="0" applyFont="1" applyFill="1" applyBorder="1" applyAlignment="1">
      <alignment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35" xfId="0" applyFont="1" applyFill="1" applyBorder="1" applyAlignment="1">
      <alignment horizontal="center" vertical="center"/>
    </xf>
    <xf numFmtId="0" fontId="11" fillId="0" borderId="13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11" fillId="0" borderId="132" xfId="0" applyFont="1" applyFill="1" applyBorder="1" applyAlignment="1">
      <alignment vertical="center"/>
    </xf>
    <xf numFmtId="0" fontId="22" fillId="0" borderId="45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1" fillId="0" borderId="5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1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85" xfId="0" applyFont="1" applyFill="1" applyBorder="1" applyAlignment="1">
      <alignment horizontal="left" vertical="top"/>
    </xf>
    <xf numFmtId="0" fontId="11" fillId="0" borderId="103" xfId="0" applyFont="1" applyFill="1" applyBorder="1" applyAlignment="1">
      <alignment horizontal="left" vertical="top"/>
    </xf>
    <xf numFmtId="0" fontId="11" fillId="0" borderId="96" xfId="0" applyFont="1" applyFill="1" applyBorder="1" applyAlignment="1">
      <alignment horizontal="left" vertical="top"/>
    </xf>
    <xf numFmtId="0" fontId="11" fillId="0" borderId="106" xfId="0" applyFont="1" applyFill="1" applyBorder="1" applyAlignment="1">
      <alignment horizontal="left" vertical="top"/>
    </xf>
    <xf numFmtId="0" fontId="11" fillId="0" borderId="105" xfId="0" applyFont="1" applyFill="1" applyBorder="1" applyAlignment="1">
      <alignment vertical="center"/>
    </xf>
    <xf numFmtId="0" fontId="23" fillId="0" borderId="132" xfId="0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top" shrinkToFit="1"/>
    </xf>
    <xf numFmtId="0" fontId="23" fillId="0" borderId="103" xfId="0" applyFont="1" applyFill="1" applyBorder="1" applyAlignment="1">
      <alignment vertical="top" shrinkToFit="1"/>
    </xf>
    <xf numFmtId="0" fontId="23" fillId="0" borderId="105" xfId="0" applyFont="1" applyFill="1" applyBorder="1" applyAlignment="1">
      <alignment vertical="center"/>
    </xf>
    <xf numFmtId="0" fontId="21" fillId="0" borderId="105" xfId="0" applyFont="1" applyFill="1" applyBorder="1" applyAlignment="1">
      <alignment vertical="center"/>
    </xf>
    <xf numFmtId="0" fontId="21" fillId="0" borderId="62" xfId="0" applyFont="1" applyFill="1" applyBorder="1" applyAlignment="1">
      <alignment vertical="center"/>
    </xf>
    <xf numFmtId="0" fontId="11" fillId="0" borderId="103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106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5" xfId="0" applyFont="1" applyFill="1" applyBorder="1" applyAlignment="1">
      <alignment vertical="top" wrapText="1"/>
    </xf>
    <xf numFmtId="0" fontId="12" fillId="0" borderId="106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0" fontId="12" fillId="0" borderId="50" xfId="0" applyFont="1" applyFill="1" applyBorder="1" applyAlignment="1">
      <alignment horizontal="left" vertical="top" wrapText="1"/>
    </xf>
    <xf numFmtId="0" fontId="12" fillId="0" borderId="4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103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06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49" xfId="0" applyFont="1" applyFill="1" applyBorder="1" applyAlignment="1">
      <alignment horizontal="left" vertical="top" wrapText="1"/>
    </xf>
    <xf numFmtId="0" fontId="12" fillId="0" borderId="40" xfId="0" applyFont="1" applyFill="1" applyBorder="1" applyAlignment="1">
      <alignment vertical="top" wrapText="1"/>
    </xf>
    <xf numFmtId="0" fontId="12" fillId="0" borderId="132" xfId="0" applyFont="1" applyFill="1" applyBorder="1" applyAlignment="1">
      <alignment vertical="top" wrapText="1"/>
    </xf>
    <xf numFmtId="0" fontId="12" fillId="0" borderId="45" xfId="0" applyFont="1" applyFill="1" applyBorder="1" applyAlignment="1">
      <alignment vertical="top" wrapText="1"/>
    </xf>
    <xf numFmtId="0" fontId="12" fillId="0" borderId="50" xfId="0" applyFont="1" applyFill="1" applyBorder="1" applyAlignment="1">
      <alignment vertical="top" wrapText="1"/>
    </xf>
    <xf numFmtId="0" fontId="12" fillId="0" borderId="41" xfId="0" applyFont="1" applyFill="1" applyBorder="1" applyAlignment="1">
      <alignment vertical="top" wrapText="1"/>
    </xf>
    <xf numFmtId="0" fontId="14" fillId="0" borderId="41" xfId="0" applyFont="1" applyFill="1" applyBorder="1" applyAlignment="1">
      <alignment vertical="top" wrapText="1"/>
    </xf>
    <xf numFmtId="0" fontId="12" fillId="0" borderId="105" xfId="0" applyFont="1" applyFill="1" applyBorder="1" applyAlignment="1">
      <alignment vertical="center"/>
    </xf>
    <xf numFmtId="0" fontId="14" fillId="0" borderId="140" xfId="0" applyFont="1" applyFill="1" applyBorder="1" applyAlignment="1">
      <alignment vertical="center"/>
    </xf>
    <xf numFmtId="0" fontId="12" fillId="0" borderId="1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0" fontId="12" fillId="0" borderId="62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0" fontId="12" fillId="0" borderId="103" xfId="0" applyFont="1" applyFill="1" applyBorder="1" applyAlignment="1">
      <alignment horizontal="left" vertical="top" wrapText="1" shrinkToFit="1"/>
    </xf>
    <xf numFmtId="0" fontId="12" fillId="0" borderId="2" xfId="0" applyFont="1" applyFill="1" applyBorder="1" applyAlignment="1">
      <alignment horizontal="left" vertical="top" wrapText="1" shrinkToFit="1"/>
    </xf>
    <xf numFmtId="0" fontId="12" fillId="0" borderId="106" xfId="0" applyFont="1" applyFill="1" applyBorder="1" applyAlignment="1">
      <alignment horizontal="left" vertical="top" wrapText="1" shrinkToFit="1"/>
    </xf>
    <xf numFmtId="0" fontId="12" fillId="0" borderId="0" xfId="0" applyFont="1" applyFill="1" applyBorder="1" applyAlignment="1">
      <alignment horizontal="left" vertical="top" wrapText="1" shrinkToFit="1"/>
    </xf>
    <xf numFmtId="0" fontId="12" fillId="0" borderId="103" xfId="0" applyFont="1" applyFill="1" applyBorder="1" applyAlignment="1">
      <alignment vertical="top" shrinkToFit="1"/>
    </xf>
    <xf numFmtId="0" fontId="14" fillId="0" borderId="2" xfId="0" applyFont="1" applyFill="1" applyBorder="1" applyAlignment="1">
      <alignment vertical="top" shrinkToFit="1"/>
    </xf>
    <xf numFmtId="0" fontId="23" fillId="0" borderId="45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3" fillId="0" borderId="103" xfId="0" applyFont="1" applyFill="1" applyBorder="1" applyAlignment="1">
      <alignment horizontal="left" vertical="top" wrapText="1" shrinkToFit="1"/>
    </xf>
    <xf numFmtId="0" fontId="13" fillId="0" borderId="2" xfId="0" applyFont="1" applyFill="1" applyBorder="1" applyAlignment="1">
      <alignment horizontal="left" vertical="top" wrapText="1" shrinkToFit="1"/>
    </xf>
    <xf numFmtId="0" fontId="13" fillId="0" borderId="106" xfId="0" applyFont="1" applyFill="1" applyBorder="1" applyAlignment="1">
      <alignment horizontal="left" vertical="top" wrapText="1" shrinkToFit="1"/>
    </xf>
    <xf numFmtId="0" fontId="13" fillId="0" borderId="0" xfId="0" applyFont="1" applyFill="1" applyBorder="1" applyAlignment="1">
      <alignment horizontal="left" vertical="top" wrapText="1" shrinkToFit="1"/>
    </xf>
    <xf numFmtId="0" fontId="12" fillId="0" borderId="132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left" vertical="center"/>
    </xf>
    <xf numFmtId="0" fontId="11" fillId="0" borderId="131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left" vertical="center"/>
    </xf>
    <xf numFmtId="0" fontId="24" fillId="0" borderId="62" xfId="0" applyFont="1" applyFill="1" applyBorder="1" applyAlignment="1">
      <alignment horizontal="left" vertical="center" shrinkToFit="1"/>
    </xf>
    <xf numFmtId="0" fontId="24" fillId="0" borderId="30" xfId="0" applyFont="1" applyFill="1" applyBorder="1" applyAlignment="1">
      <alignment horizontal="left" vertical="center" shrinkToFit="1"/>
    </xf>
    <xf numFmtId="0" fontId="24" fillId="0" borderId="9" xfId="0" applyFont="1" applyFill="1" applyBorder="1" applyAlignment="1">
      <alignment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left" vertical="top" wrapText="1"/>
    </xf>
    <xf numFmtId="0" fontId="24" fillId="0" borderId="41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0" borderId="103" xfId="0" applyFont="1" applyFill="1" applyBorder="1" applyAlignment="1">
      <alignment horizontal="left" vertical="center" shrinkToFit="1"/>
    </xf>
    <xf numFmtId="0" fontId="24" fillId="0" borderId="2" xfId="0" applyFont="1" applyFill="1" applyBorder="1" applyAlignment="1">
      <alignment horizontal="left" vertical="center" shrinkToFit="1"/>
    </xf>
    <xf numFmtId="0" fontId="24" fillId="0" borderId="106" xfId="0" applyFont="1" applyFill="1" applyBorder="1" applyAlignment="1">
      <alignment horizontal="left" vertical="center" shrinkToFit="1"/>
    </xf>
    <xf numFmtId="0" fontId="24" fillId="0" borderId="0" xfId="0" applyFont="1" applyFill="1" applyAlignment="1">
      <alignment horizontal="left" vertical="center" shrinkToFit="1"/>
    </xf>
    <xf numFmtId="0" fontId="24" fillId="0" borderId="50" xfId="0" applyFont="1" applyFill="1" applyBorder="1" applyAlignment="1">
      <alignment vertical="top" wrapText="1"/>
    </xf>
    <xf numFmtId="0" fontId="24" fillId="0" borderId="3" xfId="0" applyFont="1" applyFill="1" applyBorder="1" applyAlignment="1">
      <alignment vertical="top" wrapText="1"/>
    </xf>
    <xf numFmtId="0" fontId="24" fillId="0" borderId="41" xfId="0" applyFont="1" applyFill="1" applyBorder="1" applyAlignment="1">
      <alignment vertical="top" wrapText="1"/>
    </xf>
    <xf numFmtId="0" fontId="24" fillId="0" borderId="6" xfId="0" applyFont="1" applyFill="1" applyBorder="1" applyAlignment="1">
      <alignment vertical="top" wrapText="1"/>
    </xf>
    <xf numFmtId="0" fontId="24" fillId="0" borderId="105" xfId="0" applyFont="1" applyFill="1" applyBorder="1" applyAlignment="1">
      <alignment horizontal="left" vertical="center" indent="1"/>
    </xf>
    <xf numFmtId="0" fontId="24" fillId="0" borderId="140" xfId="0" applyFont="1" applyFill="1" applyBorder="1" applyAlignment="1">
      <alignment horizontal="left" vertical="center" indent="1"/>
    </xf>
    <xf numFmtId="0" fontId="24" fillId="0" borderId="49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34" xfId="0" applyFont="1" applyFill="1" applyBorder="1" applyAlignment="1">
      <alignment horizontal="center" vertical="center"/>
    </xf>
    <xf numFmtId="0" fontId="24" fillId="0" borderId="135" xfId="0" applyFont="1" applyFill="1" applyBorder="1" applyAlignment="1">
      <alignment horizontal="center" vertical="center"/>
    </xf>
    <xf numFmtId="0" fontId="24" fillId="0" borderId="136" xfId="0" applyFont="1" applyFill="1" applyBorder="1" applyAlignment="1">
      <alignment horizontal="center" vertical="center"/>
    </xf>
    <xf numFmtId="0" fontId="24" fillId="0" borderId="104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vertical="top" wrapText="1"/>
    </xf>
    <xf numFmtId="0" fontId="31" fillId="0" borderId="3" xfId="0" applyFont="1" applyFill="1" applyBorder="1" applyAlignment="1">
      <alignment vertical="top" wrapText="1"/>
    </xf>
    <xf numFmtId="0" fontId="31" fillId="0" borderId="41" xfId="0" applyFont="1" applyFill="1" applyBorder="1" applyAlignment="1">
      <alignment vertical="top" wrapText="1"/>
    </xf>
    <xf numFmtId="0" fontId="31" fillId="0" borderId="6" xfId="0" applyFont="1" applyFill="1" applyBorder="1" applyAlignment="1">
      <alignment vertical="top" wrapText="1"/>
    </xf>
    <xf numFmtId="0" fontId="25" fillId="0" borderId="9" xfId="0" applyFont="1" applyFill="1" applyBorder="1" applyAlignment="1">
      <alignment vertical="center"/>
    </xf>
    <xf numFmtId="0" fontId="24" fillId="0" borderId="132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32" fillId="0" borderId="131" xfId="0" applyFont="1" applyFill="1" applyBorder="1" applyAlignment="1">
      <alignment horizontal="center" vertical="center"/>
    </xf>
    <xf numFmtId="0" fontId="32" fillId="0" borderId="75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top" wrapText="1"/>
    </xf>
    <xf numFmtId="0" fontId="0" fillId="0" borderId="41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140" xfId="0" applyFont="1" applyFill="1" applyBorder="1" applyAlignment="1">
      <alignment horizontal="left" vertical="center" indent="1"/>
    </xf>
    <xf numFmtId="0" fontId="24" fillId="0" borderId="131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11" fillId="2" borderId="41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49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34" xfId="0" applyFont="1" applyFill="1" applyBorder="1" applyAlignment="1">
      <alignment horizontal="center" vertical="center"/>
    </xf>
    <xf numFmtId="0" fontId="11" fillId="2" borderId="135" xfId="0" applyFont="1" applyFill="1" applyBorder="1" applyAlignment="1">
      <alignment horizontal="center" vertical="center"/>
    </xf>
    <xf numFmtId="0" fontId="11" fillId="2" borderId="136" xfId="0" applyFont="1" applyFill="1" applyBorder="1" applyAlignment="1">
      <alignment horizontal="center" vertical="center"/>
    </xf>
    <xf numFmtId="0" fontId="11" fillId="2" borderId="10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left" vertical="center" wrapText="1"/>
    </xf>
    <xf numFmtId="0" fontId="11" fillId="2" borderId="41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167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horizontal="right" vertical="center"/>
    </xf>
    <xf numFmtId="0" fontId="30" fillId="0" borderId="49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40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1" fillId="0" borderId="144" xfId="0" applyFont="1" applyFill="1" applyBorder="1" applyAlignment="1">
      <alignment horizontal="center" vertical="center"/>
    </xf>
    <xf numFmtId="0" fontId="31" fillId="0" borderId="116" xfId="0" applyFont="1" applyFill="1" applyBorder="1" applyAlignment="1">
      <alignment horizontal="center" vertical="center"/>
    </xf>
    <xf numFmtId="0" fontId="31" fillId="0" borderId="143" xfId="0" applyFont="1" applyFill="1" applyBorder="1" applyAlignment="1">
      <alignment horizontal="center" vertical="center"/>
    </xf>
    <xf numFmtId="0" fontId="31" fillId="0" borderId="83" xfId="0" applyFont="1" applyFill="1" applyBorder="1" applyAlignment="1">
      <alignment horizontal="center" vertical="center"/>
    </xf>
    <xf numFmtId="0" fontId="34" fillId="0" borderId="83" xfId="0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vertical="top" wrapText="1"/>
    </xf>
    <xf numFmtId="0" fontId="30" fillId="0" borderId="77" xfId="0" applyFont="1" applyFill="1" applyBorder="1" applyAlignment="1">
      <alignment horizontal="left" vertical="top" wrapText="1"/>
    </xf>
    <xf numFmtId="0" fontId="31" fillId="0" borderId="131" xfId="0" applyFont="1" applyFill="1" applyBorder="1" applyAlignment="1">
      <alignment horizontal="center" vertical="center"/>
    </xf>
    <xf numFmtId="0" fontId="31" fillId="0" borderId="75" xfId="0" applyFont="1" applyFill="1" applyBorder="1" applyAlignment="1">
      <alignment horizontal="center" vertical="center"/>
    </xf>
    <xf numFmtId="0" fontId="30" fillId="0" borderId="77" xfId="0" applyFont="1" applyFill="1" applyBorder="1" applyAlignment="1">
      <alignment vertical="top" wrapText="1"/>
    </xf>
    <xf numFmtId="0" fontId="30" fillId="0" borderId="146" xfId="0" applyFont="1" applyFill="1" applyBorder="1" applyAlignment="1">
      <alignment vertical="top" wrapText="1"/>
    </xf>
    <xf numFmtId="0" fontId="30" fillId="0" borderId="26" xfId="0" applyFont="1" applyFill="1" applyBorder="1" applyAlignment="1">
      <alignment vertical="top" wrapText="1"/>
    </xf>
    <xf numFmtId="0" fontId="30" fillId="0" borderId="145" xfId="0" applyFont="1" applyFill="1" applyBorder="1" applyAlignment="1">
      <alignment vertical="top" wrapText="1"/>
    </xf>
    <xf numFmtId="0" fontId="30" fillId="0" borderId="24" xfId="0" applyFont="1" applyFill="1" applyBorder="1" applyAlignment="1">
      <alignment vertical="top" wrapText="1"/>
    </xf>
    <xf numFmtId="0" fontId="30" fillId="0" borderId="25" xfId="0" applyFont="1" applyFill="1" applyBorder="1" applyAlignment="1">
      <alignment wrapText="1"/>
    </xf>
    <xf numFmtId="0" fontId="31" fillId="0" borderId="25" xfId="0" applyFont="1" applyFill="1" applyBorder="1" applyAlignment="1">
      <alignment vertical="top" wrapText="1"/>
    </xf>
    <xf numFmtId="0" fontId="31" fillId="0" borderId="25" xfId="0" applyFont="1" applyFill="1" applyBorder="1" applyAlignment="1">
      <alignment wrapText="1"/>
    </xf>
    <xf numFmtId="0" fontId="30" fillId="0" borderId="41" xfId="0" applyFont="1" applyFill="1" applyBorder="1" applyAlignment="1">
      <alignment horizontal="left" vertical="top" shrinkToFit="1"/>
    </xf>
    <xf numFmtId="0" fontId="30" fillId="0" borderId="139" xfId="0" applyFont="1" applyFill="1" applyBorder="1" applyAlignment="1">
      <alignment horizontal="left" vertical="top" wrapText="1"/>
    </xf>
    <xf numFmtId="0" fontId="30" fillId="0" borderId="27" xfId="0" applyFont="1" applyFill="1" applyBorder="1" applyAlignment="1">
      <alignment horizontal="left" vertical="top" wrapText="1"/>
    </xf>
    <xf numFmtId="0" fontId="30" fillId="0" borderId="5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41" xfId="0" applyFont="1" applyFill="1" applyBorder="1" applyAlignment="1">
      <alignment vertical="top" shrinkToFit="1"/>
    </xf>
    <xf numFmtId="0" fontId="30" fillId="0" borderId="5" xfId="0" applyFont="1" applyFill="1" applyBorder="1" applyAlignment="1">
      <alignment vertical="top" wrapText="1"/>
    </xf>
    <xf numFmtId="0" fontId="30" fillId="0" borderId="27" xfId="0" applyFont="1" applyFill="1" applyBorder="1" applyAlignment="1">
      <alignment vertical="top" wrapText="1"/>
    </xf>
    <xf numFmtId="0" fontId="30" fillId="0" borderId="134" xfId="0" applyFont="1" applyFill="1" applyBorder="1" applyAlignment="1">
      <alignment horizontal="center" vertical="center"/>
    </xf>
    <xf numFmtId="0" fontId="30" fillId="0" borderId="135" xfId="0" applyFont="1" applyFill="1" applyBorder="1" applyAlignment="1">
      <alignment horizontal="center" vertical="center"/>
    </xf>
    <xf numFmtId="0" fontId="30" fillId="0" borderId="136" xfId="0" applyFont="1" applyFill="1" applyBorder="1" applyAlignment="1">
      <alignment horizontal="center" vertical="center"/>
    </xf>
    <xf numFmtId="0" fontId="30" fillId="0" borderId="104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50" xfId="0" applyFont="1" applyFill="1" applyBorder="1" applyAlignment="1">
      <alignment vertical="top" shrinkToFit="1"/>
    </xf>
    <xf numFmtId="0" fontId="30" fillId="0" borderId="79" xfId="0" applyFont="1" applyFill="1" applyBorder="1" applyAlignment="1">
      <alignment vertical="top" shrinkToFit="1"/>
    </xf>
    <xf numFmtId="0" fontId="30" fillId="0" borderId="1" xfId="0" applyFont="1" applyFill="1" applyBorder="1" applyAlignment="1">
      <alignment vertical="top" wrapText="1"/>
    </xf>
    <xf numFmtId="0" fontId="30" fillId="0" borderId="27" xfId="0" applyFont="1" applyFill="1" applyBorder="1" applyAlignment="1">
      <alignment wrapText="1"/>
    </xf>
    <xf numFmtId="0" fontId="30" fillId="0" borderId="4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5" xr:uid="{2F58AD99-D7F1-4498-AD7A-40E5970FCB8E}"/>
    <cellStyle name="標準_H11地区調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75</xdr:row>
      <xdr:rowOff>0</xdr:rowOff>
    </xdr:from>
    <xdr:to>
      <xdr:col>20</xdr:col>
      <xdr:colOff>440531</xdr:colOff>
      <xdr:row>81</xdr:row>
      <xdr:rowOff>71437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B8AAAD-283F-4871-9D2F-63ECAE712B3C}"/>
            </a:ext>
          </a:extLst>
        </xdr:cNvPr>
        <xdr:cNvSpPr txBox="1"/>
      </xdr:nvSpPr>
      <xdr:spPr>
        <a:xfrm>
          <a:off x="13436600" y="13233400"/>
          <a:ext cx="3437731" cy="12811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 b="1">
              <a:solidFill>
                <a:srgbClr val="FF0000"/>
              </a:solidFill>
            </a:rPr>
            <a:t>R4</a:t>
          </a:r>
          <a:r>
            <a:rPr kumimoji="1" lang="ja-JP" altLang="en-US" sz="2800" b="1">
              <a:solidFill>
                <a:srgbClr val="FF0000"/>
              </a:solidFill>
            </a:rPr>
            <a:t>最新に更新済</a:t>
          </a:r>
          <a:endParaRPr kumimoji="1" lang="en-US" altLang="ja-JP" sz="2800" b="1">
            <a:solidFill>
              <a:srgbClr val="FF0000"/>
            </a:solidFill>
          </a:endParaRPr>
        </a:p>
        <a:p>
          <a:r>
            <a:rPr kumimoji="1" lang="en-US" altLang="ja-JP" sz="2800" b="1">
              <a:solidFill>
                <a:srgbClr val="FF0000"/>
              </a:solidFill>
            </a:rPr>
            <a:t>R</a:t>
          </a:r>
          <a:r>
            <a:rPr kumimoji="1" lang="ja-JP" altLang="en-US" sz="2800" b="1">
              <a:solidFill>
                <a:srgbClr val="FF0000"/>
              </a:solidFill>
            </a:rPr>
            <a:t>４</a:t>
          </a:r>
          <a:r>
            <a:rPr kumimoji="1" lang="en-US" altLang="ja-JP" sz="2800" b="1">
              <a:solidFill>
                <a:srgbClr val="FF0000"/>
              </a:solidFill>
            </a:rPr>
            <a:t>.</a:t>
          </a:r>
          <a:r>
            <a:rPr kumimoji="1" lang="ja-JP" altLang="en-US" sz="2800" b="1">
              <a:solidFill>
                <a:srgbClr val="FF0000"/>
              </a:solidFill>
            </a:rPr>
            <a:t>１１</a:t>
          </a:r>
          <a:r>
            <a:rPr kumimoji="1" lang="en-US" altLang="ja-JP" sz="2800" b="1">
              <a:solidFill>
                <a:srgbClr val="FF0000"/>
              </a:solidFill>
            </a:rPr>
            <a:t>.</a:t>
          </a:r>
          <a:r>
            <a:rPr kumimoji="1" lang="ja-JP" altLang="en-US" sz="2800" b="1">
              <a:solidFill>
                <a:srgbClr val="FF0000"/>
              </a:solidFill>
            </a:rPr>
            <a:t>１４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238125</xdr:colOff>
      <xdr:row>6</xdr:row>
      <xdr:rowOff>0</xdr:rowOff>
    </xdr:from>
    <xdr:to>
      <xdr:col>19</xdr:col>
      <xdr:colOff>399209</xdr:colOff>
      <xdr:row>13</xdr:row>
      <xdr:rowOff>97304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FE7CB72-F778-412D-8CF2-2545BB1BCB7C}"/>
            </a:ext>
          </a:extLst>
        </xdr:cNvPr>
        <xdr:cNvSpPr txBox="1"/>
      </xdr:nvSpPr>
      <xdr:spPr>
        <a:xfrm>
          <a:off x="10608469" y="1273969"/>
          <a:ext cx="3197178" cy="1264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 b="1">
              <a:solidFill>
                <a:srgbClr val="FF0000"/>
              </a:solidFill>
            </a:rPr>
            <a:t>R5</a:t>
          </a:r>
          <a:r>
            <a:rPr kumimoji="1" lang="ja-JP" altLang="en-US" sz="2800" b="1">
              <a:solidFill>
                <a:srgbClr val="FF0000"/>
              </a:solidFill>
            </a:rPr>
            <a:t>最新に更新済</a:t>
          </a:r>
          <a:endParaRPr kumimoji="1" lang="en-US" altLang="ja-JP" sz="2800" b="1">
            <a:solidFill>
              <a:srgbClr val="FF0000"/>
            </a:solidFill>
          </a:endParaRPr>
        </a:p>
        <a:p>
          <a:r>
            <a:rPr kumimoji="1" lang="en-US" altLang="ja-JP" sz="2800" b="1">
              <a:solidFill>
                <a:srgbClr val="FF0000"/>
              </a:solidFill>
            </a:rPr>
            <a:t>R5.</a:t>
          </a:r>
          <a:r>
            <a:rPr kumimoji="1" lang="ja-JP" altLang="en-US" sz="2800" b="1">
              <a:solidFill>
                <a:srgbClr val="FF0000"/>
              </a:solidFill>
            </a:rPr>
            <a:t>１１</a:t>
          </a:r>
          <a:r>
            <a:rPr kumimoji="1" lang="en-US" altLang="ja-JP" sz="2800" b="1">
              <a:solidFill>
                <a:srgbClr val="FF0000"/>
              </a:solidFill>
            </a:rPr>
            <a:t>.7</a:t>
          </a:r>
          <a:endParaRPr kumimoji="1" lang="ja-JP" altLang="en-US" sz="2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69"/>
  <sheetViews>
    <sheetView showGridLines="0" view="pageBreakPreview" zoomScaleNormal="100" zoomScaleSheetLayoutView="100" workbookViewId="0">
      <selection sqref="A1:XFD1048576"/>
    </sheetView>
  </sheetViews>
  <sheetFormatPr defaultColWidth="9" defaultRowHeight="12"/>
  <cols>
    <col min="1" max="1" width="3.6640625" style="63" customWidth="1"/>
    <col min="2" max="2" width="6.6640625" style="63" customWidth="1"/>
    <col min="3" max="3" width="4.6640625" style="63" customWidth="1"/>
    <col min="4" max="4" width="6.6640625" style="63" customWidth="1"/>
    <col min="5" max="5" width="3.6640625" style="63" customWidth="1"/>
    <col min="6" max="6" width="6.6640625" style="63" customWidth="1"/>
    <col min="7" max="7" width="4.6640625" style="63" customWidth="1"/>
    <col min="8" max="8" width="6.6640625" style="63" customWidth="1"/>
    <col min="9" max="9" width="3.6640625" style="63" customWidth="1"/>
    <col min="10" max="10" width="6.6640625" style="63" customWidth="1"/>
    <col min="11" max="11" width="4.6640625" style="63" customWidth="1"/>
    <col min="12" max="12" width="6.6640625" style="63" customWidth="1"/>
    <col min="13" max="13" width="3.6640625" style="63" customWidth="1"/>
    <col min="14" max="14" width="6.6640625" style="63" customWidth="1"/>
    <col min="15" max="15" width="4.6640625" style="63" customWidth="1"/>
    <col min="16" max="16" width="6.6640625" style="63" customWidth="1"/>
    <col min="17" max="16384" width="9" style="63"/>
  </cols>
  <sheetData>
    <row r="1" spans="1:16" s="66" customFormat="1" ht="24" customHeight="1">
      <c r="A1" s="64" t="s">
        <v>653</v>
      </c>
      <c r="B1" s="65"/>
      <c r="C1" s="65"/>
      <c r="D1" s="65"/>
      <c r="E1" s="65"/>
      <c r="F1" s="65"/>
      <c r="G1" s="65"/>
      <c r="H1" s="65"/>
      <c r="I1" s="65"/>
      <c r="M1" s="65"/>
    </row>
    <row r="2" spans="1:16" s="66" customFormat="1" ht="16.2">
      <c r="A2" s="64"/>
      <c r="B2" s="65"/>
      <c r="C2" s="65"/>
      <c r="D2" s="65"/>
      <c r="E2" s="65"/>
      <c r="F2" s="65"/>
      <c r="G2" s="65"/>
      <c r="H2" s="65"/>
      <c r="I2" s="65"/>
      <c r="M2" s="65"/>
    </row>
    <row r="3" spans="1:16" ht="12" customHeight="1" thickBo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1" customFormat="1" ht="11.55" customHeight="1">
      <c r="A4" s="801" t="s">
        <v>135</v>
      </c>
      <c r="B4" s="802"/>
      <c r="C4" s="802"/>
      <c r="D4" s="803"/>
      <c r="E4" s="804" t="s">
        <v>136</v>
      </c>
      <c r="F4" s="802"/>
      <c r="G4" s="802"/>
      <c r="H4" s="803"/>
      <c r="I4" s="786" t="s">
        <v>137</v>
      </c>
      <c r="J4" s="787"/>
      <c r="K4" s="787"/>
      <c r="L4" s="801"/>
      <c r="M4" s="786" t="s">
        <v>138</v>
      </c>
      <c r="N4" s="787"/>
      <c r="O4" s="787"/>
      <c r="P4" s="787"/>
    </row>
    <row r="5" spans="1:16" s="1" customFormat="1" ht="11.55" customHeight="1">
      <c r="A5" s="788" t="s">
        <v>139</v>
      </c>
      <c r="B5" s="789"/>
      <c r="C5" s="789"/>
      <c r="D5" s="789"/>
      <c r="E5" s="790" t="s">
        <v>140</v>
      </c>
      <c r="F5" s="789"/>
      <c r="G5" s="789"/>
      <c r="H5" s="791"/>
      <c r="I5" s="792" t="s">
        <v>141</v>
      </c>
      <c r="J5" s="793"/>
      <c r="K5" s="793"/>
      <c r="L5" s="788"/>
      <c r="M5" s="794" t="s">
        <v>142</v>
      </c>
      <c r="N5" s="793"/>
      <c r="O5" s="793"/>
      <c r="P5" s="793"/>
    </row>
    <row r="6" spans="1:16" s="1" customFormat="1" ht="11.55" customHeight="1">
      <c r="A6" s="828" t="s">
        <v>143</v>
      </c>
      <c r="B6" s="797" t="s">
        <v>1</v>
      </c>
      <c r="C6" s="646" t="s">
        <v>144</v>
      </c>
      <c r="D6" s="2" t="s">
        <v>145</v>
      </c>
      <c r="E6" s="795" t="s">
        <v>143</v>
      </c>
      <c r="F6" s="797" t="s">
        <v>1</v>
      </c>
      <c r="G6" s="646" t="s">
        <v>144</v>
      </c>
      <c r="H6" s="3" t="s">
        <v>145</v>
      </c>
      <c r="I6" s="799" t="s">
        <v>143</v>
      </c>
      <c r="J6" s="797" t="s">
        <v>1</v>
      </c>
      <c r="K6" s="646" t="s">
        <v>144</v>
      </c>
      <c r="L6" s="2" t="s">
        <v>145</v>
      </c>
      <c r="M6" s="795" t="s">
        <v>143</v>
      </c>
      <c r="N6" s="797" t="s">
        <v>1</v>
      </c>
      <c r="O6" s="646" t="s">
        <v>144</v>
      </c>
      <c r="P6" s="4" t="s">
        <v>145</v>
      </c>
    </row>
    <row r="7" spans="1:16" s="1" customFormat="1" ht="11.55" customHeight="1">
      <c r="A7" s="829"/>
      <c r="B7" s="798"/>
      <c r="C7" s="647" t="s">
        <v>146</v>
      </c>
      <c r="D7" s="5" t="s">
        <v>147</v>
      </c>
      <c r="E7" s="796"/>
      <c r="F7" s="798"/>
      <c r="G7" s="647" t="s">
        <v>146</v>
      </c>
      <c r="H7" s="6" t="s">
        <v>147</v>
      </c>
      <c r="I7" s="800"/>
      <c r="J7" s="798"/>
      <c r="K7" s="647" t="s">
        <v>146</v>
      </c>
      <c r="L7" s="5" t="s">
        <v>147</v>
      </c>
      <c r="M7" s="796"/>
      <c r="N7" s="798"/>
      <c r="O7" s="647" t="s">
        <v>146</v>
      </c>
      <c r="P7" s="7" t="s">
        <v>147</v>
      </c>
    </row>
    <row r="8" spans="1:16" s="13" customFormat="1" ht="11.55" customHeight="1">
      <c r="A8" s="805" t="s">
        <v>148</v>
      </c>
      <c r="B8" s="8" t="s">
        <v>149</v>
      </c>
      <c r="C8" s="9" t="s">
        <v>466</v>
      </c>
      <c r="D8" s="10">
        <v>55002</v>
      </c>
      <c r="E8" s="812" t="s">
        <v>150</v>
      </c>
      <c r="F8" s="8" t="s">
        <v>65</v>
      </c>
      <c r="G8" s="9" t="s">
        <v>467</v>
      </c>
      <c r="H8" s="11">
        <v>190228</v>
      </c>
      <c r="I8" s="815" t="s">
        <v>151</v>
      </c>
      <c r="J8" s="8" t="s">
        <v>152</v>
      </c>
      <c r="K8" s="9" t="s">
        <v>468</v>
      </c>
      <c r="L8" s="10">
        <v>146452</v>
      </c>
      <c r="M8" s="818" t="s">
        <v>153</v>
      </c>
      <c r="N8" s="8" t="s">
        <v>154</v>
      </c>
      <c r="O8" s="9" t="s">
        <v>469</v>
      </c>
      <c r="P8" s="12">
        <v>393200</v>
      </c>
    </row>
    <row r="9" spans="1:16" s="13" customFormat="1" ht="11.55" customHeight="1">
      <c r="A9" s="806"/>
      <c r="B9" s="14" t="s">
        <v>65</v>
      </c>
      <c r="C9" s="15" t="s">
        <v>466</v>
      </c>
      <c r="D9" s="16">
        <v>78000</v>
      </c>
      <c r="E9" s="813"/>
      <c r="F9" s="14" t="s">
        <v>155</v>
      </c>
      <c r="G9" s="15" t="s">
        <v>467</v>
      </c>
      <c r="H9" s="17">
        <v>167400</v>
      </c>
      <c r="I9" s="816"/>
      <c r="J9" s="14" t="s">
        <v>156</v>
      </c>
      <c r="K9" s="15" t="s">
        <v>470</v>
      </c>
      <c r="L9" s="16">
        <v>148568</v>
      </c>
      <c r="M9" s="819"/>
      <c r="N9" s="14" t="s">
        <v>157</v>
      </c>
      <c r="O9" s="15" t="s">
        <v>469</v>
      </c>
      <c r="P9" s="18">
        <v>401896</v>
      </c>
    </row>
    <row r="10" spans="1:16" s="13" customFormat="1" ht="11.55" customHeight="1">
      <c r="A10" s="806"/>
      <c r="B10" s="14" t="s">
        <v>158</v>
      </c>
      <c r="C10" s="15" t="s">
        <v>466</v>
      </c>
      <c r="D10" s="16">
        <v>88001</v>
      </c>
      <c r="E10" s="813"/>
      <c r="F10" s="14" t="s">
        <v>149</v>
      </c>
      <c r="G10" s="15" t="s">
        <v>471</v>
      </c>
      <c r="H10" s="17">
        <v>240360</v>
      </c>
      <c r="I10" s="816"/>
      <c r="J10" s="14" t="s">
        <v>159</v>
      </c>
      <c r="K10" s="15" t="s">
        <v>470</v>
      </c>
      <c r="L10" s="16">
        <v>112530</v>
      </c>
      <c r="M10" s="819"/>
      <c r="N10" s="14" t="s">
        <v>160</v>
      </c>
      <c r="O10" s="15" t="s">
        <v>472</v>
      </c>
      <c r="P10" s="18">
        <v>486385</v>
      </c>
    </row>
    <row r="11" spans="1:16" s="13" customFormat="1" ht="11.55" customHeight="1">
      <c r="A11" s="806"/>
      <c r="B11" s="14" t="s">
        <v>161</v>
      </c>
      <c r="C11" s="15" t="s">
        <v>473</v>
      </c>
      <c r="D11" s="16">
        <v>67084</v>
      </c>
      <c r="E11" s="813"/>
      <c r="F11" s="14" t="s">
        <v>162</v>
      </c>
      <c r="G11" s="15" t="s">
        <v>474</v>
      </c>
      <c r="H11" s="17">
        <v>215000</v>
      </c>
      <c r="I11" s="816"/>
      <c r="J11" s="14" t="s">
        <v>163</v>
      </c>
      <c r="K11" s="15" t="s">
        <v>475</v>
      </c>
      <c r="L11" s="16">
        <v>148840</v>
      </c>
      <c r="M11" s="819"/>
      <c r="N11" s="14" t="s">
        <v>164</v>
      </c>
      <c r="O11" s="15" t="s">
        <v>476</v>
      </c>
      <c r="P11" s="18">
        <v>537269</v>
      </c>
    </row>
    <row r="12" spans="1:16" s="13" customFormat="1" ht="11.55" customHeight="1">
      <c r="A12" s="806"/>
      <c r="B12" s="14" t="s">
        <v>165</v>
      </c>
      <c r="C12" s="15" t="s">
        <v>473</v>
      </c>
      <c r="D12" s="16">
        <v>60648</v>
      </c>
      <c r="E12" s="813"/>
      <c r="F12" s="14" t="s">
        <v>160</v>
      </c>
      <c r="G12" s="15" t="s">
        <v>477</v>
      </c>
      <c r="H12" s="17">
        <v>222000</v>
      </c>
      <c r="I12" s="817"/>
      <c r="J12" s="19" t="s">
        <v>166</v>
      </c>
      <c r="K12" s="20" t="s">
        <v>478</v>
      </c>
      <c r="L12" s="21">
        <v>79018</v>
      </c>
      <c r="M12" s="819"/>
      <c r="N12" s="14" t="s">
        <v>65</v>
      </c>
      <c r="O12" s="15" t="s">
        <v>479</v>
      </c>
      <c r="P12" s="18">
        <v>809992</v>
      </c>
    </row>
    <row r="13" spans="1:16" s="13" customFormat="1" ht="11.55" customHeight="1">
      <c r="A13" s="806"/>
      <c r="B13" s="14" t="s">
        <v>155</v>
      </c>
      <c r="C13" s="15" t="s">
        <v>480</v>
      </c>
      <c r="D13" s="16">
        <v>44699</v>
      </c>
      <c r="E13" s="813"/>
      <c r="F13" s="14" t="s">
        <v>154</v>
      </c>
      <c r="G13" s="15" t="s">
        <v>481</v>
      </c>
      <c r="H13" s="17">
        <v>270000</v>
      </c>
      <c r="I13" s="820" t="s">
        <v>167</v>
      </c>
      <c r="J13" s="8" t="s">
        <v>168</v>
      </c>
      <c r="K13" s="9" t="s">
        <v>482</v>
      </c>
      <c r="L13" s="10">
        <v>589000</v>
      </c>
      <c r="M13" s="819"/>
      <c r="N13" s="14" t="s">
        <v>152</v>
      </c>
      <c r="O13" s="15" t="s">
        <v>483</v>
      </c>
      <c r="P13" s="18">
        <v>97618</v>
      </c>
    </row>
    <row r="14" spans="1:16" s="13" customFormat="1" ht="11.55" customHeight="1">
      <c r="A14" s="806"/>
      <c r="B14" s="14" t="s">
        <v>168</v>
      </c>
      <c r="C14" s="15" t="s">
        <v>480</v>
      </c>
      <c r="D14" s="16">
        <v>55999</v>
      </c>
      <c r="E14" s="813"/>
      <c r="F14" s="14" t="s">
        <v>169</v>
      </c>
      <c r="G14" s="15" t="s">
        <v>484</v>
      </c>
      <c r="H14" s="17">
        <v>305142</v>
      </c>
      <c r="I14" s="821"/>
      <c r="J14" s="14" t="s">
        <v>162</v>
      </c>
      <c r="K14" s="15" t="s">
        <v>485</v>
      </c>
      <c r="L14" s="16">
        <v>570000</v>
      </c>
      <c r="M14" s="819"/>
      <c r="N14" s="14" t="s">
        <v>170</v>
      </c>
      <c r="O14" s="15" t="s">
        <v>486</v>
      </c>
      <c r="P14" s="18">
        <v>283902</v>
      </c>
    </row>
    <row r="15" spans="1:16" s="13" customFormat="1" ht="11.55" customHeight="1">
      <c r="A15" s="806"/>
      <c r="B15" s="14" t="s">
        <v>171</v>
      </c>
      <c r="C15" s="15" t="s">
        <v>487</v>
      </c>
      <c r="D15" s="16">
        <v>63000</v>
      </c>
      <c r="E15" s="813"/>
      <c r="F15" s="14" t="s">
        <v>172</v>
      </c>
      <c r="G15" s="15" t="s">
        <v>488</v>
      </c>
      <c r="H15" s="17">
        <v>244000</v>
      </c>
      <c r="I15" s="821"/>
      <c r="J15" s="14" t="s">
        <v>149</v>
      </c>
      <c r="K15" s="15" t="s">
        <v>489</v>
      </c>
      <c r="L15" s="16">
        <v>556860</v>
      </c>
      <c r="M15" s="819"/>
      <c r="N15" s="14" t="s">
        <v>158</v>
      </c>
      <c r="O15" s="15" t="s">
        <v>490</v>
      </c>
      <c r="P15" s="18">
        <v>283587</v>
      </c>
    </row>
    <row r="16" spans="1:16" s="13" customFormat="1" ht="11.55" customHeight="1">
      <c r="A16" s="806"/>
      <c r="B16" s="14" t="s">
        <v>172</v>
      </c>
      <c r="C16" s="15" t="s">
        <v>487</v>
      </c>
      <c r="D16" s="16">
        <v>74000</v>
      </c>
      <c r="E16" s="813"/>
      <c r="F16" s="14" t="s">
        <v>157</v>
      </c>
      <c r="G16" s="15" t="s">
        <v>488</v>
      </c>
      <c r="H16" s="17">
        <v>216960</v>
      </c>
      <c r="I16" s="821"/>
      <c r="J16" s="14" t="s">
        <v>154</v>
      </c>
      <c r="K16" s="15" t="s">
        <v>491</v>
      </c>
      <c r="L16" s="16">
        <v>245140</v>
      </c>
      <c r="M16" s="819"/>
      <c r="N16" s="19" t="s">
        <v>173</v>
      </c>
      <c r="O16" s="20" t="s">
        <v>490</v>
      </c>
      <c r="P16" s="22">
        <v>168629</v>
      </c>
    </row>
    <row r="17" spans="1:16" s="13" customFormat="1" ht="11.55" customHeight="1">
      <c r="A17" s="806"/>
      <c r="B17" s="14" t="s">
        <v>173</v>
      </c>
      <c r="C17" s="15" t="s">
        <v>492</v>
      </c>
      <c r="D17" s="16">
        <v>53000</v>
      </c>
      <c r="E17" s="813"/>
      <c r="F17" s="14" t="s">
        <v>174</v>
      </c>
      <c r="G17" s="15" t="s">
        <v>493</v>
      </c>
      <c r="H17" s="17">
        <v>178000</v>
      </c>
      <c r="I17" s="821"/>
      <c r="J17" s="14" t="s">
        <v>160</v>
      </c>
      <c r="K17" s="15" t="s">
        <v>494</v>
      </c>
      <c r="L17" s="16">
        <v>413680</v>
      </c>
      <c r="M17" s="812" t="s">
        <v>175</v>
      </c>
      <c r="N17" s="8" t="s">
        <v>162</v>
      </c>
      <c r="O17" s="9" t="s">
        <v>495</v>
      </c>
      <c r="P17" s="12">
        <v>280558</v>
      </c>
    </row>
    <row r="18" spans="1:16" s="13" customFormat="1" ht="11.55" customHeight="1">
      <c r="A18" s="806"/>
      <c r="B18" s="14" t="s">
        <v>166</v>
      </c>
      <c r="C18" s="15" t="s">
        <v>492</v>
      </c>
      <c r="D18" s="16">
        <v>50000</v>
      </c>
      <c r="E18" s="813"/>
      <c r="F18" s="14" t="s">
        <v>176</v>
      </c>
      <c r="G18" s="15" t="s">
        <v>493</v>
      </c>
      <c r="H18" s="17">
        <v>194050</v>
      </c>
      <c r="I18" s="821"/>
      <c r="J18" s="14" t="s">
        <v>65</v>
      </c>
      <c r="K18" s="15" t="s">
        <v>496</v>
      </c>
      <c r="L18" s="16">
        <v>635299</v>
      </c>
      <c r="M18" s="823"/>
      <c r="N18" s="14" t="s">
        <v>166</v>
      </c>
      <c r="O18" s="15">
        <v>3</v>
      </c>
      <c r="P18" s="18">
        <v>48956</v>
      </c>
    </row>
    <row r="19" spans="1:16" s="13" customFormat="1" ht="11.55" customHeight="1">
      <c r="A19" s="806"/>
      <c r="B19" s="14" t="s">
        <v>156</v>
      </c>
      <c r="C19" s="15" t="s">
        <v>497</v>
      </c>
      <c r="D19" s="16">
        <v>56000</v>
      </c>
      <c r="E19" s="813"/>
      <c r="F19" s="14" t="s">
        <v>177</v>
      </c>
      <c r="G19" s="15" t="s">
        <v>493</v>
      </c>
      <c r="H19" s="825">
        <v>345050</v>
      </c>
      <c r="I19" s="821"/>
      <c r="J19" s="14" t="s">
        <v>178</v>
      </c>
      <c r="K19" s="15" t="s">
        <v>498</v>
      </c>
      <c r="L19" s="16">
        <v>523812</v>
      </c>
      <c r="M19" s="823"/>
      <c r="N19" s="14" t="s">
        <v>179</v>
      </c>
      <c r="O19" s="15" t="s">
        <v>499</v>
      </c>
      <c r="P19" s="18">
        <v>231954</v>
      </c>
    </row>
    <row r="20" spans="1:16" s="13" customFormat="1" ht="11.55" customHeight="1">
      <c r="A20" s="806"/>
      <c r="B20" s="14" t="s">
        <v>179</v>
      </c>
      <c r="C20" s="15" t="s">
        <v>497</v>
      </c>
      <c r="D20" s="16">
        <v>56000</v>
      </c>
      <c r="E20" s="813"/>
      <c r="F20" s="14" t="s">
        <v>180</v>
      </c>
      <c r="G20" s="15" t="s">
        <v>493</v>
      </c>
      <c r="H20" s="826"/>
      <c r="I20" s="821"/>
      <c r="J20" s="14" t="s">
        <v>152</v>
      </c>
      <c r="K20" s="15" t="s">
        <v>500</v>
      </c>
      <c r="L20" s="16">
        <v>272550</v>
      </c>
      <c r="M20" s="824"/>
      <c r="N20" s="19" t="s">
        <v>149</v>
      </c>
      <c r="O20" s="20" t="s">
        <v>501</v>
      </c>
      <c r="P20" s="22">
        <v>276128</v>
      </c>
    </row>
    <row r="21" spans="1:16" s="13" customFormat="1" ht="11.55" customHeight="1">
      <c r="A21" s="806"/>
      <c r="B21" s="14" t="s">
        <v>162</v>
      </c>
      <c r="C21" s="15" t="s">
        <v>497</v>
      </c>
      <c r="D21" s="16">
        <v>70000</v>
      </c>
      <c r="E21" s="813"/>
      <c r="F21" s="14" t="s">
        <v>181</v>
      </c>
      <c r="G21" s="15" t="s">
        <v>493</v>
      </c>
      <c r="H21" s="827"/>
      <c r="I21" s="821"/>
      <c r="J21" s="14" t="s">
        <v>169</v>
      </c>
      <c r="K21" s="15" t="s">
        <v>502</v>
      </c>
      <c r="L21" s="16">
        <v>388412</v>
      </c>
      <c r="M21" s="812" t="s">
        <v>182</v>
      </c>
      <c r="N21" s="23" t="s">
        <v>152</v>
      </c>
      <c r="O21" s="24" t="s">
        <v>503</v>
      </c>
      <c r="P21" s="25">
        <v>45400</v>
      </c>
    </row>
    <row r="22" spans="1:16" s="13" customFormat="1" ht="11.55" customHeight="1">
      <c r="A22" s="806"/>
      <c r="B22" s="14" t="s">
        <v>178</v>
      </c>
      <c r="C22" s="15" t="s">
        <v>504</v>
      </c>
      <c r="D22" s="16">
        <v>64000</v>
      </c>
      <c r="E22" s="813"/>
      <c r="F22" s="14" t="s">
        <v>161</v>
      </c>
      <c r="G22" s="15" t="s">
        <v>470</v>
      </c>
      <c r="H22" s="17">
        <v>283034</v>
      </c>
      <c r="I22" s="821"/>
      <c r="J22" s="14" t="s">
        <v>157</v>
      </c>
      <c r="K22" s="15" t="s">
        <v>505</v>
      </c>
      <c r="L22" s="16">
        <v>281020</v>
      </c>
      <c r="M22" s="823"/>
      <c r="N22" s="14" t="s">
        <v>158</v>
      </c>
      <c r="O22" s="15" t="s">
        <v>503</v>
      </c>
      <c r="P22" s="18">
        <v>42100</v>
      </c>
    </row>
    <row r="23" spans="1:16" s="13" customFormat="1" ht="11.55" customHeight="1">
      <c r="A23" s="806"/>
      <c r="B23" s="14" t="s">
        <v>174</v>
      </c>
      <c r="C23" s="15" t="s">
        <v>504</v>
      </c>
      <c r="D23" s="16">
        <v>64000</v>
      </c>
      <c r="E23" s="813"/>
      <c r="F23" s="14" t="s">
        <v>183</v>
      </c>
      <c r="G23" s="15" t="s">
        <v>506</v>
      </c>
      <c r="H23" s="825">
        <v>470000</v>
      </c>
      <c r="I23" s="821"/>
      <c r="J23" s="14" t="s">
        <v>177</v>
      </c>
      <c r="K23" s="15" t="s">
        <v>507</v>
      </c>
      <c r="L23" s="16">
        <v>423540</v>
      </c>
      <c r="M23" s="823"/>
      <c r="N23" s="14" t="s">
        <v>184</v>
      </c>
      <c r="O23" s="15" t="s">
        <v>503</v>
      </c>
      <c r="P23" s="18">
        <v>45900</v>
      </c>
    </row>
    <row r="24" spans="1:16" s="13" customFormat="1" ht="11.55" customHeight="1">
      <c r="A24" s="806"/>
      <c r="B24" s="14" t="s">
        <v>185</v>
      </c>
      <c r="C24" s="15" t="s">
        <v>508</v>
      </c>
      <c r="D24" s="16">
        <v>54000</v>
      </c>
      <c r="E24" s="813"/>
      <c r="F24" s="14" t="s">
        <v>164</v>
      </c>
      <c r="G24" s="15" t="s">
        <v>506</v>
      </c>
      <c r="H24" s="826"/>
      <c r="I24" s="821"/>
      <c r="J24" s="14" t="s">
        <v>186</v>
      </c>
      <c r="K24" s="15" t="s">
        <v>509</v>
      </c>
      <c r="L24" s="16">
        <v>271458</v>
      </c>
      <c r="M24" s="823"/>
      <c r="N24" s="14" t="s">
        <v>156</v>
      </c>
      <c r="O24" s="15" t="s">
        <v>503</v>
      </c>
      <c r="P24" s="18">
        <v>46100</v>
      </c>
    </row>
    <row r="25" spans="1:16" s="13" customFormat="1" ht="11.55" customHeight="1">
      <c r="A25" s="806"/>
      <c r="B25" s="14" t="s">
        <v>160</v>
      </c>
      <c r="C25" s="15" t="s">
        <v>508</v>
      </c>
      <c r="D25" s="16">
        <v>71408</v>
      </c>
      <c r="E25" s="813"/>
      <c r="F25" s="14" t="s">
        <v>187</v>
      </c>
      <c r="G25" s="15" t="s">
        <v>506</v>
      </c>
      <c r="H25" s="826"/>
      <c r="I25" s="822"/>
      <c r="J25" s="19" t="s">
        <v>158</v>
      </c>
      <c r="K25" s="20">
        <v>5</v>
      </c>
      <c r="L25" s="21">
        <v>40316</v>
      </c>
      <c r="M25" s="812" t="s">
        <v>188</v>
      </c>
      <c r="N25" s="808" t="s">
        <v>177</v>
      </c>
      <c r="O25" s="810" t="s">
        <v>510</v>
      </c>
      <c r="P25" s="830">
        <v>96745</v>
      </c>
    </row>
    <row r="26" spans="1:16" s="13" customFormat="1" ht="11.55" customHeight="1">
      <c r="A26" s="806"/>
      <c r="B26" s="14" t="s">
        <v>189</v>
      </c>
      <c r="C26" s="15" t="s">
        <v>508</v>
      </c>
      <c r="D26" s="16">
        <v>66000</v>
      </c>
      <c r="E26" s="813"/>
      <c r="F26" s="14" t="s">
        <v>190</v>
      </c>
      <c r="G26" s="15" t="s">
        <v>470</v>
      </c>
      <c r="H26" s="826"/>
      <c r="I26" s="815" t="s">
        <v>191</v>
      </c>
      <c r="J26" s="8" t="s">
        <v>192</v>
      </c>
      <c r="K26" s="9" t="s">
        <v>511</v>
      </c>
      <c r="L26" s="10">
        <v>153200</v>
      </c>
      <c r="M26" s="824"/>
      <c r="N26" s="809"/>
      <c r="O26" s="811"/>
      <c r="P26" s="831"/>
    </row>
    <row r="27" spans="1:16" s="13" customFormat="1" ht="11.55" customHeight="1">
      <c r="A27" s="807"/>
      <c r="B27" s="19" t="s">
        <v>193</v>
      </c>
      <c r="C27" s="20" t="s">
        <v>512</v>
      </c>
      <c r="D27" s="21">
        <v>60000</v>
      </c>
      <c r="E27" s="813"/>
      <c r="F27" s="14" t="s">
        <v>194</v>
      </c>
      <c r="G27" s="15">
        <v>54</v>
      </c>
      <c r="H27" s="826"/>
      <c r="I27" s="816"/>
      <c r="J27" s="14" t="s">
        <v>195</v>
      </c>
      <c r="K27" s="15" t="s">
        <v>513</v>
      </c>
      <c r="L27" s="16">
        <v>159260</v>
      </c>
      <c r="M27" s="832" t="s">
        <v>196</v>
      </c>
      <c r="N27" s="8" t="s">
        <v>189</v>
      </c>
      <c r="O27" s="9">
        <v>10</v>
      </c>
      <c r="P27" s="12">
        <v>68120</v>
      </c>
    </row>
    <row r="28" spans="1:16" s="13" customFormat="1" ht="11.55" customHeight="1">
      <c r="A28" s="805" t="s">
        <v>197</v>
      </c>
      <c r="B28" s="8" t="s">
        <v>149</v>
      </c>
      <c r="C28" s="9" t="s">
        <v>514</v>
      </c>
      <c r="D28" s="10">
        <v>16680</v>
      </c>
      <c r="E28" s="813"/>
      <c r="F28" s="14" t="s">
        <v>198</v>
      </c>
      <c r="G28" s="15">
        <v>56</v>
      </c>
      <c r="H28" s="827"/>
      <c r="I28" s="816"/>
      <c r="J28" s="14" t="s">
        <v>198</v>
      </c>
      <c r="K28" s="15" t="s">
        <v>515</v>
      </c>
      <c r="L28" s="16">
        <v>194378</v>
      </c>
      <c r="M28" s="833"/>
      <c r="N28" s="14" t="s">
        <v>185</v>
      </c>
      <c r="O28" s="15">
        <v>10</v>
      </c>
      <c r="P28" s="18">
        <v>1270</v>
      </c>
    </row>
    <row r="29" spans="1:16" s="13" customFormat="1" ht="11.55" customHeight="1">
      <c r="A29" s="806"/>
      <c r="B29" s="14" t="s">
        <v>65</v>
      </c>
      <c r="C29" s="15" t="s">
        <v>516</v>
      </c>
      <c r="D29" s="16">
        <v>29390</v>
      </c>
      <c r="E29" s="813"/>
      <c r="F29" s="14" t="s">
        <v>189</v>
      </c>
      <c r="G29" s="15" t="s">
        <v>517</v>
      </c>
      <c r="H29" s="17">
        <v>218000</v>
      </c>
      <c r="I29" s="817"/>
      <c r="J29" s="19" t="s">
        <v>164</v>
      </c>
      <c r="K29" s="20" t="s">
        <v>518</v>
      </c>
      <c r="L29" s="21">
        <v>171972</v>
      </c>
      <c r="M29" s="834"/>
      <c r="N29" s="19" t="s">
        <v>199</v>
      </c>
      <c r="O29" s="20">
        <v>10</v>
      </c>
      <c r="P29" s="22">
        <v>13500</v>
      </c>
    </row>
    <row r="30" spans="1:16" s="13" customFormat="1" ht="11.55" customHeight="1">
      <c r="A30" s="806"/>
      <c r="B30" s="14" t="s">
        <v>158</v>
      </c>
      <c r="C30" s="15" t="s">
        <v>516</v>
      </c>
      <c r="D30" s="16">
        <v>39000</v>
      </c>
      <c r="E30" s="813"/>
      <c r="F30" s="14" t="s">
        <v>200</v>
      </c>
      <c r="G30" s="15" t="s">
        <v>519</v>
      </c>
      <c r="H30" s="17">
        <v>176000</v>
      </c>
      <c r="I30" s="815" t="s">
        <v>201</v>
      </c>
      <c r="J30" s="8" t="s">
        <v>166</v>
      </c>
      <c r="K30" s="9">
        <v>55</v>
      </c>
      <c r="L30" s="10">
        <v>39028</v>
      </c>
      <c r="M30" s="652"/>
      <c r="N30" s="648"/>
      <c r="O30" s="650"/>
      <c r="P30" s="656"/>
    </row>
    <row r="31" spans="1:16" s="13" customFormat="1" ht="11.55" customHeight="1">
      <c r="A31" s="807"/>
      <c r="B31" s="19" t="s">
        <v>155</v>
      </c>
      <c r="C31" s="20" t="s">
        <v>520</v>
      </c>
      <c r="D31" s="21">
        <v>14500</v>
      </c>
      <c r="E31" s="814"/>
      <c r="F31" s="19" t="s">
        <v>168</v>
      </c>
      <c r="G31" s="20">
        <v>54</v>
      </c>
      <c r="H31" s="26">
        <v>36100</v>
      </c>
      <c r="I31" s="817"/>
      <c r="J31" s="19" t="s">
        <v>165</v>
      </c>
      <c r="K31" s="20">
        <v>55</v>
      </c>
      <c r="L31" s="21">
        <v>46592</v>
      </c>
      <c r="M31" s="654"/>
      <c r="N31" s="27"/>
      <c r="O31" s="28"/>
      <c r="P31" s="29"/>
    </row>
    <row r="32" spans="1:16" s="13" customFormat="1" ht="11.55" customHeight="1">
      <c r="A32" s="30"/>
      <c r="B32" s="31"/>
      <c r="C32" s="31"/>
      <c r="D32" s="32"/>
      <c r="E32" s="812" t="s">
        <v>197</v>
      </c>
      <c r="F32" s="8" t="s">
        <v>65</v>
      </c>
      <c r="G32" s="9" t="s">
        <v>521</v>
      </c>
      <c r="H32" s="11">
        <v>126000</v>
      </c>
      <c r="I32" s="815" t="s">
        <v>202</v>
      </c>
      <c r="J32" s="8" t="s">
        <v>185</v>
      </c>
      <c r="K32" s="9" t="s">
        <v>522</v>
      </c>
      <c r="L32" s="10">
        <v>79000</v>
      </c>
      <c r="M32" s="653"/>
      <c r="N32" s="27"/>
      <c r="O32" s="28"/>
      <c r="P32" s="29"/>
    </row>
    <row r="33" spans="1:16" s="13" customFormat="1" ht="11.55" customHeight="1">
      <c r="A33" s="33"/>
      <c r="B33" s="31"/>
      <c r="C33" s="31"/>
      <c r="D33" s="32"/>
      <c r="E33" s="813"/>
      <c r="F33" s="14" t="s">
        <v>162</v>
      </c>
      <c r="G33" s="15" t="s">
        <v>523</v>
      </c>
      <c r="H33" s="17">
        <v>100000</v>
      </c>
      <c r="I33" s="817"/>
      <c r="J33" s="19" t="s">
        <v>184</v>
      </c>
      <c r="K33" s="20" t="s">
        <v>524</v>
      </c>
      <c r="L33" s="21">
        <v>75170</v>
      </c>
      <c r="M33" s="654"/>
      <c r="N33" s="27"/>
      <c r="O33" s="28"/>
      <c r="P33" s="29"/>
    </row>
    <row r="34" spans="1:16" s="13" customFormat="1" ht="11.55" customHeight="1">
      <c r="A34" s="33"/>
      <c r="B34" s="31"/>
      <c r="C34" s="31"/>
      <c r="D34" s="32"/>
      <c r="E34" s="814"/>
      <c r="F34" s="19" t="s">
        <v>160</v>
      </c>
      <c r="G34" s="20" t="s">
        <v>525</v>
      </c>
      <c r="H34" s="26">
        <v>116000</v>
      </c>
      <c r="I34" s="815" t="s">
        <v>203</v>
      </c>
      <c r="J34" s="8" t="s">
        <v>204</v>
      </c>
      <c r="K34" s="9">
        <v>59</v>
      </c>
      <c r="L34" s="10">
        <v>53000</v>
      </c>
      <c r="M34" s="653"/>
      <c r="N34" s="27"/>
      <c r="O34" s="28"/>
      <c r="P34" s="29"/>
    </row>
    <row r="35" spans="1:16" s="13" customFormat="1" ht="11.55" customHeight="1">
      <c r="A35" s="33"/>
      <c r="B35" s="31"/>
      <c r="C35" s="31"/>
      <c r="D35" s="32"/>
      <c r="E35" s="34"/>
      <c r="F35" s="31"/>
      <c r="G35" s="31"/>
      <c r="H35" s="35"/>
      <c r="I35" s="816"/>
      <c r="J35" s="14" t="s">
        <v>166</v>
      </c>
      <c r="K35" s="15">
        <v>60</v>
      </c>
      <c r="L35" s="16">
        <v>44500</v>
      </c>
      <c r="M35" s="654"/>
      <c r="N35" s="27"/>
      <c r="O35" s="28"/>
      <c r="P35" s="29"/>
    </row>
    <row r="36" spans="1:16" s="13" customFormat="1" ht="11.55" customHeight="1">
      <c r="A36" s="33"/>
      <c r="B36" s="31"/>
      <c r="C36" s="31"/>
      <c r="D36" s="32"/>
      <c r="E36" s="36"/>
      <c r="F36" s="31"/>
      <c r="G36" s="31"/>
      <c r="H36" s="35"/>
      <c r="I36" s="816"/>
      <c r="J36" s="14" t="s">
        <v>176</v>
      </c>
      <c r="K36" s="15">
        <v>61</v>
      </c>
      <c r="L36" s="16">
        <v>47108</v>
      </c>
      <c r="M36" s="654"/>
      <c r="N36" s="27"/>
      <c r="O36" s="28"/>
      <c r="P36" s="29"/>
    </row>
    <row r="37" spans="1:16" s="13" customFormat="1" ht="11.55" customHeight="1">
      <c r="A37" s="33"/>
      <c r="B37" s="31"/>
      <c r="C37" s="31"/>
      <c r="D37" s="32"/>
      <c r="E37" s="36"/>
      <c r="F37" s="31"/>
      <c r="G37" s="31"/>
      <c r="H37" s="35"/>
      <c r="I37" s="817"/>
      <c r="J37" s="19" t="s">
        <v>189</v>
      </c>
      <c r="K37" s="20">
        <v>61</v>
      </c>
      <c r="L37" s="21">
        <v>43200</v>
      </c>
      <c r="M37" s="654"/>
      <c r="N37" s="27"/>
      <c r="O37" s="28"/>
      <c r="P37" s="29"/>
    </row>
    <row r="38" spans="1:16" s="13" customFormat="1" ht="11.55" customHeight="1">
      <c r="A38" s="33"/>
      <c r="B38" s="31"/>
      <c r="C38" s="31"/>
      <c r="D38" s="32"/>
      <c r="E38" s="36"/>
      <c r="F38" s="31"/>
      <c r="G38" s="31"/>
      <c r="H38" s="35"/>
      <c r="I38" s="815" t="s">
        <v>205</v>
      </c>
      <c r="J38" s="23" t="s">
        <v>152</v>
      </c>
      <c r="K38" s="24">
        <v>62</v>
      </c>
      <c r="L38" s="37">
        <v>5310</v>
      </c>
      <c r="M38" s="653"/>
      <c r="N38" s="27"/>
      <c r="O38" s="28"/>
      <c r="P38" s="29"/>
    </row>
    <row r="39" spans="1:16" s="13" customFormat="1" ht="11.55" customHeight="1">
      <c r="A39" s="33"/>
      <c r="B39" s="31"/>
      <c r="C39" s="31"/>
      <c r="D39" s="32"/>
      <c r="E39" s="36"/>
      <c r="F39" s="31"/>
      <c r="G39" s="31"/>
      <c r="H39" s="35"/>
      <c r="I39" s="816"/>
      <c r="J39" s="14" t="s">
        <v>149</v>
      </c>
      <c r="K39" s="15">
        <v>62</v>
      </c>
      <c r="L39" s="16">
        <v>57730</v>
      </c>
      <c r="M39" s="654"/>
      <c r="N39" s="27"/>
      <c r="O39" s="28"/>
      <c r="P39" s="29"/>
    </row>
    <row r="40" spans="1:16" s="13" customFormat="1" ht="11.55" customHeight="1">
      <c r="A40" s="33"/>
      <c r="B40" s="31"/>
      <c r="C40" s="31"/>
      <c r="D40" s="32"/>
      <c r="E40" s="36"/>
      <c r="F40" s="31"/>
      <c r="G40" s="31"/>
      <c r="H40" s="35"/>
      <c r="I40" s="817"/>
      <c r="J40" s="38" t="s">
        <v>154</v>
      </c>
      <c r="K40" s="39">
        <v>62</v>
      </c>
      <c r="L40" s="40">
        <v>54900</v>
      </c>
      <c r="M40" s="654"/>
      <c r="N40" s="27"/>
      <c r="O40" s="28"/>
      <c r="P40" s="29"/>
    </row>
    <row r="41" spans="1:16" s="13" customFormat="1" ht="11.55" customHeight="1">
      <c r="A41" s="33"/>
      <c r="B41" s="31"/>
      <c r="C41" s="31"/>
      <c r="D41" s="32"/>
      <c r="E41" s="36"/>
      <c r="F41" s="31"/>
      <c r="G41" s="31"/>
      <c r="H41" s="35"/>
      <c r="I41" s="41" t="s">
        <v>206</v>
      </c>
      <c r="J41" s="42" t="s">
        <v>65</v>
      </c>
      <c r="K41" s="43" t="s">
        <v>526</v>
      </c>
      <c r="L41" s="44">
        <v>99600</v>
      </c>
      <c r="M41" s="45"/>
      <c r="N41" s="27"/>
      <c r="O41" s="28"/>
      <c r="P41" s="29"/>
    </row>
    <row r="42" spans="1:16" s="13" customFormat="1" ht="11.55" customHeight="1">
      <c r="A42" s="33"/>
      <c r="B42" s="31"/>
      <c r="C42" s="31"/>
      <c r="D42" s="32"/>
      <c r="E42" s="36"/>
      <c r="F42" s="31"/>
      <c r="G42" s="31"/>
      <c r="H42" s="35"/>
      <c r="I42" s="815" t="s">
        <v>207</v>
      </c>
      <c r="J42" s="23" t="s">
        <v>168</v>
      </c>
      <c r="K42" s="24">
        <v>63</v>
      </c>
      <c r="L42" s="37">
        <v>13972</v>
      </c>
      <c r="M42" s="653"/>
      <c r="N42" s="27"/>
      <c r="O42" s="28"/>
      <c r="P42" s="29"/>
    </row>
    <row r="43" spans="1:16" s="13" customFormat="1" ht="11.55" customHeight="1">
      <c r="A43" s="33"/>
      <c r="B43" s="31"/>
      <c r="C43" s="31"/>
      <c r="D43" s="32"/>
      <c r="E43" s="36"/>
      <c r="F43" s="31"/>
      <c r="G43" s="31"/>
      <c r="H43" s="35"/>
      <c r="I43" s="816"/>
      <c r="J43" s="14" t="s">
        <v>157</v>
      </c>
      <c r="K43" s="15">
        <v>63</v>
      </c>
      <c r="L43" s="16">
        <v>5000</v>
      </c>
      <c r="M43" s="654"/>
      <c r="N43" s="27"/>
      <c r="O43" s="28"/>
      <c r="P43" s="29"/>
    </row>
    <row r="44" spans="1:16" s="13" customFormat="1" ht="11.55" customHeight="1">
      <c r="A44" s="33"/>
      <c r="B44" s="31"/>
      <c r="C44" s="31"/>
      <c r="D44" s="32"/>
      <c r="E44" s="36"/>
      <c r="F44" s="31"/>
      <c r="G44" s="31"/>
      <c r="H44" s="35"/>
      <c r="I44" s="816"/>
      <c r="J44" s="14" t="s">
        <v>162</v>
      </c>
      <c r="K44" s="15">
        <v>63</v>
      </c>
      <c r="L44" s="16">
        <v>7430</v>
      </c>
      <c r="M44" s="654"/>
      <c r="N44" s="27"/>
      <c r="O44" s="28"/>
      <c r="P44" s="29"/>
    </row>
    <row r="45" spans="1:16" s="13" customFormat="1" ht="11.55" customHeight="1">
      <c r="A45" s="33"/>
      <c r="B45" s="31"/>
      <c r="C45" s="31"/>
      <c r="D45" s="32"/>
      <c r="E45" s="36"/>
      <c r="F45" s="31"/>
      <c r="G45" s="31"/>
      <c r="H45" s="35"/>
      <c r="I45" s="816"/>
      <c r="J45" s="14" t="s">
        <v>185</v>
      </c>
      <c r="K45" s="15">
        <v>63</v>
      </c>
      <c r="L45" s="16">
        <v>672</v>
      </c>
      <c r="M45" s="654"/>
      <c r="N45" s="27"/>
      <c r="O45" s="28"/>
      <c r="P45" s="29"/>
    </row>
    <row r="46" spans="1:16" s="13" customFormat="1" ht="11.55" customHeight="1">
      <c r="A46" s="33"/>
      <c r="B46" s="31"/>
      <c r="C46" s="31"/>
      <c r="D46" s="32"/>
      <c r="E46" s="36"/>
      <c r="F46" s="31"/>
      <c r="G46" s="31"/>
      <c r="H46" s="35"/>
      <c r="I46" s="816"/>
      <c r="J46" s="14" t="s">
        <v>65</v>
      </c>
      <c r="K46" s="15">
        <v>63</v>
      </c>
      <c r="L46" s="16">
        <v>10080</v>
      </c>
      <c r="M46" s="654"/>
      <c r="N46" s="27"/>
      <c r="O46" s="28"/>
      <c r="P46" s="29"/>
    </row>
    <row r="47" spans="1:16" s="13" customFormat="1" ht="11.55" customHeight="1">
      <c r="A47" s="33"/>
      <c r="B47" s="31"/>
      <c r="C47" s="31"/>
      <c r="D47" s="32"/>
      <c r="E47" s="36"/>
      <c r="F47" s="31"/>
      <c r="G47" s="31"/>
      <c r="H47" s="35"/>
      <c r="I47" s="816"/>
      <c r="J47" s="14" t="s">
        <v>160</v>
      </c>
      <c r="K47" s="15">
        <v>63</v>
      </c>
      <c r="L47" s="16">
        <v>15290</v>
      </c>
      <c r="M47" s="654"/>
      <c r="N47" s="27"/>
      <c r="O47" s="28"/>
      <c r="P47" s="29"/>
    </row>
    <row r="48" spans="1:16" s="13" customFormat="1" ht="11.55" customHeight="1">
      <c r="A48" s="33"/>
      <c r="B48" s="31"/>
      <c r="C48" s="31"/>
      <c r="D48" s="32"/>
      <c r="E48" s="36"/>
      <c r="F48" s="31"/>
      <c r="G48" s="31"/>
      <c r="H48" s="35"/>
      <c r="I48" s="816"/>
      <c r="J48" s="14" t="s">
        <v>178</v>
      </c>
      <c r="K48" s="15">
        <v>63</v>
      </c>
      <c r="L48" s="16">
        <v>60000</v>
      </c>
      <c r="M48" s="654"/>
      <c r="N48" s="27"/>
      <c r="O48" s="28"/>
      <c r="P48" s="29"/>
    </row>
    <row r="49" spans="1:16" s="13" customFormat="1" ht="11.55" customHeight="1">
      <c r="A49" s="33"/>
      <c r="B49" s="31"/>
      <c r="C49" s="31"/>
      <c r="D49" s="32"/>
      <c r="E49" s="36"/>
      <c r="F49" s="31"/>
      <c r="G49" s="31"/>
      <c r="H49" s="35"/>
      <c r="I49" s="816"/>
      <c r="J49" s="14" t="s">
        <v>149</v>
      </c>
      <c r="K49" s="15">
        <v>63</v>
      </c>
      <c r="L49" s="16">
        <v>3290</v>
      </c>
      <c r="M49" s="654"/>
      <c r="N49" s="27"/>
      <c r="O49" s="28"/>
      <c r="P49" s="29"/>
    </row>
    <row r="50" spans="1:16" s="13" customFormat="1" ht="11.55" customHeight="1">
      <c r="A50" s="33"/>
      <c r="B50" s="31"/>
      <c r="C50" s="31"/>
      <c r="D50" s="32"/>
      <c r="E50" s="36"/>
      <c r="F50" s="31"/>
      <c r="G50" s="31"/>
      <c r="H50" s="35"/>
      <c r="I50" s="816"/>
      <c r="J50" s="14" t="s">
        <v>154</v>
      </c>
      <c r="K50" s="15">
        <v>63</v>
      </c>
      <c r="L50" s="16">
        <v>4000</v>
      </c>
      <c r="M50" s="654"/>
      <c r="N50" s="27"/>
      <c r="O50" s="28"/>
      <c r="P50" s="29"/>
    </row>
    <row r="51" spans="1:16" s="13" customFormat="1" ht="11.55" customHeight="1">
      <c r="A51" s="33"/>
      <c r="B51" s="31"/>
      <c r="C51" s="31"/>
      <c r="D51" s="32"/>
      <c r="E51" s="36"/>
      <c r="F51" s="31"/>
      <c r="G51" s="31"/>
      <c r="H51" s="35"/>
      <c r="I51" s="816"/>
      <c r="J51" s="14" t="s">
        <v>169</v>
      </c>
      <c r="K51" s="15">
        <v>63</v>
      </c>
      <c r="L51" s="16">
        <v>4000</v>
      </c>
      <c r="M51" s="654"/>
      <c r="N51" s="27"/>
      <c r="O51" s="28"/>
      <c r="P51" s="29"/>
    </row>
    <row r="52" spans="1:16" s="13" customFormat="1" ht="11.55" customHeight="1">
      <c r="A52" s="46"/>
      <c r="B52" s="47"/>
      <c r="C52" s="47"/>
      <c r="D52" s="48"/>
      <c r="E52" s="49"/>
      <c r="F52" s="47"/>
      <c r="G52" s="47"/>
      <c r="H52" s="50"/>
      <c r="I52" s="817"/>
      <c r="J52" s="19" t="s">
        <v>158</v>
      </c>
      <c r="K52" s="20">
        <v>63</v>
      </c>
      <c r="L52" s="21">
        <v>2500</v>
      </c>
      <c r="M52" s="655"/>
      <c r="N52" s="649"/>
      <c r="O52" s="651"/>
      <c r="P52" s="51"/>
    </row>
    <row r="53" spans="1:16" s="58" customFormat="1" ht="11.55" customHeight="1" thickBot="1">
      <c r="A53" s="52" t="s">
        <v>17</v>
      </c>
      <c r="B53" s="835" t="s">
        <v>208</v>
      </c>
      <c r="C53" s="835"/>
      <c r="D53" s="53">
        <f>SUM(D8:D52)</f>
        <v>1350411</v>
      </c>
      <c r="E53" s="54" t="s">
        <v>17</v>
      </c>
      <c r="F53" s="835" t="s">
        <v>209</v>
      </c>
      <c r="G53" s="835"/>
      <c r="H53" s="55">
        <f>SUM(H8:H52)</f>
        <v>4313324</v>
      </c>
      <c r="I53" s="56" t="s">
        <v>17</v>
      </c>
      <c r="J53" s="835" t="s">
        <v>210</v>
      </c>
      <c r="K53" s="835"/>
      <c r="L53" s="53">
        <f>SUM(L8:L52)</f>
        <v>7296677</v>
      </c>
      <c r="M53" s="54" t="s">
        <v>17</v>
      </c>
      <c r="N53" s="835" t="s">
        <v>208</v>
      </c>
      <c r="O53" s="835"/>
      <c r="P53" s="57">
        <f>SUM(P8:P52)</f>
        <v>4659209</v>
      </c>
    </row>
    <row r="54" spans="1:16" s="62" customFormat="1" ht="11.55" customHeight="1">
      <c r="A54" s="59"/>
      <c r="B54" s="59"/>
      <c r="C54" s="59"/>
      <c r="D54" s="60"/>
      <c r="E54" s="59"/>
      <c r="F54" s="59"/>
      <c r="G54" s="59"/>
      <c r="H54" s="60"/>
      <c r="I54" s="59"/>
      <c r="J54" s="59"/>
      <c r="K54" s="59"/>
      <c r="L54" s="60"/>
      <c r="M54" s="59"/>
      <c r="N54" s="59"/>
      <c r="O54" s="59"/>
      <c r="P54" s="61" t="s">
        <v>4</v>
      </c>
    </row>
    <row r="55" spans="1:16" s="1" customFormat="1" ht="12" customHeight="1">
      <c r="A55" s="1" t="s">
        <v>211</v>
      </c>
    </row>
    <row r="56" spans="1:16" s="1" customFormat="1" ht="12" customHeight="1">
      <c r="B56" s="1" t="s">
        <v>212</v>
      </c>
    </row>
    <row r="57" spans="1:16" s="1" customFormat="1" ht="12" customHeight="1">
      <c r="B57" s="1" t="s">
        <v>213</v>
      </c>
    </row>
    <row r="58" spans="1:16" s="1" customFormat="1" ht="12" customHeight="1">
      <c r="B58" s="1" t="s">
        <v>214</v>
      </c>
    </row>
    <row r="59" spans="1:16" s="1" customFormat="1" ht="12" customHeight="1">
      <c r="B59" s="1" t="s">
        <v>215</v>
      </c>
    </row>
    <row r="60" spans="1:16" s="1" customFormat="1" ht="12" customHeight="1">
      <c r="B60" s="1" t="s">
        <v>216</v>
      </c>
    </row>
    <row r="61" spans="1:16" s="1" customFormat="1" ht="12" customHeight="1">
      <c r="B61" s="1" t="s">
        <v>217</v>
      </c>
    </row>
    <row r="62" spans="1:16" s="1" customFormat="1" ht="12" customHeight="1">
      <c r="B62" s="1" t="s">
        <v>218</v>
      </c>
    </row>
    <row r="63" spans="1:16" s="1" customFormat="1" ht="12" customHeight="1">
      <c r="A63" s="1" t="s">
        <v>219</v>
      </c>
    </row>
    <row r="64" spans="1:16" s="1" customFormat="1" ht="12" customHeight="1">
      <c r="B64" s="1" t="s">
        <v>220</v>
      </c>
    </row>
    <row r="65" spans="2:2" s="1" customFormat="1" ht="12" customHeight="1">
      <c r="B65" s="1" t="s">
        <v>221</v>
      </c>
    </row>
    <row r="66" spans="2:2" s="1" customFormat="1" ht="12" customHeight="1">
      <c r="B66" s="1" t="s">
        <v>222</v>
      </c>
    </row>
    <row r="67" spans="2:2" s="1" customFormat="1" ht="12" customHeight="1">
      <c r="B67" s="1" t="s">
        <v>223</v>
      </c>
    </row>
    <row r="68" spans="2:2" s="1" customFormat="1" ht="6" customHeight="1"/>
    <row r="69" spans="2:2" s="1" customFormat="1" ht="10.8"/>
  </sheetData>
  <mergeCells count="42">
    <mergeCell ref="P25:P26"/>
    <mergeCell ref="I26:I29"/>
    <mergeCell ref="M27:M29"/>
    <mergeCell ref="B53:C53"/>
    <mergeCell ref="F53:G53"/>
    <mergeCell ref="H23:H28"/>
    <mergeCell ref="J53:K53"/>
    <mergeCell ref="E32:E34"/>
    <mergeCell ref="N53:O53"/>
    <mergeCell ref="I38:I40"/>
    <mergeCell ref="I42:I52"/>
    <mergeCell ref="I30:I31"/>
    <mergeCell ref="I32:I33"/>
    <mergeCell ref="I34:I37"/>
    <mergeCell ref="M25:M26"/>
    <mergeCell ref="A28:A31"/>
    <mergeCell ref="N25:N26"/>
    <mergeCell ref="O25:O26"/>
    <mergeCell ref="J6:J7"/>
    <mergeCell ref="M6:M7"/>
    <mergeCell ref="N6:N7"/>
    <mergeCell ref="A8:A27"/>
    <mergeCell ref="E8:E31"/>
    <mergeCell ref="I8:I12"/>
    <mergeCell ref="M8:M16"/>
    <mergeCell ref="I13:I25"/>
    <mergeCell ref="M17:M20"/>
    <mergeCell ref="H19:H21"/>
    <mergeCell ref="M21:M24"/>
    <mergeCell ref="A6:A7"/>
    <mergeCell ref="B6:B7"/>
    <mergeCell ref="E6:E7"/>
    <mergeCell ref="F6:F7"/>
    <mergeCell ref="I6:I7"/>
    <mergeCell ref="A4:D4"/>
    <mergeCell ref="E4:H4"/>
    <mergeCell ref="I4:L4"/>
    <mergeCell ref="M4:P4"/>
    <mergeCell ref="A5:D5"/>
    <mergeCell ref="E5:H5"/>
    <mergeCell ref="I5:L5"/>
    <mergeCell ref="M5:P5"/>
  </mergeCells>
  <phoneticPr fontId="2"/>
  <pageMargins left="0.70866141732283472" right="0.70866141732283472" top="0.78740157480314965" bottom="0.19685039370078741" header="0.35433070866141736" footer="0"/>
  <pageSetup paperSize="9" firstPageNumber="83" pageOrder="overThenDown" orientation="portrait" useFirstPageNumber="1" r:id="rId1"/>
  <headerFooter differentOddEven="1" scaleWithDoc="0" alignWithMargins="0">
    <oddHeader>&amp;R&amp;"ＭＳ Ｐ明朝,標準"Ⅸ林構事業　　　　　- &amp;P -</oddHeader>
    <evenHeader>&amp;L&amp;"ＭＳ Ｐ明朝,標準"- &amp;P -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370C8-DF4C-4C9E-88C1-9B4D0017A9F0}">
  <sheetPr>
    <tabColor rgb="FF00B0F0"/>
  </sheetPr>
  <dimension ref="A1:T118"/>
  <sheetViews>
    <sheetView showGridLines="0" view="pageBreakPreview" zoomScale="85" zoomScaleNormal="100" zoomScaleSheetLayoutView="85" zoomScalePageLayoutView="70" workbookViewId="0">
      <selection activeCell="O52" sqref="O52"/>
    </sheetView>
  </sheetViews>
  <sheetFormatPr defaultColWidth="9" defaultRowHeight="12"/>
  <cols>
    <col min="1" max="2" width="12.88671875" style="486" customWidth="1"/>
    <col min="3" max="3" width="34" style="486" customWidth="1"/>
    <col min="4" max="4" width="3.109375" style="486" customWidth="1"/>
    <col min="5" max="5" width="10.6640625" style="486" customWidth="1"/>
    <col min="6" max="6" width="17" style="486" customWidth="1"/>
    <col min="7" max="7" width="9.77734375" style="486" customWidth="1"/>
    <col min="8" max="8" width="10.21875" style="486" customWidth="1"/>
    <col min="9" max="11" width="9.109375" style="486" customWidth="1"/>
    <col min="12" max="12" width="10.109375" style="486" customWidth="1"/>
    <col min="13" max="14" width="9.109375" style="486" customWidth="1"/>
    <col min="15" max="15" width="9.6640625" style="486" customWidth="1"/>
    <col min="16" max="18" width="8.6640625" style="486" customWidth="1"/>
    <col min="19" max="21" width="6.6640625" style="486" customWidth="1"/>
    <col min="22" max="16384" width="9" style="486"/>
  </cols>
  <sheetData>
    <row r="1" spans="1:19" s="478" customFormat="1" ht="24" customHeight="1">
      <c r="A1" s="476" t="s">
        <v>656</v>
      </c>
      <c r="B1" s="476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S1" s="477"/>
    </row>
    <row r="2" spans="1:19" s="478" customFormat="1" ht="16.2" customHeight="1">
      <c r="A2" s="476"/>
      <c r="B2" s="476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S2" s="477"/>
    </row>
    <row r="3" spans="1:19" s="478" customFormat="1" ht="12" customHeight="1" thickBot="1">
      <c r="A3" s="476"/>
      <c r="B3" s="476"/>
      <c r="C3" s="477"/>
      <c r="D3" s="477"/>
      <c r="E3" s="477"/>
      <c r="F3" s="477"/>
      <c r="G3" s="477"/>
      <c r="H3" s="477"/>
      <c r="I3" s="479" t="s">
        <v>10</v>
      </c>
      <c r="J3" s="479"/>
      <c r="K3" s="479"/>
      <c r="L3" s="480"/>
      <c r="M3" s="480"/>
      <c r="N3" s="480"/>
      <c r="R3" s="477"/>
    </row>
    <row r="4" spans="1:19" s="481" customFormat="1" ht="14.1" customHeight="1">
      <c r="A4" s="1111" t="s">
        <v>627</v>
      </c>
      <c r="B4" s="1112"/>
      <c r="C4" s="1115" t="s">
        <v>628</v>
      </c>
      <c r="D4" s="1127" t="s">
        <v>326</v>
      </c>
      <c r="E4" s="1128"/>
      <c r="F4" s="1128"/>
      <c r="G4" s="1128"/>
      <c r="H4" s="1137" t="s">
        <v>616</v>
      </c>
      <c r="I4" s="1131" t="s">
        <v>3</v>
      </c>
    </row>
    <row r="5" spans="1:19" s="481" customFormat="1" ht="14.1" customHeight="1">
      <c r="A5" s="1113"/>
      <c r="B5" s="1114"/>
      <c r="C5" s="1116"/>
      <c r="D5" s="1120"/>
      <c r="E5" s="1121"/>
      <c r="F5" s="1121"/>
      <c r="G5" s="1121"/>
      <c r="H5" s="1138"/>
      <c r="I5" s="1132"/>
      <c r="J5" s="482"/>
      <c r="K5" s="482"/>
    </row>
    <row r="6" spans="1:19" ht="15.75" customHeight="1">
      <c r="A6" s="1105" t="s">
        <v>623</v>
      </c>
      <c r="B6" s="1133"/>
      <c r="C6" s="1139" t="s">
        <v>629</v>
      </c>
      <c r="D6" s="1109" t="s">
        <v>431</v>
      </c>
      <c r="E6" s="1136"/>
      <c r="F6" s="472"/>
      <c r="G6" s="472"/>
      <c r="H6" s="483">
        <v>485305</v>
      </c>
      <c r="I6" s="484">
        <f>SUM(F6:H6)</f>
        <v>485305</v>
      </c>
      <c r="J6" s="485"/>
      <c r="K6" s="485"/>
    </row>
    <row r="7" spans="1:19" ht="15.75" customHeight="1">
      <c r="A7" s="1134"/>
      <c r="B7" s="1135"/>
      <c r="C7" s="1140"/>
      <c r="D7" s="487" t="s">
        <v>181</v>
      </c>
      <c r="E7" s="488"/>
      <c r="F7" s="489"/>
      <c r="G7" s="489"/>
      <c r="H7" s="490">
        <v>68958</v>
      </c>
      <c r="I7" s="491">
        <f>SUM(F7:H7)</f>
        <v>68958</v>
      </c>
      <c r="J7" s="485"/>
      <c r="K7" s="485"/>
    </row>
    <row r="8" spans="1:19" ht="15.75" customHeight="1">
      <c r="A8" s="1134"/>
      <c r="B8" s="1135"/>
      <c r="C8" s="492" t="s">
        <v>257</v>
      </c>
      <c r="D8" s="493"/>
      <c r="E8" s="494"/>
      <c r="F8" s="473"/>
      <c r="G8" s="473"/>
      <c r="H8" s="495">
        <f>SUM(H6:H7)</f>
        <v>554263</v>
      </c>
      <c r="I8" s="496">
        <f>SUM(F8:H8)</f>
        <v>554263</v>
      </c>
      <c r="J8" s="485"/>
      <c r="K8" s="485"/>
    </row>
    <row r="9" spans="1:19" ht="15.75" customHeight="1">
      <c r="A9" s="497" t="s">
        <v>17</v>
      </c>
      <c r="B9" s="498"/>
      <c r="C9" s="499"/>
      <c r="D9" s="499"/>
      <c r="E9" s="500"/>
      <c r="F9" s="474"/>
      <c r="G9" s="474"/>
      <c r="H9" s="501">
        <f>H8</f>
        <v>554263</v>
      </c>
      <c r="I9" s="502">
        <f>SUM(F9:H9)</f>
        <v>554263</v>
      </c>
      <c r="J9" s="485"/>
      <c r="K9" s="485"/>
    </row>
    <row r="10" spans="1:19" ht="15.75" customHeight="1" thickBot="1">
      <c r="A10" s="1093" t="s">
        <v>18</v>
      </c>
      <c r="B10" s="1094"/>
      <c r="C10" s="503"/>
      <c r="D10" s="503"/>
      <c r="E10" s="503"/>
      <c r="F10" s="475"/>
      <c r="G10" s="475"/>
      <c r="H10" s="504">
        <f>H9</f>
        <v>554263</v>
      </c>
      <c r="I10" s="505">
        <f>SUM(F10:H10)</f>
        <v>554263</v>
      </c>
      <c r="J10" s="485"/>
      <c r="K10" s="485"/>
    </row>
    <row r="11" spans="1:19" s="478" customFormat="1" ht="12" customHeight="1">
      <c r="B11" s="476"/>
      <c r="C11" s="477"/>
      <c r="D11" s="477"/>
      <c r="E11" s="477"/>
      <c r="F11" s="486"/>
      <c r="G11" s="477"/>
      <c r="H11" s="477"/>
      <c r="I11" s="506" t="s">
        <v>564</v>
      </c>
      <c r="J11" s="506"/>
      <c r="K11" s="506"/>
      <c r="L11" s="477"/>
      <c r="M11" s="477"/>
      <c r="N11" s="477"/>
      <c r="O11" s="477"/>
      <c r="S11" s="477"/>
    </row>
    <row r="12" spans="1:19" s="478" customFormat="1" ht="12" customHeight="1">
      <c r="A12" s="476"/>
      <c r="B12" s="476"/>
      <c r="C12" s="477"/>
      <c r="D12" s="477"/>
      <c r="E12" s="477"/>
      <c r="F12" s="486"/>
      <c r="G12" s="477"/>
      <c r="H12" s="477"/>
      <c r="I12" s="477"/>
      <c r="J12" s="477"/>
      <c r="K12" s="477"/>
      <c r="L12" s="477"/>
      <c r="M12" s="477"/>
      <c r="N12" s="477"/>
      <c r="O12" s="477"/>
      <c r="S12" s="477"/>
    </row>
    <row r="13" spans="1:19" s="478" customFormat="1" ht="24" customHeight="1">
      <c r="A13" s="476" t="s">
        <v>657</v>
      </c>
      <c r="B13" s="476"/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S13" s="477"/>
    </row>
    <row r="14" spans="1:19" s="478" customFormat="1" ht="16.2" customHeight="1">
      <c r="A14" s="476"/>
      <c r="B14" s="476"/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S14" s="477"/>
    </row>
    <row r="15" spans="1:19" s="478" customFormat="1" ht="12" customHeight="1" thickBot="1">
      <c r="A15" s="476"/>
      <c r="B15" s="476"/>
      <c r="C15" s="477"/>
      <c r="D15" s="477"/>
      <c r="E15" s="477"/>
      <c r="F15" s="477"/>
      <c r="G15" s="477"/>
      <c r="H15" s="477"/>
      <c r="I15" s="479" t="s">
        <v>10</v>
      </c>
      <c r="J15" s="479"/>
      <c r="K15" s="479"/>
      <c r="L15" s="480"/>
      <c r="M15" s="480"/>
      <c r="N15" s="480"/>
      <c r="R15" s="477"/>
    </row>
    <row r="16" spans="1:19" s="481" customFormat="1" ht="14.1" customHeight="1">
      <c r="A16" s="1111" t="s">
        <v>627</v>
      </c>
      <c r="B16" s="1112"/>
      <c r="C16" s="1115" t="s">
        <v>628</v>
      </c>
      <c r="D16" s="1117" t="s">
        <v>643</v>
      </c>
      <c r="E16" s="1118"/>
      <c r="F16" s="1118"/>
      <c r="G16" s="1118"/>
      <c r="H16" s="1118"/>
      <c r="I16" s="1119"/>
    </row>
    <row r="17" spans="1:15" s="481" customFormat="1" ht="14.1" customHeight="1">
      <c r="A17" s="1113"/>
      <c r="B17" s="1114"/>
      <c r="C17" s="1116"/>
      <c r="D17" s="1120" t="s">
        <v>19</v>
      </c>
      <c r="E17" s="1121"/>
      <c r="F17" s="1121"/>
      <c r="G17" s="1121"/>
      <c r="H17" s="1121"/>
      <c r="I17" s="507" t="s">
        <v>13</v>
      </c>
    </row>
    <row r="18" spans="1:15" ht="15.75" customHeight="1">
      <c r="A18" s="1095" t="s">
        <v>623</v>
      </c>
      <c r="B18" s="1096"/>
      <c r="C18" s="1099" t="s">
        <v>631</v>
      </c>
      <c r="D18" s="508" t="s">
        <v>630</v>
      </c>
      <c r="E18" s="509"/>
      <c r="F18" s="509"/>
      <c r="G18" s="510"/>
      <c r="I18" s="511"/>
      <c r="J18" s="510"/>
      <c r="K18" s="510"/>
      <c r="L18" s="510"/>
      <c r="M18" s="510"/>
      <c r="N18" s="510"/>
      <c r="O18" s="510"/>
    </row>
    <row r="19" spans="1:15" ht="15.75" customHeight="1">
      <c r="A19" s="1097"/>
      <c r="B19" s="1098"/>
      <c r="C19" s="1100"/>
      <c r="D19" s="512" t="s">
        <v>684</v>
      </c>
      <c r="E19" s="513"/>
      <c r="F19" s="513"/>
      <c r="G19" s="514"/>
      <c r="H19" s="514"/>
      <c r="I19" s="515">
        <v>554263</v>
      </c>
      <c r="J19" s="510"/>
      <c r="K19" s="510"/>
      <c r="L19" s="510"/>
      <c r="M19" s="510"/>
      <c r="N19" s="510"/>
      <c r="O19" s="510"/>
    </row>
    <row r="20" spans="1:15" ht="15.75" customHeight="1">
      <c r="A20" s="1097"/>
      <c r="B20" s="1098"/>
      <c r="C20" s="492" t="s">
        <v>257</v>
      </c>
      <c r="D20" s="1092"/>
      <c r="E20" s="1126"/>
      <c r="F20" s="1126"/>
      <c r="G20" s="516"/>
      <c r="H20" s="493"/>
      <c r="I20" s="517">
        <f>I19</f>
        <v>554263</v>
      </c>
      <c r="J20" s="510"/>
      <c r="K20" s="510"/>
      <c r="L20" s="510"/>
      <c r="M20" s="510"/>
      <c r="N20" s="510"/>
      <c r="O20" s="510"/>
    </row>
    <row r="21" spans="1:15" ht="15.75" customHeight="1">
      <c r="A21" s="497" t="s">
        <v>17</v>
      </c>
      <c r="B21" s="518"/>
      <c r="C21" s="493"/>
      <c r="D21" s="499"/>
      <c r="E21" s="500"/>
      <c r="F21" s="500"/>
      <c r="G21" s="500"/>
      <c r="H21" s="500"/>
      <c r="I21" s="519">
        <f>I20</f>
        <v>554263</v>
      </c>
      <c r="J21" s="510"/>
      <c r="K21" s="510"/>
      <c r="L21" s="510"/>
      <c r="M21" s="510"/>
      <c r="N21" s="510"/>
      <c r="O21" s="510"/>
    </row>
    <row r="22" spans="1:15" ht="15.75" customHeight="1" thickBot="1">
      <c r="A22" s="1093" t="s">
        <v>18</v>
      </c>
      <c r="B22" s="1094"/>
      <c r="C22" s="520"/>
      <c r="D22" s="520"/>
      <c r="E22" s="520"/>
      <c r="F22" s="520"/>
      <c r="G22" s="521"/>
      <c r="H22" s="520"/>
      <c r="I22" s="522">
        <f>I21</f>
        <v>554263</v>
      </c>
      <c r="J22" s="510"/>
      <c r="K22" s="510"/>
      <c r="L22" s="510"/>
      <c r="M22" s="510"/>
      <c r="N22" s="510"/>
    </row>
    <row r="23" spans="1:15" ht="12" customHeight="1">
      <c r="I23" s="506" t="s">
        <v>427</v>
      </c>
      <c r="J23" s="506"/>
      <c r="K23" s="506"/>
    </row>
    <row r="24" spans="1:15" ht="12" customHeight="1">
      <c r="I24" s="506"/>
      <c r="J24" s="506"/>
      <c r="K24" s="506"/>
    </row>
    <row r="25" spans="1:15" ht="24" customHeight="1">
      <c r="A25" s="476" t="s">
        <v>678</v>
      </c>
      <c r="B25" s="476"/>
      <c r="C25" s="477"/>
      <c r="D25" s="477"/>
      <c r="E25" s="477"/>
      <c r="F25" s="477"/>
      <c r="G25" s="477"/>
      <c r="H25" s="477"/>
      <c r="I25" s="477"/>
      <c r="J25" s="477"/>
      <c r="K25" s="477"/>
    </row>
    <row r="26" spans="1:15" ht="12" customHeight="1">
      <c r="A26" s="476"/>
      <c r="B26" s="476"/>
      <c r="C26" s="477"/>
      <c r="D26" s="477"/>
      <c r="E26" s="477"/>
      <c r="F26" s="477"/>
      <c r="G26" s="477"/>
      <c r="H26" s="477"/>
      <c r="I26" s="477"/>
      <c r="J26" s="477"/>
      <c r="K26" s="477"/>
    </row>
    <row r="27" spans="1:15" ht="12" customHeight="1" thickBot="1">
      <c r="A27" s="476"/>
      <c r="B27" s="476"/>
      <c r="C27" s="477"/>
      <c r="D27" s="477"/>
      <c r="E27" s="477"/>
      <c r="F27" s="477"/>
      <c r="G27" s="477"/>
      <c r="H27" s="477"/>
      <c r="I27" s="479" t="s">
        <v>10</v>
      </c>
      <c r="J27" s="479"/>
      <c r="K27" s="479"/>
    </row>
    <row r="28" spans="1:15" ht="12" customHeight="1">
      <c r="A28" s="1111" t="s">
        <v>627</v>
      </c>
      <c r="B28" s="1112"/>
      <c r="C28" s="1115" t="s">
        <v>628</v>
      </c>
      <c r="D28" s="1127" t="s">
        <v>326</v>
      </c>
      <c r="E28" s="1128"/>
      <c r="F28" s="1128"/>
      <c r="G28" s="1128"/>
      <c r="H28" s="1129" t="s">
        <v>675</v>
      </c>
      <c r="I28" s="1131" t="s">
        <v>3</v>
      </c>
      <c r="J28" s="481"/>
      <c r="K28" s="481"/>
    </row>
    <row r="29" spans="1:15" ht="12" customHeight="1">
      <c r="A29" s="1113"/>
      <c r="B29" s="1114"/>
      <c r="C29" s="1116"/>
      <c r="D29" s="1120"/>
      <c r="E29" s="1121"/>
      <c r="F29" s="1121"/>
      <c r="G29" s="1121"/>
      <c r="H29" s="1130"/>
      <c r="I29" s="1132"/>
      <c r="J29" s="482"/>
      <c r="K29" s="482"/>
    </row>
    <row r="30" spans="1:15" ht="12" customHeight="1">
      <c r="A30" s="1105" t="s">
        <v>620</v>
      </c>
      <c r="B30" s="1133"/>
      <c r="C30" s="523" t="s">
        <v>620</v>
      </c>
      <c r="D30" s="1109" t="s">
        <v>183</v>
      </c>
      <c r="E30" s="1136"/>
      <c r="F30" s="472"/>
      <c r="G30" s="472"/>
      <c r="H30" s="524">
        <v>11815</v>
      </c>
      <c r="I30" s="484">
        <f>SUM(F30:H30)</f>
        <v>11815</v>
      </c>
      <c r="J30" s="485"/>
      <c r="K30" s="485"/>
    </row>
    <row r="31" spans="1:15" ht="12" customHeight="1">
      <c r="A31" s="1134"/>
      <c r="B31" s="1135"/>
      <c r="C31" s="492" t="s">
        <v>257</v>
      </c>
      <c r="D31" s="493"/>
      <c r="E31" s="494"/>
      <c r="F31" s="473"/>
      <c r="G31" s="473"/>
      <c r="H31" s="525">
        <f>SUM(H30:H30)</f>
        <v>11815</v>
      </c>
      <c r="I31" s="496">
        <f>SUM(F31:H31)</f>
        <v>11815</v>
      </c>
      <c r="J31" s="485"/>
      <c r="K31" s="485"/>
    </row>
    <row r="32" spans="1:15" ht="12" customHeight="1">
      <c r="A32" s="497" t="s">
        <v>17</v>
      </c>
      <c r="B32" s="498"/>
      <c r="C32" s="499"/>
      <c r="D32" s="499"/>
      <c r="E32" s="500"/>
      <c r="F32" s="474"/>
      <c r="G32" s="474"/>
      <c r="H32" s="526">
        <f>H31</f>
        <v>11815</v>
      </c>
      <c r="I32" s="502">
        <f>SUM(F32:H32)</f>
        <v>11815</v>
      </c>
      <c r="J32" s="485"/>
      <c r="K32" s="485"/>
    </row>
    <row r="33" spans="1:11" ht="12" customHeight="1" thickBot="1">
      <c r="A33" s="1093" t="s">
        <v>18</v>
      </c>
      <c r="B33" s="1094"/>
      <c r="C33" s="503"/>
      <c r="D33" s="503"/>
      <c r="E33" s="503"/>
      <c r="F33" s="475"/>
      <c r="G33" s="475"/>
      <c r="H33" s="527">
        <f>H32</f>
        <v>11815</v>
      </c>
      <c r="I33" s="505">
        <f>SUM(F33:H33)</f>
        <v>11815</v>
      </c>
      <c r="J33" s="485"/>
      <c r="K33" s="485"/>
    </row>
    <row r="34" spans="1:11" ht="12" customHeight="1">
      <c r="A34" s="528"/>
      <c r="B34" s="476"/>
      <c r="C34" s="477"/>
      <c r="D34" s="477"/>
      <c r="E34" s="477"/>
      <c r="G34" s="477"/>
      <c r="H34" s="477"/>
      <c r="I34" s="506" t="s">
        <v>564</v>
      </c>
      <c r="J34" s="506"/>
      <c r="K34" s="506"/>
    </row>
    <row r="35" spans="1:11" ht="12" customHeight="1">
      <c r="A35" s="476"/>
      <c r="B35" s="476"/>
      <c r="C35" s="477"/>
      <c r="D35" s="477"/>
      <c r="E35" s="477"/>
      <c r="G35" s="477"/>
      <c r="H35" s="477"/>
      <c r="I35" s="477"/>
      <c r="J35" s="477"/>
      <c r="K35" s="477"/>
    </row>
    <row r="36" spans="1:11" ht="24" customHeight="1">
      <c r="A36" s="476" t="s">
        <v>679</v>
      </c>
      <c r="B36" s="476"/>
      <c r="C36" s="477"/>
      <c r="D36" s="477"/>
      <c r="E36" s="477"/>
      <c r="F36" s="477"/>
      <c r="G36" s="477"/>
      <c r="H36" s="477"/>
      <c r="I36" s="477"/>
      <c r="J36" s="477"/>
      <c r="K36" s="477"/>
    </row>
    <row r="37" spans="1:11" ht="12" customHeight="1">
      <c r="A37" s="476"/>
      <c r="B37" s="476"/>
      <c r="C37" s="477"/>
      <c r="D37" s="477"/>
      <c r="E37" s="477"/>
      <c r="F37" s="477"/>
      <c r="G37" s="477"/>
      <c r="H37" s="477"/>
      <c r="I37" s="477"/>
      <c r="J37" s="477"/>
      <c r="K37" s="477"/>
    </row>
    <row r="38" spans="1:11" ht="12" customHeight="1" thickBot="1">
      <c r="A38" s="476"/>
      <c r="B38" s="476"/>
      <c r="C38" s="477"/>
      <c r="D38" s="477"/>
      <c r="E38" s="477"/>
      <c r="F38" s="477"/>
      <c r="G38" s="477"/>
      <c r="H38" s="477"/>
      <c r="I38" s="479" t="s">
        <v>10</v>
      </c>
      <c r="J38" s="479"/>
      <c r="K38" s="479"/>
    </row>
    <row r="39" spans="1:11" ht="12" customHeight="1">
      <c r="A39" s="1111" t="s">
        <v>627</v>
      </c>
      <c r="B39" s="1112"/>
      <c r="C39" s="1115" t="s">
        <v>628</v>
      </c>
      <c r="D39" s="1117" t="s">
        <v>666</v>
      </c>
      <c r="E39" s="1118"/>
      <c r="F39" s="1118"/>
      <c r="G39" s="1118"/>
      <c r="H39" s="1118"/>
      <c r="I39" s="1119"/>
      <c r="J39" s="481"/>
      <c r="K39" s="481"/>
    </row>
    <row r="40" spans="1:11" ht="12" customHeight="1">
      <c r="A40" s="1113"/>
      <c r="B40" s="1114"/>
      <c r="C40" s="1116"/>
      <c r="D40" s="1120" t="s">
        <v>19</v>
      </c>
      <c r="E40" s="1121"/>
      <c r="F40" s="1121"/>
      <c r="G40" s="1121"/>
      <c r="H40" s="1121"/>
      <c r="I40" s="507" t="s">
        <v>13</v>
      </c>
      <c r="J40" s="481"/>
      <c r="K40" s="481"/>
    </row>
    <row r="41" spans="1:11" ht="12" customHeight="1">
      <c r="A41" s="1095" t="s">
        <v>620</v>
      </c>
      <c r="B41" s="1096"/>
      <c r="C41" s="1099" t="s">
        <v>677</v>
      </c>
      <c r="D41" s="508" t="s">
        <v>624</v>
      </c>
      <c r="E41" s="509"/>
      <c r="F41" s="509"/>
      <c r="G41" s="510"/>
      <c r="I41" s="511"/>
      <c r="J41" s="510"/>
      <c r="K41" s="510"/>
    </row>
    <row r="42" spans="1:11" ht="12" customHeight="1">
      <c r="A42" s="1097"/>
      <c r="B42" s="1098"/>
      <c r="C42" s="1100"/>
      <c r="D42" s="512" t="s">
        <v>685</v>
      </c>
      <c r="E42" s="513"/>
      <c r="F42" s="513"/>
      <c r="G42" s="514"/>
      <c r="H42" s="514"/>
      <c r="I42" s="515">
        <v>11815</v>
      </c>
      <c r="J42" s="510"/>
      <c r="K42" s="510"/>
    </row>
    <row r="43" spans="1:11" ht="12" customHeight="1">
      <c r="A43" s="1097"/>
      <c r="B43" s="1098"/>
      <c r="C43" s="492" t="s">
        <v>257</v>
      </c>
      <c r="D43" s="1092"/>
      <c r="E43" s="1126"/>
      <c r="F43" s="1126"/>
      <c r="G43" s="516"/>
      <c r="H43" s="493"/>
      <c r="I43" s="517">
        <f>I42</f>
        <v>11815</v>
      </c>
      <c r="J43" s="510"/>
      <c r="K43" s="510"/>
    </row>
    <row r="44" spans="1:11" ht="12" customHeight="1">
      <c r="A44" s="497" t="s">
        <v>17</v>
      </c>
      <c r="B44" s="518"/>
      <c r="C44" s="493"/>
      <c r="D44" s="499"/>
      <c r="E44" s="500"/>
      <c r="F44" s="500"/>
      <c r="G44" s="500"/>
      <c r="H44" s="500"/>
      <c r="I44" s="519">
        <f>I43</f>
        <v>11815</v>
      </c>
      <c r="J44" s="510"/>
      <c r="K44" s="510"/>
    </row>
    <row r="45" spans="1:11" ht="12" customHeight="1" thickBot="1">
      <c r="A45" s="1093" t="s">
        <v>18</v>
      </c>
      <c r="B45" s="1094"/>
      <c r="C45" s="520"/>
      <c r="D45" s="520"/>
      <c r="E45" s="520"/>
      <c r="F45" s="520"/>
      <c r="G45" s="521"/>
      <c r="H45" s="520"/>
      <c r="I45" s="522">
        <f>I44</f>
        <v>11815</v>
      </c>
      <c r="J45" s="510"/>
      <c r="K45" s="510"/>
    </row>
    <row r="46" spans="1:11" ht="12" customHeight="1">
      <c r="A46" s="528"/>
      <c r="I46" s="506" t="s">
        <v>427</v>
      </c>
      <c r="J46" s="506"/>
      <c r="K46" s="506"/>
    </row>
    <row r="47" spans="1:11" ht="12" customHeight="1">
      <c r="I47" s="506"/>
      <c r="J47" s="506"/>
      <c r="K47" s="506"/>
    </row>
    <row r="48" spans="1:11" ht="24" customHeight="1">
      <c r="A48" s="476" t="s">
        <v>746</v>
      </c>
      <c r="B48" s="476"/>
      <c r="C48" s="477"/>
      <c r="D48" s="477"/>
      <c r="E48" s="477"/>
      <c r="F48" s="477"/>
      <c r="G48" s="477"/>
      <c r="H48" s="477"/>
      <c r="I48" s="477"/>
      <c r="J48" s="477"/>
      <c r="K48" s="477"/>
    </row>
    <row r="49" spans="1:11" ht="12" customHeight="1">
      <c r="A49" s="476"/>
      <c r="B49" s="476"/>
      <c r="C49" s="477"/>
      <c r="D49" s="477"/>
      <c r="E49" s="477"/>
      <c r="F49" s="477"/>
      <c r="G49" s="477"/>
      <c r="H49" s="477"/>
      <c r="I49" s="477"/>
      <c r="J49" s="477"/>
      <c r="K49" s="477"/>
    </row>
    <row r="50" spans="1:11" ht="12" customHeight="1" thickBot="1">
      <c r="A50" s="476"/>
      <c r="B50" s="476"/>
      <c r="C50" s="477"/>
      <c r="D50" s="477"/>
      <c r="E50" s="477"/>
      <c r="F50" s="477"/>
      <c r="G50" s="477"/>
      <c r="H50" s="477"/>
      <c r="I50" s="479" t="s">
        <v>10</v>
      </c>
      <c r="J50" s="479"/>
      <c r="K50" s="479"/>
    </row>
    <row r="51" spans="1:11" ht="12" customHeight="1">
      <c r="A51" s="1111" t="s">
        <v>627</v>
      </c>
      <c r="B51" s="1112"/>
      <c r="C51" s="1115" t="s">
        <v>628</v>
      </c>
      <c r="D51" s="1127" t="s">
        <v>326</v>
      </c>
      <c r="E51" s="1128"/>
      <c r="F51" s="1128"/>
      <c r="G51" s="1128"/>
      <c r="H51" s="1129" t="s">
        <v>701</v>
      </c>
      <c r="I51" s="1131" t="s">
        <v>3</v>
      </c>
      <c r="J51" s="481"/>
      <c r="K51" s="481"/>
    </row>
    <row r="52" spans="1:11" ht="12" customHeight="1">
      <c r="A52" s="1113"/>
      <c r="B52" s="1114"/>
      <c r="C52" s="1116"/>
      <c r="D52" s="1120"/>
      <c r="E52" s="1121"/>
      <c r="F52" s="1121"/>
      <c r="G52" s="1121"/>
      <c r="H52" s="1130"/>
      <c r="I52" s="1132"/>
      <c r="J52" s="482"/>
      <c r="K52" s="482"/>
    </row>
    <row r="53" spans="1:11" ht="12" customHeight="1">
      <c r="A53" s="1105" t="s">
        <v>702</v>
      </c>
      <c r="B53" s="1133"/>
      <c r="C53" s="523" t="s">
        <v>301</v>
      </c>
      <c r="D53" s="1109" t="s">
        <v>162</v>
      </c>
      <c r="E53" s="1136"/>
      <c r="F53" s="472"/>
      <c r="G53" s="472"/>
      <c r="H53" s="524">
        <v>116765</v>
      </c>
      <c r="I53" s="484">
        <f>SUM(F53:H53)</f>
        <v>116765</v>
      </c>
      <c r="J53" s="485"/>
      <c r="K53" s="485"/>
    </row>
    <row r="54" spans="1:11" ht="12" customHeight="1">
      <c r="A54" s="1134"/>
      <c r="B54" s="1135"/>
      <c r="C54" s="492" t="s">
        <v>257</v>
      </c>
      <c r="D54" s="493"/>
      <c r="E54" s="494"/>
      <c r="F54" s="473"/>
      <c r="G54" s="473"/>
      <c r="H54" s="525">
        <f>SUM(H53:H53)</f>
        <v>116765</v>
      </c>
      <c r="I54" s="496">
        <f>SUM(F54:H54)</f>
        <v>116765</v>
      </c>
      <c r="J54" s="485"/>
      <c r="K54" s="485"/>
    </row>
    <row r="55" spans="1:11" ht="12" customHeight="1">
      <c r="A55" s="497" t="s">
        <v>17</v>
      </c>
      <c r="B55" s="498"/>
      <c r="C55" s="499"/>
      <c r="D55" s="499"/>
      <c r="E55" s="500"/>
      <c r="F55" s="474"/>
      <c r="G55" s="474"/>
      <c r="H55" s="526">
        <f>H54</f>
        <v>116765</v>
      </c>
      <c r="I55" s="502">
        <f>SUM(F55:H55)</f>
        <v>116765</v>
      </c>
      <c r="J55" s="485"/>
      <c r="K55" s="485"/>
    </row>
    <row r="56" spans="1:11" ht="12" customHeight="1" thickBot="1">
      <c r="A56" s="1093" t="s">
        <v>18</v>
      </c>
      <c r="B56" s="1094"/>
      <c r="C56" s="503"/>
      <c r="D56" s="503"/>
      <c r="E56" s="503"/>
      <c r="F56" s="475"/>
      <c r="G56" s="475"/>
      <c r="H56" s="527">
        <f>H55</f>
        <v>116765</v>
      </c>
      <c r="I56" s="505">
        <f>SUM(F56:H56)</f>
        <v>116765</v>
      </c>
      <c r="J56" s="485"/>
      <c r="K56" s="485"/>
    </row>
    <row r="57" spans="1:11" ht="12" customHeight="1">
      <c r="A57" s="529"/>
      <c r="B57" s="529"/>
      <c r="C57" s="530"/>
      <c r="D57" s="530"/>
      <c r="E57" s="530"/>
      <c r="F57" s="531"/>
      <c r="G57" s="531"/>
      <c r="H57" s="532"/>
      <c r="I57" s="531"/>
      <c r="J57" s="485"/>
      <c r="K57" s="485"/>
    </row>
    <row r="58" spans="1:11" ht="24" customHeight="1">
      <c r="A58" s="476" t="s">
        <v>747</v>
      </c>
      <c r="B58" s="476"/>
      <c r="C58" s="477"/>
      <c r="D58" s="477"/>
      <c r="E58" s="477"/>
      <c r="F58" s="477"/>
      <c r="G58" s="477"/>
      <c r="H58" s="477"/>
      <c r="I58" s="477"/>
      <c r="J58" s="477"/>
      <c r="K58" s="477"/>
    </row>
    <row r="59" spans="1:11" ht="12" customHeight="1">
      <c r="A59" s="476"/>
      <c r="B59" s="476"/>
      <c r="C59" s="477"/>
      <c r="D59" s="477"/>
      <c r="E59" s="477"/>
      <c r="F59" s="477"/>
      <c r="G59" s="477"/>
      <c r="H59" s="477"/>
      <c r="I59" s="477"/>
      <c r="J59" s="477"/>
      <c r="K59" s="477"/>
    </row>
    <row r="60" spans="1:11" ht="12" customHeight="1" thickBot="1">
      <c r="A60" s="476"/>
      <c r="B60" s="476"/>
      <c r="C60" s="477"/>
      <c r="D60" s="477"/>
      <c r="E60" s="477"/>
      <c r="F60" s="477"/>
      <c r="G60" s="477"/>
      <c r="H60" s="477"/>
      <c r="I60" s="479" t="s">
        <v>10</v>
      </c>
      <c r="J60" s="479"/>
      <c r="K60" s="479"/>
    </row>
    <row r="61" spans="1:11" ht="12" customHeight="1">
      <c r="A61" s="1111" t="s">
        <v>627</v>
      </c>
      <c r="B61" s="1112"/>
      <c r="C61" s="1115" t="s">
        <v>628</v>
      </c>
      <c r="D61" s="1117" t="s">
        <v>703</v>
      </c>
      <c r="E61" s="1118"/>
      <c r="F61" s="1118"/>
      <c r="G61" s="1118"/>
      <c r="H61" s="1118"/>
      <c r="I61" s="1119"/>
      <c r="J61" s="481"/>
      <c r="K61" s="481"/>
    </row>
    <row r="62" spans="1:11" ht="12" customHeight="1">
      <c r="A62" s="1113"/>
      <c r="B62" s="1114"/>
      <c r="C62" s="1116"/>
      <c r="D62" s="1120" t="s">
        <v>19</v>
      </c>
      <c r="E62" s="1121"/>
      <c r="F62" s="1121"/>
      <c r="G62" s="1121"/>
      <c r="H62" s="1121"/>
      <c r="I62" s="507" t="s">
        <v>13</v>
      </c>
      <c r="J62" s="481"/>
      <c r="K62" s="481"/>
    </row>
    <row r="63" spans="1:11" ht="12" customHeight="1">
      <c r="A63" s="1095" t="s">
        <v>702</v>
      </c>
      <c r="B63" s="1096"/>
      <c r="C63" s="1099" t="s">
        <v>301</v>
      </c>
      <c r="D63" s="508" t="s">
        <v>704</v>
      </c>
      <c r="E63" s="509"/>
      <c r="F63" s="509"/>
      <c r="G63" s="510"/>
      <c r="I63" s="511">
        <v>75570</v>
      </c>
      <c r="J63" s="510"/>
      <c r="K63" s="510"/>
    </row>
    <row r="64" spans="1:11" ht="12" customHeight="1">
      <c r="A64" s="1097"/>
      <c r="B64" s="1098"/>
      <c r="C64" s="1100"/>
      <c r="D64" s="508" t="s">
        <v>705</v>
      </c>
      <c r="E64" s="509"/>
      <c r="F64" s="509"/>
      <c r="G64" s="510"/>
      <c r="I64" s="511"/>
      <c r="J64" s="510"/>
      <c r="K64" s="510"/>
    </row>
    <row r="65" spans="1:19" ht="12" customHeight="1">
      <c r="A65" s="1097"/>
      <c r="B65" s="1098"/>
      <c r="C65" s="1100"/>
      <c r="D65" s="508" t="s">
        <v>706</v>
      </c>
      <c r="E65" s="509"/>
      <c r="F65" s="509"/>
      <c r="G65" s="510"/>
      <c r="I65" s="511">
        <v>35255</v>
      </c>
      <c r="J65" s="510"/>
      <c r="K65" s="510"/>
    </row>
    <row r="66" spans="1:19" ht="12" customHeight="1">
      <c r="A66" s="1097"/>
      <c r="B66" s="1098"/>
      <c r="C66" s="1100"/>
      <c r="D66" s="508" t="s">
        <v>707</v>
      </c>
      <c r="E66" s="509"/>
      <c r="F66" s="509"/>
      <c r="G66" s="510"/>
      <c r="I66" s="511">
        <v>3300</v>
      </c>
      <c r="J66" s="510"/>
      <c r="K66" s="510"/>
    </row>
    <row r="67" spans="1:19" ht="12" customHeight="1">
      <c r="A67" s="1097"/>
      <c r="B67" s="1098"/>
      <c r="C67" s="1100"/>
      <c r="D67" s="512" t="s">
        <v>708</v>
      </c>
      <c r="E67" s="513"/>
      <c r="F67" s="513"/>
      <c r="G67" s="514" t="s">
        <v>709</v>
      </c>
      <c r="H67" s="514"/>
      <c r="I67" s="515">
        <v>2640</v>
      </c>
      <c r="J67" s="510"/>
      <c r="K67" s="510"/>
    </row>
    <row r="68" spans="1:19" ht="12" customHeight="1">
      <c r="A68" s="1097"/>
      <c r="B68" s="1098"/>
      <c r="C68" s="492" t="s">
        <v>257</v>
      </c>
      <c r="D68" s="1092"/>
      <c r="E68" s="1126"/>
      <c r="F68" s="1126"/>
      <c r="G68" s="516"/>
      <c r="H68" s="493"/>
      <c r="I68" s="517">
        <f>SUM(I63:I67)</f>
        <v>116765</v>
      </c>
      <c r="J68" s="510"/>
      <c r="K68" s="510"/>
    </row>
    <row r="69" spans="1:19" ht="12" customHeight="1">
      <c r="A69" s="497" t="s">
        <v>17</v>
      </c>
      <c r="B69" s="518"/>
      <c r="C69" s="493"/>
      <c r="D69" s="499"/>
      <c r="E69" s="500"/>
      <c r="F69" s="500"/>
      <c r="G69" s="500"/>
      <c r="H69" s="500"/>
      <c r="I69" s="519">
        <f>I68</f>
        <v>116765</v>
      </c>
      <c r="J69" s="510"/>
      <c r="K69" s="510"/>
    </row>
    <row r="70" spans="1:19" ht="12" customHeight="1" thickBot="1">
      <c r="A70" s="1093" t="s">
        <v>18</v>
      </c>
      <c r="B70" s="1094"/>
      <c r="C70" s="520"/>
      <c r="D70" s="520"/>
      <c r="E70" s="520"/>
      <c r="F70" s="520"/>
      <c r="G70" s="521"/>
      <c r="H70" s="520"/>
      <c r="I70" s="522">
        <f>I69</f>
        <v>116765</v>
      </c>
      <c r="J70" s="510"/>
      <c r="K70" s="510"/>
    </row>
    <row r="71" spans="1:19" ht="12" customHeight="1">
      <c r="A71" s="528"/>
      <c r="I71" s="506" t="s">
        <v>427</v>
      </c>
      <c r="J71" s="506"/>
      <c r="K71" s="506"/>
    </row>
    <row r="72" spans="1:19" s="478" customFormat="1" ht="24" customHeight="1">
      <c r="A72" s="476" t="s">
        <v>748</v>
      </c>
      <c r="B72" s="476"/>
      <c r="C72" s="477"/>
      <c r="D72" s="477"/>
      <c r="E72" s="477"/>
      <c r="F72" s="477"/>
      <c r="G72" s="477"/>
      <c r="H72" s="477"/>
      <c r="I72" s="477"/>
      <c r="J72" s="477"/>
      <c r="K72" s="477"/>
      <c r="L72" s="477"/>
      <c r="M72" s="477"/>
      <c r="N72" s="477"/>
      <c r="O72" s="477"/>
      <c r="S72" s="477"/>
    </row>
    <row r="73" spans="1:19" s="478" customFormat="1" ht="16.2" customHeight="1">
      <c r="A73" s="476"/>
      <c r="B73" s="476"/>
      <c r="C73" s="477"/>
      <c r="D73" s="477"/>
      <c r="E73" s="477"/>
      <c r="F73" s="477"/>
      <c r="G73" s="477"/>
      <c r="H73" s="477"/>
      <c r="I73" s="477"/>
      <c r="J73" s="477"/>
      <c r="K73" s="477"/>
      <c r="L73" s="477"/>
      <c r="M73" s="477"/>
      <c r="N73" s="477"/>
      <c r="O73" s="477"/>
      <c r="S73" s="477"/>
    </row>
    <row r="74" spans="1:19" s="478" customFormat="1" ht="12" customHeight="1" thickBot="1">
      <c r="A74" s="476"/>
      <c r="B74" s="476"/>
      <c r="C74" s="477"/>
      <c r="D74" s="477"/>
      <c r="E74" s="477"/>
      <c r="F74" s="477"/>
      <c r="G74" s="477"/>
      <c r="H74" s="477"/>
      <c r="I74" s="477"/>
      <c r="J74" s="477"/>
      <c r="K74" s="477"/>
      <c r="L74" s="479" t="s">
        <v>10</v>
      </c>
      <c r="M74" s="479"/>
      <c r="N74" s="479"/>
      <c r="O74" s="480"/>
      <c r="S74" s="477"/>
    </row>
    <row r="75" spans="1:19" s="481" customFormat="1" ht="24" customHeight="1">
      <c r="A75" s="1111" t="s">
        <v>627</v>
      </c>
      <c r="B75" s="1112"/>
      <c r="C75" s="533" t="s">
        <v>628</v>
      </c>
      <c r="D75" s="1127" t="s">
        <v>326</v>
      </c>
      <c r="E75" s="1128"/>
      <c r="F75" s="1128"/>
      <c r="G75" s="534" t="s">
        <v>710</v>
      </c>
      <c r="H75" s="535" t="s">
        <v>711</v>
      </c>
      <c r="I75" s="534" t="s">
        <v>712</v>
      </c>
      <c r="J75" s="466" t="s">
        <v>713</v>
      </c>
      <c r="K75" s="536" t="s">
        <v>714</v>
      </c>
      <c r="L75" s="537" t="s">
        <v>3</v>
      </c>
    </row>
    <row r="76" spans="1:19" ht="15.75" customHeight="1">
      <c r="A76" s="1105" t="s">
        <v>620</v>
      </c>
      <c r="B76" s="1106"/>
      <c r="C76" s="538" t="s">
        <v>621</v>
      </c>
      <c r="D76" s="1109" t="s">
        <v>157</v>
      </c>
      <c r="E76" s="1110"/>
      <c r="F76" s="472"/>
      <c r="G76" s="539">
        <v>32076</v>
      </c>
      <c r="H76" s="540">
        <v>0</v>
      </c>
      <c r="I76" s="541">
        <v>0</v>
      </c>
      <c r="J76" s="467">
        <v>3331</v>
      </c>
      <c r="K76" s="542" t="s">
        <v>715</v>
      </c>
      <c r="L76" s="543">
        <f>SUM(G76:J76)</f>
        <v>35407</v>
      </c>
      <c r="M76" s="544"/>
      <c r="N76" s="544"/>
    </row>
    <row r="77" spans="1:19" ht="15.75" customHeight="1">
      <c r="A77" s="1107"/>
      <c r="B77" s="1108"/>
      <c r="C77" s="492" t="s">
        <v>257</v>
      </c>
      <c r="D77" s="493"/>
      <c r="E77" s="494"/>
      <c r="F77" s="473"/>
      <c r="G77" s="545">
        <f>SUM(G76:G76)</f>
        <v>32076</v>
      </c>
      <c r="H77" s="545">
        <f t="shared" ref="H77:J77" si="0">SUM(H76:H76)</f>
        <v>0</v>
      </c>
      <c r="I77" s="546">
        <f t="shared" si="0"/>
        <v>0</v>
      </c>
      <c r="J77" s="468">
        <f t="shared" si="0"/>
        <v>3331</v>
      </c>
      <c r="K77" s="547" t="s">
        <v>715</v>
      </c>
      <c r="L77" s="548">
        <f>SUM(G77:J77)</f>
        <v>35407</v>
      </c>
      <c r="M77" s="544"/>
      <c r="N77" s="544"/>
    </row>
    <row r="78" spans="1:19" ht="15.75" customHeight="1">
      <c r="A78" s="497" t="s">
        <v>17</v>
      </c>
      <c r="B78" s="498"/>
      <c r="C78" s="499"/>
      <c r="D78" s="499"/>
      <c r="E78" s="500"/>
      <c r="F78" s="474"/>
      <c r="G78" s="549">
        <f>G77</f>
        <v>32076</v>
      </c>
      <c r="H78" s="550">
        <f>H77</f>
        <v>0</v>
      </c>
      <c r="I78" s="551">
        <f>I77</f>
        <v>0</v>
      </c>
      <c r="J78" s="469">
        <f>J77</f>
        <v>3331</v>
      </c>
      <c r="K78" s="547" t="s">
        <v>715</v>
      </c>
      <c r="L78" s="548">
        <f>SUM(G78:J78)</f>
        <v>35407</v>
      </c>
      <c r="M78" s="544"/>
      <c r="N78" s="544"/>
    </row>
    <row r="79" spans="1:19" ht="15.75" customHeight="1">
      <c r="A79" s="1122" t="s">
        <v>451</v>
      </c>
      <c r="B79" s="1123"/>
      <c r="C79" s="538" t="s">
        <v>664</v>
      </c>
      <c r="D79" s="1109" t="s">
        <v>157</v>
      </c>
      <c r="E79" s="1110"/>
      <c r="F79" s="472"/>
      <c r="G79" s="539">
        <v>0</v>
      </c>
      <c r="H79" s="540">
        <v>0</v>
      </c>
      <c r="I79" s="541">
        <v>114201</v>
      </c>
      <c r="J79" s="467">
        <v>0</v>
      </c>
      <c r="K79" s="542" t="s">
        <v>599</v>
      </c>
      <c r="L79" s="543">
        <f>SUM(H79:J79)</f>
        <v>114201</v>
      </c>
      <c r="M79" s="544"/>
      <c r="N79" s="544"/>
    </row>
    <row r="80" spans="1:19" ht="15.45" customHeight="1">
      <c r="A80" s="1124"/>
      <c r="B80" s="1125"/>
      <c r="C80" s="492" t="s">
        <v>257</v>
      </c>
      <c r="D80" s="493"/>
      <c r="E80" s="494"/>
      <c r="F80" s="473"/>
      <c r="G80" s="552">
        <f t="shared" ref="G80:H80" si="1">SUM(G79:G79)</f>
        <v>0</v>
      </c>
      <c r="H80" s="552">
        <f t="shared" si="1"/>
        <v>0</v>
      </c>
      <c r="I80" s="553">
        <f>SUM(I79:I79)</f>
        <v>114201</v>
      </c>
      <c r="J80" s="470">
        <f>SUM(J79:J79)</f>
        <v>0</v>
      </c>
      <c r="K80" s="547" t="s">
        <v>599</v>
      </c>
      <c r="L80" s="548">
        <f>SUM(H80:J80)</f>
        <v>114201</v>
      </c>
      <c r="M80" s="544"/>
      <c r="N80" s="544"/>
    </row>
    <row r="81" spans="1:20" ht="15.75" customHeight="1">
      <c r="A81" s="497" t="s">
        <v>17</v>
      </c>
      <c r="B81" s="498"/>
      <c r="C81" s="499"/>
      <c r="D81" s="499"/>
      <c r="E81" s="500"/>
      <c r="F81" s="474"/>
      <c r="G81" s="549">
        <v>0</v>
      </c>
      <c r="H81" s="550">
        <f>H80</f>
        <v>0</v>
      </c>
      <c r="I81" s="551">
        <f>I80</f>
        <v>114201</v>
      </c>
      <c r="J81" s="471">
        <f>J80</f>
        <v>0</v>
      </c>
      <c r="K81" s="547" t="s">
        <v>599</v>
      </c>
      <c r="L81" s="548">
        <f>SUM(H81:J81)</f>
        <v>114201</v>
      </c>
      <c r="M81" s="544"/>
      <c r="N81" s="544"/>
    </row>
    <row r="82" spans="1:20" ht="15.75" customHeight="1">
      <c r="A82" s="1122" t="s">
        <v>716</v>
      </c>
      <c r="B82" s="1123"/>
      <c r="C82" s="538" t="s">
        <v>717</v>
      </c>
      <c r="D82" s="1109" t="s">
        <v>157</v>
      </c>
      <c r="E82" s="1110"/>
      <c r="F82" s="472"/>
      <c r="G82" s="539">
        <v>0</v>
      </c>
      <c r="H82" s="540">
        <v>0</v>
      </c>
      <c r="I82" s="541" t="s">
        <v>715</v>
      </c>
      <c r="J82" s="467">
        <v>0</v>
      </c>
      <c r="K82" s="542">
        <v>51505</v>
      </c>
      <c r="L82" s="543">
        <f>SUM(I82:K82)</f>
        <v>51505</v>
      </c>
      <c r="M82" s="544"/>
      <c r="N82" s="544"/>
    </row>
    <row r="83" spans="1:20" ht="15.45" customHeight="1">
      <c r="A83" s="1124"/>
      <c r="B83" s="1125"/>
      <c r="C83" s="492" t="s">
        <v>257</v>
      </c>
      <c r="D83" s="493"/>
      <c r="E83" s="494"/>
      <c r="F83" s="473"/>
      <c r="G83" s="552">
        <f t="shared" ref="G83:H83" si="2">SUM(G82:G82)</f>
        <v>0</v>
      </c>
      <c r="H83" s="552">
        <f t="shared" si="2"/>
        <v>0</v>
      </c>
      <c r="I83" s="553">
        <f>SUM(I82:I82)</f>
        <v>0</v>
      </c>
      <c r="J83" s="470">
        <f>SUM(J82:J82)</f>
        <v>0</v>
      </c>
      <c r="K83" s="547">
        <f>SUM(K82)</f>
        <v>51505</v>
      </c>
      <c r="L83" s="554">
        <f t="shared" ref="L83:L84" si="3">SUM(I83:K83)</f>
        <v>51505</v>
      </c>
      <c r="M83" s="544"/>
      <c r="N83" s="544"/>
    </row>
    <row r="84" spans="1:20" ht="15.75" customHeight="1">
      <c r="A84" s="497" t="s">
        <v>17</v>
      </c>
      <c r="B84" s="498"/>
      <c r="C84" s="499"/>
      <c r="D84" s="499"/>
      <c r="E84" s="500"/>
      <c r="F84" s="474"/>
      <c r="G84" s="549">
        <v>0</v>
      </c>
      <c r="H84" s="550">
        <f>H83</f>
        <v>0</v>
      </c>
      <c r="I84" s="551">
        <f>I83</f>
        <v>0</v>
      </c>
      <c r="J84" s="471">
        <f>J83</f>
        <v>0</v>
      </c>
      <c r="K84" s="547">
        <f>SUM(K83)</f>
        <v>51505</v>
      </c>
      <c r="L84" s="543">
        <f t="shared" si="3"/>
        <v>51505</v>
      </c>
      <c r="M84" s="544"/>
      <c r="N84" s="544"/>
    </row>
    <row r="85" spans="1:20" ht="15.75" customHeight="1">
      <c r="A85" s="1105" t="s">
        <v>644</v>
      </c>
      <c r="B85" s="1106"/>
      <c r="C85" s="523" t="s">
        <v>644</v>
      </c>
      <c r="D85" s="1109" t="s">
        <v>157</v>
      </c>
      <c r="E85" s="1110"/>
      <c r="F85" s="472"/>
      <c r="G85" s="539">
        <v>14996</v>
      </c>
      <c r="H85" s="540">
        <v>6769</v>
      </c>
      <c r="I85" s="539">
        <v>6379</v>
      </c>
      <c r="J85" s="472">
        <v>12997</v>
      </c>
      <c r="K85" s="483">
        <v>6093</v>
      </c>
      <c r="L85" s="555">
        <f>SUM(G85:K85)</f>
        <v>47234</v>
      </c>
      <c r="M85" s="544"/>
      <c r="N85" s="544"/>
    </row>
    <row r="86" spans="1:20" ht="15.75" customHeight="1">
      <c r="A86" s="1107"/>
      <c r="B86" s="1108"/>
      <c r="C86" s="492" t="s">
        <v>257</v>
      </c>
      <c r="D86" s="493"/>
      <c r="E86" s="494"/>
      <c r="F86" s="473"/>
      <c r="G86" s="545">
        <f>SUM(G85:G85)</f>
        <v>14996</v>
      </c>
      <c r="H86" s="556">
        <f>SUM(H85:H85)</f>
        <v>6769</v>
      </c>
      <c r="I86" s="545">
        <f>SUM(I85:I85)</f>
        <v>6379</v>
      </c>
      <c r="J86" s="473">
        <f>SUM(J85:J85)</f>
        <v>12997</v>
      </c>
      <c r="K86" s="495">
        <v>6093</v>
      </c>
      <c r="L86" s="554">
        <f t="shared" ref="L86:L88" si="4">SUM(G86:K86)</f>
        <v>47234</v>
      </c>
      <c r="M86" s="544"/>
      <c r="N86" s="544"/>
    </row>
    <row r="87" spans="1:20" ht="15.75" customHeight="1">
      <c r="A87" s="497" t="s">
        <v>17</v>
      </c>
      <c r="B87" s="498"/>
      <c r="C87" s="499"/>
      <c r="D87" s="499"/>
      <c r="E87" s="500"/>
      <c r="F87" s="474"/>
      <c r="G87" s="549">
        <f>G86</f>
        <v>14996</v>
      </c>
      <c r="H87" s="550">
        <f>H86</f>
        <v>6769</v>
      </c>
      <c r="I87" s="549">
        <f>I86</f>
        <v>6379</v>
      </c>
      <c r="J87" s="474">
        <f>J86</f>
        <v>12997</v>
      </c>
      <c r="K87" s="501">
        <v>6093</v>
      </c>
      <c r="L87" s="543">
        <f t="shared" si="4"/>
        <v>47234</v>
      </c>
      <c r="M87" s="544"/>
      <c r="N87" s="544"/>
    </row>
    <row r="88" spans="1:20" ht="15.75" customHeight="1" thickBot="1">
      <c r="A88" s="1093" t="s">
        <v>18</v>
      </c>
      <c r="B88" s="1094"/>
      <c r="C88" s="503"/>
      <c r="D88" s="503"/>
      <c r="E88" s="503"/>
      <c r="F88" s="475"/>
      <c r="G88" s="557">
        <f>G78+G87</f>
        <v>47072</v>
      </c>
      <c r="H88" s="558">
        <f>H78+H87</f>
        <v>6769</v>
      </c>
      <c r="I88" s="557">
        <f>I78+I81+I87</f>
        <v>120580</v>
      </c>
      <c r="J88" s="475">
        <f>J78+J81+J87</f>
        <v>16328</v>
      </c>
      <c r="K88" s="504">
        <f>K84+K87</f>
        <v>57598</v>
      </c>
      <c r="L88" s="559">
        <f t="shared" si="4"/>
        <v>248347</v>
      </c>
      <c r="M88" s="544"/>
      <c r="N88" s="544"/>
    </row>
    <row r="89" spans="1:20" s="478" customFormat="1" ht="12" customHeight="1">
      <c r="B89" s="476"/>
      <c r="C89" s="477"/>
      <c r="D89" s="477"/>
      <c r="E89" s="477"/>
      <c r="F89" s="486"/>
      <c r="G89" s="477"/>
      <c r="H89" s="477"/>
      <c r="I89" s="477"/>
      <c r="J89" s="477"/>
      <c r="K89" s="477"/>
      <c r="L89" s="506" t="s">
        <v>564</v>
      </c>
      <c r="M89" s="506"/>
      <c r="N89" s="506"/>
      <c r="O89" s="477"/>
      <c r="P89" s="477"/>
      <c r="T89" s="477"/>
    </row>
    <row r="90" spans="1:20" s="478" customFormat="1" ht="12" customHeight="1">
      <c r="A90" s="476"/>
      <c r="B90" s="476"/>
      <c r="C90" s="477"/>
      <c r="D90" s="477"/>
      <c r="E90" s="477"/>
      <c r="F90" s="486"/>
      <c r="G90" s="477"/>
      <c r="H90" s="477"/>
      <c r="I90" s="477"/>
      <c r="J90" s="477"/>
      <c r="K90" s="477"/>
      <c r="L90" s="477"/>
      <c r="M90" s="477"/>
      <c r="N90" s="477"/>
      <c r="O90" s="477"/>
      <c r="S90" s="477"/>
    </row>
    <row r="91" spans="1:20" s="478" customFormat="1" ht="24" customHeight="1">
      <c r="A91" s="476" t="s">
        <v>749</v>
      </c>
      <c r="B91" s="476"/>
      <c r="C91" s="477"/>
      <c r="D91" s="477"/>
      <c r="E91" s="477"/>
      <c r="F91" s="477"/>
      <c r="G91" s="477"/>
      <c r="H91" s="477"/>
      <c r="I91" s="477"/>
      <c r="J91" s="477"/>
      <c r="K91" s="477"/>
      <c r="L91" s="477"/>
      <c r="M91" s="477"/>
      <c r="N91" s="477"/>
      <c r="O91" s="477"/>
      <c r="S91" s="477"/>
    </row>
    <row r="92" spans="1:20" s="478" customFormat="1" ht="16.2" customHeight="1">
      <c r="A92" s="476"/>
      <c r="B92" s="476"/>
      <c r="C92" s="477"/>
      <c r="D92" s="477"/>
      <c r="E92" s="477"/>
      <c r="F92" s="477"/>
      <c r="G92" s="477"/>
      <c r="H92" s="477"/>
      <c r="I92" s="477"/>
      <c r="J92" s="477"/>
      <c r="K92" s="477"/>
      <c r="L92" s="477"/>
      <c r="M92" s="477"/>
      <c r="N92" s="477"/>
      <c r="O92" s="477"/>
      <c r="S92" s="477"/>
    </row>
    <row r="93" spans="1:20" s="478" customFormat="1" ht="12" customHeight="1" thickBot="1">
      <c r="A93" s="476"/>
      <c r="B93" s="476"/>
      <c r="C93" s="477"/>
      <c r="D93" s="477"/>
      <c r="E93" s="477"/>
      <c r="F93" s="477"/>
      <c r="G93" s="477"/>
      <c r="H93" s="477"/>
      <c r="I93" s="479" t="s">
        <v>10</v>
      </c>
      <c r="J93" s="479"/>
      <c r="K93" s="479"/>
      <c r="L93" s="480"/>
      <c r="M93" s="480"/>
      <c r="N93" s="480"/>
      <c r="R93" s="477"/>
    </row>
    <row r="94" spans="1:20" s="481" customFormat="1" ht="14.1" customHeight="1">
      <c r="A94" s="1111" t="s">
        <v>627</v>
      </c>
      <c r="B94" s="1112"/>
      <c r="C94" s="1115" t="s">
        <v>628</v>
      </c>
      <c r="D94" s="1117" t="s">
        <v>718</v>
      </c>
      <c r="E94" s="1118"/>
      <c r="F94" s="1118"/>
      <c r="G94" s="1118"/>
      <c r="H94" s="1118"/>
      <c r="I94" s="1119"/>
    </row>
    <row r="95" spans="1:20" s="481" customFormat="1" ht="14.1" customHeight="1">
      <c r="A95" s="1113"/>
      <c r="B95" s="1114"/>
      <c r="C95" s="1116"/>
      <c r="D95" s="1120" t="s">
        <v>19</v>
      </c>
      <c r="E95" s="1121"/>
      <c r="F95" s="1121"/>
      <c r="G95" s="1121"/>
      <c r="H95" s="1114"/>
      <c r="I95" s="507" t="s">
        <v>13</v>
      </c>
    </row>
    <row r="96" spans="1:20" ht="15.75" customHeight="1">
      <c r="A96" s="1095" t="s">
        <v>620</v>
      </c>
      <c r="B96" s="1096"/>
      <c r="C96" s="1099" t="s">
        <v>662</v>
      </c>
      <c r="D96" s="560" t="s">
        <v>624</v>
      </c>
      <c r="E96" s="561"/>
      <c r="F96" s="561"/>
      <c r="G96" s="562"/>
      <c r="H96" s="563"/>
      <c r="I96" s="564"/>
      <c r="J96" s="510"/>
      <c r="K96" s="510"/>
      <c r="L96" s="510"/>
      <c r="M96" s="510"/>
      <c r="N96" s="510"/>
      <c r="O96" s="510"/>
    </row>
    <row r="97" spans="1:18" ht="15.75" customHeight="1">
      <c r="A97" s="1097"/>
      <c r="B97" s="1098"/>
      <c r="C97" s="1100"/>
      <c r="D97" s="508" t="s">
        <v>645</v>
      </c>
      <c r="E97" s="509"/>
      <c r="F97" s="509"/>
      <c r="G97" s="510">
        <v>1</v>
      </c>
      <c r="H97" s="510" t="s">
        <v>16</v>
      </c>
      <c r="I97" s="511">
        <v>32076</v>
      </c>
      <c r="J97" s="510"/>
      <c r="K97" s="510"/>
      <c r="L97" s="510"/>
      <c r="M97" s="510"/>
      <c r="N97" s="510"/>
      <c r="O97" s="510"/>
    </row>
    <row r="98" spans="1:18" ht="15.75" customHeight="1">
      <c r="A98" s="1097"/>
      <c r="B98" s="1098"/>
      <c r="C98" s="565"/>
      <c r="D98" s="512"/>
      <c r="E98" s="513" t="s">
        <v>719</v>
      </c>
      <c r="F98" s="513"/>
      <c r="G98" s="514">
        <v>1</v>
      </c>
      <c r="H98" s="514" t="s">
        <v>77</v>
      </c>
      <c r="I98" s="515">
        <v>3331</v>
      </c>
      <c r="J98" s="510"/>
      <c r="K98" s="510"/>
      <c r="L98" s="510"/>
      <c r="M98" s="510"/>
      <c r="N98" s="510"/>
      <c r="O98" s="510"/>
    </row>
    <row r="99" spans="1:18" ht="15.75" customHeight="1">
      <c r="A99" s="1097"/>
      <c r="B99" s="1098"/>
      <c r="C99" s="492" t="s">
        <v>257</v>
      </c>
      <c r="D99" s="1092"/>
      <c r="E99" s="1092"/>
      <c r="F99" s="1092"/>
      <c r="G99" s="516"/>
      <c r="H99" s="493"/>
      <c r="I99" s="517">
        <f>SUM(I97:I98)</f>
        <v>35407</v>
      </c>
      <c r="J99" s="510"/>
      <c r="K99" s="510"/>
      <c r="L99" s="510"/>
      <c r="M99" s="510"/>
      <c r="N99" s="510"/>
      <c r="O99" s="510"/>
    </row>
    <row r="100" spans="1:18" ht="15.75" customHeight="1">
      <c r="A100" s="497" t="s">
        <v>17</v>
      </c>
      <c r="B100" s="518"/>
      <c r="C100" s="493"/>
      <c r="D100" s="499"/>
      <c r="E100" s="500"/>
      <c r="F100" s="500"/>
      <c r="G100" s="500"/>
      <c r="H100" s="500"/>
      <c r="I100" s="519">
        <f>I99</f>
        <v>35407</v>
      </c>
      <c r="J100" s="510"/>
      <c r="K100" s="510"/>
      <c r="L100" s="510"/>
      <c r="M100" s="510"/>
      <c r="N100" s="510"/>
    </row>
    <row r="101" spans="1:18" ht="15.75" customHeight="1">
      <c r="A101" s="1095" t="s">
        <v>451</v>
      </c>
      <c r="B101" s="1096"/>
      <c r="C101" s="1099" t="s">
        <v>664</v>
      </c>
      <c r="D101" s="508" t="s">
        <v>686</v>
      </c>
      <c r="E101" s="509"/>
      <c r="F101" s="509"/>
      <c r="G101" s="510"/>
      <c r="I101" s="511"/>
      <c r="J101" s="510"/>
      <c r="K101" s="510"/>
      <c r="L101" s="510"/>
      <c r="M101" s="510"/>
      <c r="N101" s="510"/>
      <c r="O101" s="510"/>
    </row>
    <row r="102" spans="1:18" ht="15.75" customHeight="1">
      <c r="A102" s="1097"/>
      <c r="B102" s="1098"/>
      <c r="C102" s="1100"/>
      <c r="D102" s="512" t="s">
        <v>687</v>
      </c>
      <c r="E102" s="513"/>
      <c r="F102" s="513"/>
      <c r="G102" s="514">
        <v>1</v>
      </c>
      <c r="H102" s="514" t="s">
        <v>77</v>
      </c>
      <c r="I102" s="515">
        <v>114201</v>
      </c>
      <c r="J102" s="510"/>
      <c r="K102" s="510"/>
      <c r="L102" s="510"/>
      <c r="M102" s="510"/>
      <c r="N102" s="510"/>
      <c r="O102" s="510"/>
    </row>
    <row r="103" spans="1:18" ht="15.75" customHeight="1">
      <c r="A103" s="1097"/>
      <c r="B103" s="1098"/>
      <c r="C103" s="492" t="s">
        <v>257</v>
      </c>
      <c r="D103" s="1092"/>
      <c r="E103" s="1092"/>
      <c r="F103" s="1092"/>
      <c r="G103" s="516"/>
      <c r="H103" s="493"/>
      <c r="I103" s="517">
        <f>I102</f>
        <v>114201</v>
      </c>
      <c r="J103" s="510"/>
      <c r="K103" s="510"/>
      <c r="L103" s="510"/>
      <c r="M103" s="510"/>
      <c r="N103" s="510"/>
      <c r="O103" s="510"/>
    </row>
    <row r="104" spans="1:18" ht="15.75" customHeight="1">
      <c r="A104" s="497" t="s">
        <v>17</v>
      </c>
      <c r="B104" s="518"/>
      <c r="C104" s="493"/>
      <c r="D104" s="499"/>
      <c r="E104" s="500"/>
      <c r="F104" s="500"/>
      <c r="G104" s="500"/>
      <c r="H104" s="500"/>
      <c r="I104" s="519">
        <f>I103</f>
        <v>114201</v>
      </c>
      <c r="J104" s="510"/>
      <c r="K104" s="510"/>
      <c r="L104" s="510"/>
      <c r="M104" s="510"/>
      <c r="N104" s="566" t="s">
        <v>720</v>
      </c>
      <c r="O104" s="566" t="s">
        <v>688</v>
      </c>
      <c r="P104" s="567" t="s">
        <v>689</v>
      </c>
      <c r="Q104" s="567" t="s">
        <v>690</v>
      </c>
      <c r="R104" s="567" t="s">
        <v>17</v>
      </c>
    </row>
    <row r="105" spans="1:18" ht="15.75" customHeight="1">
      <c r="A105" s="1095" t="s">
        <v>717</v>
      </c>
      <c r="B105" s="1096"/>
      <c r="C105" s="1099" t="s">
        <v>717</v>
      </c>
      <c r="D105" s="560" t="s">
        <v>721</v>
      </c>
      <c r="E105" s="509"/>
      <c r="F105" s="509"/>
      <c r="G105" s="510"/>
      <c r="I105" s="511"/>
      <c r="J105" s="510"/>
      <c r="K105" s="510"/>
      <c r="L105" s="510"/>
      <c r="M105" s="510"/>
      <c r="N105" s="510"/>
      <c r="O105" s="510"/>
    </row>
    <row r="106" spans="1:18" ht="15.75" customHeight="1">
      <c r="A106" s="1097"/>
      <c r="B106" s="1098"/>
      <c r="C106" s="1100"/>
      <c r="D106" s="512"/>
      <c r="E106" s="568" t="s">
        <v>722</v>
      </c>
      <c r="F106" s="513"/>
      <c r="G106" s="514">
        <v>1</v>
      </c>
      <c r="H106" s="514" t="s">
        <v>77</v>
      </c>
      <c r="I106" s="515">
        <v>51505</v>
      </c>
      <c r="J106" s="510"/>
      <c r="K106" s="510"/>
      <c r="L106" s="510"/>
      <c r="M106" s="510"/>
      <c r="N106" s="510"/>
      <c r="O106" s="510"/>
    </row>
    <row r="107" spans="1:18" ht="15.75" customHeight="1">
      <c r="A107" s="1097"/>
      <c r="B107" s="1098"/>
      <c r="C107" s="492" t="s">
        <v>257</v>
      </c>
      <c r="D107" s="1092"/>
      <c r="E107" s="1092"/>
      <c r="F107" s="1092"/>
      <c r="G107" s="516"/>
      <c r="H107" s="493"/>
      <c r="I107" s="517">
        <f>I106</f>
        <v>51505</v>
      </c>
      <c r="J107" s="510"/>
      <c r="K107" s="510"/>
      <c r="L107" s="510"/>
      <c r="M107" s="510"/>
      <c r="N107" s="510"/>
      <c r="O107" s="510"/>
    </row>
    <row r="108" spans="1:18" ht="15.75" customHeight="1">
      <c r="A108" s="497" t="s">
        <v>17</v>
      </c>
      <c r="B108" s="518"/>
      <c r="C108" s="493"/>
      <c r="D108" s="499"/>
      <c r="E108" s="500"/>
      <c r="F108" s="500"/>
      <c r="G108" s="500"/>
      <c r="H108" s="500"/>
      <c r="I108" s="519">
        <f>I107</f>
        <v>51505</v>
      </c>
      <c r="J108" s="510"/>
      <c r="K108" s="510"/>
      <c r="L108" s="510"/>
      <c r="M108" s="510"/>
      <c r="N108" s="566" t="s">
        <v>720</v>
      </c>
      <c r="O108" s="566" t="s">
        <v>688</v>
      </c>
      <c r="P108" s="567" t="s">
        <v>689</v>
      </c>
      <c r="Q108" s="567" t="s">
        <v>690</v>
      </c>
      <c r="R108" s="567" t="s">
        <v>17</v>
      </c>
    </row>
    <row r="109" spans="1:18" ht="15.75" customHeight="1">
      <c r="A109" s="1095" t="s">
        <v>644</v>
      </c>
      <c r="B109" s="1096"/>
      <c r="C109" s="1099" t="s">
        <v>644</v>
      </c>
      <c r="D109" s="1101" t="s">
        <v>646</v>
      </c>
      <c r="E109" s="1102"/>
      <c r="F109" s="1102"/>
      <c r="G109" s="562">
        <v>1</v>
      </c>
      <c r="H109" s="563" t="s">
        <v>77</v>
      </c>
      <c r="I109" s="564">
        <v>1143</v>
      </c>
      <c r="J109" s="510"/>
      <c r="K109" s="510"/>
      <c r="L109" s="510"/>
      <c r="M109" s="510"/>
      <c r="N109" s="566">
        <v>2</v>
      </c>
      <c r="O109" s="566">
        <v>270</v>
      </c>
      <c r="P109" s="567">
        <v>276</v>
      </c>
      <c r="Q109" s="567">
        <v>6</v>
      </c>
      <c r="R109" s="566">
        <f>SUM(N109:Q109)</f>
        <v>554</v>
      </c>
    </row>
    <row r="110" spans="1:18" ht="15.75" customHeight="1">
      <c r="A110" s="1097"/>
      <c r="B110" s="1098"/>
      <c r="C110" s="1100"/>
      <c r="D110" s="1103" t="s">
        <v>647</v>
      </c>
      <c r="E110" s="1104"/>
      <c r="F110" s="1104"/>
      <c r="G110" s="510">
        <v>1</v>
      </c>
      <c r="H110" s="510" t="s">
        <v>77</v>
      </c>
      <c r="I110" s="511">
        <v>11470</v>
      </c>
      <c r="J110" s="510"/>
      <c r="K110" s="510"/>
      <c r="L110" s="510"/>
      <c r="M110" s="510"/>
      <c r="N110" s="566">
        <v>1335</v>
      </c>
      <c r="O110" s="566">
        <v>1495</v>
      </c>
      <c r="P110" s="567">
        <v>4396</v>
      </c>
      <c r="Q110" s="567">
        <v>4244</v>
      </c>
      <c r="R110" s="566">
        <f>SUM(N110:Q110)</f>
        <v>11470</v>
      </c>
    </row>
    <row r="111" spans="1:18" ht="15.75" customHeight="1">
      <c r="A111" s="1097"/>
      <c r="B111" s="1098"/>
      <c r="C111" s="1100"/>
      <c r="D111" s="1103" t="s">
        <v>648</v>
      </c>
      <c r="E111" s="1104"/>
      <c r="F111" s="1104"/>
      <c r="G111" s="510">
        <v>1</v>
      </c>
      <c r="H111" s="510" t="s">
        <v>77</v>
      </c>
      <c r="I111" s="511">
        <v>10746</v>
      </c>
      <c r="J111" s="510"/>
      <c r="K111" s="510"/>
      <c r="L111" s="510"/>
      <c r="M111" s="510"/>
      <c r="N111" s="566"/>
      <c r="O111" s="566"/>
      <c r="P111" s="567"/>
      <c r="Q111" s="567">
        <v>10746</v>
      </c>
      <c r="R111" s="566">
        <f>SUM(N111:Q111)</f>
        <v>10746</v>
      </c>
    </row>
    <row r="112" spans="1:18" ht="15.75" customHeight="1">
      <c r="A112" s="1097"/>
      <c r="B112" s="1098"/>
      <c r="C112" s="1100"/>
      <c r="D112" s="1103" t="s">
        <v>680</v>
      </c>
      <c r="E112" s="1104"/>
      <c r="F112" s="1104"/>
      <c r="G112" s="510">
        <v>1</v>
      </c>
      <c r="H112" s="510" t="s">
        <v>77</v>
      </c>
      <c r="I112" s="511">
        <v>7297</v>
      </c>
      <c r="J112" s="510"/>
      <c r="K112" s="510"/>
      <c r="L112" s="510"/>
      <c r="M112" s="510"/>
      <c r="N112" s="566">
        <v>495</v>
      </c>
      <c r="O112" s="566">
        <v>3954</v>
      </c>
      <c r="P112" s="567">
        <v>1566</v>
      </c>
      <c r="Q112" s="567"/>
      <c r="R112" s="566">
        <f>SUM(N112:Q112)</f>
        <v>6015</v>
      </c>
    </row>
    <row r="113" spans="1:18" ht="15.75" customHeight="1">
      <c r="A113" s="1097"/>
      <c r="B113" s="1098"/>
      <c r="C113" s="1100"/>
      <c r="D113" s="1103" t="s">
        <v>681</v>
      </c>
      <c r="E113" s="1104"/>
      <c r="F113" s="1104"/>
      <c r="G113" s="510">
        <v>1</v>
      </c>
      <c r="H113" s="510" t="s">
        <v>77</v>
      </c>
      <c r="I113" s="511">
        <v>1611</v>
      </c>
      <c r="J113" s="510"/>
      <c r="K113" s="510"/>
      <c r="L113" s="510"/>
      <c r="M113" s="510"/>
      <c r="N113" s="566">
        <v>353</v>
      </c>
      <c r="O113" s="566">
        <v>660</v>
      </c>
      <c r="P113" s="567">
        <v>531</v>
      </c>
      <c r="Q113" s="567"/>
      <c r="R113" s="566">
        <f>SUM(N113:Q113)</f>
        <v>1544</v>
      </c>
    </row>
    <row r="114" spans="1:18" ht="15.75" customHeight="1" thickBot="1">
      <c r="A114" s="1097"/>
      <c r="B114" s="1098"/>
      <c r="C114" s="565"/>
      <c r="D114" s="1090" t="s">
        <v>723</v>
      </c>
      <c r="E114" s="1091"/>
      <c r="F114" s="1091"/>
      <c r="G114" s="514">
        <v>1</v>
      </c>
      <c r="H114" s="514" t="s">
        <v>77</v>
      </c>
      <c r="I114" s="515">
        <v>14967</v>
      </c>
      <c r="J114" s="510"/>
      <c r="K114" s="510"/>
      <c r="L114" s="510"/>
      <c r="M114" s="510"/>
      <c r="N114" s="569">
        <v>10812</v>
      </c>
      <c r="O114" s="569"/>
      <c r="P114" s="570"/>
      <c r="Q114" s="570"/>
      <c r="R114" s="569"/>
    </row>
    <row r="115" spans="1:18" ht="15.75" customHeight="1" thickBot="1">
      <c r="A115" s="1097"/>
      <c r="B115" s="1098"/>
      <c r="C115" s="492" t="s">
        <v>257</v>
      </c>
      <c r="D115" s="1092"/>
      <c r="E115" s="1092"/>
      <c r="F115" s="1092"/>
      <c r="G115" s="516"/>
      <c r="H115" s="493"/>
      <c r="I115" s="517">
        <f>SUM(I109:I114)</f>
        <v>47234</v>
      </c>
      <c r="J115" s="510"/>
      <c r="K115" s="510"/>
      <c r="L115" s="510"/>
      <c r="M115" s="510"/>
      <c r="N115" s="571">
        <f>SUM(N109:N114)</f>
        <v>12997</v>
      </c>
      <c r="O115" s="572">
        <f>SUM(O109:O113)</f>
        <v>6379</v>
      </c>
      <c r="P115" s="572">
        <f t="shared" ref="P115:Q115" si="5">SUM(P109:P113)</f>
        <v>6769</v>
      </c>
      <c r="Q115" s="572">
        <f t="shared" si="5"/>
        <v>14996</v>
      </c>
      <c r="R115" s="573">
        <f>SUM(N115:Q115)</f>
        <v>41141</v>
      </c>
    </row>
    <row r="116" spans="1:18" ht="15.75" customHeight="1">
      <c r="A116" s="497" t="s">
        <v>17</v>
      </c>
      <c r="B116" s="518"/>
      <c r="C116" s="493"/>
      <c r="D116" s="499"/>
      <c r="E116" s="500"/>
      <c r="F116" s="500"/>
      <c r="G116" s="500"/>
      <c r="H116" s="500"/>
      <c r="I116" s="519">
        <f>I115</f>
        <v>47234</v>
      </c>
      <c r="J116" s="510"/>
      <c r="K116" s="510"/>
      <c r="L116" s="510"/>
      <c r="M116" s="510"/>
      <c r="N116" s="510"/>
      <c r="O116" s="510"/>
    </row>
    <row r="117" spans="1:18" ht="15.75" customHeight="1" thickBot="1">
      <c r="A117" s="1093" t="s">
        <v>18</v>
      </c>
      <c r="B117" s="1094"/>
      <c r="C117" s="520"/>
      <c r="D117" s="520"/>
      <c r="E117" s="520"/>
      <c r="F117" s="520"/>
      <c r="G117" s="521"/>
      <c r="H117" s="520"/>
      <c r="I117" s="522">
        <f>I100+I104+I108+I116</f>
        <v>248347</v>
      </c>
      <c r="J117" s="510"/>
      <c r="K117" s="510"/>
      <c r="L117" s="510"/>
      <c r="M117" s="510"/>
      <c r="N117" s="510"/>
    </row>
    <row r="118" spans="1:18" ht="12" customHeight="1">
      <c r="I118" s="506" t="s">
        <v>427</v>
      </c>
      <c r="J118" s="506"/>
      <c r="K118" s="506"/>
    </row>
  </sheetData>
  <mergeCells count="83">
    <mergeCell ref="A6:B8"/>
    <mergeCell ref="C6:C7"/>
    <mergeCell ref="D6:E6"/>
    <mergeCell ref="A4:B5"/>
    <mergeCell ref="C4:C5"/>
    <mergeCell ref="D4:G5"/>
    <mergeCell ref="H4:H5"/>
    <mergeCell ref="I4:I5"/>
    <mergeCell ref="I28:I29"/>
    <mergeCell ref="A10:B10"/>
    <mergeCell ref="A16:B17"/>
    <mergeCell ref="C16:C17"/>
    <mergeCell ref="D16:I16"/>
    <mergeCell ref="D17:H17"/>
    <mergeCell ref="A18:B20"/>
    <mergeCell ref="C18:C19"/>
    <mergeCell ref="D20:F20"/>
    <mergeCell ref="A22:B22"/>
    <mergeCell ref="A28:B29"/>
    <mergeCell ref="C28:C29"/>
    <mergeCell ref="D28:G29"/>
    <mergeCell ref="H28:H29"/>
    <mergeCell ref="A30:B31"/>
    <mergeCell ref="D30:E30"/>
    <mergeCell ref="A33:B33"/>
    <mergeCell ref="A39:B40"/>
    <mergeCell ref="C39:C40"/>
    <mergeCell ref="D39:I39"/>
    <mergeCell ref="D40:H40"/>
    <mergeCell ref="A61:B62"/>
    <mergeCell ref="C61:C62"/>
    <mergeCell ref="D61:I61"/>
    <mergeCell ref="D62:H62"/>
    <mergeCell ref="A41:B43"/>
    <mergeCell ref="C41:C42"/>
    <mergeCell ref="D43:F43"/>
    <mergeCell ref="A45:B45"/>
    <mergeCell ref="A51:B52"/>
    <mergeCell ref="C51:C52"/>
    <mergeCell ref="D51:G52"/>
    <mergeCell ref="H51:H52"/>
    <mergeCell ref="I51:I52"/>
    <mergeCell ref="A53:B54"/>
    <mergeCell ref="D53:E53"/>
    <mergeCell ref="A56:B56"/>
    <mergeCell ref="A63:B68"/>
    <mergeCell ref="C63:C67"/>
    <mergeCell ref="D68:F68"/>
    <mergeCell ref="A70:B70"/>
    <mergeCell ref="A75:B75"/>
    <mergeCell ref="D75:F75"/>
    <mergeCell ref="A76:B77"/>
    <mergeCell ref="D76:E76"/>
    <mergeCell ref="A79:B80"/>
    <mergeCell ref="D79:E79"/>
    <mergeCell ref="A82:B83"/>
    <mergeCell ref="D82:E82"/>
    <mergeCell ref="A85:B86"/>
    <mergeCell ref="D85:E85"/>
    <mergeCell ref="A88:B88"/>
    <mergeCell ref="A94:B95"/>
    <mergeCell ref="C94:C95"/>
    <mergeCell ref="D94:I94"/>
    <mergeCell ref="D95:H95"/>
    <mergeCell ref="A96:B99"/>
    <mergeCell ref="C96:C97"/>
    <mergeCell ref="D99:F99"/>
    <mergeCell ref="A101:B103"/>
    <mergeCell ref="C101:C102"/>
    <mergeCell ref="D103:F103"/>
    <mergeCell ref="D114:F114"/>
    <mergeCell ref="D115:F115"/>
    <mergeCell ref="A117:B117"/>
    <mergeCell ref="A105:B107"/>
    <mergeCell ref="C105:C106"/>
    <mergeCell ref="D107:F107"/>
    <mergeCell ref="A109:B115"/>
    <mergeCell ref="C109:C113"/>
    <mergeCell ref="D109:F109"/>
    <mergeCell ref="D110:F110"/>
    <mergeCell ref="D111:F111"/>
    <mergeCell ref="D112:F112"/>
    <mergeCell ref="D113:F113"/>
  </mergeCells>
  <phoneticPr fontId="2"/>
  <pageMargins left="0.70866141732283472" right="0.70866141732283472" top="0.78740157480314965" bottom="0.19685039370078741" header="0.35433070866141736" footer="0"/>
  <pageSetup paperSize="9" scale="60" firstPageNumber="93" orientation="portrait" useFirstPageNumber="1" r:id="rId1"/>
  <headerFooter differentOddEven="1" scaleWithDoc="0" alignWithMargins="0">
    <oddHeader>&amp;R&amp;"ＭＳ Ｐ明朝,標準"Ⅸ林構事業　　　　　- &amp;P -</oddHeader>
    <evenHeader>&amp;L&amp;"ＭＳ Ｐ明朝,標準"- &amp;P -</evenHeader>
  </headerFooter>
  <rowBreaks count="1" manualBreakCount="1">
    <brk id="71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FD888-988A-4FC8-B22E-FF4910EEC53A}">
  <sheetPr>
    <tabColor rgb="FFFFFF00"/>
  </sheetPr>
  <dimension ref="A1:Q110"/>
  <sheetViews>
    <sheetView showGridLines="0" view="pageBreakPreview" zoomScale="80" zoomScaleNormal="100" zoomScaleSheetLayoutView="80" workbookViewId="0">
      <selection activeCell="C4" sqref="C4"/>
    </sheetView>
  </sheetViews>
  <sheetFormatPr defaultColWidth="8.77734375" defaultRowHeight="13.2"/>
  <cols>
    <col min="1" max="1" width="10" style="674" customWidth="1"/>
    <col min="2" max="2" width="10.88671875" style="674" customWidth="1"/>
    <col min="3" max="3" width="28.6640625" style="674" customWidth="1"/>
    <col min="4" max="6" width="8.77734375" style="674"/>
    <col min="7" max="7" width="8.77734375" style="674" customWidth="1"/>
    <col min="8" max="8" width="9.88671875" style="674" bestFit="1" customWidth="1"/>
    <col min="9" max="9" width="10.77734375" style="674" customWidth="1"/>
    <col min="10" max="11" width="9.88671875" style="674" bestFit="1" customWidth="1"/>
    <col min="12" max="12" width="11.5546875" style="674" bestFit="1" customWidth="1"/>
    <col min="13" max="16" width="8.88671875" style="674" bestFit="1" customWidth="1"/>
    <col min="17" max="17" width="9.33203125" style="674" bestFit="1" customWidth="1"/>
    <col min="18" max="16384" width="8.77734375" style="674"/>
  </cols>
  <sheetData>
    <row r="1" spans="1:17">
      <c r="A1" s="672"/>
      <c r="B1" s="672"/>
      <c r="C1" s="672"/>
      <c r="D1" s="672"/>
      <c r="E1" s="672"/>
      <c r="F1" s="672"/>
      <c r="G1" s="672"/>
      <c r="H1" s="672"/>
      <c r="I1" s="673"/>
      <c r="J1" s="673"/>
      <c r="K1" s="673"/>
      <c r="L1" s="673"/>
      <c r="M1" s="672"/>
      <c r="N1" s="672"/>
      <c r="O1" s="672"/>
      <c r="P1" s="672"/>
      <c r="Q1" s="672"/>
    </row>
    <row r="2" spans="1:17" ht="16.2">
      <c r="A2" s="675" t="s">
        <v>750</v>
      </c>
      <c r="B2" s="675"/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2"/>
      <c r="N2" s="672"/>
      <c r="O2" s="672"/>
      <c r="P2" s="672"/>
      <c r="Q2" s="672"/>
    </row>
    <row r="3" spans="1:17" ht="16.2">
      <c r="A3" s="675"/>
      <c r="B3" s="675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2"/>
      <c r="N3" s="672"/>
      <c r="O3" s="672"/>
      <c r="P3" s="672"/>
      <c r="Q3" s="672"/>
    </row>
    <row r="4" spans="1:17" ht="16.8" thickBot="1">
      <c r="A4" s="675"/>
      <c r="B4" s="675"/>
      <c r="C4" s="676"/>
      <c r="D4" s="676"/>
      <c r="E4" s="676"/>
      <c r="F4" s="676"/>
      <c r="G4" s="676"/>
      <c r="H4" s="676"/>
      <c r="I4" s="672"/>
      <c r="J4" s="672"/>
      <c r="K4" s="672"/>
      <c r="L4" s="677" t="s">
        <v>10</v>
      </c>
      <c r="M4" s="672"/>
      <c r="N4" s="672"/>
      <c r="O4" s="672"/>
      <c r="P4" s="672"/>
      <c r="Q4" s="672"/>
    </row>
    <row r="5" spans="1:17" ht="23.7" customHeight="1">
      <c r="A5" s="1167" t="s">
        <v>627</v>
      </c>
      <c r="B5" s="1168"/>
      <c r="C5" s="678" t="s">
        <v>628</v>
      </c>
      <c r="D5" s="679"/>
      <c r="E5" s="680" t="s">
        <v>326</v>
      </c>
      <c r="F5" s="681"/>
      <c r="G5" s="682" t="s">
        <v>675</v>
      </c>
      <c r="H5" s="682" t="s">
        <v>724</v>
      </c>
      <c r="I5" s="683" t="s">
        <v>713</v>
      </c>
      <c r="J5" s="683" t="s">
        <v>754</v>
      </c>
      <c r="K5" s="684" t="s">
        <v>755</v>
      </c>
      <c r="L5" s="685" t="s">
        <v>3</v>
      </c>
      <c r="M5" s="672"/>
      <c r="N5" s="672"/>
      <c r="O5" s="672"/>
      <c r="P5" s="672"/>
      <c r="Q5" s="672"/>
    </row>
    <row r="6" spans="1:17">
      <c r="A6" s="1141" t="s">
        <v>620</v>
      </c>
      <c r="B6" s="1142"/>
      <c r="C6" s="1148" t="s">
        <v>725</v>
      </c>
      <c r="D6" s="686" t="s">
        <v>672</v>
      </c>
      <c r="E6" s="687"/>
      <c r="F6" s="687"/>
      <c r="G6" s="688">
        <v>27842</v>
      </c>
      <c r="H6" s="689">
        <v>40095</v>
      </c>
      <c r="I6" s="689"/>
      <c r="J6" s="690"/>
      <c r="K6" s="691">
        <v>17270</v>
      </c>
      <c r="L6" s="692">
        <f>SUM(G6:K6)</f>
        <v>85207</v>
      </c>
      <c r="M6" s="672">
        <v>1</v>
      </c>
      <c r="N6" s="672"/>
      <c r="O6" s="672"/>
      <c r="P6" s="672"/>
      <c r="Q6" s="672"/>
    </row>
    <row r="7" spans="1:17">
      <c r="A7" s="1141"/>
      <c r="B7" s="1142"/>
      <c r="C7" s="1148"/>
      <c r="D7" s="693" t="s">
        <v>674</v>
      </c>
      <c r="E7" s="694"/>
      <c r="F7" s="694"/>
      <c r="G7" s="695">
        <v>15674</v>
      </c>
      <c r="H7" s="695">
        <v>46791</v>
      </c>
      <c r="I7" s="696"/>
      <c r="J7" s="697"/>
      <c r="K7" s="698"/>
      <c r="L7" s="699">
        <f>SUM(G7:K7)</f>
        <v>62465</v>
      </c>
      <c r="M7" s="672">
        <v>2</v>
      </c>
      <c r="N7" s="672"/>
      <c r="O7" s="672"/>
      <c r="P7" s="672"/>
      <c r="Q7" s="672"/>
    </row>
    <row r="8" spans="1:17">
      <c r="A8" s="1141"/>
      <c r="B8" s="1142"/>
      <c r="C8" s="1148"/>
      <c r="D8" s="693" t="s">
        <v>726</v>
      </c>
      <c r="E8" s="694"/>
      <c r="F8" s="694"/>
      <c r="G8" s="695"/>
      <c r="H8" s="695"/>
      <c r="I8" s="696">
        <v>49610</v>
      </c>
      <c r="J8" s="697"/>
      <c r="K8" s="698"/>
      <c r="L8" s="699">
        <f t="shared" ref="L8:L12" si="0">SUM(G8:K8)</f>
        <v>49610</v>
      </c>
      <c r="M8" s="672">
        <v>3</v>
      </c>
      <c r="N8" s="672"/>
      <c r="O8" s="672"/>
      <c r="P8" s="672"/>
      <c r="Q8" s="672"/>
    </row>
    <row r="9" spans="1:17">
      <c r="A9" s="1141"/>
      <c r="B9" s="1142"/>
      <c r="C9" s="700"/>
      <c r="D9" s="693" t="s">
        <v>691</v>
      </c>
      <c r="E9" s="694"/>
      <c r="F9" s="694"/>
      <c r="G9" s="695"/>
      <c r="H9" s="695">
        <v>25080</v>
      </c>
      <c r="I9" s="696"/>
      <c r="J9" s="697"/>
      <c r="K9" s="698"/>
      <c r="L9" s="699">
        <f t="shared" si="0"/>
        <v>25080</v>
      </c>
      <c r="M9" s="672">
        <v>4</v>
      </c>
      <c r="N9" s="672"/>
      <c r="O9" s="672"/>
      <c r="P9" s="672"/>
      <c r="Q9" s="672"/>
    </row>
    <row r="10" spans="1:17">
      <c r="A10" s="1141"/>
      <c r="B10" s="1142"/>
      <c r="C10" s="700"/>
      <c r="D10" s="693" t="s">
        <v>692</v>
      </c>
      <c r="E10" s="694"/>
      <c r="F10" s="694"/>
      <c r="G10" s="695"/>
      <c r="H10" s="695">
        <v>21670</v>
      </c>
      <c r="I10" s="696"/>
      <c r="J10" s="697"/>
      <c r="K10" s="698"/>
      <c r="L10" s="699">
        <f t="shared" si="0"/>
        <v>21670</v>
      </c>
      <c r="M10" s="672">
        <v>5</v>
      </c>
      <c r="N10" s="672"/>
      <c r="O10" s="672"/>
      <c r="P10" s="672"/>
      <c r="Q10" s="672"/>
    </row>
    <row r="11" spans="1:17">
      <c r="A11" s="1141"/>
      <c r="B11" s="1142"/>
      <c r="C11" s="700"/>
      <c r="D11" s="693" t="s">
        <v>673</v>
      </c>
      <c r="E11" s="694"/>
      <c r="F11" s="694"/>
      <c r="G11" s="695">
        <v>23652</v>
      </c>
      <c r="H11" s="696"/>
      <c r="I11" s="696">
        <v>12760</v>
      </c>
      <c r="J11" s="697"/>
      <c r="K11" s="698"/>
      <c r="L11" s="699">
        <f t="shared" si="0"/>
        <v>36412</v>
      </c>
      <c r="M11" s="672">
        <v>6</v>
      </c>
      <c r="N11" s="672"/>
      <c r="O11" s="672"/>
      <c r="P11" s="672"/>
      <c r="Q11" s="672"/>
    </row>
    <row r="12" spans="1:17">
      <c r="A12" s="1141"/>
      <c r="B12" s="1142"/>
      <c r="C12" s="700"/>
      <c r="D12" s="693" t="s">
        <v>756</v>
      </c>
      <c r="E12" s="694"/>
      <c r="F12" s="694"/>
      <c r="G12" s="695"/>
      <c r="H12" s="696"/>
      <c r="I12" s="696"/>
      <c r="J12" s="697"/>
      <c r="K12" s="698">
        <v>22055</v>
      </c>
      <c r="L12" s="699">
        <f t="shared" si="0"/>
        <v>22055</v>
      </c>
      <c r="M12" s="672">
        <v>7</v>
      </c>
      <c r="N12" s="672"/>
      <c r="O12" s="672"/>
      <c r="P12" s="672"/>
      <c r="Q12" s="672"/>
    </row>
    <row r="13" spans="1:17">
      <c r="A13" s="1141"/>
      <c r="B13" s="1142"/>
      <c r="C13" s="701" t="s">
        <v>257</v>
      </c>
      <c r="D13" s="1149"/>
      <c r="E13" s="1149"/>
      <c r="F13" s="1149"/>
      <c r="G13" s="702">
        <f>SUM(G6:G11)</f>
        <v>67168</v>
      </c>
      <c r="H13" s="702">
        <f>SUM(H6:H11)</f>
        <v>133636</v>
      </c>
      <c r="I13" s="702">
        <f>SUM(I6:I11)</f>
        <v>62370</v>
      </c>
      <c r="J13" s="702"/>
      <c r="K13" s="703">
        <f>SUM(K6:K12)</f>
        <v>39325</v>
      </c>
      <c r="L13" s="704">
        <f>SUM(G13:K13)</f>
        <v>302499</v>
      </c>
      <c r="M13" s="672"/>
      <c r="N13" s="672"/>
      <c r="O13" s="672"/>
      <c r="P13" s="672"/>
      <c r="Q13" s="672"/>
    </row>
    <row r="14" spans="1:17">
      <c r="A14" s="705" t="s">
        <v>17</v>
      </c>
      <c r="B14" s="706"/>
      <c r="C14" s="707"/>
      <c r="D14" s="708"/>
      <c r="E14" s="709"/>
      <c r="F14" s="709"/>
      <c r="G14" s="710">
        <f>G13</f>
        <v>67168</v>
      </c>
      <c r="H14" s="711">
        <f>H13</f>
        <v>133636</v>
      </c>
      <c r="I14" s="711">
        <f>I13</f>
        <v>62370</v>
      </c>
      <c r="J14" s="710">
        <f>J13</f>
        <v>0</v>
      </c>
      <c r="K14" s="712">
        <f>K13</f>
        <v>39325</v>
      </c>
      <c r="L14" s="713">
        <f>SUM(G14:K14)</f>
        <v>302499</v>
      </c>
      <c r="M14" s="672"/>
      <c r="N14" s="672"/>
      <c r="O14" s="672"/>
      <c r="P14" s="672"/>
      <c r="Q14" s="672"/>
    </row>
    <row r="15" spans="1:17">
      <c r="A15" s="1145" t="s">
        <v>670</v>
      </c>
      <c r="B15" s="1146"/>
      <c r="C15" s="1147" t="s">
        <v>669</v>
      </c>
      <c r="D15" s="686" t="s">
        <v>672</v>
      </c>
      <c r="E15" s="687"/>
      <c r="F15" s="687"/>
      <c r="G15" s="688">
        <v>34100</v>
      </c>
      <c r="H15" s="689">
        <v>15319</v>
      </c>
      <c r="I15" s="689"/>
      <c r="J15" s="690">
        <v>21056</v>
      </c>
      <c r="K15" s="691">
        <v>40315</v>
      </c>
      <c r="L15" s="692">
        <f>SUM(G15:K15)</f>
        <v>110790</v>
      </c>
      <c r="M15" s="672">
        <v>1</v>
      </c>
      <c r="N15" s="672"/>
      <c r="O15" s="672"/>
      <c r="P15" s="672"/>
      <c r="Q15" s="672"/>
    </row>
    <row r="16" spans="1:17">
      <c r="A16" s="1141"/>
      <c r="B16" s="1142"/>
      <c r="C16" s="1148"/>
      <c r="D16" s="693" t="s">
        <v>674</v>
      </c>
      <c r="E16" s="694"/>
      <c r="F16" s="694"/>
      <c r="G16" s="695">
        <v>10412</v>
      </c>
      <c r="H16" s="695">
        <v>9956</v>
      </c>
      <c r="I16" s="696">
        <v>22696</v>
      </c>
      <c r="J16" s="697">
        <v>22229</v>
      </c>
      <c r="K16" s="698"/>
      <c r="L16" s="699">
        <f>SUM(G16:K16)</f>
        <v>65293</v>
      </c>
      <c r="M16" s="672">
        <v>2</v>
      </c>
      <c r="N16" s="672"/>
      <c r="O16" s="672"/>
      <c r="P16" s="672"/>
      <c r="Q16" s="672"/>
    </row>
    <row r="17" spans="1:17">
      <c r="A17" s="1141"/>
      <c r="B17" s="1142"/>
      <c r="C17" s="1148"/>
      <c r="D17" s="693" t="s">
        <v>726</v>
      </c>
      <c r="E17" s="694"/>
      <c r="F17" s="694"/>
      <c r="G17" s="695"/>
      <c r="H17" s="695"/>
      <c r="I17" s="696"/>
      <c r="J17" s="697">
        <v>24750</v>
      </c>
      <c r="K17" s="698"/>
      <c r="L17" s="699">
        <f t="shared" ref="L17:L23" si="1">SUM(G17:K17)</f>
        <v>24750</v>
      </c>
      <c r="M17" s="672">
        <v>3</v>
      </c>
      <c r="N17" s="672"/>
      <c r="O17" s="672"/>
      <c r="P17" s="672"/>
      <c r="Q17" s="672"/>
    </row>
    <row r="18" spans="1:17">
      <c r="A18" s="1141"/>
      <c r="B18" s="1142"/>
      <c r="C18" s="1148"/>
      <c r="D18" s="693" t="s">
        <v>676</v>
      </c>
      <c r="E18" s="694"/>
      <c r="F18" s="694"/>
      <c r="G18" s="695">
        <v>35596</v>
      </c>
      <c r="H18" s="695"/>
      <c r="I18" s="696"/>
      <c r="J18" s="697">
        <v>31235</v>
      </c>
      <c r="K18" s="698"/>
      <c r="L18" s="699">
        <f t="shared" si="1"/>
        <v>66831</v>
      </c>
      <c r="M18" s="672">
        <v>4</v>
      </c>
      <c r="N18" s="672"/>
      <c r="O18" s="672"/>
      <c r="P18" s="672"/>
      <c r="Q18" s="672"/>
    </row>
    <row r="19" spans="1:17">
      <c r="A19" s="1141"/>
      <c r="B19" s="1142"/>
      <c r="C19" s="700"/>
      <c r="D19" s="693" t="s">
        <v>728</v>
      </c>
      <c r="E19" s="694"/>
      <c r="F19" s="694"/>
      <c r="G19" s="695"/>
      <c r="H19" s="695"/>
      <c r="I19" s="696"/>
      <c r="J19" s="697">
        <v>24999</v>
      </c>
      <c r="K19" s="698">
        <v>23669</v>
      </c>
      <c r="L19" s="699">
        <f t="shared" si="1"/>
        <v>48668</v>
      </c>
      <c r="M19" s="672">
        <v>5</v>
      </c>
      <c r="N19" s="672"/>
      <c r="O19" s="672"/>
      <c r="P19" s="672"/>
      <c r="Q19" s="672"/>
    </row>
    <row r="20" spans="1:17">
      <c r="A20" s="1141"/>
      <c r="B20" s="1142"/>
      <c r="C20" s="700"/>
      <c r="D20" s="693" t="s">
        <v>673</v>
      </c>
      <c r="E20" s="694"/>
      <c r="F20" s="694"/>
      <c r="G20" s="695">
        <v>10758</v>
      </c>
      <c r="H20" s="695">
        <v>47911</v>
      </c>
      <c r="I20" s="696">
        <v>51653</v>
      </c>
      <c r="J20" s="697">
        <v>28013</v>
      </c>
      <c r="K20" s="698">
        <v>20350</v>
      </c>
      <c r="L20" s="699">
        <f t="shared" si="1"/>
        <v>158685</v>
      </c>
      <c r="M20" s="672">
        <v>6</v>
      </c>
      <c r="N20" s="672"/>
      <c r="O20" s="672"/>
      <c r="P20" s="672"/>
      <c r="Q20" s="672"/>
    </row>
    <row r="21" spans="1:17">
      <c r="A21" s="1141"/>
      <c r="B21" s="1142"/>
      <c r="C21" s="700"/>
      <c r="D21" s="693" t="s">
        <v>693</v>
      </c>
      <c r="E21" s="694"/>
      <c r="F21" s="714"/>
      <c r="G21" s="695"/>
      <c r="H21" s="696">
        <v>18530</v>
      </c>
      <c r="I21" s="696">
        <v>23538</v>
      </c>
      <c r="J21" s="697">
        <v>23650</v>
      </c>
      <c r="K21" s="698">
        <v>31500</v>
      </c>
      <c r="L21" s="699">
        <f t="shared" si="1"/>
        <v>97218</v>
      </c>
      <c r="M21" s="672">
        <v>7</v>
      </c>
      <c r="N21" s="672"/>
      <c r="O21" s="672"/>
      <c r="P21" s="672"/>
      <c r="Q21" s="672"/>
    </row>
    <row r="22" spans="1:17">
      <c r="A22" s="1141"/>
      <c r="B22" s="1142"/>
      <c r="C22" s="700"/>
      <c r="D22" s="693" t="s">
        <v>727</v>
      </c>
      <c r="E22" s="694"/>
      <c r="F22" s="694"/>
      <c r="G22" s="695"/>
      <c r="H22" s="696"/>
      <c r="I22" s="696">
        <v>11691</v>
      </c>
      <c r="J22" s="697"/>
      <c r="K22" s="698"/>
      <c r="L22" s="699">
        <f>SUM(G22:K22)</f>
        <v>11691</v>
      </c>
      <c r="M22" s="672">
        <v>8</v>
      </c>
      <c r="N22" s="672"/>
      <c r="O22" s="672"/>
      <c r="P22" s="672"/>
      <c r="Q22" s="672"/>
    </row>
    <row r="23" spans="1:17">
      <c r="A23" s="1141"/>
      <c r="B23" s="1142"/>
      <c r="C23" s="701" t="s">
        <v>257</v>
      </c>
      <c r="D23" s="1149"/>
      <c r="E23" s="1149"/>
      <c r="F23" s="1149"/>
      <c r="G23" s="702">
        <f>SUM(G15:G22)</f>
        <v>90866</v>
      </c>
      <c r="H23" s="702">
        <f t="shared" ref="H23:K23" si="2">SUM(H15:H22)</f>
        <v>91716</v>
      </c>
      <c r="I23" s="702">
        <f t="shared" si="2"/>
        <v>109578</v>
      </c>
      <c r="J23" s="702">
        <f t="shared" si="2"/>
        <v>175932</v>
      </c>
      <c r="K23" s="703">
        <f t="shared" si="2"/>
        <v>115834</v>
      </c>
      <c r="L23" s="699">
        <f t="shared" si="1"/>
        <v>583926</v>
      </c>
      <c r="M23" s="672"/>
      <c r="N23" s="672"/>
      <c r="O23" s="672"/>
      <c r="P23" s="672"/>
      <c r="Q23" s="672"/>
    </row>
    <row r="24" spans="1:17">
      <c r="A24" s="705" t="s">
        <v>17</v>
      </c>
      <c r="B24" s="706"/>
      <c r="C24" s="707"/>
      <c r="D24" s="708"/>
      <c r="E24" s="709"/>
      <c r="F24" s="709"/>
      <c r="G24" s="710">
        <f>G23</f>
        <v>90866</v>
      </c>
      <c r="H24" s="711">
        <f>H23</f>
        <v>91716</v>
      </c>
      <c r="I24" s="711">
        <f>I23</f>
        <v>109578</v>
      </c>
      <c r="J24" s="710">
        <f>J23</f>
        <v>175932</v>
      </c>
      <c r="K24" s="712">
        <f>K23</f>
        <v>115834</v>
      </c>
      <c r="L24" s="713">
        <f>SUM(G24:K24)</f>
        <v>583926</v>
      </c>
      <c r="M24" s="672"/>
      <c r="N24" s="672"/>
      <c r="O24" s="672"/>
      <c r="P24" s="672"/>
      <c r="Q24" s="672"/>
    </row>
    <row r="25" spans="1:17">
      <c r="A25" s="1141" t="s">
        <v>622</v>
      </c>
      <c r="B25" s="1142"/>
      <c r="C25" s="672" t="s">
        <v>623</v>
      </c>
      <c r="D25" s="715" t="s">
        <v>674</v>
      </c>
      <c r="E25" s="716"/>
      <c r="F25" s="716"/>
      <c r="G25" s="717">
        <v>65621</v>
      </c>
      <c r="H25" s="718"/>
      <c r="I25" s="718"/>
      <c r="J25" s="717"/>
      <c r="K25" s="719"/>
      <c r="L25" s="720">
        <f>SUM(G25:K25)</f>
        <v>65621</v>
      </c>
      <c r="M25" s="672">
        <v>1</v>
      </c>
      <c r="N25" s="672"/>
      <c r="O25" s="672"/>
      <c r="P25" s="672"/>
      <c r="Q25" s="672"/>
    </row>
    <row r="26" spans="1:17">
      <c r="A26" s="1141"/>
      <c r="B26" s="1142"/>
      <c r="C26" s="672"/>
      <c r="D26" s="693" t="s">
        <v>730</v>
      </c>
      <c r="E26" s="694"/>
      <c r="F26" s="714"/>
      <c r="G26" s="695"/>
      <c r="H26" s="696"/>
      <c r="I26" s="696"/>
      <c r="J26" s="695">
        <v>297000</v>
      </c>
      <c r="K26" s="721"/>
      <c r="L26" s="699">
        <f>SUM(G26:K26)</f>
        <v>297000</v>
      </c>
      <c r="M26" s="672">
        <v>2</v>
      </c>
      <c r="N26" s="672"/>
      <c r="O26" s="672"/>
      <c r="P26" s="672"/>
      <c r="Q26" s="672"/>
    </row>
    <row r="27" spans="1:17">
      <c r="A27" s="1141"/>
      <c r="B27" s="1142"/>
      <c r="C27" s="672"/>
      <c r="D27" s="693" t="s">
        <v>729</v>
      </c>
      <c r="E27" s="694"/>
      <c r="F27" s="694"/>
      <c r="G27" s="695"/>
      <c r="H27" s="696"/>
      <c r="I27" s="696"/>
      <c r="J27" s="695">
        <v>213459</v>
      </c>
      <c r="K27" s="721"/>
      <c r="L27" s="699">
        <f t="shared" ref="L27:L28" si="3">SUM(G27:K27)</f>
        <v>213459</v>
      </c>
      <c r="M27" s="672">
        <v>3</v>
      </c>
      <c r="N27" s="672"/>
      <c r="O27" s="672"/>
      <c r="P27" s="672"/>
      <c r="Q27" s="672"/>
    </row>
    <row r="28" spans="1:17">
      <c r="A28" s="1141"/>
      <c r="B28" s="1142"/>
      <c r="C28" s="672"/>
      <c r="D28" s="693" t="s">
        <v>694</v>
      </c>
      <c r="E28" s="694"/>
      <c r="F28" s="694"/>
      <c r="G28" s="695"/>
      <c r="H28" s="696">
        <v>167013</v>
      </c>
      <c r="I28" s="696"/>
      <c r="J28" s="695"/>
      <c r="K28" s="721"/>
      <c r="L28" s="699">
        <f t="shared" si="3"/>
        <v>167013</v>
      </c>
      <c r="M28" s="672">
        <v>4</v>
      </c>
      <c r="N28" s="672"/>
      <c r="O28" s="672"/>
      <c r="P28" s="672"/>
      <c r="Q28" s="672"/>
    </row>
    <row r="29" spans="1:17">
      <c r="A29" s="1141"/>
      <c r="B29" s="1142"/>
      <c r="C29" s="701" t="s">
        <v>257</v>
      </c>
      <c r="D29" s="672"/>
      <c r="E29" s="722"/>
      <c r="F29" s="722"/>
      <c r="G29" s="702">
        <f>SUM(G25:G28)</f>
        <v>65621</v>
      </c>
      <c r="H29" s="702">
        <f t="shared" ref="H29:J29" si="4">SUM(H25:H28)</f>
        <v>167013</v>
      </c>
      <c r="I29" s="702">
        <f t="shared" si="4"/>
        <v>0</v>
      </c>
      <c r="J29" s="702">
        <f t="shared" si="4"/>
        <v>510459</v>
      </c>
      <c r="K29" s="723"/>
      <c r="L29" s="724">
        <f>SUM(G29:J29)</f>
        <v>743093</v>
      </c>
      <c r="M29" s="672"/>
      <c r="N29" s="672"/>
      <c r="O29" s="672"/>
      <c r="P29" s="672"/>
      <c r="Q29" s="672"/>
    </row>
    <row r="30" spans="1:17">
      <c r="A30" s="705" t="s">
        <v>17</v>
      </c>
      <c r="B30" s="706"/>
      <c r="C30" s="707"/>
      <c r="D30" s="725"/>
      <c r="E30" s="709"/>
      <c r="F30" s="709"/>
      <c r="G30" s="710">
        <f>G29</f>
        <v>65621</v>
      </c>
      <c r="H30" s="710">
        <f t="shared" ref="H30:J30" si="5">H29</f>
        <v>167013</v>
      </c>
      <c r="I30" s="710">
        <f t="shared" si="5"/>
        <v>0</v>
      </c>
      <c r="J30" s="710">
        <f t="shared" si="5"/>
        <v>510459</v>
      </c>
      <c r="K30" s="726"/>
      <c r="L30" s="727">
        <f t="shared" ref="L30:L37" si="6">SUM(G30:J30)</f>
        <v>743093</v>
      </c>
      <c r="M30" s="672"/>
      <c r="N30" s="672"/>
      <c r="O30" s="672"/>
      <c r="P30" s="672"/>
      <c r="Q30" s="672"/>
    </row>
    <row r="31" spans="1:17" ht="13.5" customHeight="1">
      <c r="A31" s="1145" t="s">
        <v>451</v>
      </c>
      <c r="B31" s="1146"/>
      <c r="C31" s="728" t="s">
        <v>452</v>
      </c>
      <c r="D31" s="686" t="s">
        <v>695</v>
      </c>
      <c r="E31" s="687"/>
      <c r="F31" s="687"/>
      <c r="G31" s="688"/>
      <c r="H31" s="689">
        <v>131374</v>
      </c>
      <c r="I31" s="689"/>
      <c r="J31" s="729"/>
      <c r="K31" s="726"/>
      <c r="L31" s="727">
        <f t="shared" si="6"/>
        <v>131374</v>
      </c>
      <c r="M31" s="730"/>
      <c r="N31" s="672"/>
      <c r="O31" s="672"/>
      <c r="P31" s="672"/>
      <c r="Q31" s="672"/>
    </row>
    <row r="32" spans="1:17">
      <c r="A32" s="1141"/>
      <c r="B32" s="1142"/>
      <c r="C32" s="701" t="s">
        <v>257</v>
      </c>
      <c r="D32" s="1149"/>
      <c r="E32" s="1149"/>
      <c r="F32" s="1149"/>
      <c r="G32" s="702"/>
      <c r="H32" s="731">
        <f>SUM(H31)</f>
        <v>131374</v>
      </c>
      <c r="I32" s="731">
        <f>SUM(I31)</f>
        <v>0</v>
      </c>
      <c r="J32" s="732"/>
      <c r="K32" s="733"/>
      <c r="L32" s="734">
        <f t="shared" si="6"/>
        <v>131374</v>
      </c>
      <c r="M32" s="672"/>
      <c r="N32" s="672"/>
      <c r="O32" s="672"/>
      <c r="P32" s="672"/>
      <c r="Q32" s="672"/>
    </row>
    <row r="33" spans="1:17">
      <c r="A33" s="705" t="s">
        <v>17</v>
      </c>
      <c r="B33" s="706"/>
      <c r="C33" s="707"/>
      <c r="D33" s="708"/>
      <c r="E33" s="709"/>
      <c r="F33" s="709"/>
      <c r="G33" s="735"/>
      <c r="H33" s="711">
        <f>H32</f>
        <v>131374</v>
      </c>
      <c r="I33" s="711">
        <f>I32</f>
        <v>0</v>
      </c>
      <c r="J33" s="710">
        <f>J32</f>
        <v>0</v>
      </c>
      <c r="K33" s="712"/>
      <c r="L33" s="713">
        <f t="shared" si="6"/>
        <v>131374</v>
      </c>
      <c r="M33" s="672"/>
      <c r="N33" s="672"/>
      <c r="O33" s="672"/>
      <c r="P33" s="672"/>
      <c r="Q33" s="672"/>
    </row>
    <row r="34" spans="1:17" ht="12.6" customHeight="1">
      <c r="A34" s="1145" t="s">
        <v>731</v>
      </c>
      <c r="B34" s="1146"/>
      <c r="C34" s="728" t="s">
        <v>732</v>
      </c>
      <c r="D34" s="686" t="s">
        <v>734</v>
      </c>
      <c r="E34" s="687"/>
      <c r="F34" s="736"/>
      <c r="G34" s="688"/>
      <c r="H34" s="689"/>
      <c r="I34" s="689">
        <v>3310</v>
      </c>
      <c r="J34" s="688"/>
      <c r="K34" s="737"/>
      <c r="L34" s="692">
        <f t="shared" ref="L34:L36" si="7">SUM(G34:K34)</f>
        <v>3310</v>
      </c>
      <c r="M34" s="730">
        <v>1</v>
      </c>
      <c r="N34" s="672"/>
      <c r="O34" s="672"/>
      <c r="P34" s="672"/>
      <c r="Q34" s="672"/>
    </row>
    <row r="35" spans="1:17">
      <c r="A35" s="1141"/>
      <c r="B35" s="1142"/>
      <c r="C35" s="700"/>
      <c r="D35" s="693" t="s">
        <v>733</v>
      </c>
      <c r="E35" s="694"/>
      <c r="F35" s="714"/>
      <c r="G35" s="695"/>
      <c r="H35" s="696"/>
      <c r="I35" s="696">
        <v>76085</v>
      </c>
      <c r="J35" s="695"/>
      <c r="K35" s="721"/>
      <c r="L35" s="699">
        <f t="shared" si="7"/>
        <v>76085</v>
      </c>
      <c r="M35" s="730">
        <v>2</v>
      </c>
      <c r="N35" s="672"/>
      <c r="O35" s="672"/>
      <c r="P35" s="672"/>
      <c r="Q35" s="672"/>
    </row>
    <row r="36" spans="1:17">
      <c r="A36" s="1141"/>
      <c r="B36" s="1142"/>
      <c r="C36" s="701" t="s">
        <v>257</v>
      </c>
      <c r="D36" s="1149"/>
      <c r="E36" s="1149"/>
      <c r="F36" s="1149"/>
      <c r="G36" s="731">
        <f>SUM(G34:G35)</f>
        <v>0</v>
      </c>
      <c r="H36" s="731">
        <f t="shared" ref="H36:J36" si="8">SUM(H34:H35)</f>
        <v>0</v>
      </c>
      <c r="I36" s="731">
        <f t="shared" si="8"/>
        <v>79395</v>
      </c>
      <c r="J36" s="732">
        <f t="shared" si="8"/>
        <v>0</v>
      </c>
      <c r="K36" s="733"/>
      <c r="L36" s="734">
        <f t="shared" si="7"/>
        <v>79395</v>
      </c>
      <c r="M36" s="672"/>
      <c r="N36" s="672"/>
      <c r="O36" s="672"/>
      <c r="P36" s="672"/>
      <c r="Q36" s="672"/>
    </row>
    <row r="37" spans="1:17">
      <c r="A37" s="705" t="s">
        <v>17</v>
      </c>
      <c r="B37" s="706"/>
      <c r="C37" s="707"/>
      <c r="D37" s="708"/>
      <c r="E37" s="709"/>
      <c r="F37" s="709"/>
      <c r="G37" s="711">
        <f>SUM(G36)</f>
        <v>0</v>
      </c>
      <c r="H37" s="711">
        <f t="shared" ref="H37:I37" si="9">SUM(H36)</f>
        <v>0</v>
      </c>
      <c r="I37" s="711">
        <f t="shared" si="9"/>
        <v>79395</v>
      </c>
      <c r="J37" s="710">
        <f t="shared" ref="J37" si="10">SUM(J36)</f>
        <v>0</v>
      </c>
      <c r="K37" s="712"/>
      <c r="L37" s="713">
        <f t="shared" si="6"/>
        <v>79395</v>
      </c>
      <c r="M37" s="672"/>
      <c r="N37" s="672"/>
      <c r="O37" s="672"/>
      <c r="P37" s="672"/>
      <c r="Q37" s="672"/>
    </row>
    <row r="38" spans="1:17">
      <c r="A38" s="1165" t="s">
        <v>757</v>
      </c>
      <c r="B38" s="1151"/>
      <c r="C38" s="738" t="s">
        <v>758</v>
      </c>
      <c r="D38" s="686" t="s">
        <v>672</v>
      </c>
      <c r="E38" s="687"/>
      <c r="F38" s="687"/>
      <c r="G38" s="688"/>
      <c r="H38" s="689"/>
      <c r="I38" s="689"/>
      <c r="J38" s="688"/>
      <c r="K38" s="737">
        <v>5184</v>
      </c>
      <c r="L38" s="692">
        <f>SUM(G38:K38)</f>
        <v>5184</v>
      </c>
      <c r="M38" s="672"/>
      <c r="N38" s="672"/>
      <c r="O38" s="672"/>
      <c r="P38" s="672"/>
      <c r="Q38" s="672"/>
    </row>
    <row r="39" spans="1:17">
      <c r="A39" s="1166"/>
      <c r="B39" s="1153"/>
      <c r="C39" s="701" t="s">
        <v>257</v>
      </c>
      <c r="D39" s="707"/>
      <c r="E39" s="739"/>
      <c r="F39" s="739"/>
      <c r="G39" s="702"/>
      <c r="H39" s="740"/>
      <c r="I39" s="740"/>
      <c r="J39" s="702"/>
      <c r="K39" s="703">
        <f>K38</f>
        <v>5184</v>
      </c>
      <c r="L39" s="704">
        <f t="shared" ref="L39" si="11">SUM(G39:K39)</f>
        <v>5184</v>
      </c>
      <c r="M39" s="672"/>
      <c r="N39" s="672"/>
      <c r="O39" s="672"/>
      <c r="P39" s="672"/>
      <c r="Q39" s="672"/>
    </row>
    <row r="40" spans="1:17">
      <c r="A40" s="705" t="s">
        <v>17</v>
      </c>
      <c r="B40" s="706"/>
      <c r="C40" s="707"/>
      <c r="D40" s="707"/>
      <c r="E40" s="739"/>
      <c r="F40" s="739"/>
      <c r="G40" s="702"/>
      <c r="H40" s="740"/>
      <c r="I40" s="740"/>
      <c r="J40" s="702"/>
      <c r="K40" s="703">
        <f>K39</f>
        <v>5184</v>
      </c>
      <c r="L40" s="704">
        <f>SUM(G40:K40)</f>
        <v>5184</v>
      </c>
      <c r="M40" s="672"/>
      <c r="N40" s="672"/>
      <c r="O40" s="672"/>
      <c r="P40" s="672"/>
      <c r="Q40" s="672"/>
    </row>
    <row r="41" spans="1:17">
      <c r="A41" s="1145" t="s">
        <v>716</v>
      </c>
      <c r="B41" s="1146"/>
      <c r="C41" s="728" t="s">
        <v>767</v>
      </c>
      <c r="D41" s="693" t="s">
        <v>733</v>
      </c>
      <c r="E41" s="687"/>
      <c r="F41" s="736"/>
      <c r="G41" s="688"/>
      <c r="H41" s="689"/>
      <c r="I41" s="689"/>
      <c r="J41" s="688"/>
      <c r="K41" s="737">
        <v>10098</v>
      </c>
      <c r="L41" s="692">
        <f t="shared" ref="L41:L43" si="12">SUM(G41:K41)</f>
        <v>10098</v>
      </c>
      <c r="M41" s="672"/>
      <c r="N41" s="672"/>
      <c r="O41" s="672"/>
      <c r="P41" s="672"/>
      <c r="Q41" s="672"/>
    </row>
    <row r="42" spans="1:17">
      <c r="A42" s="1141"/>
      <c r="B42" s="1142"/>
      <c r="C42" s="701" t="s">
        <v>257</v>
      </c>
      <c r="D42" s="1149"/>
      <c r="E42" s="1149"/>
      <c r="F42" s="1149"/>
      <c r="G42" s="731">
        <f>SUM(G41:G41)</f>
        <v>0</v>
      </c>
      <c r="H42" s="731">
        <f>SUM(H41:H41)</f>
        <v>0</v>
      </c>
      <c r="I42" s="731">
        <f>SUM(I41:I41)</f>
        <v>0</v>
      </c>
      <c r="J42" s="732">
        <f>SUM(J41:J41)</f>
        <v>0</v>
      </c>
      <c r="K42" s="733">
        <f>SUM(K41:K41)</f>
        <v>10098</v>
      </c>
      <c r="L42" s="734">
        <f t="shared" si="12"/>
        <v>10098</v>
      </c>
      <c r="M42" s="672"/>
      <c r="N42" s="672"/>
      <c r="O42" s="672"/>
      <c r="P42" s="672"/>
      <c r="Q42" s="672"/>
    </row>
    <row r="43" spans="1:17">
      <c r="A43" s="705" t="s">
        <v>17</v>
      </c>
      <c r="B43" s="706"/>
      <c r="C43" s="707"/>
      <c r="D43" s="708"/>
      <c r="E43" s="709"/>
      <c r="F43" s="709"/>
      <c r="G43" s="711">
        <f>SUM(G42)</f>
        <v>0</v>
      </c>
      <c r="H43" s="711">
        <f t="shared" ref="H43:K43" si="13">SUM(H42)</f>
        <v>0</v>
      </c>
      <c r="I43" s="711">
        <f t="shared" si="13"/>
        <v>0</v>
      </c>
      <c r="J43" s="710">
        <f t="shared" si="13"/>
        <v>0</v>
      </c>
      <c r="K43" s="712">
        <f t="shared" si="13"/>
        <v>10098</v>
      </c>
      <c r="L43" s="713">
        <f t="shared" si="12"/>
        <v>10098</v>
      </c>
      <c r="M43" s="672"/>
      <c r="N43" s="672"/>
      <c r="O43" s="672"/>
      <c r="P43" s="672"/>
      <c r="Q43" s="672"/>
    </row>
    <row r="44" spans="1:17" ht="13.8" thickBot="1">
      <c r="A44" s="1143" t="s">
        <v>18</v>
      </c>
      <c r="B44" s="1144"/>
      <c r="C44" s="741"/>
      <c r="D44" s="741"/>
      <c r="E44" s="741"/>
      <c r="F44" s="742"/>
      <c r="G44" s="743">
        <f>G14+G24+G30+G33+G37+G40+G43</f>
        <v>223655</v>
      </c>
      <c r="H44" s="743">
        <f t="shared" ref="H44:J44" si="14">H14+H24+H30+H33+H37+H40+H43</f>
        <v>523739</v>
      </c>
      <c r="I44" s="743">
        <f t="shared" si="14"/>
        <v>251343</v>
      </c>
      <c r="J44" s="743">
        <f t="shared" si="14"/>
        <v>686391</v>
      </c>
      <c r="K44" s="744">
        <f>K14+K24+K30+K33+K37+K40+K43</f>
        <v>170441</v>
      </c>
      <c r="L44" s="745">
        <f>SUM(G44:K44)</f>
        <v>1855569</v>
      </c>
      <c r="M44" s="672"/>
      <c r="N44" s="672"/>
      <c r="O44" s="672"/>
      <c r="P44" s="672"/>
      <c r="Q44" s="672"/>
    </row>
    <row r="45" spans="1:17" ht="16.2">
      <c r="A45" s="746"/>
      <c r="B45" s="675"/>
      <c r="C45" s="676"/>
      <c r="D45" s="676"/>
      <c r="E45" s="676"/>
      <c r="F45" s="672"/>
      <c r="G45" s="676"/>
      <c r="H45" s="676"/>
      <c r="I45" s="672"/>
      <c r="J45" s="672"/>
      <c r="K45" s="672"/>
      <c r="L45" s="673" t="s">
        <v>564</v>
      </c>
      <c r="M45" s="672"/>
      <c r="N45" s="672"/>
      <c r="O45" s="672"/>
      <c r="P45" s="672"/>
      <c r="Q45" s="672"/>
    </row>
    <row r="46" spans="1:17">
      <c r="A46" s="672"/>
      <c r="B46" s="672"/>
      <c r="C46" s="672"/>
      <c r="D46" s="672"/>
      <c r="E46" s="672"/>
      <c r="F46" s="672"/>
      <c r="G46" s="672"/>
      <c r="H46" s="672"/>
      <c r="I46" s="672"/>
      <c r="J46" s="672"/>
      <c r="K46" s="672"/>
      <c r="L46" s="672"/>
      <c r="M46" s="672"/>
      <c r="N46" s="672"/>
      <c r="O46" s="672"/>
      <c r="P46" s="672"/>
      <c r="Q46" s="672"/>
    </row>
    <row r="47" spans="1:17" ht="16.2">
      <c r="A47" s="675" t="s">
        <v>751</v>
      </c>
      <c r="B47" s="675"/>
      <c r="C47" s="676"/>
      <c r="D47" s="676"/>
      <c r="E47" s="676"/>
      <c r="F47" s="676"/>
      <c r="G47" s="676"/>
      <c r="H47" s="676"/>
      <c r="I47" s="676"/>
      <c r="J47" s="676"/>
      <c r="K47" s="676"/>
      <c r="L47" s="676"/>
      <c r="M47" s="672"/>
      <c r="N47" s="672"/>
      <c r="O47" s="672"/>
      <c r="P47" s="672"/>
      <c r="Q47" s="672"/>
    </row>
    <row r="48" spans="1:17" ht="16.2">
      <c r="A48" s="675"/>
      <c r="B48" s="675"/>
      <c r="C48" s="676"/>
      <c r="D48" s="676"/>
      <c r="E48" s="676"/>
      <c r="F48" s="676"/>
      <c r="G48" s="676"/>
      <c r="H48" s="676"/>
      <c r="I48" s="676"/>
      <c r="J48" s="676"/>
      <c r="K48" s="676"/>
      <c r="L48" s="676"/>
      <c r="M48" s="672"/>
      <c r="N48" s="672"/>
      <c r="O48" s="672"/>
      <c r="P48" s="672"/>
      <c r="Q48" s="672"/>
    </row>
    <row r="49" spans="1:17" ht="16.8" thickBot="1">
      <c r="A49" s="675"/>
      <c r="B49" s="675"/>
      <c r="C49" s="676"/>
      <c r="D49" s="676"/>
      <c r="E49" s="676"/>
      <c r="F49" s="676"/>
      <c r="G49" s="676"/>
      <c r="H49" s="676"/>
      <c r="I49" s="677" t="s">
        <v>10</v>
      </c>
      <c r="J49" s="677"/>
      <c r="K49" s="677"/>
      <c r="L49" s="677"/>
      <c r="M49" s="672"/>
      <c r="N49" s="672"/>
      <c r="O49" s="672"/>
      <c r="P49" s="672"/>
      <c r="Q49" s="672"/>
    </row>
    <row r="50" spans="1:17">
      <c r="A50" s="1154" t="s">
        <v>627</v>
      </c>
      <c r="B50" s="1155"/>
      <c r="C50" s="1158" t="s">
        <v>628</v>
      </c>
      <c r="D50" s="1160" t="s">
        <v>761</v>
      </c>
      <c r="E50" s="1161"/>
      <c r="F50" s="1161"/>
      <c r="G50" s="1161"/>
      <c r="H50" s="1161"/>
      <c r="I50" s="1162"/>
      <c r="J50" s="747"/>
      <c r="K50" s="747"/>
      <c r="L50" s="747"/>
      <c r="M50" s="672"/>
      <c r="N50" s="672"/>
      <c r="O50" s="672"/>
      <c r="P50" s="672"/>
      <c r="Q50" s="672"/>
    </row>
    <row r="51" spans="1:17">
      <c r="A51" s="1156"/>
      <c r="B51" s="1157"/>
      <c r="C51" s="1159"/>
      <c r="D51" s="1163" t="s">
        <v>19</v>
      </c>
      <c r="E51" s="1164"/>
      <c r="F51" s="1164"/>
      <c r="G51" s="1164"/>
      <c r="H51" s="1157"/>
      <c r="I51" s="748" t="s">
        <v>13</v>
      </c>
      <c r="J51" s="747"/>
      <c r="K51" s="747"/>
      <c r="L51" s="747"/>
      <c r="M51" s="672"/>
      <c r="N51" s="672"/>
      <c r="O51" s="672"/>
      <c r="P51" s="672"/>
      <c r="Q51" s="672"/>
    </row>
    <row r="52" spans="1:17">
      <c r="A52" s="1145" t="s">
        <v>620</v>
      </c>
      <c r="B52" s="1146"/>
      <c r="C52" s="1147" t="s">
        <v>667</v>
      </c>
      <c r="D52" s="749" t="s">
        <v>624</v>
      </c>
      <c r="E52" s="722"/>
      <c r="F52" s="722"/>
      <c r="G52" s="750"/>
      <c r="H52" s="672"/>
      <c r="I52" s="751"/>
      <c r="J52" s="750"/>
      <c r="K52" s="750"/>
      <c r="L52" s="750"/>
      <c r="M52" s="672"/>
      <c r="N52" s="752" t="s">
        <v>696</v>
      </c>
      <c r="O52" s="753" t="s">
        <v>688</v>
      </c>
      <c r="P52" s="752" t="s">
        <v>689</v>
      </c>
      <c r="Q52" s="752" t="s">
        <v>17</v>
      </c>
    </row>
    <row r="53" spans="1:17">
      <c r="A53" s="1141"/>
      <c r="B53" s="1142"/>
      <c r="C53" s="1148"/>
      <c r="D53" s="749" t="s">
        <v>645</v>
      </c>
      <c r="E53" s="672"/>
      <c r="F53" s="672"/>
      <c r="G53" s="750">
        <v>2</v>
      </c>
      <c r="H53" s="750" t="s">
        <v>16</v>
      </c>
      <c r="I53" s="751">
        <v>56430</v>
      </c>
      <c r="J53" s="750"/>
      <c r="K53" s="750"/>
      <c r="L53" s="750"/>
      <c r="M53" s="672"/>
      <c r="N53" s="754"/>
      <c r="O53" s="754">
        <v>25080</v>
      </c>
      <c r="P53" s="754"/>
      <c r="Q53" s="754">
        <f>SUM(N53:P53)</f>
        <v>25080</v>
      </c>
    </row>
    <row r="54" spans="1:17">
      <c r="A54" s="1141"/>
      <c r="B54" s="1142"/>
      <c r="C54" s="1148"/>
      <c r="D54" s="749" t="s">
        <v>697</v>
      </c>
      <c r="E54" s="672"/>
      <c r="F54" s="672"/>
      <c r="G54" s="750">
        <v>1</v>
      </c>
      <c r="H54" s="750" t="s">
        <v>16</v>
      </c>
      <c r="I54" s="751">
        <v>40095</v>
      </c>
      <c r="J54" s="750"/>
      <c r="K54" s="750"/>
      <c r="L54" s="750"/>
      <c r="M54" s="672"/>
      <c r="N54" s="754"/>
      <c r="O54" s="754">
        <v>40095</v>
      </c>
      <c r="P54" s="754"/>
      <c r="Q54" s="754">
        <f t="shared" ref="Q54:Q61" si="15">SUM(N54:P54)</f>
        <v>40095</v>
      </c>
    </row>
    <row r="55" spans="1:17">
      <c r="A55" s="1141"/>
      <c r="B55" s="1142"/>
      <c r="C55" s="1148"/>
      <c r="D55" s="749" t="s">
        <v>568</v>
      </c>
      <c r="E55" s="722"/>
      <c r="F55" s="722"/>
      <c r="G55" s="750">
        <v>2</v>
      </c>
      <c r="H55" s="750" t="s">
        <v>16</v>
      </c>
      <c r="I55" s="751">
        <v>45112</v>
      </c>
      <c r="J55" s="750"/>
      <c r="K55" s="750"/>
      <c r="L55" s="750"/>
      <c r="M55" s="672"/>
      <c r="N55" s="754"/>
      <c r="O55" s="754"/>
      <c r="P55" s="754">
        <v>27842</v>
      </c>
      <c r="Q55" s="754">
        <f t="shared" si="15"/>
        <v>27842</v>
      </c>
    </row>
    <row r="56" spans="1:17">
      <c r="A56" s="1141"/>
      <c r="B56" s="1142"/>
      <c r="C56" s="1148"/>
      <c r="D56" s="749" t="s">
        <v>554</v>
      </c>
      <c r="E56" s="722"/>
      <c r="F56" s="722"/>
      <c r="G56" s="750">
        <v>2</v>
      </c>
      <c r="H56" s="750" t="s">
        <v>16</v>
      </c>
      <c r="I56" s="751">
        <v>45322</v>
      </c>
      <c r="J56" s="750"/>
      <c r="K56" s="750"/>
      <c r="L56" s="750"/>
      <c r="M56" s="672"/>
      <c r="N56" s="754"/>
      <c r="O56" s="754"/>
      <c r="P56" s="754">
        <v>23652</v>
      </c>
      <c r="Q56" s="754">
        <f t="shared" si="15"/>
        <v>23652</v>
      </c>
    </row>
    <row r="57" spans="1:17">
      <c r="A57" s="1141"/>
      <c r="B57" s="1142"/>
      <c r="C57" s="1148"/>
      <c r="D57" s="749" t="s">
        <v>735</v>
      </c>
      <c r="E57" s="722"/>
      <c r="F57" s="722"/>
      <c r="G57" s="750">
        <v>1</v>
      </c>
      <c r="H57" s="750" t="s">
        <v>16</v>
      </c>
      <c r="I57" s="751">
        <v>18260</v>
      </c>
      <c r="J57" s="750"/>
      <c r="K57" s="750"/>
      <c r="L57" s="750"/>
      <c r="M57" s="672"/>
      <c r="N57" s="754">
        <v>21670</v>
      </c>
      <c r="O57" s="754"/>
      <c r="P57" s="754"/>
      <c r="Q57" s="754"/>
    </row>
    <row r="58" spans="1:17">
      <c r="A58" s="1141"/>
      <c r="B58" s="1142"/>
      <c r="C58" s="1148"/>
      <c r="D58" s="749" t="s">
        <v>668</v>
      </c>
      <c r="E58" s="722"/>
      <c r="F58" s="722"/>
      <c r="G58" s="750">
        <v>1</v>
      </c>
      <c r="H58" s="755" t="s">
        <v>16</v>
      </c>
      <c r="I58" s="751">
        <v>15674</v>
      </c>
      <c r="J58" s="750"/>
      <c r="K58" s="750"/>
      <c r="L58" s="750"/>
      <c r="M58" s="672"/>
      <c r="N58" s="754"/>
      <c r="O58" s="754"/>
      <c r="P58" s="754">
        <v>15674</v>
      </c>
      <c r="Q58" s="754">
        <f t="shared" si="15"/>
        <v>15674</v>
      </c>
    </row>
    <row r="59" spans="1:17">
      <c r="A59" s="1141"/>
      <c r="B59" s="1142"/>
      <c r="C59" s="700"/>
      <c r="D59" s="749" t="s">
        <v>762</v>
      </c>
      <c r="E59" s="722"/>
      <c r="F59" s="722"/>
      <c r="G59" s="750">
        <v>1</v>
      </c>
      <c r="H59" s="755" t="s">
        <v>16</v>
      </c>
      <c r="I59" s="751">
        <v>22055</v>
      </c>
      <c r="J59" s="750"/>
      <c r="K59" s="750"/>
      <c r="L59" s="750"/>
      <c r="M59" s="672"/>
      <c r="N59" s="754"/>
      <c r="O59" s="754"/>
      <c r="P59" s="754"/>
      <c r="Q59" s="754"/>
    </row>
    <row r="60" spans="1:17">
      <c r="A60" s="1141"/>
      <c r="B60" s="1142"/>
      <c r="C60" s="700"/>
      <c r="D60" s="749" t="s">
        <v>625</v>
      </c>
      <c r="E60" s="722"/>
      <c r="F60" s="722"/>
      <c r="G60" s="750">
        <v>1</v>
      </c>
      <c r="H60" s="755" t="s">
        <v>16</v>
      </c>
      <c r="I60" s="751">
        <v>38156</v>
      </c>
      <c r="J60" s="750"/>
      <c r="K60" s="750"/>
      <c r="L60" s="750"/>
      <c r="M60" s="672"/>
      <c r="N60" s="754">
        <v>41510</v>
      </c>
      <c r="O60" s="754"/>
      <c r="P60" s="754"/>
      <c r="Q60" s="754">
        <f t="shared" si="15"/>
        <v>41510</v>
      </c>
    </row>
    <row r="61" spans="1:17">
      <c r="A61" s="1141"/>
      <c r="B61" s="1142"/>
      <c r="C61" s="700"/>
      <c r="D61" s="715" t="s">
        <v>671</v>
      </c>
      <c r="E61" s="716"/>
      <c r="F61" s="716"/>
      <c r="G61" s="756">
        <v>2</v>
      </c>
      <c r="H61" s="757" t="s">
        <v>16</v>
      </c>
      <c r="I61" s="758">
        <v>21395</v>
      </c>
      <c r="J61" s="750"/>
      <c r="K61" s="750"/>
      <c r="L61" s="750"/>
      <c r="M61" s="672"/>
      <c r="N61" s="754">
        <v>8635</v>
      </c>
      <c r="O61" s="754"/>
      <c r="P61" s="754"/>
      <c r="Q61" s="754">
        <f t="shared" si="15"/>
        <v>8635</v>
      </c>
    </row>
    <row r="62" spans="1:17">
      <c r="A62" s="1141"/>
      <c r="B62" s="1142"/>
      <c r="C62" s="701" t="s">
        <v>257</v>
      </c>
      <c r="D62" s="1149"/>
      <c r="E62" s="1149"/>
      <c r="F62" s="1149"/>
      <c r="G62" s="759"/>
      <c r="H62" s="707"/>
      <c r="I62" s="760">
        <f>SUM(I53:I61)</f>
        <v>302499</v>
      </c>
      <c r="J62" s="750"/>
      <c r="K62" s="750"/>
      <c r="L62" s="750"/>
      <c r="M62" s="672"/>
      <c r="N62" s="754">
        <f>SUM(N53:N61)</f>
        <v>71815</v>
      </c>
      <c r="O62" s="754">
        <f t="shared" ref="O62:P62" si="16">SUM(O53:O61)</f>
        <v>65175</v>
      </c>
      <c r="P62" s="754">
        <f t="shared" si="16"/>
        <v>67168</v>
      </c>
      <c r="Q62" s="754">
        <f>SUM(N62:P62)</f>
        <v>204158</v>
      </c>
    </row>
    <row r="63" spans="1:17">
      <c r="A63" s="705" t="s">
        <v>17</v>
      </c>
      <c r="B63" s="706"/>
      <c r="C63" s="707"/>
      <c r="D63" s="708"/>
      <c r="E63" s="709"/>
      <c r="F63" s="709"/>
      <c r="G63" s="709"/>
      <c r="H63" s="709"/>
      <c r="I63" s="761">
        <f>I62</f>
        <v>302499</v>
      </c>
      <c r="J63" s="750"/>
      <c r="K63" s="750"/>
      <c r="L63" s="750"/>
      <c r="M63" s="672"/>
      <c r="N63" s="672"/>
      <c r="O63" s="672"/>
      <c r="P63" s="672"/>
      <c r="Q63" s="672"/>
    </row>
    <row r="64" spans="1:17">
      <c r="A64" s="1145" t="s">
        <v>670</v>
      </c>
      <c r="B64" s="1146"/>
      <c r="C64" s="1147" t="s">
        <v>669</v>
      </c>
      <c r="D64" s="762" t="s">
        <v>624</v>
      </c>
      <c r="E64" s="763"/>
      <c r="F64" s="763"/>
      <c r="G64" s="763"/>
      <c r="H64" s="763"/>
      <c r="I64" s="764"/>
      <c r="J64" s="750"/>
      <c r="K64" s="750"/>
      <c r="L64" s="750"/>
      <c r="M64" s="672"/>
      <c r="N64" s="672"/>
      <c r="O64" s="765" t="s">
        <v>688</v>
      </c>
      <c r="P64" s="752" t="s">
        <v>689</v>
      </c>
      <c r="Q64" s="752" t="s">
        <v>17</v>
      </c>
    </row>
    <row r="65" spans="1:17">
      <c r="A65" s="1141"/>
      <c r="B65" s="1142"/>
      <c r="C65" s="1148"/>
      <c r="D65" s="749" t="s">
        <v>645</v>
      </c>
      <c r="E65" s="766"/>
      <c r="F65" s="766"/>
      <c r="G65" s="767">
        <v>5</v>
      </c>
      <c r="H65" s="767" t="s">
        <v>16</v>
      </c>
      <c r="I65" s="751">
        <v>155428</v>
      </c>
      <c r="J65" s="750"/>
      <c r="K65" s="750"/>
      <c r="L65" s="750"/>
      <c r="M65" s="672"/>
      <c r="N65" s="672"/>
      <c r="O65" s="754"/>
      <c r="P65" s="754">
        <v>34100</v>
      </c>
      <c r="Q65" s="754">
        <f t="shared" ref="Q65:Q73" si="17">SUM(O65:P65)</f>
        <v>34100</v>
      </c>
    </row>
    <row r="66" spans="1:17">
      <c r="A66" s="1141"/>
      <c r="B66" s="1142"/>
      <c r="C66" s="1148"/>
      <c r="D66" s="749" t="s">
        <v>554</v>
      </c>
      <c r="E66" s="766"/>
      <c r="F66" s="766"/>
      <c r="G66" s="767">
        <v>1</v>
      </c>
      <c r="H66" s="767" t="s">
        <v>16</v>
      </c>
      <c r="I66" s="751">
        <v>27111</v>
      </c>
      <c r="J66" s="750"/>
      <c r="K66" s="750"/>
      <c r="L66" s="750"/>
      <c r="M66" s="672"/>
      <c r="N66" s="672"/>
      <c r="O66" s="754">
        <v>27111</v>
      </c>
      <c r="P66" s="754"/>
      <c r="Q66" s="754">
        <f t="shared" si="17"/>
        <v>27111</v>
      </c>
    </row>
    <row r="67" spans="1:17">
      <c r="A67" s="1141"/>
      <c r="B67" s="1142"/>
      <c r="C67" s="1148"/>
      <c r="D67" s="749" t="s">
        <v>568</v>
      </c>
      <c r="E67" s="766"/>
      <c r="F67" s="766"/>
      <c r="G67" s="767">
        <v>4</v>
      </c>
      <c r="H67" s="767" t="s">
        <v>16</v>
      </c>
      <c r="I67" s="751">
        <v>68583</v>
      </c>
      <c r="J67" s="750"/>
      <c r="K67" s="750"/>
      <c r="L67" s="750"/>
      <c r="M67" s="672"/>
      <c r="N67" s="672"/>
      <c r="O67" s="754">
        <v>33849</v>
      </c>
      <c r="P67" s="754"/>
      <c r="Q67" s="754">
        <f t="shared" si="17"/>
        <v>33849</v>
      </c>
    </row>
    <row r="68" spans="1:17">
      <c r="A68" s="1141"/>
      <c r="B68" s="1142"/>
      <c r="C68" s="1148"/>
      <c r="D68" s="749" t="s">
        <v>668</v>
      </c>
      <c r="E68" s="766"/>
      <c r="F68" s="766"/>
      <c r="G68" s="767">
        <v>5</v>
      </c>
      <c r="H68" s="767" t="s">
        <v>16</v>
      </c>
      <c r="I68" s="751">
        <v>95600</v>
      </c>
      <c r="J68" s="750"/>
      <c r="K68" s="750"/>
      <c r="L68" s="750"/>
      <c r="M68" s="672"/>
      <c r="N68" s="672"/>
      <c r="O68" s="754">
        <v>20800</v>
      </c>
      <c r="P68" s="754">
        <v>35596</v>
      </c>
      <c r="Q68" s="754">
        <f t="shared" si="17"/>
        <v>56396</v>
      </c>
    </row>
    <row r="69" spans="1:17" ht="13.8" thickBot="1">
      <c r="A69" s="1141"/>
      <c r="B69" s="1142"/>
      <c r="C69" s="1148"/>
      <c r="D69" s="749" t="s">
        <v>671</v>
      </c>
      <c r="E69" s="766"/>
      <c r="F69" s="766"/>
      <c r="G69" s="767">
        <v>3</v>
      </c>
      <c r="H69" s="767" t="s">
        <v>16</v>
      </c>
      <c r="I69" s="751">
        <v>31126</v>
      </c>
      <c r="J69" s="750"/>
      <c r="K69" s="750"/>
      <c r="L69" s="750"/>
      <c r="M69" s="672"/>
      <c r="N69" s="672"/>
      <c r="O69" s="768">
        <v>9956</v>
      </c>
      <c r="P69" s="768">
        <v>21170</v>
      </c>
      <c r="Q69" s="768">
        <f t="shared" si="17"/>
        <v>31126</v>
      </c>
    </row>
    <row r="70" spans="1:17" ht="13.8" thickTop="1">
      <c r="A70" s="1141"/>
      <c r="B70" s="1142"/>
      <c r="C70" s="700"/>
      <c r="D70" s="749" t="s">
        <v>735</v>
      </c>
      <c r="E70" s="766"/>
      <c r="F70" s="766"/>
      <c r="G70" s="767">
        <v>6</v>
      </c>
      <c r="H70" s="767" t="s">
        <v>16</v>
      </c>
      <c r="I70" s="751">
        <v>137328</v>
      </c>
      <c r="J70" s="750"/>
      <c r="K70" s="750"/>
      <c r="L70" s="750"/>
      <c r="M70" s="672"/>
      <c r="N70" s="672"/>
      <c r="O70" s="769"/>
      <c r="P70" s="769"/>
      <c r="Q70" s="769"/>
    </row>
    <row r="71" spans="1:17">
      <c r="A71" s="1141"/>
      <c r="B71" s="1142"/>
      <c r="C71" s="700"/>
      <c r="D71" s="749" t="s">
        <v>763</v>
      </c>
      <c r="E71" s="766"/>
      <c r="F71" s="766"/>
      <c r="G71" s="767">
        <v>1</v>
      </c>
      <c r="H71" s="767" t="s">
        <v>16</v>
      </c>
      <c r="I71" s="751">
        <v>20350</v>
      </c>
      <c r="J71" s="750"/>
      <c r="K71" s="750"/>
      <c r="L71" s="750"/>
      <c r="M71" s="672"/>
      <c r="N71" s="672"/>
      <c r="O71" s="769"/>
      <c r="P71" s="769"/>
      <c r="Q71" s="769"/>
    </row>
    <row r="72" spans="1:17">
      <c r="A72" s="1141"/>
      <c r="B72" s="1142"/>
      <c r="C72" s="700"/>
      <c r="D72" s="715" t="s">
        <v>736</v>
      </c>
      <c r="E72" s="716"/>
      <c r="F72" s="716"/>
      <c r="G72" s="756">
        <v>2</v>
      </c>
      <c r="H72" s="756" t="s">
        <v>16</v>
      </c>
      <c r="I72" s="758">
        <v>48400</v>
      </c>
      <c r="J72" s="750"/>
      <c r="K72" s="750"/>
      <c r="L72" s="750"/>
      <c r="M72" s="672"/>
      <c r="N72" s="672"/>
      <c r="O72" s="769"/>
      <c r="P72" s="769"/>
      <c r="Q72" s="769"/>
    </row>
    <row r="73" spans="1:17">
      <c r="A73" s="1141"/>
      <c r="B73" s="1142"/>
      <c r="C73" s="701" t="s">
        <v>257</v>
      </c>
      <c r="D73" s="1149"/>
      <c r="E73" s="1149"/>
      <c r="F73" s="1149"/>
      <c r="G73" s="759"/>
      <c r="H73" s="707"/>
      <c r="I73" s="760">
        <f>SUM(I65:I72)</f>
        <v>583926</v>
      </c>
      <c r="J73" s="750"/>
      <c r="K73" s="750"/>
      <c r="L73" s="750"/>
      <c r="M73" s="672"/>
      <c r="N73" s="672"/>
      <c r="O73" s="770">
        <f>SUM(O65:O69)</f>
        <v>91716</v>
      </c>
      <c r="P73" s="770">
        <f t="shared" ref="P73" si="18">SUM(P65:P69)</f>
        <v>90866</v>
      </c>
      <c r="Q73" s="770">
        <f t="shared" si="17"/>
        <v>182582</v>
      </c>
    </row>
    <row r="74" spans="1:17">
      <c r="A74" s="705" t="s">
        <v>17</v>
      </c>
      <c r="B74" s="706"/>
      <c r="C74" s="707"/>
      <c r="D74" s="708"/>
      <c r="E74" s="709"/>
      <c r="F74" s="709"/>
      <c r="G74" s="709"/>
      <c r="H74" s="709"/>
      <c r="I74" s="761">
        <f>I73</f>
        <v>583926</v>
      </c>
      <c r="J74" s="750"/>
      <c r="K74" s="750"/>
      <c r="L74" s="750"/>
      <c r="M74" s="672"/>
      <c r="N74" s="672"/>
      <c r="O74" s="672"/>
      <c r="P74" s="672"/>
      <c r="Q74" s="672"/>
    </row>
    <row r="75" spans="1:17">
      <c r="A75" s="1141" t="s">
        <v>622</v>
      </c>
      <c r="B75" s="1142"/>
      <c r="C75" s="672" t="s">
        <v>623</v>
      </c>
      <c r="D75" s="749" t="s">
        <v>682</v>
      </c>
      <c r="E75" s="766"/>
      <c r="F75" s="722"/>
      <c r="G75" s="722"/>
      <c r="H75" s="750"/>
      <c r="I75" s="751"/>
      <c r="J75" s="723"/>
      <c r="K75" s="723"/>
      <c r="L75" s="723"/>
      <c r="M75" s="672">
        <v>1</v>
      </c>
      <c r="N75" s="672"/>
      <c r="O75" s="672"/>
      <c r="P75" s="672"/>
      <c r="Q75" s="672"/>
    </row>
    <row r="76" spans="1:17">
      <c r="A76" s="1141"/>
      <c r="B76" s="1142"/>
      <c r="C76" s="672"/>
      <c r="D76" s="749" t="s">
        <v>683</v>
      </c>
      <c r="E76" s="722"/>
      <c r="F76" s="722"/>
      <c r="G76" s="750">
        <v>1</v>
      </c>
      <c r="H76" s="755" t="s">
        <v>77</v>
      </c>
      <c r="I76" s="751">
        <v>65621</v>
      </c>
      <c r="J76" s="723"/>
      <c r="K76" s="723"/>
      <c r="L76" s="723"/>
      <c r="M76" s="672"/>
      <c r="N76" s="672"/>
      <c r="O76" s="672"/>
      <c r="P76" s="672"/>
      <c r="Q76" s="672"/>
    </row>
    <row r="77" spans="1:17">
      <c r="A77" s="1141"/>
      <c r="B77" s="1142"/>
      <c r="C77" s="672"/>
      <c r="D77" s="749" t="s">
        <v>698</v>
      </c>
      <c r="E77" s="722"/>
      <c r="F77" s="722"/>
      <c r="G77" s="750">
        <v>1</v>
      </c>
      <c r="H77" s="755" t="s">
        <v>77</v>
      </c>
      <c r="I77" s="751">
        <v>167013</v>
      </c>
      <c r="J77" s="723"/>
      <c r="K77" s="723"/>
      <c r="L77" s="723"/>
      <c r="M77" s="672">
        <v>3</v>
      </c>
      <c r="N77" s="672"/>
      <c r="O77" s="672"/>
      <c r="P77" s="672"/>
      <c r="Q77" s="672"/>
    </row>
    <row r="78" spans="1:17">
      <c r="A78" s="1141"/>
      <c r="B78" s="1142"/>
      <c r="C78" s="672"/>
      <c r="D78" s="749" t="s">
        <v>737</v>
      </c>
      <c r="E78" s="722"/>
      <c r="F78" s="722"/>
      <c r="G78" s="750">
        <v>1</v>
      </c>
      <c r="H78" s="755" t="s">
        <v>77</v>
      </c>
      <c r="I78" s="751">
        <v>213459</v>
      </c>
      <c r="J78" s="723"/>
      <c r="K78" s="723"/>
      <c r="L78" s="723"/>
      <c r="M78" s="672">
        <v>4</v>
      </c>
      <c r="N78" s="672"/>
      <c r="O78" s="672"/>
      <c r="P78" s="672"/>
      <c r="Q78" s="672"/>
    </row>
    <row r="79" spans="1:17">
      <c r="A79" s="1141"/>
      <c r="B79" s="1142"/>
      <c r="C79" s="672"/>
      <c r="D79" s="715" t="s">
        <v>738</v>
      </c>
      <c r="E79" s="716"/>
      <c r="F79" s="716"/>
      <c r="G79" s="756">
        <v>1</v>
      </c>
      <c r="H79" s="757" t="s">
        <v>77</v>
      </c>
      <c r="I79" s="758">
        <v>297000</v>
      </c>
      <c r="J79" s="750"/>
      <c r="K79" s="750"/>
      <c r="L79" s="750"/>
      <c r="M79" s="672"/>
      <c r="N79" s="672"/>
      <c r="O79" s="672"/>
      <c r="P79" s="672"/>
      <c r="Q79" s="672"/>
    </row>
    <row r="80" spans="1:17">
      <c r="A80" s="1141"/>
      <c r="B80" s="1142"/>
      <c r="C80" s="701" t="s">
        <v>257</v>
      </c>
      <c r="D80" s="672"/>
      <c r="E80" s="722"/>
      <c r="F80" s="722"/>
      <c r="G80" s="722"/>
      <c r="H80" s="755"/>
      <c r="I80" s="751">
        <f>SUM(I76:I79)</f>
        <v>743093</v>
      </c>
      <c r="J80" s="750"/>
      <c r="K80" s="750"/>
      <c r="L80" s="750"/>
      <c r="M80" s="672"/>
      <c r="N80" s="672"/>
      <c r="O80" s="672"/>
      <c r="P80" s="672"/>
      <c r="Q80" s="672"/>
    </row>
    <row r="81" spans="1:17">
      <c r="A81" s="771" t="s">
        <v>17</v>
      </c>
      <c r="B81" s="747"/>
      <c r="C81" s="707"/>
      <c r="D81" s="708"/>
      <c r="E81" s="709"/>
      <c r="F81" s="709"/>
      <c r="G81" s="709"/>
      <c r="H81" s="753"/>
      <c r="I81" s="761">
        <f>I80</f>
        <v>743093</v>
      </c>
      <c r="J81" s="750"/>
      <c r="K81" s="750"/>
      <c r="L81" s="750"/>
      <c r="M81" s="672"/>
      <c r="N81" s="672"/>
      <c r="O81" s="672"/>
      <c r="P81" s="672"/>
      <c r="Q81" s="672"/>
    </row>
    <row r="82" spans="1:17">
      <c r="A82" s="1145" t="s">
        <v>451</v>
      </c>
      <c r="B82" s="1146"/>
      <c r="C82" s="1147" t="s">
        <v>452</v>
      </c>
      <c r="D82" s="762" t="s">
        <v>699</v>
      </c>
      <c r="E82" s="763"/>
      <c r="F82" s="763"/>
      <c r="G82" s="772"/>
      <c r="H82" s="725"/>
      <c r="I82" s="764"/>
      <c r="J82" s="750"/>
      <c r="K82" s="750"/>
      <c r="L82" s="750"/>
      <c r="M82" s="672"/>
      <c r="N82" s="672"/>
      <c r="O82" s="672"/>
      <c r="P82" s="672"/>
      <c r="Q82" s="672"/>
    </row>
    <row r="83" spans="1:17">
      <c r="A83" s="1141"/>
      <c r="B83" s="1142"/>
      <c r="C83" s="1148"/>
      <c r="D83" s="715" t="s">
        <v>700</v>
      </c>
      <c r="E83" s="716"/>
      <c r="F83" s="716"/>
      <c r="G83" s="756">
        <v>1</v>
      </c>
      <c r="H83" s="756" t="s">
        <v>77</v>
      </c>
      <c r="I83" s="758">
        <v>131374</v>
      </c>
      <c r="J83" s="750"/>
      <c r="K83" s="750"/>
      <c r="L83" s="750"/>
      <c r="M83" s="672"/>
      <c r="N83" s="672"/>
      <c r="O83" s="672"/>
      <c r="P83" s="672"/>
      <c r="Q83" s="672"/>
    </row>
    <row r="84" spans="1:17">
      <c r="A84" s="1141"/>
      <c r="B84" s="1142"/>
      <c r="C84" s="701" t="s">
        <v>257</v>
      </c>
      <c r="D84" s="1149"/>
      <c r="E84" s="1149"/>
      <c r="F84" s="1149"/>
      <c r="G84" s="759"/>
      <c r="H84" s="707"/>
      <c r="I84" s="760">
        <f>I83</f>
        <v>131374</v>
      </c>
      <c r="J84" s="750"/>
      <c r="K84" s="750"/>
      <c r="L84" s="750"/>
      <c r="M84" s="672"/>
      <c r="N84" s="672"/>
      <c r="O84" s="672"/>
      <c r="P84" s="672"/>
      <c r="Q84" s="672"/>
    </row>
    <row r="85" spans="1:17">
      <c r="A85" s="705" t="s">
        <v>17</v>
      </c>
      <c r="B85" s="706"/>
      <c r="C85" s="707"/>
      <c r="D85" s="708"/>
      <c r="E85" s="709"/>
      <c r="F85" s="709"/>
      <c r="G85" s="709"/>
      <c r="H85" s="709"/>
      <c r="I85" s="761">
        <f>I84</f>
        <v>131374</v>
      </c>
      <c r="J85" s="750"/>
      <c r="K85" s="750"/>
      <c r="L85" s="750"/>
      <c r="M85" s="672"/>
      <c r="N85" s="672"/>
      <c r="O85" s="672"/>
      <c r="P85" s="672"/>
      <c r="Q85" s="672"/>
    </row>
    <row r="86" spans="1:17">
      <c r="A86" s="1141" t="s">
        <v>739</v>
      </c>
      <c r="B86" s="1142"/>
      <c r="C86" s="773" t="s">
        <v>740</v>
      </c>
      <c r="D86" s="749" t="s">
        <v>741</v>
      </c>
      <c r="E86" s="766"/>
      <c r="F86" s="766"/>
      <c r="G86" s="767"/>
      <c r="H86" s="774"/>
      <c r="I86" s="751"/>
      <c r="J86" s="750"/>
      <c r="K86" s="750"/>
      <c r="L86" s="750"/>
      <c r="M86" s="672"/>
      <c r="N86" s="672"/>
      <c r="O86" s="672"/>
      <c r="P86" s="672"/>
      <c r="Q86" s="672"/>
    </row>
    <row r="87" spans="1:17">
      <c r="A87" s="1141"/>
      <c r="B87" s="1142"/>
      <c r="C87" s="700"/>
      <c r="D87" s="749" t="s">
        <v>742</v>
      </c>
      <c r="E87" s="722"/>
      <c r="F87" s="722"/>
      <c r="G87" s="750">
        <v>1</v>
      </c>
      <c r="H87" s="750" t="s">
        <v>77</v>
      </c>
      <c r="I87" s="751">
        <v>3310</v>
      </c>
      <c r="J87" s="750"/>
      <c r="K87" s="750"/>
      <c r="L87" s="750"/>
      <c r="M87" s="672"/>
      <c r="N87" s="672"/>
      <c r="O87" s="672"/>
      <c r="P87" s="672"/>
      <c r="Q87" s="672"/>
    </row>
    <row r="88" spans="1:17">
      <c r="A88" s="1141"/>
      <c r="B88" s="1142"/>
      <c r="C88" s="700"/>
      <c r="D88" s="749" t="s">
        <v>743</v>
      </c>
      <c r="E88" s="722"/>
      <c r="F88" s="722"/>
      <c r="G88" s="750">
        <v>1</v>
      </c>
      <c r="H88" s="750" t="s">
        <v>77</v>
      </c>
      <c r="I88" s="751">
        <v>2585</v>
      </c>
      <c r="J88" s="750"/>
      <c r="K88" s="750"/>
      <c r="L88" s="750"/>
      <c r="M88" s="672"/>
      <c r="N88" s="672"/>
      <c r="O88" s="672"/>
      <c r="P88" s="672"/>
      <c r="Q88" s="672"/>
    </row>
    <row r="89" spans="1:17">
      <c r="A89" s="1141"/>
      <c r="B89" s="1142"/>
      <c r="C89" s="773"/>
      <c r="D89" s="749" t="s">
        <v>613</v>
      </c>
      <c r="E89" s="722"/>
      <c r="F89" s="722"/>
      <c r="G89" s="750"/>
      <c r="H89" s="750"/>
      <c r="I89" s="751"/>
      <c r="J89" s="750"/>
      <c r="K89" s="750"/>
      <c r="L89" s="750"/>
      <c r="M89" s="672"/>
      <c r="N89" s="672"/>
      <c r="O89" s="672"/>
      <c r="P89" s="672"/>
      <c r="Q89" s="672"/>
    </row>
    <row r="90" spans="1:17" ht="12.6" customHeight="1">
      <c r="A90" s="1141"/>
      <c r="B90" s="1142"/>
      <c r="C90" s="773"/>
      <c r="D90" s="715" t="s">
        <v>744</v>
      </c>
      <c r="E90" s="716"/>
      <c r="F90" s="716"/>
      <c r="G90" s="756">
        <v>1</v>
      </c>
      <c r="H90" s="756" t="s">
        <v>77</v>
      </c>
      <c r="I90" s="758">
        <v>73500</v>
      </c>
      <c r="J90" s="723"/>
      <c r="K90" s="723"/>
      <c r="L90" s="723"/>
      <c r="M90" s="730">
        <v>1</v>
      </c>
      <c r="N90" s="672"/>
      <c r="O90" s="672"/>
      <c r="P90" s="672"/>
      <c r="Q90" s="672"/>
    </row>
    <row r="91" spans="1:17" ht="12.6" customHeight="1">
      <c r="A91" s="1141"/>
      <c r="B91" s="1142"/>
      <c r="C91" s="701" t="s">
        <v>257</v>
      </c>
      <c r="D91" s="775"/>
      <c r="E91" s="776"/>
      <c r="F91" s="776"/>
      <c r="G91" s="776"/>
      <c r="H91" s="777"/>
      <c r="I91" s="778">
        <f>SUM(I87:I90)</f>
        <v>79395</v>
      </c>
      <c r="J91" s="723"/>
      <c r="K91" s="723"/>
      <c r="L91" s="723"/>
      <c r="M91" s="730"/>
      <c r="N91" s="672"/>
      <c r="O91" s="672"/>
      <c r="P91" s="672"/>
      <c r="Q91" s="672"/>
    </row>
    <row r="92" spans="1:17">
      <c r="A92" s="705" t="s">
        <v>17</v>
      </c>
      <c r="B92" s="706"/>
      <c r="C92" s="707"/>
      <c r="D92" s="708"/>
      <c r="E92" s="709"/>
      <c r="F92" s="709"/>
      <c r="G92" s="709"/>
      <c r="H92" s="709"/>
      <c r="I92" s="761">
        <f>I91</f>
        <v>79395</v>
      </c>
      <c r="J92" s="723"/>
      <c r="K92" s="723"/>
      <c r="L92" s="723"/>
      <c r="M92" s="672"/>
      <c r="N92" s="672"/>
      <c r="O92" s="672"/>
      <c r="P92" s="672"/>
      <c r="Q92" s="672"/>
    </row>
    <row r="93" spans="1:17">
      <c r="A93" s="1150" t="s">
        <v>757</v>
      </c>
      <c r="B93" s="1151"/>
      <c r="C93" s="738" t="s">
        <v>758</v>
      </c>
      <c r="D93" s="762" t="s">
        <v>764</v>
      </c>
      <c r="E93" s="763"/>
      <c r="F93" s="763"/>
      <c r="G93" s="726"/>
      <c r="H93" s="779"/>
      <c r="I93" s="779"/>
      <c r="J93" s="723"/>
      <c r="K93" s="723"/>
      <c r="L93" s="723"/>
      <c r="M93" s="672"/>
      <c r="N93" s="672"/>
      <c r="O93" s="672"/>
      <c r="P93" s="672"/>
      <c r="Q93" s="672"/>
    </row>
    <row r="94" spans="1:17">
      <c r="A94" s="1152"/>
      <c r="B94" s="1153"/>
      <c r="C94" s="780"/>
      <c r="D94" s="715" t="s">
        <v>765</v>
      </c>
      <c r="E94" s="716"/>
      <c r="F94" s="716"/>
      <c r="G94" s="719">
        <v>1</v>
      </c>
      <c r="H94" s="781" t="s">
        <v>77</v>
      </c>
      <c r="I94" s="781">
        <v>5184</v>
      </c>
      <c r="J94" s="750"/>
      <c r="K94" s="750"/>
      <c r="L94" s="750"/>
      <c r="M94" s="672"/>
      <c r="N94" s="672"/>
      <c r="O94" s="672"/>
      <c r="P94" s="672"/>
      <c r="Q94" s="672"/>
    </row>
    <row r="95" spans="1:17">
      <c r="A95" s="1152"/>
      <c r="B95" s="1153"/>
      <c r="C95" s="701" t="s">
        <v>257</v>
      </c>
      <c r="D95" s="707"/>
      <c r="E95" s="739"/>
      <c r="F95" s="739"/>
      <c r="G95" s="703"/>
      <c r="H95" s="782"/>
      <c r="I95" s="782">
        <f>I94</f>
        <v>5184</v>
      </c>
      <c r="J95" s="750"/>
      <c r="K95" s="750"/>
      <c r="L95" s="750"/>
      <c r="M95" s="672"/>
      <c r="N95" s="672"/>
      <c r="O95" s="672"/>
      <c r="P95" s="672"/>
      <c r="Q95" s="672"/>
    </row>
    <row r="96" spans="1:17">
      <c r="A96" s="701" t="s">
        <v>17</v>
      </c>
      <c r="B96" s="706"/>
      <c r="C96" s="707"/>
      <c r="D96" s="707"/>
      <c r="E96" s="739"/>
      <c r="F96" s="739"/>
      <c r="G96" s="703"/>
      <c r="H96" s="782"/>
      <c r="I96" s="782">
        <f>I95</f>
        <v>5184</v>
      </c>
      <c r="J96" s="750"/>
      <c r="K96" s="750"/>
      <c r="L96" s="750"/>
      <c r="M96" s="672"/>
      <c r="N96" s="672"/>
      <c r="O96" s="672"/>
      <c r="P96" s="672"/>
      <c r="Q96" s="672"/>
    </row>
    <row r="97" spans="1:17">
      <c r="A97" s="1147" t="s">
        <v>716</v>
      </c>
      <c r="B97" s="1146"/>
      <c r="C97" s="728" t="s">
        <v>759</v>
      </c>
      <c r="D97" s="762" t="s">
        <v>760</v>
      </c>
      <c r="E97" s="763"/>
      <c r="F97" s="763"/>
      <c r="G97" s="726"/>
      <c r="H97" s="779"/>
      <c r="I97" s="779"/>
      <c r="J97" s="750"/>
      <c r="K97" s="750"/>
      <c r="L97" s="750"/>
      <c r="M97" s="672"/>
      <c r="N97" s="672"/>
      <c r="O97" s="672"/>
      <c r="P97" s="672"/>
      <c r="Q97" s="672"/>
    </row>
    <row r="98" spans="1:17">
      <c r="A98" s="1148"/>
      <c r="B98" s="1142"/>
      <c r="C98" s="700"/>
      <c r="D98" s="715" t="s">
        <v>766</v>
      </c>
      <c r="E98" s="716"/>
      <c r="F98" s="716"/>
      <c r="G98" s="719">
        <v>6</v>
      </c>
      <c r="H98" s="781" t="s">
        <v>16</v>
      </c>
      <c r="I98" s="781">
        <v>10098</v>
      </c>
      <c r="J98" s="750"/>
      <c r="K98" s="750"/>
      <c r="L98" s="750"/>
      <c r="M98" s="672"/>
      <c r="N98" s="672"/>
      <c r="O98" s="672"/>
      <c r="P98" s="672"/>
      <c r="Q98" s="672"/>
    </row>
    <row r="99" spans="1:17">
      <c r="A99" s="1148"/>
      <c r="B99" s="1142"/>
      <c r="C99" s="701" t="s">
        <v>257</v>
      </c>
      <c r="D99" s="1149"/>
      <c r="E99" s="1149"/>
      <c r="F99" s="1149"/>
      <c r="G99" s="703"/>
      <c r="H99" s="782"/>
      <c r="I99" s="782">
        <f>I98</f>
        <v>10098</v>
      </c>
      <c r="J99" s="750"/>
      <c r="K99" s="750"/>
      <c r="L99" s="750"/>
      <c r="M99" s="672"/>
      <c r="N99" s="672"/>
      <c r="O99" s="672"/>
      <c r="P99" s="672"/>
      <c r="Q99" s="672"/>
    </row>
    <row r="100" spans="1:17">
      <c r="A100" s="701" t="s">
        <v>17</v>
      </c>
      <c r="B100" s="706"/>
      <c r="C100" s="707"/>
      <c r="D100" s="707"/>
      <c r="E100" s="739"/>
      <c r="F100" s="739"/>
      <c r="G100" s="703"/>
      <c r="H100" s="782"/>
      <c r="I100" s="782">
        <f t="shared" ref="I100" si="19">SUM(I99)</f>
        <v>10098</v>
      </c>
      <c r="J100" s="750"/>
      <c r="K100" s="750"/>
      <c r="L100" s="750"/>
      <c r="M100" s="672"/>
      <c r="N100" s="672"/>
      <c r="O100" s="672"/>
      <c r="P100" s="672"/>
      <c r="Q100" s="672"/>
    </row>
    <row r="101" spans="1:17" ht="13.8" thickBot="1">
      <c r="A101" s="1143" t="s">
        <v>18</v>
      </c>
      <c r="B101" s="1144"/>
      <c r="C101" s="783"/>
      <c r="D101" s="783"/>
      <c r="E101" s="783"/>
      <c r="F101" s="783"/>
      <c r="G101" s="784"/>
      <c r="H101" s="783"/>
      <c r="I101" s="785">
        <f>I63+I74+I81+I85+I92+I96+I100</f>
        <v>1855569</v>
      </c>
      <c r="J101" s="750"/>
      <c r="K101" s="750"/>
      <c r="L101" s="750"/>
      <c r="M101" s="672"/>
      <c r="N101" s="672"/>
      <c r="O101" s="672"/>
      <c r="P101" s="672"/>
      <c r="Q101" s="672"/>
    </row>
    <row r="102" spans="1:17">
      <c r="A102" s="672"/>
      <c r="B102" s="672"/>
      <c r="C102" s="672"/>
      <c r="D102" s="672"/>
      <c r="E102" s="672"/>
      <c r="F102" s="672"/>
      <c r="G102" s="672"/>
      <c r="H102" s="672"/>
      <c r="I102" s="673" t="s">
        <v>427</v>
      </c>
      <c r="J102" s="750"/>
      <c r="K102" s="750"/>
      <c r="L102" s="750"/>
      <c r="M102" s="672"/>
      <c r="N102" s="672"/>
      <c r="O102" s="672"/>
      <c r="P102" s="672"/>
      <c r="Q102" s="672"/>
    </row>
    <row r="103" spans="1:17">
      <c r="J103" s="750"/>
      <c r="K103" s="750"/>
      <c r="L103" s="750"/>
      <c r="M103" s="672"/>
      <c r="N103" s="672"/>
      <c r="O103" s="672"/>
      <c r="P103" s="672"/>
      <c r="Q103" s="672"/>
    </row>
    <row r="104" spans="1:17">
      <c r="J104" s="750"/>
      <c r="K104" s="750"/>
      <c r="L104" s="750"/>
      <c r="M104" s="672"/>
      <c r="N104" s="672"/>
      <c r="O104" s="672"/>
      <c r="P104" s="672"/>
      <c r="Q104" s="672"/>
    </row>
    <row r="105" spans="1:17">
      <c r="J105" s="750"/>
      <c r="K105" s="750"/>
      <c r="L105" s="750"/>
      <c r="M105" s="672"/>
      <c r="N105" s="672"/>
      <c r="O105" s="672"/>
      <c r="P105" s="672"/>
      <c r="Q105" s="672"/>
    </row>
    <row r="106" spans="1:17">
      <c r="J106" s="750"/>
      <c r="K106" s="750"/>
      <c r="L106" s="750"/>
      <c r="M106" s="672"/>
      <c r="N106" s="672"/>
      <c r="O106" s="672"/>
      <c r="P106" s="672"/>
      <c r="Q106" s="672"/>
    </row>
    <row r="107" spans="1:17">
      <c r="J107" s="750"/>
      <c r="K107" s="750"/>
      <c r="L107" s="750"/>
      <c r="M107" s="672"/>
      <c r="N107" s="672"/>
      <c r="O107" s="672"/>
      <c r="P107" s="672"/>
      <c r="Q107" s="672"/>
    </row>
    <row r="108" spans="1:17">
      <c r="J108" s="750"/>
      <c r="K108" s="750"/>
      <c r="L108" s="750"/>
      <c r="M108" s="672"/>
      <c r="N108" s="672"/>
      <c r="O108" s="672"/>
      <c r="P108" s="672"/>
      <c r="Q108" s="672"/>
    </row>
    <row r="109" spans="1:17">
      <c r="J109" s="750"/>
      <c r="K109" s="750"/>
      <c r="L109" s="750"/>
      <c r="M109" s="672"/>
      <c r="N109" s="672"/>
      <c r="O109" s="672"/>
      <c r="P109" s="672"/>
      <c r="Q109" s="672"/>
    </row>
    <row r="110" spans="1:17">
      <c r="J110" s="673"/>
      <c r="K110" s="673"/>
      <c r="L110" s="673"/>
      <c r="M110" s="672"/>
      <c r="N110" s="672"/>
      <c r="O110" s="672"/>
      <c r="P110" s="672"/>
      <c r="Q110" s="672"/>
    </row>
  </sheetData>
  <sortState ref="D34:M35">
    <sortCondition ref="M34:M35"/>
  </sortState>
  <mergeCells count="35">
    <mergeCell ref="A38:B39"/>
    <mergeCell ref="A41:B42"/>
    <mergeCell ref="D42:F42"/>
    <mergeCell ref="A44:B44"/>
    <mergeCell ref="A5:B5"/>
    <mergeCell ref="A6:B13"/>
    <mergeCell ref="C6:C8"/>
    <mergeCell ref="D13:F13"/>
    <mergeCell ref="A15:B23"/>
    <mergeCell ref="C15:C18"/>
    <mergeCell ref="D23:F23"/>
    <mergeCell ref="A25:B29"/>
    <mergeCell ref="A31:B32"/>
    <mergeCell ref="D32:F32"/>
    <mergeCell ref="A34:B36"/>
    <mergeCell ref="D36:F36"/>
    <mergeCell ref="A50:B51"/>
    <mergeCell ref="C50:C51"/>
    <mergeCell ref="D50:I50"/>
    <mergeCell ref="D51:H51"/>
    <mergeCell ref="A52:B62"/>
    <mergeCell ref="C52:C58"/>
    <mergeCell ref="D62:F62"/>
    <mergeCell ref="A86:B91"/>
    <mergeCell ref="A101:B101"/>
    <mergeCell ref="A64:B73"/>
    <mergeCell ref="C64:C69"/>
    <mergeCell ref="D73:F73"/>
    <mergeCell ref="A75:B80"/>
    <mergeCell ref="A82:B84"/>
    <mergeCell ref="C82:C83"/>
    <mergeCell ref="D84:F84"/>
    <mergeCell ref="A93:B95"/>
    <mergeCell ref="A97:B99"/>
    <mergeCell ref="D99:F99"/>
  </mergeCells>
  <phoneticPr fontId="2"/>
  <pageMargins left="0.70866141732283472" right="0.70866141732283472" top="0.74803149606299213" bottom="0.35433070866141736" header="0.31496062992125984" footer="0.31496062992125984"/>
  <pageSetup paperSize="9" scale="58" firstPageNumber="95" orientation="portrait" useFirstPageNumber="1" r:id="rId1"/>
  <headerFooter>
    <oddHeader>&amp;R&amp;"ＭＳ Ｐ明朝,標準"&amp;19Ⅸ林構事業          －&amp;P－</oddHeader>
  </headerFooter>
  <rowBreaks count="1" manualBreakCount="1">
    <brk id="104" max="11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L156"/>
  <sheetViews>
    <sheetView showGridLines="0" view="pageBreakPreview" zoomScale="80" zoomScaleNormal="100" zoomScaleSheetLayoutView="80" zoomScalePageLayoutView="80" workbookViewId="0">
      <selection activeCell="V66" sqref="V66"/>
    </sheetView>
  </sheetViews>
  <sheetFormatPr defaultColWidth="9" defaultRowHeight="12"/>
  <cols>
    <col min="1" max="1" width="6.109375" style="486" customWidth="1"/>
    <col min="2" max="2" width="11.6640625" style="486" customWidth="1"/>
    <col min="3" max="3" width="8.6640625" style="486" customWidth="1"/>
    <col min="4" max="9" width="6.6640625" style="486" customWidth="1"/>
    <col min="10" max="12" width="7.6640625" style="486" customWidth="1"/>
    <col min="13" max="16384" width="9" style="486"/>
  </cols>
  <sheetData>
    <row r="1" spans="1:12" s="478" customFormat="1" ht="24" customHeight="1">
      <c r="A1" s="476" t="s">
        <v>752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</row>
    <row r="2" spans="1:12" s="478" customFormat="1" ht="16.05" customHeight="1">
      <c r="A2" s="574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</row>
    <row r="3" spans="1:12" s="478" customFormat="1" ht="12" customHeight="1" thickBot="1">
      <c r="A3" s="476"/>
      <c r="B3" s="477"/>
      <c r="C3" s="477"/>
      <c r="D3" s="477"/>
      <c r="E3" s="477"/>
      <c r="F3" s="477"/>
      <c r="G3" s="1171" t="s">
        <v>10</v>
      </c>
      <c r="H3" s="1171"/>
      <c r="I3" s="1171"/>
      <c r="J3" s="1171"/>
      <c r="K3" s="1171"/>
      <c r="L3" s="1171"/>
    </row>
    <row r="4" spans="1:12" s="478" customFormat="1" ht="14.1" customHeight="1">
      <c r="A4" s="1172" t="s">
        <v>369</v>
      </c>
      <c r="B4" s="1174" t="s">
        <v>577</v>
      </c>
      <c r="C4" s="1176" t="s">
        <v>326</v>
      </c>
      <c r="D4" s="1178" t="s">
        <v>372</v>
      </c>
      <c r="E4" s="1178" t="s">
        <v>374</v>
      </c>
      <c r="F4" s="1178" t="s">
        <v>429</v>
      </c>
      <c r="G4" s="1178" t="s">
        <v>436</v>
      </c>
      <c r="H4" s="1178" t="s">
        <v>442</v>
      </c>
      <c r="I4" s="1178" t="s">
        <v>450</v>
      </c>
      <c r="J4" s="1178" t="s">
        <v>594</v>
      </c>
      <c r="K4" s="1185" t="s">
        <v>616</v>
      </c>
      <c r="L4" s="1181" t="s">
        <v>3</v>
      </c>
    </row>
    <row r="5" spans="1:12" s="478" customFormat="1" ht="14.1" customHeight="1">
      <c r="A5" s="1173"/>
      <c r="B5" s="1175"/>
      <c r="C5" s="1177"/>
      <c r="D5" s="1179"/>
      <c r="E5" s="1180"/>
      <c r="F5" s="1180"/>
      <c r="G5" s="1180"/>
      <c r="H5" s="1180"/>
      <c r="I5" s="1180"/>
      <c r="J5" s="1179"/>
      <c r="K5" s="1186"/>
      <c r="L5" s="1182"/>
    </row>
    <row r="6" spans="1:12" s="478" customFormat="1" ht="14.1" customHeight="1">
      <c r="A6" s="1190" t="s">
        <v>578</v>
      </c>
      <c r="B6" s="1191" t="s">
        <v>578</v>
      </c>
      <c r="C6" s="575" t="s">
        <v>431</v>
      </c>
      <c r="D6" s="576" t="s">
        <v>579</v>
      </c>
      <c r="E6" s="576" t="s">
        <v>579</v>
      </c>
      <c r="F6" s="576">
        <v>18795</v>
      </c>
      <c r="G6" s="576">
        <v>18690</v>
      </c>
      <c r="H6" s="576" t="s">
        <v>579</v>
      </c>
      <c r="I6" s="576">
        <v>13813</v>
      </c>
      <c r="J6" s="577">
        <v>0</v>
      </c>
      <c r="K6" s="578">
        <v>0</v>
      </c>
      <c r="L6" s="579">
        <f>SUM(D6:K6)</f>
        <v>51298</v>
      </c>
    </row>
    <row r="7" spans="1:12" s="478" customFormat="1" ht="14.1" customHeight="1">
      <c r="A7" s="1187"/>
      <c r="B7" s="1183"/>
      <c r="C7" s="580" t="s">
        <v>432</v>
      </c>
      <c r="D7" s="581" t="s">
        <v>579</v>
      </c>
      <c r="E7" s="581" t="s">
        <v>579</v>
      </c>
      <c r="F7" s="581">
        <v>8400</v>
      </c>
      <c r="G7" s="581" t="s">
        <v>579</v>
      </c>
      <c r="H7" s="581" t="s">
        <v>579</v>
      </c>
      <c r="I7" s="581">
        <v>16362</v>
      </c>
      <c r="J7" s="582">
        <v>65340</v>
      </c>
      <c r="K7" s="583">
        <v>0</v>
      </c>
      <c r="L7" s="584">
        <f t="shared" ref="L7:L52" si="0">SUM(D7:K7)</f>
        <v>90102</v>
      </c>
    </row>
    <row r="8" spans="1:12" s="478" customFormat="1" ht="14.1" customHeight="1">
      <c r="A8" s="1187"/>
      <c r="B8" s="1183"/>
      <c r="C8" s="580" t="s">
        <v>377</v>
      </c>
      <c r="D8" s="581" t="s">
        <v>579</v>
      </c>
      <c r="E8" s="581">
        <v>7298</v>
      </c>
      <c r="F8" s="581" t="s">
        <v>434</v>
      </c>
      <c r="G8" s="581">
        <v>9975</v>
      </c>
      <c r="H8" s="581">
        <v>18690</v>
      </c>
      <c r="I8" s="581" t="s">
        <v>579</v>
      </c>
      <c r="J8" s="582">
        <v>93030</v>
      </c>
      <c r="K8" s="583">
        <v>0</v>
      </c>
      <c r="L8" s="584">
        <f t="shared" si="0"/>
        <v>128993</v>
      </c>
    </row>
    <row r="9" spans="1:12" s="478" customFormat="1" ht="14.1" customHeight="1">
      <c r="A9" s="1187"/>
      <c r="B9" s="1183"/>
      <c r="C9" s="580" t="s">
        <v>166</v>
      </c>
      <c r="D9" s="585">
        <v>14875</v>
      </c>
      <c r="E9" s="581" t="s">
        <v>579</v>
      </c>
      <c r="F9" s="581" t="s">
        <v>434</v>
      </c>
      <c r="G9" s="581">
        <v>75541</v>
      </c>
      <c r="H9" s="581">
        <v>62942</v>
      </c>
      <c r="I9" s="581">
        <v>53892</v>
      </c>
      <c r="J9" s="582">
        <v>126345</v>
      </c>
      <c r="K9" s="583">
        <v>28737</v>
      </c>
      <c r="L9" s="584">
        <f t="shared" si="0"/>
        <v>362332</v>
      </c>
    </row>
    <row r="10" spans="1:12" s="478" customFormat="1" ht="14.1" customHeight="1">
      <c r="A10" s="1187"/>
      <c r="B10" s="1183"/>
      <c r="C10" s="580" t="s">
        <v>183</v>
      </c>
      <c r="D10" s="581" t="s">
        <v>579</v>
      </c>
      <c r="E10" s="581" t="s">
        <v>579</v>
      </c>
      <c r="F10" s="581">
        <v>16170</v>
      </c>
      <c r="G10" s="581">
        <v>21189</v>
      </c>
      <c r="H10" s="581" t="s">
        <v>579</v>
      </c>
      <c r="I10" s="581">
        <v>17053</v>
      </c>
      <c r="J10" s="582">
        <v>0</v>
      </c>
      <c r="K10" s="583">
        <v>0</v>
      </c>
      <c r="L10" s="584">
        <f t="shared" si="0"/>
        <v>54412</v>
      </c>
    </row>
    <row r="11" spans="1:12" s="478" customFormat="1" ht="14.1" customHeight="1">
      <c r="A11" s="1187"/>
      <c r="B11" s="1183"/>
      <c r="C11" s="580" t="s">
        <v>185</v>
      </c>
      <c r="D11" s="585">
        <v>16034</v>
      </c>
      <c r="E11" s="585">
        <v>9576</v>
      </c>
      <c r="F11" s="581">
        <v>19740</v>
      </c>
      <c r="G11" s="581">
        <v>53781</v>
      </c>
      <c r="H11" s="581">
        <v>46989</v>
      </c>
      <c r="I11" s="581" t="s">
        <v>579</v>
      </c>
      <c r="J11" s="582">
        <v>19764</v>
      </c>
      <c r="K11" s="583">
        <v>11016</v>
      </c>
      <c r="L11" s="584">
        <f t="shared" si="0"/>
        <v>176900</v>
      </c>
    </row>
    <row r="12" spans="1:12" s="478" customFormat="1" ht="14.1" customHeight="1">
      <c r="A12" s="1187"/>
      <c r="B12" s="1183"/>
      <c r="C12" s="580" t="s">
        <v>375</v>
      </c>
      <c r="D12" s="581" t="s">
        <v>579</v>
      </c>
      <c r="E12" s="585">
        <v>11414</v>
      </c>
      <c r="F12" s="581" t="s">
        <v>434</v>
      </c>
      <c r="G12" s="581" t="s">
        <v>579</v>
      </c>
      <c r="H12" s="581" t="s">
        <v>579</v>
      </c>
      <c r="I12" s="581">
        <v>13392</v>
      </c>
      <c r="J12" s="582">
        <v>25164</v>
      </c>
      <c r="K12" s="583">
        <v>0</v>
      </c>
      <c r="L12" s="584">
        <f t="shared" si="0"/>
        <v>49970</v>
      </c>
    </row>
    <row r="13" spans="1:12" s="478" customFormat="1" ht="14.1" customHeight="1">
      <c r="A13" s="1187"/>
      <c r="B13" s="1183"/>
      <c r="C13" s="580" t="s">
        <v>340</v>
      </c>
      <c r="D13" s="581" t="s">
        <v>579</v>
      </c>
      <c r="E13" s="581" t="s">
        <v>579</v>
      </c>
      <c r="F13" s="581" t="s">
        <v>579</v>
      </c>
      <c r="G13" s="581">
        <v>10763</v>
      </c>
      <c r="H13" s="581" t="s">
        <v>579</v>
      </c>
      <c r="I13" s="581">
        <v>31266</v>
      </c>
      <c r="J13" s="582">
        <v>24854</v>
      </c>
      <c r="K13" s="583">
        <v>0</v>
      </c>
      <c r="L13" s="584">
        <f t="shared" si="0"/>
        <v>66883</v>
      </c>
    </row>
    <row r="14" spans="1:12" s="478" customFormat="1" ht="14.1" customHeight="1">
      <c r="A14" s="1187"/>
      <c r="B14" s="1183"/>
      <c r="C14" s="580" t="s">
        <v>162</v>
      </c>
      <c r="D14" s="581" t="s">
        <v>579</v>
      </c>
      <c r="E14" s="585">
        <v>11004</v>
      </c>
      <c r="F14" s="581">
        <v>32025</v>
      </c>
      <c r="G14" s="581">
        <v>31658</v>
      </c>
      <c r="H14" s="581">
        <v>19950</v>
      </c>
      <c r="I14" s="581">
        <v>42185</v>
      </c>
      <c r="J14" s="582">
        <v>33480</v>
      </c>
      <c r="K14" s="583">
        <v>30780</v>
      </c>
      <c r="L14" s="584">
        <f t="shared" si="0"/>
        <v>201082</v>
      </c>
    </row>
    <row r="15" spans="1:12" s="478" customFormat="1" ht="14.1" customHeight="1">
      <c r="A15" s="1187"/>
      <c r="B15" s="1183"/>
      <c r="C15" s="580" t="s">
        <v>376</v>
      </c>
      <c r="D15" s="581" t="s">
        <v>579</v>
      </c>
      <c r="E15" s="585">
        <v>11550</v>
      </c>
      <c r="F15" s="581">
        <v>17399</v>
      </c>
      <c r="G15" s="581">
        <v>16800</v>
      </c>
      <c r="H15" s="581">
        <v>17850</v>
      </c>
      <c r="I15" s="581">
        <v>21276</v>
      </c>
      <c r="J15" s="582">
        <v>0</v>
      </c>
      <c r="K15" s="583">
        <v>0</v>
      </c>
      <c r="L15" s="584">
        <f t="shared" si="0"/>
        <v>84875</v>
      </c>
    </row>
    <row r="16" spans="1:12" s="478" customFormat="1" ht="14.1" customHeight="1">
      <c r="A16" s="1187"/>
      <c r="B16" s="1183"/>
      <c r="C16" s="580" t="s">
        <v>65</v>
      </c>
      <c r="D16" s="585">
        <v>14175</v>
      </c>
      <c r="E16" s="581" t="s">
        <v>579</v>
      </c>
      <c r="F16" s="581" t="s">
        <v>434</v>
      </c>
      <c r="G16" s="581">
        <v>16275</v>
      </c>
      <c r="H16" s="581">
        <v>8873</v>
      </c>
      <c r="I16" s="581">
        <v>14947</v>
      </c>
      <c r="J16" s="582">
        <v>0</v>
      </c>
      <c r="K16" s="583">
        <v>0</v>
      </c>
      <c r="L16" s="584">
        <f t="shared" si="0"/>
        <v>54270</v>
      </c>
    </row>
    <row r="17" spans="1:12" s="478" customFormat="1" ht="14.1" customHeight="1">
      <c r="A17" s="1187"/>
      <c r="B17" s="1183"/>
      <c r="C17" s="580" t="s">
        <v>371</v>
      </c>
      <c r="D17" s="585">
        <v>15593</v>
      </c>
      <c r="E17" s="585">
        <v>8295</v>
      </c>
      <c r="F17" s="581">
        <v>33600</v>
      </c>
      <c r="G17" s="581">
        <v>24045</v>
      </c>
      <c r="H17" s="581">
        <v>25568</v>
      </c>
      <c r="I17" s="581">
        <v>13932</v>
      </c>
      <c r="J17" s="582">
        <v>43902</v>
      </c>
      <c r="K17" s="583">
        <v>0</v>
      </c>
      <c r="L17" s="584">
        <f t="shared" si="0"/>
        <v>164935</v>
      </c>
    </row>
    <row r="18" spans="1:12" s="478" customFormat="1" ht="14.1" customHeight="1">
      <c r="A18" s="1187"/>
      <c r="B18" s="1183"/>
      <c r="C18" s="580" t="s">
        <v>433</v>
      </c>
      <c r="D18" s="581" t="s">
        <v>579</v>
      </c>
      <c r="E18" s="581" t="s">
        <v>579</v>
      </c>
      <c r="F18" s="581">
        <v>20843</v>
      </c>
      <c r="G18" s="581">
        <v>19226</v>
      </c>
      <c r="H18" s="581" t="s">
        <v>579</v>
      </c>
      <c r="I18" s="581">
        <v>15336</v>
      </c>
      <c r="J18" s="582">
        <v>37962</v>
      </c>
      <c r="K18" s="583">
        <v>0</v>
      </c>
      <c r="L18" s="584">
        <f t="shared" si="0"/>
        <v>93367</v>
      </c>
    </row>
    <row r="19" spans="1:12" s="478" customFormat="1" ht="14.1" customHeight="1">
      <c r="A19" s="1187"/>
      <c r="B19" s="1183"/>
      <c r="C19" s="580" t="s">
        <v>157</v>
      </c>
      <c r="D19" s="585">
        <v>9450</v>
      </c>
      <c r="E19" s="581" t="s">
        <v>579</v>
      </c>
      <c r="F19" s="581">
        <v>16926</v>
      </c>
      <c r="G19" s="581" t="s">
        <v>579</v>
      </c>
      <c r="H19" s="581">
        <v>32193</v>
      </c>
      <c r="I19" s="581" t="s">
        <v>579</v>
      </c>
      <c r="J19" s="582">
        <v>0</v>
      </c>
      <c r="K19" s="583">
        <v>11772</v>
      </c>
      <c r="L19" s="584">
        <f t="shared" si="0"/>
        <v>70341</v>
      </c>
    </row>
    <row r="20" spans="1:12" s="478" customFormat="1" ht="14.1" customHeight="1">
      <c r="A20" s="1187"/>
      <c r="B20" s="1192"/>
      <c r="C20" s="580" t="s">
        <v>17</v>
      </c>
      <c r="D20" s="585">
        <f t="shared" ref="D20:I20" si="1">SUM(D6:D19)</f>
        <v>70127</v>
      </c>
      <c r="E20" s="585">
        <f t="shared" si="1"/>
        <v>59137</v>
      </c>
      <c r="F20" s="581">
        <f t="shared" si="1"/>
        <v>183898</v>
      </c>
      <c r="G20" s="581">
        <f t="shared" si="1"/>
        <v>297943</v>
      </c>
      <c r="H20" s="581">
        <f t="shared" si="1"/>
        <v>233055</v>
      </c>
      <c r="I20" s="581">
        <f t="shared" si="1"/>
        <v>253454</v>
      </c>
      <c r="J20" s="582">
        <f>SUM(J6:J19)</f>
        <v>469841</v>
      </c>
      <c r="K20" s="583">
        <f>SUM(K6:K19)</f>
        <v>82305</v>
      </c>
      <c r="L20" s="584">
        <f t="shared" si="0"/>
        <v>1649760</v>
      </c>
    </row>
    <row r="21" spans="1:12" s="478" customFormat="1" ht="22.05" customHeight="1">
      <c r="A21" s="1187" t="s">
        <v>578</v>
      </c>
      <c r="B21" s="1193" t="s">
        <v>458</v>
      </c>
      <c r="C21" s="580" t="s">
        <v>457</v>
      </c>
      <c r="D21" s="581" t="s">
        <v>579</v>
      </c>
      <c r="E21" s="581" t="s">
        <v>579</v>
      </c>
      <c r="F21" s="581" t="s">
        <v>579</v>
      </c>
      <c r="G21" s="581" t="s">
        <v>579</v>
      </c>
      <c r="H21" s="581" t="s">
        <v>579</v>
      </c>
      <c r="I21" s="581">
        <v>29849</v>
      </c>
      <c r="J21" s="582">
        <v>0</v>
      </c>
      <c r="K21" s="583">
        <v>0</v>
      </c>
      <c r="L21" s="584">
        <f t="shared" si="0"/>
        <v>29849</v>
      </c>
    </row>
    <row r="22" spans="1:12" s="478" customFormat="1" ht="22.05" customHeight="1">
      <c r="A22" s="1187"/>
      <c r="B22" s="1194"/>
      <c r="C22" s="580" t="s">
        <v>17</v>
      </c>
      <c r="D22" s="586">
        <f t="shared" ref="D22:K22" si="2">SUM(D21:D21)</f>
        <v>0</v>
      </c>
      <c r="E22" s="586">
        <f t="shared" si="2"/>
        <v>0</v>
      </c>
      <c r="F22" s="582">
        <f t="shared" si="2"/>
        <v>0</v>
      </c>
      <c r="G22" s="582">
        <f t="shared" si="2"/>
        <v>0</v>
      </c>
      <c r="H22" s="582">
        <f t="shared" si="2"/>
        <v>0</v>
      </c>
      <c r="I22" s="581">
        <f t="shared" si="2"/>
        <v>29849</v>
      </c>
      <c r="J22" s="582">
        <f t="shared" si="2"/>
        <v>0</v>
      </c>
      <c r="K22" s="583">
        <f t="shared" si="2"/>
        <v>0</v>
      </c>
      <c r="L22" s="584">
        <f t="shared" si="0"/>
        <v>29849</v>
      </c>
    </row>
    <row r="23" spans="1:12" s="478" customFormat="1" ht="14.1" customHeight="1">
      <c r="A23" s="1187" t="s">
        <v>580</v>
      </c>
      <c r="B23" s="1183" t="s">
        <v>581</v>
      </c>
      <c r="C23" s="580" t="s">
        <v>373</v>
      </c>
      <c r="D23" s="585">
        <v>14910</v>
      </c>
      <c r="E23" s="581">
        <v>14910</v>
      </c>
      <c r="F23" s="581" t="s">
        <v>434</v>
      </c>
      <c r="G23" s="581" t="s">
        <v>434</v>
      </c>
      <c r="H23" s="581" t="s">
        <v>579</v>
      </c>
      <c r="I23" s="581" t="s">
        <v>579</v>
      </c>
      <c r="J23" s="582">
        <v>0</v>
      </c>
      <c r="K23" s="583">
        <v>0</v>
      </c>
      <c r="L23" s="584">
        <f t="shared" si="0"/>
        <v>29820</v>
      </c>
    </row>
    <row r="24" spans="1:12" s="478" customFormat="1" ht="14.1" customHeight="1">
      <c r="A24" s="1187"/>
      <c r="B24" s="1183"/>
      <c r="C24" s="580" t="s">
        <v>432</v>
      </c>
      <c r="D24" s="581" t="s">
        <v>579</v>
      </c>
      <c r="E24" s="581" t="s">
        <v>579</v>
      </c>
      <c r="F24" s="581" t="s">
        <v>579</v>
      </c>
      <c r="G24" s="581" t="s">
        <v>579</v>
      </c>
      <c r="H24" s="581" t="s">
        <v>579</v>
      </c>
      <c r="I24" s="581">
        <v>65798</v>
      </c>
      <c r="J24" s="582">
        <v>0</v>
      </c>
      <c r="K24" s="583">
        <v>0</v>
      </c>
      <c r="L24" s="584">
        <f t="shared" si="0"/>
        <v>65798</v>
      </c>
    </row>
    <row r="25" spans="1:12" s="478" customFormat="1" ht="14.1" customHeight="1">
      <c r="A25" s="1187"/>
      <c r="B25" s="1183"/>
      <c r="C25" s="580" t="s">
        <v>166</v>
      </c>
      <c r="D25" s="585">
        <v>24150</v>
      </c>
      <c r="E25" s="581" t="s">
        <v>579</v>
      </c>
      <c r="F25" s="581" t="s">
        <v>434</v>
      </c>
      <c r="G25" s="581" t="s">
        <v>434</v>
      </c>
      <c r="H25" s="581" t="s">
        <v>579</v>
      </c>
      <c r="I25" s="581" t="s">
        <v>579</v>
      </c>
      <c r="J25" s="582">
        <v>161266</v>
      </c>
      <c r="K25" s="583">
        <v>0</v>
      </c>
      <c r="L25" s="584">
        <f t="shared" si="0"/>
        <v>185416</v>
      </c>
    </row>
    <row r="26" spans="1:12" s="478" customFormat="1" ht="14.1" customHeight="1">
      <c r="A26" s="1187"/>
      <c r="B26" s="1183"/>
      <c r="C26" s="580" t="s">
        <v>378</v>
      </c>
      <c r="D26" s="581" t="s">
        <v>579</v>
      </c>
      <c r="E26" s="585">
        <v>536843</v>
      </c>
      <c r="F26" s="581" t="s">
        <v>434</v>
      </c>
      <c r="G26" s="581" t="s">
        <v>434</v>
      </c>
      <c r="H26" s="581" t="s">
        <v>579</v>
      </c>
      <c r="I26" s="581" t="s">
        <v>579</v>
      </c>
      <c r="J26" s="582">
        <v>0</v>
      </c>
      <c r="K26" s="583">
        <v>0</v>
      </c>
      <c r="L26" s="584">
        <f t="shared" si="0"/>
        <v>536843</v>
      </c>
    </row>
    <row r="27" spans="1:12" s="478" customFormat="1" ht="14.1" customHeight="1">
      <c r="A27" s="1187"/>
      <c r="B27" s="1183"/>
      <c r="C27" s="580" t="s">
        <v>185</v>
      </c>
      <c r="D27" s="585">
        <v>52500</v>
      </c>
      <c r="E27" s="581" t="s">
        <v>579</v>
      </c>
      <c r="F27" s="581" t="s">
        <v>434</v>
      </c>
      <c r="G27" s="581" t="s">
        <v>434</v>
      </c>
      <c r="H27" s="581">
        <v>105525</v>
      </c>
      <c r="I27" s="581">
        <v>490320</v>
      </c>
      <c r="J27" s="582">
        <v>0</v>
      </c>
      <c r="K27" s="583">
        <v>0</v>
      </c>
      <c r="L27" s="584">
        <f t="shared" si="0"/>
        <v>648345</v>
      </c>
    </row>
    <row r="28" spans="1:12" s="478" customFormat="1" ht="14.1" customHeight="1">
      <c r="A28" s="1187"/>
      <c r="B28" s="1183"/>
      <c r="C28" s="580" t="s">
        <v>375</v>
      </c>
      <c r="D28" s="581" t="s">
        <v>579</v>
      </c>
      <c r="E28" s="581" t="s">
        <v>579</v>
      </c>
      <c r="F28" s="581" t="s">
        <v>579</v>
      </c>
      <c r="G28" s="581" t="s">
        <v>579</v>
      </c>
      <c r="H28" s="581" t="s">
        <v>579</v>
      </c>
      <c r="I28" s="581">
        <v>82220</v>
      </c>
      <c r="J28" s="582">
        <v>0</v>
      </c>
      <c r="K28" s="583">
        <v>0</v>
      </c>
      <c r="L28" s="584">
        <f t="shared" si="0"/>
        <v>82220</v>
      </c>
    </row>
    <row r="29" spans="1:12" s="478" customFormat="1" ht="14.1" customHeight="1">
      <c r="A29" s="1187"/>
      <c r="B29" s="1183"/>
      <c r="C29" s="580" t="s">
        <v>340</v>
      </c>
      <c r="D29" s="582">
        <v>0</v>
      </c>
      <c r="E29" s="582">
        <v>0</v>
      </c>
      <c r="F29" s="582">
        <v>0</v>
      </c>
      <c r="G29" s="582">
        <v>0</v>
      </c>
      <c r="H29" s="582">
        <v>0</v>
      </c>
      <c r="I29" s="582">
        <v>0</v>
      </c>
      <c r="J29" s="582">
        <v>445090</v>
      </c>
      <c r="K29" s="583">
        <v>0</v>
      </c>
      <c r="L29" s="584">
        <f t="shared" si="0"/>
        <v>445090</v>
      </c>
    </row>
    <row r="30" spans="1:12" s="478" customFormat="1" ht="14.1" customHeight="1">
      <c r="A30" s="1187"/>
      <c r="B30" s="1183"/>
      <c r="C30" s="580" t="s">
        <v>162</v>
      </c>
      <c r="D30" s="581" t="s">
        <v>579</v>
      </c>
      <c r="E30" s="581">
        <v>264355</v>
      </c>
      <c r="F30" s="581" t="s">
        <v>434</v>
      </c>
      <c r="G30" s="581" t="s">
        <v>434</v>
      </c>
      <c r="H30" s="581" t="s">
        <v>579</v>
      </c>
      <c r="I30" s="581">
        <v>102238</v>
      </c>
      <c r="J30" s="582">
        <v>26028</v>
      </c>
      <c r="K30" s="583">
        <v>0</v>
      </c>
      <c r="L30" s="584">
        <f t="shared" si="0"/>
        <v>392621</v>
      </c>
    </row>
    <row r="31" spans="1:12" s="478" customFormat="1" ht="14.1" customHeight="1">
      <c r="A31" s="1187"/>
      <c r="B31" s="1183"/>
      <c r="C31" s="580" t="s">
        <v>65</v>
      </c>
      <c r="D31" s="581" t="s">
        <v>579</v>
      </c>
      <c r="E31" s="581" t="s">
        <v>579</v>
      </c>
      <c r="F31" s="581" t="s">
        <v>579</v>
      </c>
      <c r="G31" s="581" t="s">
        <v>579</v>
      </c>
      <c r="H31" s="581" t="s">
        <v>579</v>
      </c>
      <c r="I31" s="581">
        <v>190167</v>
      </c>
      <c r="J31" s="582">
        <v>103219</v>
      </c>
      <c r="K31" s="583">
        <v>0</v>
      </c>
      <c r="L31" s="584">
        <f t="shared" si="0"/>
        <v>293386</v>
      </c>
    </row>
    <row r="32" spans="1:12" s="478" customFormat="1" ht="14.1" customHeight="1">
      <c r="A32" s="1187"/>
      <c r="B32" s="1183"/>
      <c r="C32" s="580" t="s">
        <v>157</v>
      </c>
      <c r="D32" s="582">
        <v>0</v>
      </c>
      <c r="E32" s="582">
        <v>0</v>
      </c>
      <c r="F32" s="582">
        <v>0</v>
      </c>
      <c r="G32" s="582">
        <v>0</v>
      </c>
      <c r="H32" s="582">
        <v>0</v>
      </c>
      <c r="I32" s="582">
        <v>0</v>
      </c>
      <c r="J32" s="582">
        <v>321459</v>
      </c>
      <c r="K32" s="583">
        <v>0</v>
      </c>
      <c r="L32" s="584">
        <f t="shared" si="0"/>
        <v>321459</v>
      </c>
    </row>
    <row r="33" spans="1:12" s="478" customFormat="1" ht="14.1" customHeight="1">
      <c r="A33" s="1187"/>
      <c r="B33" s="1183"/>
      <c r="C33" s="580" t="s">
        <v>17</v>
      </c>
      <c r="D33" s="585">
        <f>SUM(D23:D31)</f>
        <v>91560</v>
      </c>
      <c r="E33" s="585">
        <f>SUM(E23:E31)</f>
        <v>816108</v>
      </c>
      <c r="F33" s="581" t="s">
        <v>579</v>
      </c>
      <c r="G33" s="581" t="s">
        <v>579</v>
      </c>
      <c r="H33" s="585">
        <f>SUM(H23:H31)</f>
        <v>105525</v>
      </c>
      <c r="I33" s="585">
        <f>SUM(I23:I32)</f>
        <v>930743</v>
      </c>
      <c r="J33" s="586">
        <f>SUM(J23:J32)</f>
        <v>1057062</v>
      </c>
      <c r="K33" s="587">
        <f>SUM(K23:K32)</f>
        <v>0</v>
      </c>
      <c r="L33" s="584">
        <f t="shared" si="0"/>
        <v>3000998</v>
      </c>
    </row>
    <row r="34" spans="1:12" s="478" customFormat="1" ht="14.1" customHeight="1">
      <c r="A34" s="1187" t="s">
        <v>379</v>
      </c>
      <c r="B34" s="1183" t="s">
        <v>380</v>
      </c>
      <c r="C34" s="580" t="s">
        <v>162</v>
      </c>
      <c r="D34" s="581" t="s">
        <v>579</v>
      </c>
      <c r="E34" s="585">
        <v>30734</v>
      </c>
      <c r="F34" s="581" t="s">
        <v>434</v>
      </c>
      <c r="G34" s="581" t="s">
        <v>434</v>
      </c>
      <c r="H34" s="581" t="s">
        <v>579</v>
      </c>
      <c r="I34" s="581" t="s">
        <v>579</v>
      </c>
      <c r="J34" s="582">
        <v>0</v>
      </c>
      <c r="K34" s="583">
        <v>0</v>
      </c>
      <c r="L34" s="584">
        <f t="shared" si="0"/>
        <v>30734</v>
      </c>
    </row>
    <row r="35" spans="1:12" s="478" customFormat="1" ht="14.1" customHeight="1">
      <c r="A35" s="1187"/>
      <c r="B35" s="1183"/>
      <c r="C35" s="580" t="s">
        <v>17</v>
      </c>
      <c r="D35" s="581" t="s">
        <v>579</v>
      </c>
      <c r="E35" s="585">
        <f>SUM(E34)</f>
        <v>30734</v>
      </c>
      <c r="F35" s="581" t="s">
        <v>579</v>
      </c>
      <c r="G35" s="581" t="s">
        <v>579</v>
      </c>
      <c r="H35" s="581" t="s">
        <v>579</v>
      </c>
      <c r="I35" s="581" t="s">
        <v>579</v>
      </c>
      <c r="J35" s="582">
        <v>0</v>
      </c>
      <c r="K35" s="583">
        <v>0</v>
      </c>
      <c r="L35" s="584">
        <f t="shared" si="0"/>
        <v>30734</v>
      </c>
    </row>
    <row r="36" spans="1:12" s="478" customFormat="1" ht="14.1" customHeight="1">
      <c r="A36" s="1187"/>
      <c r="B36" s="1183" t="s">
        <v>443</v>
      </c>
      <c r="C36" s="580" t="s">
        <v>431</v>
      </c>
      <c r="D36" s="581" t="s">
        <v>579</v>
      </c>
      <c r="E36" s="581" t="s">
        <v>579</v>
      </c>
      <c r="F36" s="581" t="s">
        <v>579</v>
      </c>
      <c r="G36" s="581" t="s">
        <v>579</v>
      </c>
      <c r="H36" s="581" t="s">
        <v>579</v>
      </c>
      <c r="I36" s="581" t="s">
        <v>599</v>
      </c>
      <c r="J36" s="582">
        <v>145973</v>
      </c>
      <c r="K36" s="583">
        <v>0</v>
      </c>
      <c r="L36" s="584">
        <f t="shared" si="0"/>
        <v>145973</v>
      </c>
    </row>
    <row r="37" spans="1:12" s="478" customFormat="1" ht="14.1" customHeight="1">
      <c r="A37" s="1187"/>
      <c r="B37" s="1183"/>
      <c r="C37" s="580" t="s">
        <v>456</v>
      </c>
      <c r="D37" s="581" t="s">
        <v>579</v>
      </c>
      <c r="E37" s="581" t="s">
        <v>579</v>
      </c>
      <c r="F37" s="581" t="s">
        <v>579</v>
      </c>
      <c r="G37" s="581" t="s">
        <v>579</v>
      </c>
      <c r="H37" s="581" t="s">
        <v>579</v>
      </c>
      <c r="I37" s="581">
        <v>249718</v>
      </c>
      <c r="J37" s="582">
        <v>0</v>
      </c>
      <c r="K37" s="583">
        <v>0</v>
      </c>
      <c r="L37" s="584">
        <f t="shared" si="0"/>
        <v>249718</v>
      </c>
    </row>
    <row r="38" spans="1:12" s="478" customFormat="1" ht="14.1" customHeight="1">
      <c r="A38" s="1187"/>
      <c r="B38" s="1183"/>
      <c r="C38" s="580" t="s">
        <v>162</v>
      </c>
      <c r="D38" s="581" t="s">
        <v>579</v>
      </c>
      <c r="E38" s="581" t="s">
        <v>579</v>
      </c>
      <c r="F38" s="581" t="s">
        <v>579</v>
      </c>
      <c r="G38" s="581" t="s">
        <v>579</v>
      </c>
      <c r="H38" s="581">
        <v>239281</v>
      </c>
      <c r="I38" s="581" t="s">
        <v>579</v>
      </c>
      <c r="J38" s="582">
        <v>80449</v>
      </c>
      <c r="K38" s="583">
        <v>0</v>
      </c>
      <c r="L38" s="584">
        <f t="shared" si="0"/>
        <v>319730</v>
      </c>
    </row>
    <row r="39" spans="1:12" s="478" customFormat="1" ht="14.1" customHeight="1">
      <c r="A39" s="1187"/>
      <c r="B39" s="1183"/>
      <c r="C39" s="580" t="s">
        <v>600</v>
      </c>
      <c r="D39" s="582">
        <v>0</v>
      </c>
      <c r="E39" s="582">
        <v>0</v>
      </c>
      <c r="F39" s="582">
        <v>0</v>
      </c>
      <c r="G39" s="582">
        <v>0</v>
      </c>
      <c r="H39" s="582">
        <v>0</v>
      </c>
      <c r="I39" s="582">
        <v>0</v>
      </c>
      <c r="J39" s="582">
        <v>614142</v>
      </c>
      <c r="K39" s="583">
        <v>0</v>
      </c>
      <c r="L39" s="584">
        <f t="shared" si="0"/>
        <v>614142</v>
      </c>
    </row>
    <row r="40" spans="1:12" s="478" customFormat="1" ht="14.1" customHeight="1">
      <c r="A40" s="1187"/>
      <c r="B40" s="1183"/>
      <c r="C40" s="580" t="s">
        <v>444</v>
      </c>
      <c r="D40" s="581" t="s">
        <v>579</v>
      </c>
      <c r="E40" s="581" t="s">
        <v>579</v>
      </c>
      <c r="F40" s="581" t="s">
        <v>579</v>
      </c>
      <c r="G40" s="581" t="s">
        <v>579</v>
      </c>
      <c r="H40" s="581">
        <v>343118</v>
      </c>
      <c r="I40" s="581">
        <v>252634</v>
      </c>
      <c r="J40" s="582">
        <v>300175</v>
      </c>
      <c r="K40" s="583">
        <v>0</v>
      </c>
      <c r="L40" s="584">
        <f t="shared" si="0"/>
        <v>895927</v>
      </c>
    </row>
    <row r="41" spans="1:12" s="478" customFormat="1" ht="14.1" customHeight="1">
      <c r="A41" s="1187"/>
      <c r="B41" s="1183"/>
      <c r="C41" s="580" t="s">
        <v>17</v>
      </c>
      <c r="D41" s="581" t="s">
        <v>579</v>
      </c>
      <c r="E41" s="581" t="s">
        <v>579</v>
      </c>
      <c r="F41" s="581" t="s">
        <v>579</v>
      </c>
      <c r="G41" s="581" t="s">
        <v>434</v>
      </c>
      <c r="H41" s="581">
        <f>SUM(H36:H40)</f>
        <v>582399</v>
      </c>
      <c r="I41" s="581">
        <f>SUM(I36:I40)</f>
        <v>502352</v>
      </c>
      <c r="J41" s="582">
        <f>SUM(J36:J40)</f>
        <v>1140739</v>
      </c>
      <c r="K41" s="583">
        <f>SUM(K36:K40)</f>
        <v>0</v>
      </c>
      <c r="L41" s="584">
        <f t="shared" si="0"/>
        <v>2225490</v>
      </c>
    </row>
    <row r="42" spans="1:12" s="478" customFormat="1" ht="14.1" customHeight="1">
      <c r="A42" s="1184" t="s">
        <v>663</v>
      </c>
      <c r="B42" s="1183" t="s">
        <v>440</v>
      </c>
      <c r="C42" s="580" t="s">
        <v>431</v>
      </c>
      <c r="D42" s="582">
        <v>0</v>
      </c>
      <c r="E42" s="582">
        <v>0</v>
      </c>
      <c r="F42" s="582">
        <v>0</v>
      </c>
      <c r="G42" s="582">
        <v>0</v>
      </c>
      <c r="H42" s="582">
        <v>0</v>
      </c>
      <c r="I42" s="582">
        <v>0</v>
      </c>
      <c r="J42" s="582">
        <v>864356</v>
      </c>
      <c r="K42" s="583">
        <v>46289</v>
      </c>
      <c r="L42" s="584">
        <f t="shared" si="0"/>
        <v>910645</v>
      </c>
    </row>
    <row r="43" spans="1:12" s="478" customFormat="1" ht="14.1" customHeight="1">
      <c r="A43" s="1184"/>
      <c r="B43" s="1183"/>
      <c r="C43" s="580" t="s">
        <v>183</v>
      </c>
      <c r="D43" s="582">
        <v>0</v>
      </c>
      <c r="E43" s="582">
        <v>0</v>
      </c>
      <c r="F43" s="582">
        <v>0</v>
      </c>
      <c r="G43" s="582">
        <v>0</v>
      </c>
      <c r="H43" s="582">
        <v>0</v>
      </c>
      <c r="I43" s="582">
        <v>0</v>
      </c>
      <c r="J43" s="582">
        <v>43615</v>
      </c>
      <c r="K43" s="583">
        <v>0</v>
      </c>
      <c r="L43" s="584">
        <f t="shared" si="0"/>
        <v>43615</v>
      </c>
    </row>
    <row r="44" spans="1:12" s="478" customFormat="1" ht="14.1" customHeight="1">
      <c r="A44" s="1184"/>
      <c r="B44" s="1183"/>
      <c r="C44" s="580" t="s">
        <v>162</v>
      </c>
      <c r="D44" s="581" t="s">
        <v>579</v>
      </c>
      <c r="E44" s="581" t="s">
        <v>579</v>
      </c>
      <c r="F44" s="581" t="s">
        <v>579</v>
      </c>
      <c r="G44" s="581">
        <v>114880</v>
      </c>
      <c r="H44" s="581" t="s">
        <v>579</v>
      </c>
      <c r="I44" s="581" t="s">
        <v>579</v>
      </c>
      <c r="J44" s="582">
        <v>0</v>
      </c>
      <c r="K44" s="583">
        <v>0</v>
      </c>
      <c r="L44" s="584">
        <f t="shared" si="0"/>
        <v>114880</v>
      </c>
    </row>
    <row r="45" spans="1:12" s="478" customFormat="1" ht="14.1" customHeight="1">
      <c r="A45" s="1184"/>
      <c r="B45" s="1183"/>
      <c r="C45" s="580" t="s">
        <v>157</v>
      </c>
      <c r="D45" s="581" t="s">
        <v>579</v>
      </c>
      <c r="E45" s="581" t="s">
        <v>579</v>
      </c>
      <c r="F45" s="581" t="s">
        <v>579</v>
      </c>
      <c r="G45" s="581" t="s">
        <v>579</v>
      </c>
      <c r="H45" s="581" t="s">
        <v>579</v>
      </c>
      <c r="I45" s="581" t="s">
        <v>579</v>
      </c>
      <c r="J45" s="582">
        <v>0</v>
      </c>
      <c r="K45" s="583">
        <v>30224</v>
      </c>
      <c r="L45" s="584">
        <f t="shared" si="0"/>
        <v>30224</v>
      </c>
    </row>
    <row r="46" spans="1:12" s="478" customFormat="1" ht="14.1" customHeight="1">
      <c r="A46" s="1184"/>
      <c r="B46" s="1183"/>
      <c r="C46" s="580" t="s">
        <v>17</v>
      </c>
      <c r="D46" s="581" t="s">
        <v>579</v>
      </c>
      <c r="E46" s="581" t="s">
        <v>579</v>
      </c>
      <c r="F46" s="581" t="s">
        <v>579</v>
      </c>
      <c r="G46" s="581">
        <f>SUM(G42:G45)</f>
        <v>114880</v>
      </c>
      <c r="H46" s="581" t="s">
        <v>579</v>
      </c>
      <c r="I46" s="581" t="s">
        <v>579</v>
      </c>
      <c r="J46" s="582">
        <f>SUM(J42:J45)</f>
        <v>907971</v>
      </c>
      <c r="K46" s="583">
        <f>SUM(K42:K45)</f>
        <v>76513</v>
      </c>
      <c r="L46" s="584">
        <f>SUM(D46:K46)</f>
        <v>1099364</v>
      </c>
    </row>
    <row r="47" spans="1:12" s="478" customFormat="1" ht="14.1" customHeight="1">
      <c r="A47" s="1184"/>
      <c r="B47" s="1183" t="s">
        <v>664</v>
      </c>
      <c r="C47" s="580" t="s">
        <v>185</v>
      </c>
      <c r="D47" s="581" t="s">
        <v>434</v>
      </c>
      <c r="E47" s="581" t="s">
        <v>434</v>
      </c>
      <c r="F47" s="581" t="s">
        <v>434</v>
      </c>
      <c r="G47" s="581" t="s">
        <v>434</v>
      </c>
      <c r="H47" s="581">
        <v>373380</v>
      </c>
      <c r="I47" s="581" t="s">
        <v>579</v>
      </c>
      <c r="J47" s="582">
        <v>0</v>
      </c>
      <c r="K47" s="583">
        <v>0</v>
      </c>
      <c r="L47" s="584">
        <f t="shared" si="0"/>
        <v>373380</v>
      </c>
    </row>
    <row r="48" spans="1:12" s="478" customFormat="1" ht="14.1" customHeight="1">
      <c r="A48" s="1184"/>
      <c r="B48" s="1183"/>
      <c r="C48" s="580" t="s">
        <v>340</v>
      </c>
      <c r="D48" s="581" t="s">
        <v>434</v>
      </c>
      <c r="E48" s="581" t="s">
        <v>434</v>
      </c>
      <c r="F48" s="581" t="s">
        <v>434</v>
      </c>
      <c r="G48" s="581" t="s">
        <v>434</v>
      </c>
      <c r="H48" s="581" t="s">
        <v>579</v>
      </c>
      <c r="I48" s="581" t="s">
        <v>579</v>
      </c>
      <c r="J48" s="582">
        <v>0</v>
      </c>
      <c r="K48" s="583">
        <v>55828</v>
      </c>
      <c r="L48" s="584">
        <f t="shared" si="0"/>
        <v>55828</v>
      </c>
    </row>
    <row r="49" spans="1:12" s="478" customFormat="1" ht="14.1" customHeight="1">
      <c r="A49" s="1184"/>
      <c r="B49" s="1183"/>
      <c r="C49" s="580" t="s">
        <v>162</v>
      </c>
      <c r="D49" s="581" t="s">
        <v>579</v>
      </c>
      <c r="E49" s="585">
        <v>83475</v>
      </c>
      <c r="F49" s="581" t="s">
        <v>579</v>
      </c>
      <c r="G49" s="581">
        <v>27111</v>
      </c>
      <c r="H49" s="581">
        <v>65011</v>
      </c>
      <c r="I49" s="581">
        <v>33845</v>
      </c>
      <c r="J49" s="582">
        <v>0</v>
      </c>
      <c r="K49" s="583">
        <v>0</v>
      </c>
      <c r="L49" s="584">
        <f t="shared" si="0"/>
        <v>209442</v>
      </c>
    </row>
    <row r="50" spans="1:12" s="478" customFormat="1" ht="14.1" customHeight="1">
      <c r="A50" s="1184"/>
      <c r="B50" s="1183"/>
      <c r="C50" s="580" t="s">
        <v>17</v>
      </c>
      <c r="D50" s="581" t="s">
        <v>579</v>
      </c>
      <c r="E50" s="585">
        <f>SUM(E49:E49)</f>
        <v>83475</v>
      </c>
      <c r="F50" s="581" t="s">
        <v>579</v>
      </c>
      <c r="G50" s="581">
        <f>G49</f>
        <v>27111</v>
      </c>
      <c r="H50" s="581">
        <f>SUM(H47:H49)</f>
        <v>438391</v>
      </c>
      <c r="I50" s="581">
        <f>SUM(I47:I49)</f>
        <v>33845</v>
      </c>
      <c r="J50" s="582">
        <f>SUM(J47:J49)</f>
        <v>0</v>
      </c>
      <c r="K50" s="583">
        <f>SUM(K47:K49)</f>
        <v>55828</v>
      </c>
      <c r="L50" s="584">
        <f t="shared" si="0"/>
        <v>638650</v>
      </c>
    </row>
    <row r="51" spans="1:12" s="478" customFormat="1" ht="14.1" customHeight="1">
      <c r="A51" s="1187" t="s">
        <v>582</v>
      </c>
      <c r="B51" s="1183" t="s">
        <v>583</v>
      </c>
      <c r="C51" s="580" t="s">
        <v>371</v>
      </c>
      <c r="D51" s="585">
        <v>26245</v>
      </c>
      <c r="E51" s="581" t="s">
        <v>434</v>
      </c>
      <c r="F51" s="581" t="s">
        <v>579</v>
      </c>
      <c r="G51" s="581" t="s">
        <v>579</v>
      </c>
      <c r="H51" s="581" t="s">
        <v>579</v>
      </c>
      <c r="I51" s="581" t="s">
        <v>579</v>
      </c>
      <c r="J51" s="582" t="s">
        <v>434</v>
      </c>
      <c r="K51" s="583" t="s">
        <v>434</v>
      </c>
      <c r="L51" s="584">
        <f t="shared" si="0"/>
        <v>26245</v>
      </c>
    </row>
    <row r="52" spans="1:12" s="478" customFormat="1" ht="14.1" customHeight="1">
      <c r="A52" s="1187"/>
      <c r="B52" s="1183"/>
      <c r="C52" s="580" t="s">
        <v>431</v>
      </c>
      <c r="D52" s="581" t="s">
        <v>579</v>
      </c>
      <c r="E52" s="581" t="s">
        <v>579</v>
      </c>
      <c r="F52" s="581" t="s">
        <v>579</v>
      </c>
      <c r="G52" s="581" t="s">
        <v>579</v>
      </c>
      <c r="H52" s="581">
        <v>10283</v>
      </c>
      <c r="I52" s="581" t="s">
        <v>579</v>
      </c>
      <c r="J52" s="582" t="s">
        <v>434</v>
      </c>
      <c r="K52" s="583" t="s">
        <v>434</v>
      </c>
      <c r="L52" s="584">
        <f t="shared" si="0"/>
        <v>10283</v>
      </c>
    </row>
    <row r="53" spans="1:12" s="478" customFormat="1" ht="14.1" customHeight="1">
      <c r="A53" s="1188"/>
      <c r="B53" s="1189"/>
      <c r="C53" s="588" t="s">
        <v>17</v>
      </c>
      <c r="D53" s="589">
        <v>26245</v>
      </c>
      <c r="E53" s="590" t="s">
        <v>434</v>
      </c>
      <c r="F53" s="590" t="s">
        <v>434</v>
      </c>
      <c r="G53" s="590" t="s">
        <v>579</v>
      </c>
      <c r="H53" s="590">
        <f>SUM(H52)</f>
        <v>10283</v>
      </c>
      <c r="I53" s="591">
        <f>SUM(I52)</f>
        <v>0</v>
      </c>
      <c r="J53" s="591">
        <f>SUM(J52)</f>
        <v>0</v>
      </c>
      <c r="K53" s="592">
        <f>SUM(K52)</f>
        <v>0</v>
      </c>
      <c r="L53" s="593">
        <f>SUM(D53:K53)</f>
        <v>36528</v>
      </c>
    </row>
    <row r="54" spans="1:12" s="478" customFormat="1" ht="14.1" customHeight="1" thickBot="1">
      <c r="A54" s="1169" t="s">
        <v>18</v>
      </c>
      <c r="B54" s="1170"/>
      <c r="C54" s="594"/>
      <c r="D54" s="595">
        <f t="shared" ref="D54:K54" si="3">SUM(D6:D53)/2</f>
        <v>187932</v>
      </c>
      <c r="E54" s="595">
        <f t="shared" si="3"/>
        <v>989454</v>
      </c>
      <c r="F54" s="596">
        <f t="shared" si="3"/>
        <v>183898</v>
      </c>
      <c r="G54" s="596">
        <f t="shared" si="3"/>
        <v>439934</v>
      </c>
      <c r="H54" s="596">
        <f t="shared" si="3"/>
        <v>1369653</v>
      </c>
      <c r="I54" s="596">
        <f t="shared" si="3"/>
        <v>1750243</v>
      </c>
      <c r="J54" s="597">
        <f t="shared" si="3"/>
        <v>3575613</v>
      </c>
      <c r="K54" s="598">
        <f t="shared" si="3"/>
        <v>214646</v>
      </c>
      <c r="L54" s="599">
        <f>SUM(D54:K54)</f>
        <v>8711373</v>
      </c>
    </row>
    <row r="55" spans="1:12" ht="14.1" customHeight="1">
      <c r="B55" s="600" t="s">
        <v>445</v>
      </c>
      <c r="C55" s="477"/>
      <c r="E55" s="477"/>
      <c r="F55" s="477"/>
      <c r="G55" s="477"/>
      <c r="H55" s="477"/>
      <c r="I55" s="477"/>
      <c r="J55" s="477"/>
      <c r="K55" s="477"/>
      <c r="L55" s="506" t="s">
        <v>564</v>
      </c>
    </row>
    <row r="56" spans="1:12" s="481" customFormat="1" ht="12.75" customHeight="1">
      <c r="A56" s="476"/>
      <c r="B56" s="600" t="s">
        <v>598</v>
      </c>
      <c r="C56" s="477"/>
      <c r="D56" s="477"/>
      <c r="E56" s="477"/>
      <c r="F56" s="477"/>
      <c r="G56" s="477"/>
      <c r="H56" s="477"/>
      <c r="I56" s="477"/>
      <c r="J56" s="477"/>
      <c r="K56" s="477"/>
      <c r="L56" s="477"/>
    </row>
    <row r="57" spans="1:12" s="529" customFormat="1" ht="16.5" customHeight="1">
      <c r="A57" s="486"/>
      <c r="B57" s="486"/>
      <c r="C57" s="486"/>
      <c r="D57" s="486"/>
      <c r="E57" s="486"/>
      <c r="F57" s="486"/>
      <c r="G57" s="486"/>
      <c r="H57" s="486"/>
      <c r="I57" s="480"/>
      <c r="J57" s="480"/>
      <c r="K57" s="480"/>
      <c r="L57" s="480"/>
    </row>
    <row r="58" spans="1:12" s="529" customFormat="1" ht="16.5" customHeight="1">
      <c r="A58" s="481"/>
      <c r="B58" s="481"/>
      <c r="C58" s="481"/>
      <c r="D58" s="481"/>
      <c r="E58" s="481"/>
      <c r="F58" s="481"/>
      <c r="G58" s="481"/>
      <c r="H58" s="481"/>
      <c r="I58" s="601"/>
      <c r="J58" s="601"/>
      <c r="K58" s="601"/>
      <c r="L58" s="481"/>
    </row>
    <row r="59" spans="1:12" s="529" customFormat="1" ht="16.5" customHeight="1">
      <c r="A59" s="481"/>
      <c r="B59" s="481"/>
      <c r="C59" s="481"/>
      <c r="D59" s="481"/>
      <c r="E59" s="481"/>
      <c r="F59" s="481"/>
      <c r="G59" s="481"/>
      <c r="H59" s="481"/>
      <c r="L59" s="481"/>
    </row>
    <row r="60" spans="1:12" s="529" customFormat="1" ht="16.5" customHeight="1">
      <c r="I60" s="602"/>
      <c r="J60" s="602"/>
      <c r="K60" s="602"/>
    </row>
    <row r="61" spans="1:12" s="529" customFormat="1" ht="16.5" customHeight="1">
      <c r="I61" s="602"/>
      <c r="J61" s="602"/>
      <c r="K61" s="602"/>
    </row>
    <row r="62" spans="1:12" s="529" customFormat="1" ht="16.5" customHeight="1">
      <c r="I62" s="602"/>
      <c r="J62" s="602"/>
      <c r="K62" s="602"/>
    </row>
    <row r="63" spans="1:12" s="529" customFormat="1" ht="16.5" customHeight="1">
      <c r="I63" s="602"/>
      <c r="J63" s="602"/>
      <c r="K63" s="602"/>
    </row>
    <row r="64" spans="1:12" s="529" customFormat="1" ht="16.5" customHeight="1">
      <c r="I64" s="602"/>
      <c r="J64" s="602"/>
      <c r="K64" s="602"/>
    </row>
    <row r="65" spans="9:11" s="529" customFormat="1" ht="16.5" customHeight="1">
      <c r="I65" s="602"/>
      <c r="J65" s="602"/>
      <c r="K65" s="602"/>
    </row>
    <row r="66" spans="9:11" s="529" customFormat="1" ht="16.5" customHeight="1">
      <c r="I66" s="602"/>
      <c r="J66" s="602"/>
      <c r="K66" s="602"/>
    </row>
    <row r="67" spans="9:11" s="529" customFormat="1" ht="16.5" customHeight="1">
      <c r="I67" s="602"/>
      <c r="J67" s="602"/>
      <c r="K67" s="602"/>
    </row>
    <row r="68" spans="9:11" s="529" customFormat="1" ht="16.5" customHeight="1">
      <c r="I68" s="602"/>
      <c r="J68" s="602"/>
      <c r="K68" s="602"/>
    </row>
    <row r="69" spans="9:11" s="529" customFormat="1" ht="16.5" customHeight="1">
      <c r="I69" s="602"/>
      <c r="J69" s="602"/>
      <c r="K69" s="602"/>
    </row>
    <row r="70" spans="9:11" s="529" customFormat="1" ht="16.5" customHeight="1">
      <c r="I70" s="602"/>
      <c r="J70" s="602"/>
      <c r="K70" s="602"/>
    </row>
    <row r="71" spans="9:11" s="529" customFormat="1" ht="16.5" customHeight="1">
      <c r="I71" s="602"/>
      <c r="J71" s="602"/>
      <c r="K71" s="602"/>
    </row>
    <row r="72" spans="9:11" s="529" customFormat="1" ht="16.5" customHeight="1">
      <c r="I72" s="602"/>
      <c r="J72" s="602"/>
      <c r="K72" s="602"/>
    </row>
    <row r="73" spans="9:11" s="529" customFormat="1" ht="16.5" customHeight="1">
      <c r="I73" s="602"/>
      <c r="J73" s="602"/>
      <c r="K73" s="602"/>
    </row>
    <row r="74" spans="9:11" s="529" customFormat="1" ht="16.5" customHeight="1">
      <c r="I74" s="602"/>
      <c r="J74" s="602"/>
      <c r="K74" s="602"/>
    </row>
    <row r="75" spans="9:11" s="529" customFormat="1" ht="16.5" customHeight="1">
      <c r="I75" s="602"/>
      <c r="J75" s="602"/>
      <c r="K75" s="602"/>
    </row>
    <row r="76" spans="9:11" s="529" customFormat="1" ht="16.5" customHeight="1">
      <c r="I76" s="602"/>
      <c r="J76" s="602"/>
      <c r="K76" s="602"/>
    </row>
    <row r="77" spans="9:11" s="529" customFormat="1" ht="16.5" customHeight="1">
      <c r="I77" s="602"/>
      <c r="J77" s="602"/>
      <c r="K77" s="602"/>
    </row>
    <row r="78" spans="9:11" s="529" customFormat="1" ht="16.5" customHeight="1">
      <c r="I78" s="602"/>
      <c r="J78" s="602"/>
      <c r="K78" s="602"/>
    </row>
    <row r="79" spans="9:11" s="529" customFormat="1" ht="16.5" customHeight="1">
      <c r="I79" s="602"/>
      <c r="J79" s="602"/>
      <c r="K79" s="602"/>
    </row>
    <row r="80" spans="9:11" s="529" customFormat="1" ht="16.5" customHeight="1">
      <c r="I80" s="602"/>
      <c r="J80" s="602"/>
      <c r="K80" s="602"/>
    </row>
    <row r="81" spans="9:11" s="529" customFormat="1" ht="16.5" customHeight="1">
      <c r="I81" s="602"/>
      <c r="J81" s="602"/>
      <c r="K81" s="602"/>
    </row>
    <row r="82" spans="9:11" s="529" customFormat="1" ht="16.5" customHeight="1">
      <c r="I82" s="602"/>
      <c r="J82" s="602"/>
      <c r="K82" s="602"/>
    </row>
    <row r="83" spans="9:11" s="529" customFormat="1" ht="16.5" customHeight="1">
      <c r="I83" s="602"/>
      <c r="J83" s="602"/>
      <c r="K83" s="602"/>
    </row>
    <row r="84" spans="9:11" s="529" customFormat="1" ht="16.5" customHeight="1">
      <c r="I84" s="602"/>
      <c r="J84" s="602"/>
      <c r="K84" s="602"/>
    </row>
    <row r="85" spans="9:11" s="529" customFormat="1" ht="16.5" customHeight="1">
      <c r="I85" s="602"/>
      <c r="J85" s="602"/>
      <c r="K85" s="602"/>
    </row>
    <row r="86" spans="9:11" s="529" customFormat="1" ht="16.5" customHeight="1">
      <c r="I86" s="602"/>
      <c r="J86" s="602"/>
      <c r="K86" s="602"/>
    </row>
    <row r="87" spans="9:11" s="529" customFormat="1" ht="16.5" customHeight="1">
      <c r="I87" s="602"/>
      <c r="J87" s="602"/>
      <c r="K87" s="602"/>
    </row>
    <row r="88" spans="9:11" s="529" customFormat="1" ht="16.5" customHeight="1">
      <c r="I88" s="602"/>
      <c r="J88" s="602"/>
      <c r="K88" s="602"/>
    </row>
    <row r="89" spans="9:11" s="529" customFormat="1" ht="16.5" customHeight="1">
      <c r="I89" s="602"/>
      <c r="J89" s="602"/>
      <c r="K89" s="602"/>
    </row>
    <row r="90" spans="9:11" s="529" customFormat="1" ht="16.5" customHeight="1">
      <c r="I90" s="602"/>
      <c r="J90" s="602"/>
      <c r="K90" s="602"/>
    </row>
    <row r="91" spans="9:11" s="529" customFormat="1" ht="16.5" customHeight="1">
      <c r="I91" s="602"/>
      <c r="J91" s="602"/>
      <c r="K91" s="602"/>
    </row>
    <row r="92" spans="9:11" s="529" customFormat="1" ht="16.5" customHeight="1">
      <c r="I92" s="602"/>
      <c r="J92" s="602"/>
      <c r="K92" s="602"/>
    </row>
    <row r="93" spans="9:11" s="529" customFormat="1" ht="16.5" customHeight="1">
      <c r="I93" s="602"/>
      <c r="J93" s="602"/>
      <c r="K93" s="602"/>
    </row>
    <row r="94" spans="9:11" s="529" customFormat="1" ht="16.5" customHeight="1">
      <c r="I94" s="602"/>
      <c r="J94" s="602"/>
      <c r="K94" s="602"/>
    </row>
    <row r="95" spans="9:11" s="529" customFormat="1" ht="16.5" customHeight="1">
      <c r="I95" s="602"/>
      <c r="J95" s="602"/>
      <c r="K95" s="602"/>
    </row>
    <row r="96" spans="9:11" s="529" customFormat="1" ht="16.5" customHeight="1">
      <c r="I96" s="602"/>
      <c r="J96" s="602"/>
      <c r="K96" s="602"/>
    </row>
    <row r="97" spans="1:12" s="529" customFormat="1" ht="16.5" customHeight="1">
      <c r="I97" s="602"/>
      <c r="J97" s="602"/>
      <c r="K97" s="602"/>
    </row>
    <row r="98" spans="1:12" s="529" customFormat="1" ht="16.5" customHeight="1">
      <c r="I98" s="602"/>
      <c r="J98" s="602"/>
      <c r="K98" s="602"/>
    </row>
    <row r="99" spans="1:12" s="529" customFormat="1" ht="16.5" customHeight="1">
      <c r="I99" s="602"/>
      <c r="J99" s="602"/>
      <c r="K99" s="602"/>
    </row>
    <row r="100" spans="1:12" s="529" customFormat="1" ht="16.5" customHeight="1">
      <c r="I100" s="602"/>
      <c r="J100" s="602"/>
      <c r="K100" s="602"/>
    </row>
    <row r="101" spans="1:12" s="529" customFormat="1" ht="16.5" customHeight="1">
      <c r="I101" s="602"/>
      <c r="J101" s="602"/>
      <c r="K101" s="602"/>
    </row>
    <row r="102" spans="1:12" ht="16.5" customHeight="1">
      <c r="A102" s="529"/>
      <c r="B102" s="529"/>
      <c r="C102" s="529"/>
      <c r="D102" s="529"/>
      <c r="E102" s="529"/>
      <c r="F102" s="529"/>
      <c r="G102" s="529"/>
      <c r="H102" s="529"/>
      <c r="I102" s="602"/>
      <c r="J102" s="602"/>
      <c r="K102" s="602"/>
      <c r="L102" s="529"/>
    </row>
    <row r="103" spans="1:12" ht="16.5" customHeight="1">
      <c r="A103" s="529"/>
      <c r="B103" s="529"/>
      <c r="C103" s="529"/>
      <c r="D103" s="529"/>
      <c r="E103" s="529"/>
      <c r="F103" s="529"/>
      <c r="G103" s="529"/>
      <c r="H103" s="529"/>
      <c r="I103" s="602"/>
      <c r="J103" s="602"/>
      <c r="K103" s="602"/>
      <c r="L103" s="529"/>
    </row>
    <row r="104" spans="1:12">
      <c r="A104" s="529"/>
      <c r="B104" s="529"/>
      <c r="C104" s="529"/>
      <c r="D104" s="529"/>
      <c r="E104" s="529"/>
      <c r="F104" s="529"/>
      <c r="G104" s="529"/>
      <c r="H104" s="529"/>
      <c r="I104" s="602"/>
      <c r="J104" s="602"/>
      <c r="K104" s="602"/>
      <c r="L104" s="529"/>
    </row>
    <row r="105" spans="1:12" ht="13.5" customHeight="1">
      <c r="I105" s="602"/>
      <c r="J105" s="602"/>
      <c r="K105" s="602"/>
    </row>
    <row r="107" spans="1:12" ht="13.5" customHeight="1"/>
    <row r="156" spans="1:1">
      <c r="A156" s="486">
        <v>1</v>
      </c>
    </row>
  </sheetData>
  <mergeCells count="28">
    <mergeCell ref="K4:K5"/>
    <mergeCell ref="A51:A53"/>
    <mergeCell ref="B51:B53"/>
    <mergeCell ref="A23:A33"/>
    <mergeCell ref="B23:B33"/>
    <mergeCell ref="A34:A41"/>
    <mergeCell ref="B34:B35"/>
    <mergeCell ref="J4:J5"/>
    <mergeCell ref="A6:A20"/>
    <mergeCell ref="B6:B20"/>
    <mergeCell ref="A21:A22"/>
    <mergeCell ref="B21:B22"/>
    <mergeCell ref="A54:B54"/>
    <mergeCell ref="G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B36:B41"/>
    <mergeCell ref="A42:A50"/>
    <mergeCell ref="B42:B46"/>
    <mergeCell ref="B47:B50"/>
  </mergeCells>
  <phoneticPr fontId="2"/>
  <pageMargins left="0.70866141732283472" right="0.70866141732283472" top="0.78740157480314965" bottom="0.19685039370078741" header="0.35433070866141736" footer="0"/>
  <pageSetup paperSize="9" scale="99" firstPageNumber="96" pageOrder="overThenDown" orientation="portrait" blackAndWhite="1" useFirstPageNumber="1" r:id="rId1"/>
  <headerFooter differentOddEven="1" scaleWithDoc="0" alignWithMargins="0">
    <oddHeader>&amp;R&amp;"ＭＳ Ｐ明朝,標準"Ⅸ林構事業　　　　　- &amp;P -</oddHeader>
    <evenHeader>&amp;L&amp;"ＭＳ Ｐ明朝,標準"- &amp;P -</evenHeader>
  </headerFooter>
  <rowBreaks count="1" manualBreakCount="1">
    <brk id="56" max="2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G108"/>
  <sheetViews>
    <sheetView showGridLines="0" tabSelected="1" view="pageBreakPreview" zoomScaleNormal="100" zoomScaleSheetLayoutView="100" zoomScalePageLayoutView="80" workbookViewId="0">
      <selection activeCell="H8" sqref="H8"/>
    </sheetView>
  </sheetViews>
  <sheetFormatPr defaultColWidth="9" defaultRowHeight="12"/>
  <cols>
    <col min="1" max="2" width="20.6640625" style="486" customWidth="1"/>
    <col min="3" max="3" width="23.6640625" style="486" customWidth="1"/>
    <col min="4" max="4" width="7.109375" style="486" customWidth="1"/>
    <col min="5" max="5" width="4.33203125" style="486" customWidth="1"/>
    <col min="6" max="6" width="10.88671875" style="486" customWidth="1"/>
    <col min="7" max="16384" width="9" style="486"/>
  </cols>
  <sheetData>
    <row r="1" spans="1:6" s="478" customFormat="1" ht="24" customHeight="1">
      <c r="A1" s="476" t="s">
        <v>753</v>
      </c>
      <c r="B1" s="477"/>
      <c r="C1" s="477"/>
      <c r="D1" s="477"/>
      <c r="E1" s="477"/>
      <c r="F1" s="477"/>
    </row>
    <row r="2" spans="1:6" s="478" customFormat="1" ht="8.1" customHeight="1">
      <c r="A2" s="574"/>
      <c r="B2" s="477"/>
      <c r="C2" s="477"/>
      <c r="D2" s="477"/>
      <c r="E2" s="477"/>
      <c r="F2" s="477"/>
    </row>
    <row r="3" spans="1:6" s="478" customFormat="1" ht="12" customHeight="1" thickBot="1">
      <c r="A3" s="486"/>
      <c r="B3" s="486"/>
      <c r="C3" s="486"/>
      <c r="D3" s="486"/>
      <c r="F3" s="479" t="s">
        <v>10</v>
      </c>
    </row>
    <row r="4" spans="1:6" s="478" customFormat="1" ht="14.1" customHeight="1">
      <c r="A4" s="1212" t="s">
        <v>369</v>
      </c>
      <c r="B4" s="1174" t="s">
        <v>577</v>
      </c>
      <c r="C4" s="1203" t="s">
        <v>632</v>
      </c>
      <c r="D4" s="1204"/>
      <c r="E4" s="1204"/>
      <c r="F4" s="1205"/>
    </row>
    <row r="5" spans="1:6" s="478" customFormat="1" ht="14.1" customHeight="1">
      <c r="A5" s="1213"/>
      <c r="B5" s="1175"/>
      <c r="C5" s="1206" t="s">
        <v>19</v>
      </c>
      <c r="D5" s="1207"/>
      <c r="E5" s="1207"/>
      <c r="F5" s="603" t="s">
        <v>13</v>
      </c>
    </row>
    <row r="6" spans="1:6" s="478" customFormat="1" ht="18" customHeight="1">
      <c r="A6" s="1208" t="s">
        <v>578</v>
      </c>
      <c r="B6" s="1210" t="s">
        <v>578</v>
      </c>
      <c r="C6" s="604" t="s">
        <v>584</v>
      </c>
      <c r="D6" s="605">
        <v>21</v>
      </c>
      <c r="E6" s="606" t="s">
        <v>16</v>
      </c>
      <c r="F6" s="607">
        <v>277809</v>
      </c>
    </row>
    <row r="7" spans="1:6" s="478" customFormat="1" ht="18" customHeight="1">
      <c r="A7" s="1200"/>
      <c r="B7" s="1201"/>
      <c r="C7" s="608" t="s">
        <v>585</v>
      </c>
      <c r="D7" s="609">
        <v>5</v>
      </c>
      <c r="E7" s="610" t="s">
        <v>16</v>
      </c>
      <c r="F7" s="611">
        <v>73645</v>
      </c>
    </row>
    <row r="8" spans="1:6" s="478" customFormat="1" ht="18" customHeight="1">
      <c r="A8" s="1200"/>
      <c r="B8" s="1201"/>
      <c r="C8" s="608" t="s">
        <v>586</v>
      </c>
      <c r="D8" s="609">
        <v>8</v>
      </c>
      <c r="E8" s="610" t="s">
        <v>16</v>
      </c>
      <c r="F8" s="611">
        <v>144860</v>
      </c>
    </row>
    <row r="9" spans="1:6" s="478" customFormat="1" ht="18" customHeight="1">
      <c r="A9" s="1200"/>
      <c r="B9" s="1201"/>
      <c r="C9" s="608" t="s">
        <v>587</v>
      </c>
      <c r="D9" s="609">
        <v>17</v>
      </c>
      <c r="E9" s="610" t="s">
        <v>16</v>
      </c>
      <c r="F9" s="611">
        <v>305528</v>
      </c>
    </row>
    <row r="10" spans="1:6" s="478" customFormat="1" ht="18" customHeight="1">
      <c r="A10" s="1200"/>
      <c r="B10" s="1201"/>
      <c r="C10" s="608" t="s">
        <v>588</v>
      </c>
      <c r="D10" s="609">
        <v>25</v>
      </c>
      <c r="E10" s="610" t="s">
        <v>16</v>
      </c>
      <c r="F10" s="611">
        <v>301974</v>
      </c>
    </row>
    <row r="11" spans="1:6" s="478" customFormat="1" ht="18" customHeight="1">
      <c r="A11" s="1200"/>
      <c r="B11" s="1201"/>
      <c r="C11" s="608" t="s">
        <v>589</v>
      </c>
      <c r="D11" s="609">
        <v>11</v>
      </c>
      <c r="E11" s="610" t="s">
        <v>16</v>
      </c>
      <c r="F11" s="611">
        <v>202477</v>
      </c>
    </row>
    <row r="12" spans="1:6" s="478" customFormat="1" ht="18" customHeight="1">
      <c r="A12" s="1200"/>
      <c r="B12" s="1201"/>
      <c r="C12" s="608" t="s">
        <v>590</v>
      </c>
      <c r="D12" s="609">
        <v>2</v>
      </c>
      <c r="E12" s="610" t="s">
        <v>16</v>
      </c>
      <c r="F12" s="611">
        <v>37717</v>
      </c>
    </row>
    <row r="13" spans="1:6" s="478" customFormat="1" ht="18" customHeight="1">
      <c r="A13" s="1200"/>
      <c r="B13" s="1201"/>
      <c r="C13" s="608" t="s">
        <v>441</v>
      </c>
      <c r="D13" s="609">
        <v>9</v>
      </c>
      <c r="E13" s="610" t="s">
        <v>16</v>
      </c>
      <c r="F13" s="611">
        <v>261108</v>
      </c>
    </row>
    <row r="14" spans="1:6" s="478" customFormat="1" ht="18" customHeight="1">
      <c r="A14" s="1200"/>
      <c r="B14" s="1201"/>
      <c r="C14" s="608" t="s">
        <v>601</v>
      </c>
      <c r="D14" s="609">
        <v>4</v>
      </c>
      <c r="E14" s="610" t="s">
        <v>16</v>
      </c>
      <c r="F14" s="611">
        <v>44641.8</v>
      </c>
    </row>
    <row r="15" spans="1:6" s="478" customFormat="1" ht="18" customHeight="1">
      <c r="A15" s="1200"/>
      <c r="B15" s="1201"/>
      <c r="C15" s="612" t="s">
        <v>465</v>
      </c>
      <c r="D15" s="613">
        <v>194</v>
      </c>
      <c r="E15" s="614" t="s">
        <v>16</v>
      </c>
      <c r="F15" s="615">
        <v>29849</v>
      </c>
    </row>
    <row r="16" spans="1:6" s="478" customFormat="1" ht="18" customHeight="1">
      <c r="A16" s="1209"/>
      <c r="B16" s="1211"/>
      <c r="C16" s="616" t="s">
        <v>591</v>
      </c>
      <c r="D16" s="613"/>
      <c r="E16" s="614"/>
      <c r="F16" s="615">
        <f>SUM(F6:F15)</f>
        <v>1679608.8</v>
      </c>
    </row>
    <row r="17" spans="1:6" s="478" customFormat="1" ht="18" customHeight="1">
      <c r="A17" s="1200" t="s">
        <v>580</v>
      </c>
      <c r="B17" s="1201" t="s">
        <v>581</v>
      </c>
      <c r="C17" s="608" t="s">
        <v>462</v>
      </c>
      <c r="D17" s="609">
        <v>1</v>
      </c>
      <c r="E17" s="610" t="s">
        <v>384</v>
      </c>
      <c r="F17" s="611">
        <v>82220</v>
      </c>
    </row>
    <row r="18" spans="1:6" s="478" customFormat="1" ht="18" customHeight="1">
      <c r="A18" s="1200"/>
      <c r="B18" s="1201"/>
      <c r="C18" s="608" t="s">
        <v>463</v>
      </c>
      <c r="D18" s="609">
        <v>10</v>
      </c>
      <c r="E18" s="610" t="s">
        <v>384</v>
      </c>
      <c r="F18" s="611">
        <v>1981928</v>
      </c>
    </row>
    <row r="19" spans="1:6" s="478" customFormat="1" ht="18" customHeight="1">
      <c r="A19" s="1200"/>
      <c r="B19" s="1201"/>
      <c r="C19" s="608" t="s">
        <v>459</v>
      </c>
      <c r="D19" s="609">
        <v>1</v>
      </c>
      <c r="E19" s="610" t="s">
        <v>384</v>
      </c>
      <c r="F19" s="611">
        <v>490320</v>
      </c>
    </row>
    <row r="20" spans="1:6" s="478" customFormat="1" ht="18" customHeight="1">
      <c r="A20" s="1200"/>
      <c r="B20" s="1201"/>
      <c r="C20" s="608" t="s">
        <v>460</v>
      </c>
      <c r="D20" s="609">
        <v>3</v>
      </c>
      <c r="E20" s="610" t="s">
        <v>384</v>
      </c>
      <c r="F20" s="611">
        <v>158025</v>
      </c>
    </row>
    <row r="21" spans="1:6" s="478" customFormat="1" ht="18" customHeight="1">
      <c r="A21" s="1200"/>
      <c r="B21" s="1201"/>
      <c r="C21" s="608" t="s">
        <v>461</v>
      </c>
      <c r="D21" s="609">
        <v>1</v>
      </c>
      <c r="E21" s="610" t="s">
        <v>384</v>
      </c>
      <c r="F21" s="611">
        <v>264355</v>
      </c>
    </row>
    <row r="22" spans="1:6" s="478" customFormat="1" ht="18" customHeight="1">
      <c r="A22" s="1200"/>
      <c r="B22" s="1201"/>
      <c r="C22" s="612" t="s">
        <v>464</v>
      </c>
      <c r="D22" s="613">
        <v>1</v>
      </c>
      <c r="E22" s="614" t="s">
        <v>384</v>
      </c>
      <c r="F22" s="615">
        <v>24150</v>
      </c>
    </row>
    <row r="23" spans="1:6" s="478" customFormat="1" ht="18" customHeight="1">
      <c r="A23" s="1209"/>
      <c r="B23" s="1202"/>
      <c r="C23" s="616" t="s">
        <v>591</v>
      </c>
      <c r="D23" s="613"/>
      <c r="E23" s="614"/>
      <c r="F23" s="615">
        <f>SUM(F17:F22)</f>
        <v>3000998</v>
      </c>
    </row>
    <row r="24" spans="1:6" s="478" customFormat="1" ht="18" customHeight="1">
      <c r="A24" s="1200" t="s">
        <v>379</v>
      </c>
      <c r="B24" s="1201" t="s">
        <v>380</v>
      </c>
      <c r="C24" s="616" t="s">
        <v>383</v>
      </c>
      <c r="D24" s="613">
        <v>2</v>
      </c>
      <c r="E24" s="614" t="s">
        <v>324</v>
      </c>
      <c r="F24" s="615">
        <v>30734</v>
      </c>
    </row>
    <row r="25" spans="1:6" s="478" customFormat="1" ht="18" customHeight="1">
      <c r="A25" s="1200"/>
      <c r="B25" s="1202"/>
      <c r="C25" s="616" t="s">
        <v>17</v>
      </c>
      <c r="D25" s="613"/>
      <c r="E25" s="614"/>
      <c r="F25" s="615">
        <v>30734</v>
      </c>
    </row>
    <row r="26" spans="1:6" s="478" customFormat="1" ht="18" customHeight="1">
      <c r="A26" s="617"/>
      <c r="B26" s="1201" t="s">
        <v>443</v>
      </c>
      <c r="C26" s="612" t="s">
        <v>602</v>
      </c>
      <c r="D26" s="613">
        <v>1</v>
      </c>
      <c r="E26" s="614" t="s">
        <v>324</v>
      </c>
      <c r="F26" s="615">
        <v>239281</v>
      </c>
    </row>
    <row r="27" spans="1:6" s="478" customFormat="1" ht="18" customHeight="1">
      <c r="A27" s="617"/>
      <c r="B27" s="1201"/>
      <c r="C27" s="618" t="s">
        <v>603</v>
      </c>
      <c r="D27" s="619">
        <v>1</v>
      </c>
      <c r="E27" s="620" t="s">
        <v>324</v>
      </c>
      <c r="F27" s="621">
        <v>343118</v>
      </c>
    </row>
    <row r="28" spans="1:6" s="478" customFormat="1" ht="18" customHeight="1">
      <c r="A28" s="617"/>
      <c r="B28" s="1201"/>
      <c r="C28" s="618" t="s">
        <v>604</v>
      </c>
      <c r="D28" s="619">
        <v>1</v>
      </c>
      <c r="E28" s="620" t="s">
        <v>324</v>
      </c>
      <c r="F28" s="621">
        <v>252634</v>
      </c>
    </row>
    <row r="29" spans="1:6" s="478" customFormat="1" ht="18" customHeight="1">
      <c r="A29" s="617"/>
      <c r="B29" s="1201"/>
      <c r="C29" s="618" t="s">
        <v>605</v>
      </c>
      <c r="D29" s="619">
        <v>1</v>
      </c>
      <c r="E29" s="620" t="s">
        <v>324</v>
      </c>
      <c r="F29" s="621">
        <v>249718</v>
      </c>
    </row>
    <row r="30" spans="1:6" s="478" customFormat="1" ht="18" customHeight="1">
      <c r="A30" s="617"/>
      <c r="B30" s="1201"/>
      <c r="C30" s="618" t="s">
        <v>606</v>
      </c>
      <c r="D30" s="619">
        <v>1</v>
      </c>
      <c r="E30" s="620" t="s">
        <v>324</v>
      </c>
      <c r="F30" s="621">
        <v>145973</v>
      </c>
    </row>
    <row r="31" spans="1:6" s="478" customFormat="1" ht="18" customHeight="1">
      <c r="A31" s="617"/>
      <c r="B31" s="1201"/>
      <c r="C31" s="618" t="s">
        <v>607</v>
      </c>
      <c r="D31" s="619">
        <v>1</v>
      </c>
      <c r="E31" s="620" t="s">
        <v>324</v>
      </c>
      <c r="F31" s="621">
        <v>80449</v>
      </c>
    </row>
    <row r="32" spans="1:6" s="478" customFormat="1" ht="18" customHeight="1">
      <c r="A32" s="617"/>
      <c r="B32" s="1201"/>
      <c r="C32" s="618" t="s">
        <v>608</v>
      </c>
      <c r="D32" s="619">
        <v>1</v>
      </c>
      <c r="E32" s="620" t="s">
        <v>324</v>
      </c>
      <c r="F32" s="621">
        <v>614142</v>
      </c>
    </row>
    <row r="33" spans="1:6" s="478" customFormat="1" ht="18" customHeight="1">
      <c r="A33" s="617"/>
      <c r="B33" s="1201"/>
      <c r="C33" s="618" t="s">
        <v>609</v>
      </c>
      <c r="D33" s="619">
        <v>1</v>
      </c>
      <c r="E33" s="620" t="s">
        <v>324</v>
      </c>
      <c r="F33" s="621">
        <v>98280</v>
      </c>
    </row>
    <row r="34" spans="1:6" s="478" customFormat="1" ht="18" customHeight="1">
      <c r="A34" s="617"/>
      <c r="B34" s="1201"/>
      <c r="C34" s="618" t="s">
        <v>610</v>
      </c>
      <c r="D34" s="619">
        <v>1</v>
      </c>
      <c r="E34" s="620" t="s">
        <v>324</v>
      </c>
      <c r="F34" s="621">
        <v>201895</v>
      </c>
    </row>
    <row r="35" spans="1:6" s="478" customFormat="1" ht="18" customHeight="1">
      <c r="A35" s="622"/>
      <c r="B35" s="1202"/>
      <c r="C35" s="616" t="s">
        <v>17</v>
      </c>
      <c r="D35" s="613"/>
      <c r="E35" s="614"/>
      <c r="F35" s="615">
        <f>SUM(F26:F34)</f>
        <v>2225490</v>
      </c>
    </row>
    <row r="36" spans="1:6" s="478" customFormat="1" ht="18" customHeight="1">
      <c r="A36" s="1195" t="s">
        <v>382</v>
      </c>
      <c r="B36" s="1198" t="s">
        <v>440</v>
      </c>
      <c r="C36" s="612" t="s">
        <v>453</v>
      </c>
      <c r="D36" s="613">
        <v>5</v>
      </c>
      <c r="E36" s="614" t="s">
        <v>384</v>
      </c>
      <c r="F36" s="615">
        <v>1199591</v>
      </c>
    </row>
    <row r="37" spans="1:6" s="478" customFormat="1" ht="18" customHeight="1">
      <c r="A37" s="1195"/>
      <c r="B37" s="1197"/>
      <c r="C37" s="616" t="s">
        <v>17</v>
      </c>
      <c r="D37" s="613"/>
      <c r="E37" s="614"/>
      <c r="F37" s="615">
        <f>SUM(F36:F36)</f>
        <v>1199591</v>
      </c>
    </row>
    <row r="38" spans="1:6" s="478" customFormat="1" ht="18" customHeight="1">
      <c r="A38" s="617"/>
      <c r="B38" s="1198" t="s">
        <v>381</v>
      </c>
      <c r="C38" s="608" t="s">
        <v>592</v>
      </c>
      <c r="D38" s="609">
        <v>14</v>
      </c>
      <c r="E38" s="610" t="s">
        <v>384</v>
      </c>
      <c r="F38" s="611">
        <v>208508</v>
      </c>
    </row>
    <row r="39" spans="1:6" s="478" customFormat="1" ht="18" customHeight="1">
      <c r="A39" s="617"/>
      <c r="B39" s="1198"/>
      <c r="C39" s="608" t="s">
        <v>593</v>
      </c>
      <c r="D39" s="609">
        <v>67</v>
      </c>
      <c r="E39" s="610" t="s">
        <v>16</v>
      </c>
      <c r="F39" s="611">
        <v>25940</v>
      </c>
    </row>
    <row r="40" spans="1:6" s="478" customFormat="1" ht="18" customHeight="1">
      <c r="A40" s="617"/>
      <c r="B40" s="623"/>
      <c r="C40" s="612" t="s">
        <v>446</v>
      </c>
      <c r="D40" s="613">
        <v>1</v>
      </c>
      <c r="E40" s="614" t="s">
        <v>77</v>
      </c>
      <c r="F40" s="615">
        <v>303975</v>
      </c>
    </row>
    <row r="41" spans="1:6" s="478" customFormat="1" ht="18" customHeight="1">
      <c r="A41" s="622"/>
      <c r="B41" s="624"/>
      <c r="C41" s="616" t="s">
        <v>17</v>
      </c>
      <c r="D41" s="613"/>
      <c r="E41" s="614"/>
      <c r="F41" s="615">
        <f>SUM(F38:F40)</f>
        <v>538423</v>
      </c>
    </row>
    <row r="42" spans="1:6" s="478" customFormat="1" ht="18" customHeight="1">
      <c r="A42" s="1195" t="s">
        <v>582</v>
      </c>
      <c r="B42" s="1196" t="s">
        <v>583</v>
      </c>
      <c r="C42" s="618" t="s">
        <v>370</v>
      </c>
      <c r="D42" s="619">
        <v>1</v>
      </c>
      <c r="E42" s="620" t="s">
        <v>77</v>
      </c>
      <c r="F42" s="621">
        <v>26245</v>
      </c>
    </row>
    <row r="43" spans="1:6" s="478" customFormat="1" ht="18" customHeight="1">
      <c r="A43" s="1195"/>
      <c r="B43" s="1197"/>
      <c r="C43" s="616" t="s">
        <v>591</v>
      </c>
      <c r="D43" s="613"/>
      <c r="E43" s="614"/>
      <c r="F43" s="615">
        <f>SUM(F42)</f>
        <v>26245</v>
      </c>
    </row>
    <row r="44" spans="1:6" s="478" customFormat="1" ht="18" customHeight="1">
      <c r="A44" s="617"/>
      <c r="B44" s="1198" t="s">
        <v>447</v>
      </c>
      <c r="C44" s="625" t="s">
        <v>448</v>
      </c>
      <c r="D44" s="613">
        <v>1</v>
      </c>
      <c r="E44" s="614" t="s">
        <v>77</v>
      </c>
      <c r="F44" s="615">
        <v>10283</v>
      </c>
    </row>
    <row r="45" spans="1:6" s="478" customFormat="1" ht="18" customHeight="1">
      <c r="A45" s="626"/>
      <c r="B45" s="1199"/>
      <c r="C45" s="627" t="s">
        <v>591</v>
      </c>
      <c r="D45" s="628"/>
      <c r="E45" s="629"/>
      <c r="F45" s="630">
        <f>SUM(F44)</f>
        <v>10283</v>
      </c>
    </row>
    <row r="46" spans="1:6" s="478" customFormat="1" ht="18" customHeight="1" thickBot="1">
      <c r="A46" s="631" t="s">
        <v>18</v>
      </c>
      <c r="B46" s="632"/>
      <c r="C46" s="633"/>
      <c r="D46" s="634"/>
      <c r="E46" s="632"/>
      <c r="F46" s="635">
        <f>F16+F23+F25+F35+F37+F41+F43+F45</f>
        <v>8711372.8000000007</v>
      </c>
    </row>
    <row r="47" spans="1:6" s="478" customFormat="1" ht="14.1" customHeight="1">
      <c r="B47" s="528"/>
      <c r="C47" s="528"/>
      <c r="D47" s="528"/>
      <c r="E47" s="528"/>
      <c r="F47" s="506" t="s">
        <v>564</v>
      </c>
    </row>
    <row r="48" spans="1:6" s="529" customFormat="1" ht="16.5" customHeight="1"/>
    <row r="49" spans="1:2" s="529" customFormat="1" ht="16.5" customHeight="1"/>
    <row r="50" spans="1:2" s="529" customFormat="1" ht="16.5" customHeight="1"/>
    <row r="51" spans="1:2" s="529" customFormat="1" ht="16.5" customHeight="1"/>
    <row r="52" spans="1:2" s="529" customFormat="1" ht="16.5" customHeight="1"/>
    <row r="53" spans="1:2" s="529" customFormat="1" ht="16.5" customHeight="1"/>
    <row r="54" spans="1:2" s="529" customFormat="1" ht="16.5" customHeight="1"/>
    <row r="55" spans="1:2" s="529" customFormat="1" ht="16.5" customHeight="1"/>
    <row r="56" spans="1:2" s="529" customFormat="1" ht="16.5" customHeight="1"/>
    <row r="57" spans="1:2" s="529" customFormat="1" ht="16.5" customHeight="1"/>
    <row r="58" spans="1:2" s="529" customFormat="1" ht="16.5" customHeight="1"/>
    <row r="59" spans="1:2" s="529" customFormat="1" ht="16.5" customHeight="1"/>
    <row r="60" spans="1:2" s="529" customFormat="1" ht="16.5" customHeight="1"/>
    <row r="61" spans="1:2" s="529" customFormat="1" ht="16.5" customHeight="1"/>
    <row r="62" spans="1:2" s="529" customFormat="1" ht="16.5" customHeight="1">
      <c r="A62" s="636"/>
      <c r="B62" s="637"/>
    </row>
    <row r="63" spans="1:2" s="529" customFormat="1" ht="16.5" customHeight="1">
      <c r="A63" s="638"/>
      <c r="B63" s="637"/>
    </row>
    <row r="64" spans="1:2" s="529" customFormat="1" ht="16.5" customHeight="1">
      <c r="A64" s="638"/>
      <c r="B64" s="637"/>
    </row>
    <row r="65" spans="1:2" s="529" customFormat="1" ht="16.5" customHeight="1">
      <c r="A65" s="638"/>
      <c r="B65" s="637"/>
    </row>
    <row r="66" spans="1:2" s="529" customFormat="1" ht="16.5" customHeight="1">
      <c r="A66" s="638"/>
      <c r="B66" s="637"/>
    </row>
    <row r="67" spans="1:2" s="529" customFormat="1" ht="16.5" customHeight="1">
      <c r="A67" s="638"/>
      <c r="B67" s="637"/>
    </row>
    <row r="68" spans="1:2" s="529" customFormat="1" ht="16.5" customHeight="1">
      <c r="A68" s="638"/>
      <c r="B68" s="637"/>
    </row>
    <row r="69" spans="1:2" s="529" customFormat="1" ht="16.5" customHeight="1">
      <c r="A69" s="638"/>
      <c r="B69" s="637"/>
    </row>
    <row r="70" spans="1:2" s="529" customFormat="1" ht="16.5" customHeight="1">
      <c r="A70" s="638"/>
      <c r="B70" s="637"/>
    </row>
    <row r="71" spans="1:2" s="529" customFormat="1" ht="16.5" customHeight="1">
      <c r="A71" s="638"/>
      <c r="B71" s="637"/>
    </row>
    <row r="72" spans="1:2" s="529" customFormat="1" ht="16.5" customHeight="1">
      <c r="A72" s="638"/>
      <c r="B72" s="637"/>
    </row>
    <row r="73" spans="1:2" s="529" customFormat="1" ht="16.5" customHeight="1">
      <c r="A73" s="638"/>
      <c r="B73" s="637"/>
    </row>
    <row r="74" spans="1:2" s="529" customFormat="1" ht="16.5" customHeight="1">
      <c r="A74" s="639"/>
      <c r="B74" s="637"/>
    </row>
    <row r="75" spans="1:2" s="529" customFormat="1" ht="16.5" customHeight="1">
      <c r="A75" s="636"/>
      <c r="B75" s="637"/>
    </row>
    <row r="76" spans="1:2" s="529" customFormat="1" ht="16.5" customHeight="1">
      <c r="A76" s="639"/>
      <c r="B76" s="637"/>
    </row>
    <row r="77" spans="1:2" s="529" customFormat="1" ht="16.5" customHeight="1">
      <c r="A77" s="639"/>
      <c r="B77" s="637"/>
    </row>
    <row r="78" spans="1:2" s="529" customFormat="1" ht="16.5" customHeight="1">
      <c r="A78" s="639"/>
      <c r="B78" s="637"/>
    </row>
    <row r="79" spans="1:2" s="529" customFormat="1" ht="16.5" customHeight="1">
      <c r="A79" s="639"/>
      <c r="B79" s="637"/>
    </row>
    <row r="80" spans="1:2" s="529" customFormat="1" ht="16.5" customHeight="1">
      <c r="A80" s="639"/>
      <c r="B80" s="637"/>
    </row>
    <row r="81" spans="1:7" s="529" customFormat="1" ht="16.5" customHeight="1">
      <c r="A81" s="639"/>
      <c r="B81" s="637"/>
    </row>
    <row r="82" spans="1:7" s="529" customFormat="1" ht="16.5" customHeight="1">
      <c r="A82" s="639"/>
      <c r="B82" s="637"/>
    </row>
    <row r="83" spans="1:7" s="529" customFormat="1" ht="16.5" customHeight="1">
      <c r="A83" s="639"/>
      <c r="B83" s="637"/>
    </row>
    <row r="84" spans="1:7" s="529" customFormat="1" ht="16.5" customHeight="1">
      <c r="A84" s="636"/>
      <c r="B84" s="637"/>
    </row>
    <row r="85" spans="1:7" s="529" customFormat="1" ht="16.5" customHeight="1">
      <c r="A85" s="639"/>
      <c r="B85" s="637"/>
    </row>
    <row r="86" spans="1:7" s="529" customFormat="1" ht="16.5" customHeight="1">
      <c r="A86" s="481"/>
      <c r="B86" s="481"/>
      <c r="C86" s="481"/>
      <c r="D86" s="481"/>
      <c r="E86" s="481"/>
      <c r="F86" s="481"/>
    </row>
    <row r="87" spans="1:7" s="529" customFormat="1" ht="16.5" customHeight="1">
      <c r="A87" s="562">
        <v>16</v>
      </c>
      <c r="B87" s="529">
        <v>5</v>
      </c>
      <c r="C87" s="640">
        <f t="shared" ref="C87:C96" si="0">A87+B87</f>
        <v>21</v>
      </c>
    </row>
    <row r="88" spans="1:7" s="529" customFormat="1" ht="16.5" customHeight="1">
      <c r="A88" s="602">
        <v>2</v>
      </c>
      <c r="B88" s="529">
        <v>2</v>
      </c>
      <c r="C88" s="640">
        <f t="shared" si="0"/>
        <v>4</v>
      </c>
    </row>
    <row r="89" spans="1:7" s="529" customFormat="1" ht="16.5" customHeight="1">
      <c r="A89" s="602">
        <v>5</v>
      </c>
      <c r="B89" s="529">
        <v>3</v>
      </c>
      <c r="C89" s="640">
        <f t="shared" si="0"/>
        <v>8</v>
      </c>
    </row>
    <row r="90" spans="1:7" s="529" customFormat="1" ht="16.5" customHeight="1">
      <c r="A90" s="602">
        <v>14</v>
      </c>
      <c r="B90" s="529">
        <v>3</v>
      </c>
      <c r="C90" s="640">
        <f t="shared" si="0"/>
        <v>17</v>
      </c>
      <c r="G90" s="481"/>
    </row>
    <row r="91" spans="1:7" s="529" customFormat="1" ht="16.5" customHeight="1">
      <c r="A91" s="602">
        <v>23</v>
      </c>
      <c r="B91" s="529">
        <v>1</v>
      </c>
      <c r="C91" s="640">
        <f t="shared" si="0"/>
        <v>24</v>
      </c>
    </row>
    <row r="92" spans="1:7" s="529" customFormat="1" ht="16.5" customHeight="1">
      <c r="A92" s="602">
        <v>10</v>
      </c>
      <c r="B92" s="529">
        <v>1</v>
      </c>
      <c r="C92" s="640">
        <f t="shared" si="0"/>
        <v>11</v>
      </c>
    </row>
    <row r="93" spans="1:7" ht="16.5" customHeight="1">
      <c r="A93" s="602">
        <f>1+1</f>
        <v>2</v>
      </c>
      <c r="B93" s="529">
        <v>0</v>
      </c>
      <c r="C93" s="640">
        <f t="shared" si="0"/>
        <v>2</v>
      </c>
      <c r="D93" s="529"/>
      <c r="E93" s="529"/>
      <c r="F93" s="529"/>
      <c r="G93" s="529"/>
    </row>
    <row r="94" spans="1:7" ht="16.5" customHeight="1">
      <c r="A94" s="602">
        <v>2</v>
      </c>
      <c r="B94" s="529">
        <v>5</v>
      </c>
      <c r="C94" s="640">
        <f t="shared" si="0"/>
        <v>7</v>
      </c>
      <c r="D94" s="529"/>
      <c r="E94" s="529"/>
      <c r="F94" s="529"/>
      <c r="G94" s="529"/>
    </row>
    <row r="95" spans="1:7">
      <c r="A95" s="602"/>
      <c r="B95" s="529">
        <v>5</v>
      </c>
      <c r="C95" s="640">
        <f t="shared" si="0"/>
        <v>5</v>
      </c>
      <c r="D95" s="529"/>
      <c r="E95" s="529"/>
      <c r="F95" s="529"/>
      <c r="G95" s="529"/>
    </row>
    <row r="96" spans="1:7" ht="13.5" customHeight="1">
      <c r="A96" s="602">
        <v>194</v>
      </c>
      <c r="B96" s="529"/>
      <c r="C96" s="640">
        <f t="shared" si="0"/>
        <v>194</v>
      </c>
      <c r="D96" s="529"/>
      <c r="E96" s="529"/>
      <c r="F96" s="529"/>
      <c r="G96" s="529"/>
    </row>
    <row r="97" spans="1:7">
      <c r="A97" s="529"/>
      <c r="B97" s="529"/>
      <c r="C97" s="529"/>
      <c r="D97" s="529"/>
      <c r="E97" s="529"/>
      <c r="F97" s="529"/>
      <c r="G97" s="529"/>
    </row>
    <row r="98" spans="1:7" ht="13.5" customHeight="1">
      <c r="A98" s="529"/>
      <c r="B98" s="561"/>
      <c r="C98" s="641" t="s">
        <v>384</v>
      </c>
      <c r="D98" s="529"/>
      <c r="E98" s="529"/>
      <c r="F98" s="529"/>
      <c r="G98" s="529"/>
    </row>
    <row r="99" spans="1:7" ht="13.2">
      <c r="A99" s="529"/>
      <c r="B99" s="642"/>
      <c r="C99" s="643" t="s">
        <v>384</v>
      </c>
      <c r="D99" s="529">
        <v>6</v>
      </c>
      <c r="E99" s="529">
        <v>1057061</v>
      </c>
      <c r="F99" s="640" t="e">
        <f>#REF!+D99</f>
        <v>#REF!</v>
      </c>
      <c r="G99" s="529"/>
    </row>
    <row r="100" spans="1:7" ht="13.2">
      <c r="A100" s="529"/>
      <c r="B100" s="642"/>
      <c r="C100" s="643" t="s">
        <v>384</v>
      </c>
      <c r="D100" s="529"/>
      <c r="E100" s="529"/>
      <c r="F100" s="529"/>
      <c r="G100" s="529"/>
    </row>
    <row r="101" spans="1:7" ht="13.2">
      <c r="A101" s="529"/>
      <c r="B101" s="642"/>
      <c r="C101" s="643" t="s">
        <v>384</v>
      </c>
      <c r="D101" s="529"/>
      <c r="E101" s="529"/>
      <c r="F101" s="529"/>
      <c r="G101" s="529"/>
    </row>
    <row r="102" spans="1:7" ht="13.2">
      <c r="A102" s="529"/>
      <c r="B102" s="642"/>
      <c r="C102" s="643" t="s">
        <v>384</v>
      </c>
      <c r="D102" s="529"/>
      <c r="E102" s="529"/>
      <c r="F102" s="529"/>
      <c r="G102" s="529"/>
    </row>
    <row r="103" spans="1:7" ht="13.2">
      <c r="A103" s="529"/>
      <c r="B103" s="642"/>
      <c r="C103" s="643" t="s">
        <v>384</v>
      </c>
      <c r="D103" s="529"/>
      <c r="E103" s="529"/>
      <c r="F103" s="529"/>
      <c r="G103" s="529"/>
    </row>
    <row r="104" spans="1:7">
      <c r="A104" s="529"/>
      <c r="B104" s="644"/>
      <c r="C104" s="529"/>
      <c r="D104" s="529"/>
      <c r="E104" s="529"/>
      <c r="F104" s="529"/>
      <c r="G104" s="529"/>
    </row>
    <row r="105" spans="1:7">
      <c r="G105" s="529"/>
    </row>
    <row r="106" spans="1:7">
      <c r="G106" s="529"/>
    </row>
    <row r="107" spans="1:7">
      <c r="G107" s="529"/>
    </row>
    <row r="108" spans="1:7">
      <c r="G108" s="529"/>
    </row>
  </sheetData>
  <mergeCells count="17">
    <mergeCell ref="C4:F4"/>
    <mergeCell ref="C5:E5"/>
    <mergeCell ref="A6:A16"/>
    <mergeCell ref="B6:B16"/>
    <mergeCell ref="A17:A23"/>
    <mergeCell ref="B17:B23"/>
    <mergeCell ref="A4:A5"/>
    <mergeCell ref="B4:B5"/>
    <mergeCell ref="A42:A43"/>
    <mergeCell ref="B42:B43"/>
    <mergeCell ref="B44:B45"/>
    <mergeCell ref="A24:A25"/>
    <mergeCell ref="B24:B25"/>
    <mergeCell ref="B26:B35"/>
    <mergeCell ref="A36:A37"/>
    <mergeCell ref="B36:B37"/>
    <mergeCell ref="B38:B39"/>
  </mergeCells>
  <phoneticPr fontId="2"/>
  <pageMargins left="0.70866141732283472" right="0.70866141732283472" top="0.78740157480314965" bottom="0.19685039370078741" header="0.35433070866141736" footer="0"/>
  <pageSetup paperSize="9" scale="99" firstPageNumber="97" pageOrder="overThenDown" orientation="portrait" blackAndWhite="1" useFirstPageNumber="1" r:id="rId1"/>
  <headerFooter differentOddEven="1" scaleWithDoc="0" alignWithMargins="0">
    <oddHeader>&amp;RⅨ&amp;"ＭＳ Ｐ明朝,標準"林構事業　　　　　- &amp;P -</oddHeader>
    <evenHeader>&amp;L- &amp;P -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4DA6F-6DB7-4069-B5B9-D984FAE1E58E}">
  <dimension ref="A3:H3"/>
  <sheetViews>
    <sheetView showGridLines="0" zoomScaleNormal="100" zoomScaleSheetLayoutView="90" zoomScalePageLayoutView="80" workbookViewId="0">
      <selection activeCell="K17" sqref="K17"/>
    </sheetView>
  </sheetViews>
  <sheetFormatPr defaultColWidth="9" defaultRowHeight="13.2"/>
  <cols>
    <col min="1" max="8" width="9" style="464"/>
    <col min="9" max="16384" width="9" style="465"/>
  </cols>
  <sheetData>
    <row r="3" spans="1:1">
      <c r="A3" s="463" t="s">
        <v>745</v>
      </c>
    </row>
  </sheetData>
  <phoneticPr fontId="2"/>
  <printOptions horizontalCentered="1"/>
  <pageMargins left="0.70866141732283472" right="0.70866141732283472" top="0.59055118110236227" bottom="0.19685039370078741" header="0.35433070866141736" footer="0"/>
  <pageSetup paperSize="9" firstPageNumber="98" orientation="portrait" blackAndWhite="1" useFirstPageNumber="1" r:id="rId1"/>
  <headerFooter differentOddEven="1" scaleWithDoc="0" alignWithMargins="0">
    <oddHeader>&amp;R&amp;"ＭＳ Ｐ明朝,標準"Ⅷ林業金融　　　　　- &amp;P -</oddHeader>
    <evenHeader>&amp;L&amp;"ＭＳ Ｐ明朝,標準"- &amp;P -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65"/>
  <sheetViews>
    <sheetView showGridLines="0" view="pageBreakPreview" zoomScale="85" zoomScaleNormal="100" zoomScaleSheetLayoutView="85" zoomScalePageLayoutView="80" workbookViewId="0">
      <selection sqref="A1:XFD1048576"/>
    </sheetView>
  </sheetViews>
  <sheetFormatPr defaultColWidth="9" defaultRowHeight="12"/>
  <cols>
    <col min="1" max="1" width="4.6640625" style="63" customWidth="1"/>
    <col min="2" max="2" width="18.44140625" style="63" customWidth="1"/>
    <col min="3" max="3" width="10.88671875" style="63" customWidth="1"/>
    <col min="4" max="4" width="7.6640625" style="63" customWidth="1"/>
    <col min="5" max="10" width="6.6640625" style="63" customWidth="1"/>
    <col min="11" max="11" width="7.6640625" style="63" customWidth="1"/>
    <col min="12" max="16384" width="9" style="63"/>
  </cols>
  <sheetData>
    <row r="1" spans="1:11" s="66" customFormat="1" ht="24" customHeight="1">
      <c r="A1" s="89" t="s">
        <v>270</v>
      </c>
    </row>
    <row r="2" spans="1:11" s="66" customFormat="1" ht="16.05" customHeight="1">
      <c r="A2" s="65" t="s">
        <v>224</v>
      </c>
    </row>
    <row r="3" spans="1:11" ht="12" customHeight="1" thickBot="1">
      <c r="K3" s="90" t="s">
        <v>10</v>
      </c>
    </row>
    <row r="4" spans="1:11" s="72" customFormat="1" ht="13.05" customHeight="1">
      <c r="A4" s="645" t="s">
        <v>0</v>
      </c>
      <c r="B4" s="658" t="s">
        <v>255</v>
      </c>
      <c r="C4" s="68" t="s">
        <v>2</v>
      </c>
      <c r="D4" s="68" t="s">
        <v>230</v>
      </c>
      <c r="E4" s="69" t="s">
        <v>231</v>
      </c>
      <c r="F4" s="658" t="s">
        <v>232</v>
      </c>
      <c r="G4" s="658" t="s">
        <v>233</v>
      </c>
      <c r="H4" s="658" t="s">
        <v>7</v>
      </c>
      <c r="I4" s="658" t="s">
        <v>64</v>
      </c>
      <c r="J4" s="70" t="s">
        <v>111</v>
      </c>
      <c r="K4" s="71" t="s">
        <v>3</v>
      </c>
    </row>
    <row r="5" spans="1:11" ht="13.05" customHeight="1">
      <c r="A5" s="73">
        <v>9</v>
      </c>
      <c r="B5" s="74" t="s">
        <v>234</v>
      </c>
      <c r="C5" s="91" t="s">
        <v>235</v>
      </c>
      <c r="D5" s="92">
        <v>500000</v>
      </c>
      <c r="E5" s="93">
        <v>0</v>
      </c>
      <c r="F5" s="94">
        <v>196335</v>
      </c>
      <c r="G5" s="94">
        <v>152000</v>
      </c>
      <c r="H5" s="94">
        <v>72275</v>
      </c>
      <c r="I5" s="95">
        <v>0</v>
      </c>
      <c r="J5" s="96">
        <v>0</v>
      </c>
      <c r="K5" s="97">
        <f>SUM(F5:J5)</f>
        <v>420610</v>
      </c>
    </row>
    <row r="6" spans="1:11" ht="13.05" customHeight="1">
      <c r="A6" s="660">
        <v>11</v>
      </c>
      <c r="B6" s="657" t="s">
        <v>8</v>
      </c>
      <c r="C6" s="98" t="s">
        <v>527</v>
      </c>
      <c r="D6" s="99">
        <v>478000</v>
      </c>
      <c r="E6" s="100">
        <v>0</v>
      </c>
      <c r="F6" s="101">
        <v>0</v>
      </c>
      <c r="G6" s="101">
        <v>0</v>
      </c>
      <c r="H6" s="102">
        <v>198429</v>
      </c>
      <c r="I6" s="102">
        <v>257382</v>
      </c>
      <c r="J6" s="103">
        <v>0</v>
      </c>
      <c r="K6" s="104">
        <f>SUM(F6:J6)</f>
        <v>455811</v>
      </c>
    </row>
    <row r="7" spans="1:11" ht="13.05" customHeight="1">
      <c r="A7" s="660">
        <v>11</v>
      </c>
      <c r="B7" s="657" t="s">
        <v>9</v>
      </c>
      <c r="C7" s="98" t="s">
        <v>527</v>
      </c>
      <c r="D7" s="99">
        <v>400000</v>
      </c>
      <c r="E7" s="100">
        <v>0</v>
      </c>
      <c r="F7" s="101">
        <v>0</v>
      </c>
      <c r="G7" s="101">
        <v>0</v>
      </c>
      <c r="H7" s="102">
        <v>124960</v>
      </c>
      <c r="I7" s="102">
        <v>99390</v>
      </c>
      <c r="J7" s="105">
        <v>56699</v>
      </c>
      <c r="K7" s="104">
        <f>SUM(F7:J7)</f>
        <v>281049</v>
      </c>
    </row>
    <row r="8" spans="1:11" s="72" customFormat="1" ht="13.05" customHeight="1">
      <c r="A8" s="849" t="s">
        <v>112</v>
      </c>
      <c r="B8" s="843"/>
      <c r="C8" s="98"/>
      <c r="D8" s="99">
        <f>SUM(D5:D7)</f>
        <v>1378000</v>
      </c>
      <c r="E8" s="100">
        <v>0</v>
      </c>
      <c r="F8" s="102">
        <f>SUM(F5)</f>
        <v>196335</v>
      </c>
      <c r="G8" s="102">
        <f>SUM(G5)</f>
        <v>152000</v>
      </c>
      <c r="H8" s="102">
        <f>SUM(H5:H7)</f>
        <v>395664</v>
      </c>
      <c r="I8" s="102">
        <f>SUM(I5:I7)</f>
        <v>356772</v>
      </c>
      <c r="J8" s="105">
        <f>SUM(J5:J7)</f>
        <v>56699</v>
      </c>
      <c r="K8" s="104">
        <f>SUM(F8:J8)</f>
        <v>1157470</v>
      </c>
    </row>
    <row r="9" spans="1:11" ht="13.05" customHeight="1">
      <c r="A9" s="660">
        <v>8</v>
      </c>
      <c r="B9" s="657" t="s">
        <v>162</v>
      </c>
      <c r="C9" s="98" t="s">
        <v>236</v>
      </c>
      <c r="D9" s="99">
        <v>300004</v>
      </c>
      <c r="E9" s="106">
        <v>125655</v>
      </c>
      <c r="F9" s="102">
        <v>174349</v>
      </c>
      <c r="G9" s="101">
        <v>0</v>
      </c>
      <c r="H9" s="101">
        <v>0</v>
      </c>
      <c r="I9" s="101">
        <v>0</v>
      </c>
      <c r="J9" s="103">
        <v>0</v>
      </c>
      <c r="K9" s="104">
        <f>SUM(E9:F9)</f>
        <v>300004</v>
      </c>
    </row>
    <row r="10" spans="1:11" s="72" customFormat="1" ht="13.05" customHeight="1">
      <c r="A10" s="857" t="s">
        <v>112</v>
      </c>
      <c r="B10" s="858"/>
      <c r="C10" s="107"/>
      <c r="D10" s="108">
        <f>SUM(D9)</f>
        <v>300004</v>
      </c>
      <c r="E10" s="109">
        <f>SUM(E9)</f>
        <v>125655</v>
      </c>
      <c r="F10" s="110">
        <f>SUM(F9)</f>
        <v>174349</v>
      </c>
      <c r="G10" s="111">
        <v>0</v>
      </c>
      <c r="H10" s="111">
        <v>0</v>
      </c>
      <c r="I10" s="111">
        <v>0</v>
      </c>
      <c r="J10" s="112">
        <v>0</v>
      </c>
      <c r="K10" s="113">
        <f>SUM(E10:F10)</f>
        <v>300004</v>
      </c>
    </row>
    <row r="11" spans="1:11" s="72" customFormat="1" ht="13.05" customHeight="1" thickBot="1">
      <c r="A11" s="855" t="s">
        <v>254</v>
      </c>
      <c r="B11" s="856"/>
      <c r="C11" s="114"/>
      <c r="D11" s="115">
        <f>SUM(D10,D8)</f>
        <v>1678004</v>
      </c>
      <c r="E11" s="116">
        <f>SUM(E10)</f>
        <v>125655</v>
      </c>
      <c r="F11" s="117">
        <f>F10+F8</f>
        <v>370684</v>
      </c>
      <c r="G11" s="117">
        <f>SUM(G8)</f>
        <v>152000</v>
      </c>
      <c r="H11" s="117">
        <f>SUM(H8)</f>
        <v>395664</v>
      </c>
      <c r="I11" s="117">
        <f>SUM(I8)</f>
        <v>356772</v>
      </c>
      <c r="J11" s="118">
        <f>SUM(J8)</f>
        <v>56699</v>
      </c>
      <c r="K11" s="119">
        <f>SUM(E11:J11)</f>
        <v>1457474</v>
      </c>
    </row>
    <row r="12" spans="1:11" ht="12" customHeight="1">
      <c r="A12" s="1" t="s">
        <v>71</v>
      </c>
      <c r="B12" s="120"/>
      <c r="C12" s="120"/>
      <c r="D12" s="121"/>
      <c r="E12" s="121"/>
      <c r="K12" s="122" t="s">
        <v>4</v>
      </c>
    </row>
    <row r="13" spans="1:11" ht="12" customHeight="1">
      <c r="C13" s="123"/>
      <c r="D13" s="123"/>
      <c r="E13" s="123"/>
      <c r="F13" s="123"/>
      <c r="G13" s="123"/>
      <c r="H13" s="123"/>
      <c r="I13" s="123"/>
    </row>
    <row r="14" spans="1:11" s="66" customFormat="1" ht="16.05" customHeight="1">
      <c r="A14" s="65" t="s">
        <v>226</v>
      </c>
      <c r="C14" s="124"/>
      <c r="D14" s="124"/>
      <c r="E14" s="124"/>
    </row>
    <row r="15" spans="1:11" ht="12" customHeight="1" thickBot="1">
      <c r="C15" s="123"/>
      <c r="G15" s="123"/>
      <c r="H15" s="90" t="s">
        <v>10</v>
      </c>
    </row>
    <row r="16" spans="1:11" s="72" customFormat="1" ht="13.05" customHeight="1">
      <c r="A16" s="75" t="s">
        <v>0</v>
      </c>
      <c r="B16" s="659" t="s">
        <v>255</v>
      </c>
      <c r="C16" s="847" t="s">
        <v>251</v>
      </c>
      <c r="D16" s="847"/>
      <c r="E16" s="847"/>
      <c r="F16" s="847"/>
      <c r="G16" s="659" t="s">
        <v>7</v>
      </c>
      <c r="H16" s="76" t="s">
        <v>3</v>
      </c>
    </row>
    <row r="17" spans="1:8" ht="13.05" customHeight="1">
      <c r="A17" s="660">
        <v>11</v>
      </c>
      <c r="B17" s="661" t="s">
        <v>5</v>
      </c>
      <c r="C17" s="839" t="s">
        <v>6</v>
      </c>
      <c r="D17" s="839"/>
      <c r="E17" s="839"/>
      <c r="F17" s="839"/>
      <c r="G17" s="102">
        <v>110463</v>
      </c>
      <c r="H17" s="125">
        <f>SUM(G17)</f>
        <v>110463</v>
      </c>
    </row>
    <row r="18" spans="1:8" s="72" customFormat="1" ht="13.05" customHeight="1" thickBot="1">
      <c r="A18" s="848" t="s">
        <v>254</v>
      </c>
      <c r="B18" s="844"/>
      <c r="C18" s="844"/>
      <c r="D18" s="844"/>
      <c r="E18" s="844"/>
      <c r="F18" s="844"/>
      <c r="G18" s="126">
        <f>SUM(G17)</f>
        <v>110463</v>
      </c>
      <c r="H18" s="127">
        <f>SUM(H17)</f>
        <v>110463</v>
      </c>
    </row>
    <row r="19" spans="1:8" ht="12" customHeight="1">
      <c r="A19" s="1" t="s">
        <v>71</v>
      </c>
      <c r="B19" s="120"/>
      <c r="C19" s="120"/>
      <c r="D19" s="121"/>
      <c r="G19" s="121"/>
      <c r="H19" s="122" t="s">
        <v>4</v>
      </c>
    </row>
    <row r="20" spans="1:8" ht="12" customHeight="1"/>
    <row r="21" spans="1:8" s="66" customFormat="1" ht="16.05" customHeight="1">
      <c r="A21" s="65" t="s">
        <v>227</v>
      </c>
      <c r="C21" s="124"/>
      <c r="D21" s="124"/>
      <c r="E21" s="124"/>
    </row>
    <row r="22" spans="1:8" ht="12" customHeight="1" thickBot="1">
      <c r="C22" s="123"/>
      <c r="G22" s="123"/>
      <c r="H22" s="90" t="s">
        <v>10</v>
      </c>
    </row>
    <row r="23" spans="1:8" s="72" customFormat="1" ht="13.05" customHeight="1">
      <c r="A23" s="75" t="s">
        <v>0</v>
      </c>
      <c r="B23" s="659" t="s">
        <v>255</v>
      </c>
      <c r="C23" s="847" t="s">
        <v>251</v>
      </c>
      <c r="D23" s="847"/>
      <c r="E23" s="847"/>
      <c r="F23" s="847"/>
      <c r="G23" s="659" t="s">
        <v>64</v>
      </c>
      <c r="H23" s="76" t="s">
        <v>3</v>
      </c>
    </row>
    <row r="24" spans="1:8" ht="13.05" customHeight="1">
      <c r="A24" s="660">
        <v>12</v>
      </c>
      <c r="B24" s="77" t="s">
        <v>67</v>
      </c>
      <c r="C24" s="839" t="s">
        <v>66</v>
      </c>
      <c r="D24" s="839"/>
      <c r="E24" s="839"/>
      <c r="F24" s="839"/>
      <c r="G24" s="102">
        <v>20228</v>
      </c>
      <c r="H24" s="125">
        <f>SUM(G24:G24)</f>
        <v>20228</v>
      </c>
    </row>
    <row r="25" spans="1:8" ht="13.05" customHeight="1">
      <c r="A25" s="660">
        <v>12</v>
      </c>
      <c r="B25" s="77" t="s">
        <v>68</v>
      </c>
      <c r="C25" s="843" t="s">
        <v>528</v>
      </c>
      <c r="D25" s="843"/>
      <c r="E25" s="843"/>
      <c r="F25" s="843"/>
      <c r="G25" s="102">
        <v>47650</v>
      </c>
      <c r="H25" s="125">
        <f>SUM(G25:G25)</f>
        <v>47650</v>
      </c>
    </row>
    <row r="26" spans="1:8" ht="13.05" customHeight="1">
      <c r="A26" s="660">
        <v>12</v>
      </c>
      <c r="B26" s="77" t="s">
        <v>69</v>
      </c>
      <c r="C26" s="843" t="s">
        <v>528</v>
      </c>
      <c r="D26" s="843"/>
      <c r="E26" s="843"/>
      <c r="F26" s="843"/>
      <c r="G26" s="102">
        <v>31244</v>
      </c>
      <c r="H26" s="125">
        <f>SUM(G26:G26)</f>
        <v>31244</v>
      </c>
    </row>
    <row r="27" spans="1:8" s="72" customFormat="1" ht="13.05" customHeight="1" thickBot="1">
      <c r="A27" s="848" t="s">
        <v>254</v>
      </c>
      <c r="B27" s="844"/>
      <c r="C27" s="844"/>
      <c r="D27" s="844"/>
      <c r="E27" s="844"/>
      <c r="F27" s="844"/>
      <c r="G27" s="126">
        <f>SUM(G24:G26)</f>
        <v>99122</v>
      </c>
      <c r="H27" s="127">
        <f>SUM(H24:H26)</f>
        <v>99122</v>
      </c>
    </row>
    <row r="28" spans="1:8" ht="12" customHeight="1">
      <c r="A28" s="1" t="s">
        <v>71</v>
      </c>
      <c r="B28" s="120"/>
      <c r="C28" s="120"/>
      <c r="D28" s="121"/>
      <c r="G28" s="121"/>
      <c r="H28" s="122" t="s">
        <v>4</v>
      </c>
    </row>
    <row r="29" spans="1:8" ht="12" customHeight="1"/>
    <row r="30" spans="1:8" s="66" customFormat="1" ht="16.05" customHeight="1">
      <c r="A30" s="65" t="s">
        <v>228</v>
      </c>
      <c r="C30" s="124"/>
      <c r="D30" s="124"/>
      <c r="E30" s="124"/>
      <c r="F30" s="124"/>
    </row>
    <row r="31" spans="1:8" ht="12" customHeight="1" thickBot="1">
      <c r="C31" s="123"/>
      <c r="D31" s="123"/>
      <c r="G31" s="123"/>
      <c r="H31" s="90" t="s">
        <v>10</v>
      </c>
    </row>
    <row r="32" spans="1:8" s="72" customFormat="1" ht="13.05" customHeight="1">
      <c r="A32" s="78" t="s">
        <v>0</v>
      </c>
      <c r="B32" s="70" t="s">
        <v>255</v>
      </c>
      <c r="C32" s="845" t="s">
        <v>251</v>
      </c>
      <c r="D32" s="845"/>
      <c r="E32" s="845"/>
      <c r="F32" s="79" t="s">
        <v>64</v>
      </c>
      <c r="G32" s="70" t="s">
        <v>111</v>
      </c>
      <c r="H32" s="80" t="s">
        <v>3</v>
      </c>
    </row>
    <row r="33" spans="1:8" ht="13.05" customHeight="1">
      <c r="A33" s="81">
        <v>12</v>
      </c>
      <c r="B33" s="82" t="s">
        <v>65</v>
      </c>
      <c r="C33" s="846" t="s">
        <v>70</v>
      </c>
      <c r="D33" s="846"/>
      <c r="E33" s="846"/>
      <c r="F33" s="128">
        <v>172698</v>
      </c>
      <c r="G33" s="129">
        <v>126435</v>
      </c>
      <c r="H33" s="130">
        <f>SUM(F33:G33)</f>
        <v>299133</v>
      </c>
    </row>
    <row r="34" spans="1:8" s="72" customFormat="1" ht="13.05" customHeight="1">
      <c r="A34" s="851" t="s">
        <v>112</v>
      </c>
      <c r="B34" s="837"/>
      <c r="C34" s="836"/>
      <c r="D34" s="837"/>
      <c r="E34" s="838"/>
      <c r="F34" s="131">
        <f>F33</f>
        <v>172698</v>
      </c>
      <c r="G34" s="105">
        <f>G33</f>
        <v>126435</v>
      </c>
      <c r="H34" s="125">
        <f>H33</f>
        <v>299133</v>
      </c>
    </row>
    <row r="35" spans="1:8" ht="13.05" customHeight="1">
      <c r="A35" s="83">
        <v>13</v>
      </c>
      <c r="B35" s="84" t="s">
        <v>113</v>
      </c>
      <c r="C35" s="839" t="s">
        <v>114</v>
      </c>
      <c r="D35" s="839"/>
      <c r="E35" s="839"/>
      <c r="F35" s="132">
        <v>0</v>
      </c>
      <c r="G35" s="105">
        <v>103908</v>
      </c>
      <c r="H35" s="125">
        <f>SUM(F35:G35)</f>
        <v>103908</v>
      </c>
    </row>
    <row r="36" spans="1:8" s="72" customFormat="1" ht="13.05" customHeight="1">
      <c r="A36" s="851" t="s">
        <v>112</v>
      </c>
      <c r="B36" s="837"/>
      <c r="C36" s="836"/>
      <c r="D36" s="837"/>
      <c r="E36" s="838"/>
      <c r="F36" s="132">
        <v>0</v>
      </c>
      <c r="G36" s="105">
        <f>G35</f>
        <v>103908</v>
      </c>
      <c r="H36" s="125">
        <f>H35</f>
        <v>103908</v>
      </c>
    </row>
    <row r="37" spans="1:8" s="72" customFormat="1" ht="13.05" customHeight="1" thickBot="1">
      <c r="A37" s="853" t="s">
        <v>254</v>
      </c>
      <c r="B37" s="854"/>
      <c r="C37" s="840"/>
      <c r="D37" s="841"/>
      <c r="E37" s="842"/>
      <c r="F37" s="133">
        <f>SUM(F34,F36)</f>
        <v>172698</v>
      </c>
      <c r="G37" s="118">
        <f>SUM(G34,G36)</f>
        <v>230343</v>
      </c>
      <c r="H37" s="134">
        <f>SUM(H34,H36)</f>
        <v>403041</v>
      </c>
    </row>
    <row r="38" spans="1:8" ht="12" customHeight="1">
      <c r="A38" s="670" t="s">
        <v>115</v>
      </c>
      <c r="B38" s="120"/>
      <c r="C38" s="120"/>
      <c r="D38" s="121"/>
      <c r="F38" s="121"/>
      <c r="G38" s="121"/>
      <c r="H38" s="122" t="s">
        <v>4</v>
      </c>
    </row>
    <row r="39" spans="1:8" ht="12" customHeight="1"/>
    <row r="40" spans="1:8" s="66" customFormat="1" ht="16.05" customHeight="1">
      <c r="A40" s="65" t="s">
        <v>240</v>
      </c>
      <c r="C40" s="124"/>
      <c r="D40" s="124"/>
      <c r="E40" s="124"/>
    </row>
    <row r="41" spans="1:8" ht="12" customHeight="1" thickBot="1">
      <c r="C41" s="123"/>
      <c r="G41" s="123"/>
      <c r="H41" s="90" t="s">
        <v>10</v>
      </c>
    </row>
    <row r="42" spans="1:8" s="72" customFormat="1" ht="13.05" customHeight="1">
      <c r="A42" s="85" t="s">
        <v>0</v>
      </c>
      <c r="B42" s="662" t="s">
        <v>245</v>
      </c>
      <c r="C42" s="852" t="s">
        <v>2</v>
      </c>
      <c r="D42" s="852"/>
      <c r="E42" s="852"/>
      <c r="F42" s="852"/>
      <c r="G42" s="662" t="s">
        <v>239</v>
      </c>
      <c r="H42" s="86" t="s">
        <v>3</v>
      </c>
    </row>
    <row r="43" spans="1:8" ht="13.05" customHeight="1">
      <c r="A43" s="660">
        <v>14</v>
      </c>
      <c r="B43" s="77" t="s">
        <v>65</v>
      </c>
      <c r="C43" s="839" t="s">
        <v>238</v>
      </c>
      <c r="D43" s="839"/>
      <c r="E43" s="839"/>
      <c r="F43" s="839"/>
      <c r="G43" s="102">
        <v>16170</v>
      </c>
      <c r="H43" s="125">
        <f>SUM(G43:G43)</f>
        <v>16170</v>
      </c>
    </row>
    <row r="44" spans="1:8" s="72" customFormat="1" ht="13.05" customHeight="1" thickBot="1">
      <c r="A44" s="848" t="s">
        <v>254</v>
      </c>
      <c r="B44" s="844"/>
      <c r="C44" s="840"/>
      <c r="D44" s="841"/>
      <c r="E44" s="841"/>
      <c r="F44" s="842"/>
      <c r="G44" s="126">
        <f>G43</f>
        <v>16170</v>
      </c>
      <c r="H44" s="127">
        <f>H43</f>
        <v>16170</v>
      </c>
    </row>
    <row r="45" spans="1:8" ht="12" customHeight="1">
      <c r="H45" s="122" t="s">
        <v>4</v>
      </c>
    </row>
    <row r="46" spans="1:8" ht="7.5" customHeight="1"/>
    <row r="47" spans="1:8" s="66" customFormat="1" ht="16.05" customHeight="1">
      <c r="A47" s="65" t="s">
        <v>241</v>
      </c>
      <c r="C47" s="124"/>
      <c r="D47" s="124"/>
      <c r="E47" s="124"/>
    </row>
    <row r="48" spans="1:8" ht="12" customHeight="1" thickBot="1">
      <c r="C48" s="123"/>
      <c r="E48" s="123"/>
      <c r="F48" s="123"/>
      <c r="G48" s="136"/>
      <c r="H48" s="90" t="s">
        <v>10</v>
      </c>
    </row>
    <row r="49" spans="1:9" s="72" customFormat="1" ht="13.05" customHeight="1">
      <c r="A49" s="75" t="s">
        <v>237</v>
      </c>
      <c r="B49" s="659" t="s">
        <v>243</v>
      </c>
      <c r="C49" s="847" t="s">
        <v>248</v>
      </c>
      <c r="D49" s="847"/>
      <c r="E49" s="659" t="s">
        <v>239</v>
      </c>
      <c r="F49" s="659" t="s">
        <v>258</v>
      </c>
      <c r="G49" s="87" t="s">
        <v>328</v>
      </c>
      <c r="H49" s="76" t="s">
        <v>3</v>
      </c>
    </row>
    <row r="50" spans="1:9" ht="13.05" customHeight="1">
      <c r="A50" s="660">
        <v>14</v>
      </c>
      <c r="B50" s="77" t="s">
        <v>244</v>
      </c>
      <c r="C50" s="843" t="s">
        <v>242</v>
      </c>
      <c r="D50" s="843"/>
      <c r="E50" s="102">
        <v>31659</v>
      </c>
      <c r="F50" s="101">
        <v>0</v>
      </c>
      <c r="G50" s="101">
        <v>0</v>
      </c>
      <c r="H50" s="125">
        <f>SUM(E50:G50)</f>
        <v>31659</v>
      </c>
    </row>
    <row r="51" spans="1:9" ht="13.05" customHeight="1">
      <c r="A51" s="660">
        <v>14</v>
      </c>
      <c r="B51" s="77" t="s">
        <v>162</v>
      </c>
      <c r="C51" s="843" t="s">
        <v>528</v>
      </c>
      <c r="D51" s="843"/>
      <c r="E51" s="102">
        <v>22233</v>
      </c>
      <c r="F51" s="101">
        <v>0</v>
      </c>
      <c r="G51" s="101">
        <v>0</v>
      </c>
      <c r="H51" s="125">
        <f>SUM(E51:G51)</f>
        <v>22233</v>
      </c>
    </row>
    <row r="52" spans="1:9" ht="13.05" customHeight="1">
      <c r="A52" s="660">
        <v>14</v>
      </c>
      <c r="B52" s="88" t="s">
        <v>247</v>
      </c>
      <c r="C52" s="843" t="s">
        <v>528</v>
      </c>
      <c r="D52" s="843"/>
      <c r="E52" s="102">
        <v>6456</v>
      </c>
      <c r="F52" s="101">
        <v>0</v>
      </c>
      <c r="G52" s="101">
        <v>0</v>
      </c>
      <c r="H52" s="125">
        <f>SUM(E52:G52)</f>
        <v>6456</v>
      </c>
    </row>
    <row r="53" spans="1:9" ht="13.05" customHeight="1">
      <c r="A53" s="660">
        <v>14</v>
      </c>
      <c r="B53" s="77" t="s">
        <v>246</v>
      </c>
      <c r="C53" s="843" t="s">
        <v>528</v>
      </c>
      <c r="D53" s="843"/>
      <c r="E53" s="102">
        <v>5752</v>
      </c>
      <c r="F53" s="101">
        <v>0</v>
      </c>
      <c r="G53" s="101">
        <v>0</v>
      </c>
      <c r="H53" s="125">
        <f>SUM(E53:G53)</f>
        <v>5752</v>
      </c>
    </row>
    <row r="54" spans="1:9" ht="13.05" customHeight="1">
      <c r="A54" s="849" t="s">
        <v>267</v>
      </c>
      <c r="B54" s="843"/>
      <c r="C54" s="843"/>
      <c r="D54" s="843"/>
      <c r="E54" s="102">
        <f>SUM(E50:E53)</f>
        <v>66100</v>
      </c>
      <c r="F54" s="101">
        <f>SUM(F50:F53)</f>
        <v>0</v>
      </c>
      <c r="G54" s="101">
        <f>SUM(G50:G53)</f>
        <v>0</v>
      </c>
      <c r="H54" s="125">
        <f>SUM(H50:H53)</f>
        <v>66100</v>
      </c>
    </row>
    <row r="55" spans="1:9" ht="13.05" customHeight="1">
      <c r="A55" s="660">
        <v>15</v>
      </c>
      <c r="B55" s="657" t="s">
        <v>259</v>
      </c>
      <c r="C55" s="843" t="s">
        <v>260</v>
      </c>
      <c r="D55" s="843"/>
      <c r="E55" s="101">
        <v>0</v>
      </c>
      <c r="F55" s="102">
        <v>5754</v>
      </c>
      <c r="G55" s="101">
        <v>0</v>
      </c>
      <c r="H55" s="125">
        <f t="shared" ref="H55:H62" si="0">SUM(F55:G55)</f>
        <v>5754</v>
      </c>
      <c r="I55" s="123"/>
    </row>
    <row r="56" spans="1:9" ht="13.05" customHeight="1">
      <c r="A56" s="660">
        <v>15</v>
      </c>
      <c r="B56" s="657" t="s">
        <v>329</v>
      </c>
      <c r="C56" s="843" t="s">
        <v>528</v>
      </c>
      <c r="D56" s="843"/>
      <c r="E56" s="101">
        <v>0</v>
      </c>
      <c r="F56" s="101">
        <v>0</v>
      </c>
      <c r="G56" s="102">
        <v>23444</v>
      </c>
      <c r="H56" s="125">
        <f t="shared" si="0"/>
        <v>23444</v>
      </c>
      <c r="I56" s="123"/>
    </row>
    <row r="57" spans="1:9" ht="13.05" customHeight="1">
      <c r="A57" s="660">
        <v>15</v>
      </c>
      <c r="B57" s="657" t="s">
        <v>330</v>
      </c>
      <c r="C57" s="843" t="s">
        <v>528</v>
      </c>
      <c r="D57" s="843"/>
      <c r="E57" s="101">
        <v>0</v>
      </c>
      <c r="F57" s="101">
        <v>0</v>
      </c>
      <c r="G57" s="102">
        <v>16800</v>
      </c>
      <c r="H57" s="125">
        <f t="shared" si="0"/>
        <v>16800</v>
      </c>
      <c r="I57" s="123"/>
    </row>
    <row r="58" spans="1:9" ht="13.05" customHeight="1">
      <c r="A58" s="660">
        <v>14</v>
      </c>
      <c r="B58" s="657" t="s">
        <v>327</v>
      </c>
      <c r="C58" s="850" t="s">
        <v>274</v>
      </c>
      <c r="D58" s="850"/>
      <c r="E58" s="101">
        <v>0</v>
      </c>
      <c r="F58" s="102">
        <v>128167</v>
      </c>
      <c r="G58" s="102">
        <v>26227</v>
      </c>
      <c r="H58" s="125">
        <f t="shared" si="0"/>
        <v>154394</v>
      </c>
    </row>
    <row r="59" spans="1:9" ht="13.05" customHeight="1">
      <c r="A59" s="660">
        <v>15</v>
      </c>
      <c r="B59" s="657" t="s">
        <v>177</v>
      </c>
      <c r="C59" s="850" t="s">
        <v>261</v>
      </c>
      <c r="D59" s="850"/>
      <c r="E59" s="101">
        <v>0</v>
      </c>
      <c r="F59" s="102">
        <v>75506</v>
      </c>
      <c r="G59" s="101">
        <v>0</v>
      </c>
      <c r="H59" s="125">
        <f>SUM(F59:G59)</f>
        <v>75506</v>
      </c>
    </row>
    <row r="60" spans="1:9" ht="13.05" customHeight="1">
      <c r="A60" s="660">
        <v>15</v>
      </c>
      <c r="B60" s="657" t="s">
        <v>174</v>
      </c>
      <c r="C60" s="843" t="s">
        <v>528</v>
      </c>
      <c r="D60" s="843"/>
      <c r="E60" s="101">
        <v>0</v>
      </c>
      <c r="F60" s="102">
        <v>251949</v>
      </c>
      <c r="G60" s="102">
        <v>136857</v>
      </c>
      <c r="H60" s="125">
        <f>SUM(F60:G60)</f>
        <v>388806</v>
      </c>
      <c r="I60" s="123"/>
    </row>
    <row r="61" spans="1:9" ht="13.05" customHeight="1">
      <c r="A61" s="660">
        <v>15</v>
      </c>
      <c r="B61" s="657" t="s">
        <v>329</v>
      </c>
      <c r="C61" s="850" t="s">
        <v>292</v>
      </c>
      <c r="D61" s="850"/>
      <c r="E61" s="101">
        <v>0</v>
      </c>
      <c r="F61" s="101">
        <v>0</v>
      </c>
      <c r="G61" s="102">
        <v>12383</v>
      </c>
      <c r="H61" s="125">
        <f t="shared" si="0"/>
        <v>12383</v>
      </c>
    </row>
    <row r="62" spans="1:9" ht="13.05" customHeight="1">
      <c r="A62" s="660">
        <v>15</v>
      </c>
      <c r="B62" s="657" t="s">
        <v>330</v>
      </c>
      <c r="C62" s="843" t="s">
        <v>528</v>
      </c>
      <c r="D62" s="843"/>
      <c r="E62" s="101">
        <v>0</v>
      </c>
      <c r="F62" s="101">
        <v>0</v>
      </c>
      <c r="G62" s="102">
        <v>13865</v>
      </c>
      <c r="H62" s="125">
        <f t="shared" si="0"/>
        <v>13865</v>
      </c>
    </row>
    <row r="63" spans="1:9" ht="13.05" customHeight="1">
      <c r="A63" s="849" t="s">
        <v>267</v>
      </c>
      <c r="B63" s="843"/>
      <c r="C63" s="839"/>
      <c r="D63" s="839"/>
      <c r="E63" s="101">
        <f>SUM(E55:E62)</f>
        <v>0</v>
      </c>
      <c r="F63" s="137">
        <f>SUM(F55:F62)</f>
        <v>461376</v>
      </c>
      <c r="G63" s="102">
        <f>SUM(G55:G62)</f>
        <v>229576</v>
      </c>
      <c r="H63" s="125">
        <f>SUM(H55:H62)</f>
        <v>690952</v>
      </c>
    </row>
    <row r="64" spans="1:9" s="72" customFormat="1" ht="13.05" customHeight="1" thickBot="1">
      <c r="A64" s="848" t="s">
        <v>268</v>
      </c>
      <c r="B64" s="844"/>
      <c r="C64" s="844"/>
      <c r="D64" s="844"/>
      <c r="E64" s="126">
        <f t="shared" ref="E64:G64" si="1">SUM(E54,E63)</f>
        <v>66100</v>
      </c>
      <c r="F64" s="126">
        <f t="shared" si="1"/>
        <v>461376</v>
      </c>
      <c r="G64" s="126">
        <f t="shared" si="1"/>
        <v>229576</v>
      </c>
      <c r="H64" s="127">
        <f>SUM(H54,H63)</f>
        <v>757052</v>
      </c>
      <c r="I64" s="138"/>
    </row>
    <row r="65" spans="1:8" ht="12" customHeight="1">
      <c r="A65" s="670" t="s">
        <v>115</v>
      </c>
      <c r="B65" s="120"/>
      <c r="C65" s="120"/>
      <c r="D65" s="121"/>
      <c r="E65" s="121"/>
      <c r="F65" s="121"/>
      <c r="H65" s="122" t="s">
        <v>4</v>
      </c>
    </row>
  </sheetData>
  <mergeCells count="45">
    <mergeCell ref="A11:B11"/>
    <mergeCell ref="A10:B10"/>
    <mergeCell ref="A8:B8"/>
    <mergeCell ref="A18:B18"/>
    <mergeCell ref="A34:B34"/>
    <mergeCell ref="A27:B27"/>
    <mergeCell ref="A36:B36"/>
    <mergeCell ref="C42:F42"/>
    <mergeCell ref="C43:F43"/>
    <mergeCell ref="A44:B44"/>
    <mergeCell ref="A37:B37"/>
    <mergeCell ref="C44:F44"/>
    <mergeCell ref="C53:D53"/>
    <mergeCell ref="C49:D49"/>
    <mergeCell ref="C50:D50"/>
    <mergeCell ref="C51:D51"/>
    <mergeCell ref="C52:D52"/>
    <mergeCell ref="A64:B64"/>
    <mergeCell ref="C55:D55"/>
    <mergeCell ref="C63:D63"/>
    <mergeCell ref="A54:B54"/>
    <mergeCell ref="C57:D57"/>
    <mergeCell ref="C58:D58"/>
    <mergeCell ref="C56:D56"/>
    <mergeCell ref="A63:B63"/>
    <mergeCell ref="C62:D62"/>
    <mergeCell ref="C59:D59"/>
    <mergeCell ref="C60:D60"/>
    <mergeCell ref="C61:D61"/>
    <mergeCell ref="C64:D64"/>
    <mergeCell ref="C54:D54"/>
    <mergeCell ref="C16:F16"/>
    <mergeCell ref="C17:F17"/>
    <mergeCell ref="C18:F18"/>
    <mergeCell ref="C23:F23"/>
    <mergeCell ref="C24:F24"/>
    <mergeCell ref="C34:E34"/>
    <mergeCell ref="C35:E35"/>
    <mergeCell ref="C36:E36"/>
    <mergeCell ref="C37:E37"/>
    <mergeCell ref="C25:F25"/>
    <mergeCell ref="C26:F26"/>
    <mergeCell ref="C27:F27"/>
    <mergeCell ref="C32:E32"/>
    <mergeCell ref="C33:E33"/>
  </mergeCells>
  <phoneticPr fontId="2"/>
  <pageMargins left="0.70866141732283472" right="0.70866141732283472" top="0.78740157480314965" bottom="0.19685039370078741" header="0.35433070866141736" footer="0"/>
  <pageSetup paperSize="9" scale="96" firstPageNumber="84" orientation="portrait" blackAndWhite="1" useFirstPageNumber="1" r:id="rId1"/>
  <headerFooter differentOddEven="1" scaleWithDoc="0" alignWithMargins="0">
    <oddHeader>&amp;R&amp;"ＭＳ Ｐ明朝,標準"Ⅸ林構事業　　　　　- &amp;P -</oddHeader>
    <evenHeader>&amp;L&amp;"ＭＳ Ｐ明朝,標準"- &amp;P -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84"/>
  <sheetViews>
    <sheetView showGridLines="0" view="pageBreakPreview" zoomScaleNormal="100" zoomScaleSheetLayoutView="100" workbookViewId="0">
      <selection activeCell="M69" sqref="M69"/>
    </sheetView>
  </sheetViews>
  <sheetFormatPr defaultColWidth="9" defaultRowHeight="12"/>
  <cols>
    <col min="1" max="1" width="2.6640625" style="225" customWidth="1"/>
    <col min="2" max="2" width="9.21875" style="225" customWidth="1"/>
    <col min="3" max="3" width="9.77734375" style="225" customWidth="1"/>
    <col min="4" max="4" width="19.6640625" style="225" customWidth="1"/>
    <col min="5" max="5" width="22.6640625" style="225" customWidth="1"/>
    <col min="6" max="6" width="6.6640625" style="225" customWidth="1"/>
    <col min="7" max="7" width="4.6640625" style="225" customWidth="1"/>
    <col min="8" max="8" width="12.6640625" style="225" customWidth="1"/>
    <col min="9" max="9" width="8.77734375" style="150" customWidth="1"/>
    <col min="10" max="16" width="7.6640625" style="150" customWidth="1"/>
    <col min="17" max="17" width="10.6640625" style="151" customWidth="1"/>
    <col min="18" max="23" width="9" style="225"/>
    <col min="24" max="24" width="8.88671875" style="225" customWidth="1"/>
    <col min="25" max="16384" width="9" style="225"/>
  </cols>
  <sheetData>
    <row r="1" spans="1:17" s="149" customFormat="1" ht="18.600000000000001" customHeight="1">
      <c r="A1" s="89" t="s">
        <v>271</v>
      </c>
      <c r="B1" s="148"/>
      <c r="C1" s="148"/>
      <c r="D1" s="148"/>
      <c r="E1" s="148"/>
      <c r="I1" s="150"/>
      <c r="J1" s="150"/>
      <c r="K1" s="150"/>
      <c r="L1" s="150"/>
      <c r="M1" s="150"/>
      <c r="N1" s="150"/>
      <c r="O1" s="150"/>
      <c r="P1" s="150"/>
      <c r="Q1" s="151"/>
    </row>
    <row r="2" spans="1:17" s="149" customFormat="1" ht="13.05" customHeight="1">
      <c r="A2" s="65" t="s">
        <v>225</v>
      </c>
      <c r="B2" s="148"/>
      <c r="C2" s="148"/>
      <c r="D2" s="148"/>
      <c r="E2" s="148"/>
      <c r="F2" s="152"/>
      <c r="G2" s="153"/>
      <c r="H2" s="152"/>
      <c r="Q2" s="154"/>
    </row>
    <row r="3" spans="1:17" s="140" customFormat="1" ht="12" customHeight="1" thickBot="1">
      <c r="A3" s="669"/>
      <c r="B3" s="669"/>
      <c r="C3" s="669"/>
      <c r="D3" s="669"/>
      <c r="E3" s="669"/>
      <c r="F3" s="63"/>
      <c r="G3" s="669"/>
      <c r="H3" s="156" t="s">
        <v>10</v>
      </c>
      <c r="I3" s="157"/>
      <c r="J3" s="157"/>
      <c r="K3" s="157"/>
      <c r="L3" s="157"/>
      <c r="M3" s="157"/>
      <c r="N3" s="157"/>
      <c r="O3" s="157"/>
      <c r="P3" s="157"/>
      <c r="Q3" s="158"/>
    </row>
    <row r="4" spans="1:17" s="140" customFormat="1" ht="9.6" customHeight="1">
      <c r="A4" s="139" t="s">
        <v>11</v>
      </c>
      <c r="B4" s="867" t="s">
        <v>73</v>
      </c>
      <c r="C4" s="868"/>
      <c r="D4" s="871" t="s">
        <v>74</v>
      </c>
      <c r="E4" s="861" t="s">
        <v>132</v>
      </c>
      <c r="F4" s="862"/>
      <c r="G4" s="862"/>
      <c r="H4" s="863"/>
      <c r="I4" s="873" t="s">
        <v>133</v>
      </c>
      <c r="J4" s="847"/>
      <c r="K4" s="847"/>
      <c r="L4" s="847" t="s">
        <v>8</v>
      </c>
      <c r="M4" s="847"/>
      <c r="N4" s="847" t="s">
        <v>134</v>
      </c>
      <c r="O4" s="847"/>
      <c r="P4" s="874"/>
      <c r="Q4" s="859" t="s">
        <v>17</v>
      </c>
    </row>
    <row r="5" spans="1:17" s="140" customFormat="1" ht="9.6" customHeight="1">
      <c r="A5" s="141" t="s">
        <v>12</v>
      </c>
      <c r="B5" s="869"/>
      <c r="C5" s="870"/>
      <c r="D5" s="872"/>
      <c r="E5" s="666" t="s">
        <v>75</v>
      </c>
      <c r="F5" s="665"/>
      <c r="G5" s="665"/>
      <c r="H5" s="143" t="s">
        <v>13</v>
      </c>
      <c r="I5" s="144" t="s">
        <v>529</v>
      </c>
      <c r="J5" s="145" t="s">
        <v>530</v>
      </c>
      <c r="K5" s="145" t="s">
        <v>531</v>
      </c>
      <c r="L5" s="145" t="s">
        <v>531</v>
      </c>
      <c r="M5" s="145" t="s">
        <v>532</v>
      </c>
      <c r="N5" s="145" t="s">
        <v>531</v>
      </c>
      <c r="O5" s="145" t="s">
        <v>532</v>
      </c>
      <c r="P5" s="146" t="s">
        <v>533</v>
      </c>
      <c r="Q5" s="860"/>
    </row>
    <row r="6" spans="1:17" s="140" customFormat="1" ht="9.6" customHeight="1">
      <c r="A6" s="159"/>
      <c r="B6" s="878" t="s">
        <v>76</v>
      </c>
      <c r="C6" s="879"/>
      <c r="D6" s="876" t="s">
        <v>60</v>
      </c>
      <c r="E6" s="667" t="s">
        <v>53</v>
      </c>
      <c r="F6" s="161"/>
      <c r="G6" s="162"/>
      <c r="H6" s="163"/>
      <c r="I6" s="164"/>
      <c r="J6" s="165"/>
      <c r="K6" s="165"/>
      <c r="L6" s="165"/>
      <c r="M6" s="165"/>
      <c r="N6" s="165"/>
      <c r="O6" s="165"/>
      <c r="P6" s="166"/>
      <c r="Q6" s="167"/>
    </row>
    <row r="7" spans="1:17" s="140" customFormat="1" ht="9.6" customHeight="1">
      <c r="A7" s="168"/>
      <c r="B7" s="880"/>
      <c r="C7" s="881"/>
      <c r="D7" s="877"/>
      <c r="E7" s="668" t="s">
        <v>37</v>
      </c>
      <c r="F7" s="170">
        <v>14</v>
      </c>
      <c r="G7" s="670" t="s">
        <v>38</v>
      </c>
      <c r="H7" s="171"/>
      <c r="I7" s="172"/>
      <c r="J7" s="173"/>
      <c r="K7" s="173"/>
      <c r="L7" s="173"/>
      <c r="M7" s="173"/>
      <c r="N7" s="173"/>
      <c r="O7" s="173"/>
      <c r="P7" s="174"/>
      <c r="Q7" s="175"/>
    </row>
    <row r="8" spans="1:17" s="140" customFormat="1" ht="9.6" customHeight="1">
      <c r="A8" s="168"/>
      <c r="B8" s="176"/>
      <c r="C8" s="670"/>
      <c r="D8" s="668"/>
      <c r="E8" s="668" t="s">
        <v>39</v>
      </c>
      <c r="F8" s="170">
        <v>2</v>
      </c>
      <c r="G8" s="670" t="s">
        <v>38</v>
      </c>
      <c r="H8" s="171">
        <f>Q8</f>
        <v>2206</v>
      </c>
      <c r="I8" s="172">
        <v>192</v>
      </c>
      <c r="J8" s="173">
        <v>70</v>
      </c>
      <c r="K8" s="173">
        <v>1100</v>
      </c>
      <c r="L8" s="173">
        <v>120</v>
      </c>
      <c r="M8" s="173">
        <v>634</v>
      </c>
      <c r="N8" s="173">
        <v>30</v>
      </c>
      <c r="O8" s="173">
        <v>30</v>
      </c>
      <c r="P8" s="174">
        <v>30</v>
      </c>
      <c r="Q8" s="175">
        <f>SUM(I8:P8)</f>
        <v>2206</v>
      </c>
    </row>
    <row r="9" spans="1:17" s="140" customFormat="1" ht="9.6" customHeight="1">
      <c r="A9" s="168"/>
      <c r="B9" s="176"/>
      <c r="C9" s="670"/>
      <c r="D9" s="668"/>
      <c r="E9" s="668" t="s">
        <v>52</v>
      </c>
      <c r="F9" s="170">
        <v>1</v>
      </c>
      <c r="G9" s="670" t="s">
        <v>38</v>
      </c>
      <c r="H9" s="171"/>
      <c r="I9" s="172"/>
      <c r="J9" s="173"/>
      <c r="K9" s="173"/>
      <c r="L9" s="173"/>
      <c r="M9" s="173"/>
      <c r="N9" s="173"/>
      <c r="O9" s="173"/>
      <c r="P9" s="174"/>
      <c r="Q9" s="175"/>
    </row>
    <row r="10" spans="1:17" s="140" customFormat="1" ht="9.6" customHeight="1">
      <c r="A10" s="168"/>
      <c r="B10" s="176"/>
      <c r="C10" s="670"/>
      <c r="D10" s="671"/>
      <c r="E10" s="671" t="s">
        <v>40</v>
      </c>
      <c r="F10" s="178">
        <v>1</v>
      </c>
      <c r="G10" s="179" t="s">
        <v>38</v>
      </c>
      <c r="H10" s="180"/>
      <c r="I10" s="181"/>
      <c r="J10" s="182"/>
      <c r="K10" s="182"/>
      <c r="L10" s="182"/>
      <c r="M10" s="182"/>
      <c r="N10" s="182"/>
      <c r="O10" s="182"/>
      <c r="P10" s="183"/>
      <c r="Q10" s="184"/>
    </row>
    <row r="11" spans="1:17" s="140" customFormat="1" ht="9.6" customHeight="1">
      <c r="A11" s="168"/>
      <c r="B11" s="185" t="s">
        <v>386</v>
      </c>
      <c r="C11" s="179"/>
      <c r="D11" s="186"/>
      <c r="E11" s="187"/>
      <c r="F11" s="188"/>
      <c r="G11" s="186"/>
      <c r="H11" s="189">
        <f>SUM(H7:H10)</f>
        <v>2206</v>
      </c>
      <c r="I11" s="190">
        <f t="shared" ref="I11:O11" si="0">SUM(I7:I10)</f>
        <v>192</v>
      </c>
      <c r="J11" s="191">
        <f t="shared" si="0"/>
        <v>70</v>
      </c>
      <c r="K11" s="191">
        <f t="shared" si="0"/>
        <v>1100</v>
      </c>
      <c r="L11" s="191">
        <f t="shared" si="0"/>
        <v>120</v>
      </c>
      <c r="M11" s="191">
        <f t="shared" si="0"/>
        <v>634</v>
      </c>
      <c r="N11" s="191">
        <f t="shared" si="0"/>
        <v>30</v>
      </c>
      <c r="O11" s="191">
        <f t="shared" si="0"/>
        <v>30</v>
      </c>
      <c r="P11" s="192">
        <f>SUM(P7:P10)</f>
        <v>30</v>
      </c>
      <c r="Q11" s="193">
        <f>SUM(Q7:Q10)</f>
        <v>2206</v>
      </c>
    </row>
    <row r="12" spans="1:17" s="140" customFormat="1" ht="9.6" customHeight="1">
      <c r="A12" s="168"/>
      <c r="B12" s="176"/>
      <c r="C12" s="670"/>
      <c r="D12" s="864" t="s">
        <v>58</v>
      </c>
      <c r="E12" s="194" t="s">
        <v>54</v>
      </c>
      <c r="F12" s="195">
        <v>745</v>
      </c>
      <c r="G12" s="196" t="s">
        <v>534</v>
      </c>
      <c r="H12" s="197">
        <f>Q12</f>
        <v>343160</v>
      </c>
      <c r="I12" s="198">
        <v>42000</v>
      </c>
      <c r="J12" s="199">
        <v>106930</v>
      </c>
      <c r="K12" s="199">
        <v>53850</v>
      </c>
      <c r="L12" s="199"/>
      <c r="M12" s="199"/>
      <c r="N12" s="199">
        <v>71600</v>
      </c>
      <c r="O12" s="199">
        <v>37700</v>
      </c>
      <c r="P12" s="147">
        <v>31080</v>
      </c>
      <c r="Q12" s="200">
        <f>SUM(I12:P12)</f>
        <v>343160</v>
      </c>
    </row>
    <row r="13" spans="1:17" s="140" customFormat="1" ht="9.6" customHeight="1">
      <c r="A13" s="168"/>
      <c r="B13" s="176" t="s">
        <v>387</v>
      </c>
      <c r="C13" s="670"/>
      <c r="D13" s="865"/>
      <c r="E13" s="671" t="s">
        <v>101</v>
      </c>
      <c r="F13" s="178">
        <v>4789</v>
      </c>
      <c r="G13" s="179" t="s">
        <v>534</v>
      </c>
      <c r="H13" s="180"/>
      <c r="I13" s="181"/>
      <c r="J13" s="182"/>
      <c r="K13" s="182"/>
      <c r="L13" s="182"/>
      <c r="M13" s="182"/>
      <c r="N13" s="182"/>
      <c r="O13" s="182"/>
      <c r="P13" s="183"/>
      <c r="Q13" s="184"/>
    </row>
    <row r="14" spans="1:17" s="140" customFormat="1" ht="9.6" customHeight="1">
      <c r="A14" s="168"/>
      <c r="B14" s="176"/>
      <c r="C14" s="670"/>
      <c r="D14" s="875" t="s">
        <v>252</v>
      </c>
      <c r="E14" s="668" t="s">
        <v>42</v>
      </c>
      <c r="F14" s="170"/>
      <c r="G14" s="670"/>
      <c r="H14" s="171"/>
      <c r="I14" s="172"/>
      <c r="J14" s="173"/>
      <c r="K14" s="173"/>
      <c r="L14" s="173"/>
      <c r="M14" s="173"/>
      <c r="N14" s="173"/>
      <c r="O14" s="173"/>
      <c r="P14" s="174"/>
      <c r="Q14" s="175"/>
    </row>
    <row r="15" spans="1:17" s="140" customFormat="1" ht="9.6" customHeight="1">
      <c r="A15" s="168"/>
      <c r="B15" s="176"/>
      <c r="C15" s="670"/>
      <c r="D15" s="875"/>
      <c r="E15" s="668" t="s">
        <v>41</v>
      </c>
      <c r="F15" s="170">
        <v>1</v>
      </c>
      <c r="G15" s="670" t="s">
        <v>16</v>
      </c>
      <c r="H15" s="171"/>
      <c r="I15" s="172"/>
      <c r="J15" s="173"/>
      <c r="K15" s="173"/>
      <c r="L15" s="173"/>
      <c r="M15" s="173"/>
      <c r="N15" s="173"/>
      <c r="O15" s="173"/>
      <c r="P15" s="174"/>
      <c r="Q15" s="175"/>
    </row>
    <row r="16" spans="1:17" s="140" customFormat="1" ht="9.6" customHeight="1">
      <c r="A16" s="168"/>
      <c r="B16" s="176"/>
      <c r="C16" s="670"/>
      <c r="D16" s="668"/>
      <c r="E16" s="668" t="s">
        <v>535</v>
      </c>
      <c r="F16" s="170">
        <v>1</v>
      </c>
      <c r="G16" s="670" t="s">
        <v>16</v>
      </c>
      <c r="H16" s="171"/>
      <c r="I16" s="172"/>
      <c r="J16" s="173"/>
      <c r="K16" s="173"/>
      <c r="L16" s="173"/>
      <c r="M16" s="173"/>
      <c r="N16" s="173"/>
      <c r="O16" s="173"/>
      <c r="P16" s="174"/>
      <c r="Q16" s="175"/>
    </row>
    <row r="17" spans="1:17" s="140" customFormat="1" ht="9.6" customHeight="1">
      <c r="A17" s="168"/>
      <c r="B17" s="176"/>
      <c r="C17" s="670"/>
      <c r="D17" s="668"/>
      <c r="E17" s="668" t="s">
        <v>536</v>
      </c>
      <c r="F17" s="170">
        <v>1</v>
      </c>
      <c r="G17" s="670" t="s">
        <v>16</v>
      </c>
      <c r="H17" s="171">
        <f>Q17</f>
        <v>80224</v>
      </c>
      <c r="I17" s="172">
        <v>9330</v>
      </c>
      <c r="J17" s="173"/>
      <c r="K17" s="173">
        <v>17325</v>
      </c>
      <c r="L17" s="173"/>
      <c r="M17" s="173"/>
      <c r="N17" s="173">
        <v>27980</v>
      </c>
      <c r="O17" s="173"/>
      <c r="P17" s="174">
        <v>25589</v>
      </c>
      <c r="Q17" s="175">
        <f>SUM(I17:P17)</f>
        <v>80224</v>
      </c>
    </row>
    <row r="18" spans="1:17" s="140" customFormat="1" ht="9.6" customHeight="1">
      <c r="A18" s="168"/>
      <c r="B18" s="176"/>
      <c r="C18" s="670"/>
      <c r="D18" s="668"/>
      <c r="E18" s="668" t="s">
        <v>537</v>
      </c>
      <c r="F18" s="170">
        <v>1</v>
      </c>
      <c r="G18" s="670" t="s">
        <v>16</v>
      </c>
      <c r="H18" s="171"/>
      <c r="I18" s="172"/>
      <c r="J18" s="173"/>
      <c r="K18" s="173"/>
      <c r="L18" s="173"/>
      <c r="M18" s="173"/>
      <c r="N18" s="173"/>
      <c r="O18" s="173"/>
      <c r="P18" s="174"/>
      <c r="Q18" s="175"/>
    </row>
    <row r="19" spans="1:17" s="140" customFormat="1" ht="9.6" customHeight="1">
      <c r="A19" s="168"/>
      <c r="B19" s="176"/>
      <c r="C19" s="670"/>
      <c r="D19" s="668"/>
      <c r="E19" s="668" t="s">
        <v>538</v>
      </c>
      <c r="F19" s="170">
        <v>1</v>
      </c>
      <c r="G19" s="670" t="s">
        <v>16</v>
      </c>
      <c r="H19" s="171"/>
      <c r="I19" s="172"/>
      <c r="J19" s="173"/>
      <c r="K19" s="173"/>
      <c r="L19" s="173"/>
      <c r="M19" s="173"/>
      <c r="N19" s="173"/>
      <c r="O19" s="173"/>
      <c r="P19" s="174"/>
      <c r="Q19" s="175"/>
    </row>
    <row r="20" spans="1:17" s="140" customFormat="1" ht="9.6" customHeight="1">
      <c r="A20" s="168"/>
      <c r="B20" s="176"/>
      <c r="C20" s="670"/>
      <c r="D20" s="668"/>
      <c r="E20" s="668" t="s">
        <v>539</v>
      </c>
      <c r="F20" s="170">
        <v>1</v>
      </c>
      <c r="G20" s="670" t="s">
        <v>16</v>
      </c>
      <c r="H20" s="171"/>
      <c r="I20" s="172"/>
      <c r="J20" s="173"/>
      <c r="K20" s="173"/>
      <c r="L20" s="173"/>
      <c r="M20" s="173"/>
      <c r="N20" s="173"/>
      <c r="O20" s="173"/>
      <c r="P20" s="174"/>
      <c r="Q20" s="175"/>
    </row>
    <row r="21" spans="1:17" s="140" customFormat="1" ht="9.6" customHeight="1">
      <c r="A21" s="168"/>
      <c r="B21" s="176"/>
      <c r="C21" s="670"/>
      <c r="D21" s="668"/>
      <c r="E21" s="668" t="s">
        <v>48</v>
      </c>
      <c r="F21" s="170"/>
      <c r="G21" s="670"/>
      <c r="H21" s="171"/>
      <c r="I21" s="172"/>
      <c r="J21" s="173"/>
      <c r="K21" s="173"/>
      <c r="L21" s="173"/>
      <c r="M21" s="173"/>
      <c r="N21" s="173"/>
      <c r="O21" s="173"/>
      <c r="P21" s="174"/>
      <c r="Q21" s="175"/>
    </row>
    <row r="22" spans="1:17" s="140" customFormat="1" ht="9.6" customHeight="1">
      <c r="A22" s="168"/>
      <c r="B22" s="176"/>
      <c r="C22" s="670"/>
      <c r="D22" s="671"/>
      <c r="E22" s="671" t="s">
        <v>539</v>
      </c>
      <c r="F22" s="178">
        <v>1</v>
      </c>
      <c r="G22" s="179" t="s">
        <v>16</v>
      </c>
      <c r="H22" s="180"/>
      <c r="I22" s="181"/>
      <c r="J22" s="182"/>
      <c r="K22" s="182"/>
      <c r="L22" s="182"/>
      <c r="M22" s="182"/>
      <c r="N22" s="182"/>
      <c r="O22" s="182"/>
      <c r="P22" s="183"/>
      <c r="Q22" s="184"/>
    </row>
    <row r="23" spans="1:17" s="140" customFormat="1" ht="9.6" customHeight="1">
      <c r="A23" s="168" t="s">
        <v>388</v>
      </c>
      <c r="B23" s="185" t="s">
        <v>386</v>
      </c>
      <c r="C23" s="179"/>
      <c r="D23" s="179"/>
      <c r="E23" s="671"/>
      <c r="F23" s="178"/>
      <c r="G23" s="179"/>
      <c r="H23" s="180">
        <f>SUM(H12:H22)</f>
        <v>423384</v>
      </c>
      <c r="I23" s="181">
        <f t="shared" ref="I23:O23" si="1">SUM(I12:I22)</f>
        <v>51330</v>
      </c>
      <c r="J23" s="182">
        <f t="shared" si="1"/>
        <v>106930</v>
      </c>
      <c r="K23" s="182">
        <f t="shared" si="1"/>
        <v>71175</v>
      </c>
      <c r="L23" s="182">
        <f t="shared" si="1"/>
        <v>0</v>
      </c>
      <c r="M23" s="182">
        <f t="shared" si="1"/>
        <v>0</v>
      </c>
      <c r="N23" s="182">
        <f t="shared" si="1"/>
        <v>99580</v>
      </c>
      <c r="O23" s="182">
        <f t="shared" si="1"/>
        <v>37700</v>
      </c>
      <c r="P23" s="183">
        <f>SUM(P12:P22)</f>
        <v>56669</v>
      </c>
      <c r="Q23" s="184">
        <f>SUM(Q12:Q22)</f>
        <v>423384</v>
      </c>
    </row>
    <row r="24" spans="1:17" s="140" customFormat="1" ht="9.6" customHeight="1">
      <c r="A24" s="168"/>
      <c r="B24" s="176"/>
      <c r="C24" s="670"/>
      <c r="D24" s="668"/>
      <c r="E24" s="668" t="s">
        <v>45</v>
      </c>
      <c r="F24" s="170"/>
      <c r="G24" s="670"/>
      <c r="H24" s="171"/>
      <c r="I24" s="172"/>
      <c r="J24" s="173"/>
      <c r="K24" s="173"/>
      <c r="L24" s="173"/>
      <c r="M24" s="173"/>
      <c r="N24" s="173"/>
      <c r="O24" s="173"/>
      <c r="P24" s="174"/>
      <c r="Q24" s="175"/>
    </row>
    <row r="25" spans="1:17" s="140" customFormat="1" ht="9.6" customHeight="1">
      <c r="A25" s="168" t="s">
        <v>389</v>
      </c>
      <c r="B25" s="176"/>
      <c r="C25" s="670"/>
      <c r="D25" s="668"/>
      <c r="E25" s="668" t="s">
        <v>390</v>
      </c>
      <c r="F25" s="170">
        <v>2</v>
      </c>
      <c r="G25" s="670" t="s">
        <v>16</v>
      </c>
      <c r="H25" s="171"/>
      <c r="I25" s="172"/>
      <c r="J25" s="173"/>
      <c r="K25" s="173"/>
      <c r="L25" s="173"/>
      <c r="M25" s="173"/>
      <c r="N25" s="173"/>
      <c r="O25" s="173"/>
      <c r="P25" s="174"/>
      <c r="Q25" s="175"/>
    </row>
    <row r="26" spans="1:17" s="140" customFormat="1" ht="9.6" customHeight="1">
      <c r="A26" s="168"/>
      <c r="B26" s="176"/>
      <c r="C26" s="670"/>
      <c r="D26" s="668"/>
      <c r="E26" s="668" t="s">
        <v>103</v>
      </c>
      <c r="F26" s="170">
        <v>1</v>
      </c>
      <c r="G26" s="670" t="s">
        <v>16</v>
      </c>
      <c r="H26" s="171"/>
      <c r="I26" s="172"/>
      <c r="J26" s="173"/>
      <c r="K26" s="173"/>
      <c r="L26" s="173"/>
      <c r="M26" s="173"/>
      <c r="N26" s="173"/>
      <c r="O26" s="173"/>
      <c r="P26" s="174"/>
      <c r="Q26" s="175"/>
    </row>
    <row r="27" spans="1:17" s="140" customFormat="1" ht="9.6" customHeight="1">
      <c r="A27" s="168" t="s">
        <v>391</v>
      </c>
      <c r="B27" s="176"/>
      <c r="C27" s="670"/>
      <c r="D27" s="668"/>
      <c r="E27" s="668" t="s">
        <v>540</v>
      </c>
      <c r="F27" s="170">
        <v>1</v>
      </c>
      <c r="G27" s="670" t="s">
        <v>16</v>
      </c>
      <c r="H27" s="171"/>
      <c r="I27" s="172"/>
      <c r="J27" s="173"/>
      <c r="K27" s="173"/>
      <c r="L27" s="173"/>
      <c r="M27" s="173"/>
      <c r="N27" s="173"/>
      <c r="O27" s="173"/>
      <c r="P27" s="174"/>
      <c r="Q27" s="175"/>
    </row>
    <row r="28" spans="1:17" s="140" customFormat="1" ht="9.6" customHeight="1">
      <c r="A28" s="168"/>
      <c r="B28" s="176"/>
      <c r="C28" s="670"/>
      <c r="D28" s="668"/>
      <c r="E28" s="668" t="s">
        <v>392</v>
      </c>
      <c r="F28" s="170">
        <v>2</v>
      </c>
      <c r="G28" s="670" t="s">
        <v>77</v>
      </c>
      <c r="H28" s="171"/>
      <c r="I28" s="172"/>
      <c r="J28" s="173"/>
      <c r="K28" s="173"/>
      <c r="L28" s="173"/>
      <c r="M28" s="173"/>
      <c r="N28" s="173"/>
      <c r="O28" s="173"/>
      <c r="P28" s="174"/>
      <c r="Q28" s="175"/>
    </row>
    <row r="29" spans="1:17" s="140" customFormat="1" ht="9.6" customHeight="1">
      <c r="A29" s="168" t="s">
        <v>393</v>
      </c>
      <c r="B29" s="176"/>
      <c r="C29" s="670"/>
      <c r="D29" s="668"/>
      <c r="E29" s="668" t="s">
        <v>104</v>
      </c>
      <c r="F29" s="170">
        <v>1</v>
      </c>
      <c r="G29" s="670" t="s">
        <v>77</v>
      </c>
      <c r="H29" s="171"/>
      <c r="I29" s="172"/>
      <c r="J29" s="173"/>
      <c r="K29" s="173"/>
      <c r="L29" s="173"/>
      <c r="M29" s="173"/>
      <c r="N29" s="173"/>
      <c r="O29" s="173"/>
      <c r="P29" s="174"/>
      <c r="Q29" s="175"/>
    </row>
    <row r="30" spans="1:17" s="140" customFormat="1" ht="9.6" customHeight="1">
      <c r="A30" s="168"/>
      <c r="B30" s="176"/>
      <c r="C30" s="670"/>
      <c r="D30" s="668"/>
      <c r="E30" s="668" t="s">
        <v>102</v>
      </c>
      <c r="F30" s="170">
        <v>2</v>
      </c>
      <c r="G30" s="670" t="s">
        <v>77</v>
      </c>
      <c r="H30" s="171"/>
      <c r="I30" s="172"/>
      <c r="J30" s="173"/>
      <c r="K30" s="173"/>
      <c r="L30" s="173"/>
      <c r="M30" s="173"/>
      <c r="N30" s="173"/>
      <c r="O30" s="173"/>
      <c r="P30" s="174"/>
      <c r="Q30" s="175"/>
    </row>
    <row r="31" spans="1:17" s="140" customFormat="1" ht="9.6" customHeight="1">
      <c r="A31" s="168" t="s">
        <v>394</v>
      </c>
      <c r="B31" s="176" t="s">
        <v>395</v>
      </c>
      <c r="C31" s="670"/>
      <c r="D31" s="866" t="s">
        <v>59</v>
      </c>
      <c r="E31" s="668" t="s">
        <v>396</v>
      </c>
      <c r="F31" s="170">
        <v>1</v>
      </c>
      <c r="G31" s="670" t="s">
        <v>16</v>
      </c>
      <c r="H31" s="171"/>
      <c r="I31" s="172"/>
      <c r="J31" s="173"/>
      <c r="K31" s="173"/>
      <c r="L31" s="173"/>
      <c r="M31" s="173"/>
      <c r="N31" s="173"/>
      <c r="O31" s="173"/>
      <c r="P31" s="174"/>
      <c r="Q31" s="175"/>
    </row>
    <row r="32" spans="1:17" s="140" customFormat="1" ht="9.6" customHeight="1">
      <c r="A32" s="168"/>
      <c r="B32" s="176"/>
      <c r="C32" s="670"/>
      <c r="D32" s="866"/>
      <c r="E32" s="668" t="s">
        <v>397</v>
      </c>
      <c r="F32" s="170">
        <v>1</v>
      </c>
      <c r="G32" s="670" t="s">
        <v>16</v>
      </c>
      <c r="H32" s="171">
        <f>Q32</f>
        <v>619881</v>
      </c>
      <c r="I32" s="172">
        <v>44813</v>
      </c>
      <c r="J32" s="173">
        <v>45000</v>
      </c>
      <c r="K32" s="173"/>
      <c r="L32" s="173">
        <v>198309</v>
      </c>
      <c r="M32" s="173">
        <v>256749</v>
      </c>
      <c r="N32" s="173">
        <v>13350</v>
      </c>
      <c r="O32" s="173">
        <v>61660</v>
      </c>
      <c r="P32" s="174"/>
      <c r="Q32" s="175">
        <f>SUM(I32:P32)</f>
        <v>619881</v>
      </c>
    </row>
    <row r="33" spans="1:17" s="140" customFormat="1" ht="9.6" customHeight="1">
      <c r="A33" s="168" t="s">
        <v>12</v>
      </c>
      <c r="B33" s="176"/>
      <c r="C33" s="670"/>
      <c r="D33" s="668"/>
      <c r="E33" s="668" t="s">
        <v>541</v>
      </c>
      <c r="F33" s="170">
        <v>1</v>
      </c>
      <c r="G33" s="670" t="s">
        <v>16</v>
      </c>
      <c r="H33" s="171"/>
      <c r="I33" s="172"/>
      <c r="J33" s="173"/>
      <c r="K33" s="173"/>
      <c r="L33" s="173"/>
      <c r="M33" s="173"/>
      <c r="N33" s="173"/>
      <c r="O33" s="173"/>
      <c r="P33" s="174"/>
      <c r="Q33" s="175"/>
    </row>
    <row r="34" spans="1:17" s="140" customFormat="1" ht="9.6" customHeight="1">
      <c r="A34" s="168"/>
      <c r="B34" s="176"/>
      <c r="C34" s="670"/>
      <c r="D34" s="668"/>
      <c r="E34" s="668" t="s">
        <v>46</v>
      </c>
      <c r="F34" s="170">
        <v>1</v>
      </c>
      <c r="G34" s="670" t="s">
        <v>16</v>
      </c>
      <c r="H34" s="171"/>
      <c r="I34" s="172"/>
      <c r="J34" s="173"/>
      <c r="K34" s="173"/>
      <c r="L34" s="173"/>
      <c r="M34" s="173"/>
      <c r="N34" s="173"/>
      <c r="O34" s="173"/>
      <c r="P34" s="174"/>
      <c r="Q34" s="175"/>
    </row>
    <row r="35" spans="1:17" s="140" customFormat="1" ht="9.6" customHeight="1">
      <c r="A35" s="168"/>
      <c r="B35" s="176"/>
      <c r="C35" s="670"/>
      <c r="D35" s="663"/>
      <c r="E35" s="668" t="s">
        <v>49</v>
      </c>
      <c r="F35" s="170">
        <v>2</v>
      </c>
      <c r="G35" s="670" t="s">
        <v>16</v>
      </c>
      <c r="H35" s="171"/>
      <c r="I35" s="172"/>
      <c r="J35" s="173"/>
      <c r="K35" s="173"/>
      <c r="L35" s="173"/>
      <c r="M35" s="173"/>
      <c r="N35" s="173"/>
      <c r="O35" s="173"/>
      <c r="P35" s="174"/>
      <c r="Q35" s="175"/>
    </row>
    <row r="36" spans="1:17" s="140" customFormat="1" ht="9.6" customHeight="1">
      <c r="A36" s="168"/>
      <c r="B36" s="176"/>
      <c r="C36" s="670"/>
      <c r="D36" s="663"/>
      <c r="E36" s="668" t="s">
        <v>50</v>
      </c>
      <c r="F36" s="170">
        <v>2</v>
      </c>
      <c r="G36" s="670" t="s">
        <v>16</v>
      </c>
      <c r="H36" s="171"/>
      <c r="I36" s="172"/>
      <c r="J36" s="173"/>
      <c r="K36" s="173"/>
      <c r="L36" s="173"/>
      <c r="M36" s="173"/>
      <c r="N36" s="173"/>
      <c r="O36" s="173"/>
      <c r="P36" s="174"/>
      <c r="Q36" s="175"/>
    </row>
    <row r="37" spans="1:17" s="140" customFormat="1" ht="9.6" customHeight="1">
      <c r="A37" s="168"/>
      <c r="B37" s="176"/>
      <c r="C37" s="670"/>
      <c r="D37" s="668"/>
      <c r="E37" s="668" t="s">
        <v>105</v>
      </c>
      <c r="F37" s="170">
        <v>1</v>
      </c>
      <c r="G37" s="670" t="s">
        <v>16</v>
      </c>
      <c r="H37" s="171"/>
      <c r="I37" s="172"/>
      <c r="J37" s="173"/>
      <c r="K37" s="173"/>
      <c r="L37" s="173"/>
      <c r="M37" s="173"/>
      <c r="N37" s="173"/>
      <c r="O37" s="173"/>
      <c r="P37" s="174"/>
      <c r="Q37" s="175"/>
    </row>
    <row r="38" spans="1:17" s="140" customFormat="1" ht="9.6" customHeight="1">
      <c r="A38" s="168"/>
      <c r="B38" s="176"/>
      <c r="C38" s="670"/>
      <c r="D38" s="668"/>
      <c r="E38" s="668" t="s">
        <v>106</v>
      </c>
      <c r="F38" s="170">
        <v>1</v>
      </c>
      <c r="G38" s="670" t="s">
        <v>16</v>
      </c>
      <c r="H38" s="171"/>
      <c r="I38" s="172"/>
      <c r="J38" s="173"/>
      <c r="K38" s="173"/>
      <c r="L38" s="173"/>
      <c r="M38" s="173"/>
      <c r="N38" s="173"/>
      <c r="O38" s="173"/>
      <c r="P38" s="174"/>
      <c r="Q38" s="175"/>
    </row>
    <row r="39" spans="1:17" s="140" customFormat="1" ht="9.6" customHeight="1">
      <c r="A39" s="168"/>
      <c r="B39" s="176"/>
      <c r="C39" s="670"/>
      <c r="D39" s="668"/>
      <c r="E39" s="668" t="s">
        <v>107</v>
      </c>
      <c r="F39" s="170">
        <v>2</v>
      </c>
      <c r="G39" s="670" t="s">
        <v>16</v>
      </c>
      <c r="H39" s="171"/>
      <c r="I39" s="172"/>
      <c r="J39" s="173"/>
      <c r="K39" s="173"/>
      <c r="L39" s="173"/>
      <c r="M39" s="173"/>
      <c r="N39" s="173"/>
      <c r="O39" s="173"/>
      <c r="P39" s="174"/>
      <c r="Q39" s="175"/>
    </row>
    <row r="40" spans="1:17" s="140" customFormat="1" ht="9.6" customHeight="1">
      <c r="A40" s="168"/>
      <c r="B40" s="176"/>
      <c r="C40" s="670"/>
      <c r="D40" s="668"/>
      <c r="E40" s="668" t="s">
        <v>108</v>
      </c>
      <c r="F40" s="170">
        <v>1</v>
      </c>
      <c r="G40" s="670" t="s">
        <v>16</v>
      </c>
      <c r="H40" s="171"/>
      <c r="I40" s="172"/>
      <c r="J40" s="173"/>
      <c r="K40" s="173"/>
      <c r="L40" s="173"/>
      <c r="M40" s="173"/>
      <c r="N40" s="173"/>
      <c r="O40" s="173"/>
      <c r="P40" s="174"/>
      <c r="Q40" s="175"/>
    </row>
    <row r="41" spans="1:17" s="140" customFormat="1" ht="9.6" customHeight="1">
      <c r="A41" s="168"/>
      <c r="B41" s="176"/>
      <c r="C41" s="670"/>
      <c r="D41" s="668"/>
      <c r="E41" s="668" t="s">
        <v>109</v>
      </c>
      <c r="F41" s="170">
        <v>1</v>
      </c>
      <c r="G41" s="670" t="s">
        <v>16</v>
      </c>
      <c r="H41" s="171"/>
      <c r="I41" s="172"/>
      <c r="J41" s="173"/>
      <c r="K41" s="173"/>
      <c r="L41" s="173"/>
      <c r="M41" s="173"/>
      <c r="N41" s="173"/>
      <c r="O41" s="173"/>
      <c r="P41" s="174"/>
      <c r="Q41" s="175"/>
    </row>
    <row r="42" spans="1:17" s="140" customFormat="1" ht="9.6" customHeight="1">
      <c r="A42" s="168"/>
      <c r="B42" s="176"/>
      <c r="C42" s="670"/>
      <c r="D42" s="668"/>
      <c r="E42" s="668" t="s">
        <v>110</v>
      </c>
      <c r="F42" s="170">
        <v>1</v>
      </c>
      <c r="G42" s="670" t="s">
        <v>77</v>
      </c>
      <c r="H42" s="171"/>
      <c r="I42" s="172"/>
      <c r="J42" s="173"/>
      <c r="K42" s="173"/>
      <c r="L42" s="173"/>
      <c r="M42" s="173"/>
      <c r="N42" s="173"/>
      <c r="O42" s="173"/>
      <c r="P42" s="174"/>
      <c r="Q42" s="175"/>
    </row>
    <row r="43" spans="1:17" s="140" customFormat="1" ht="9.6" customHeight="1">
      <c r="A43" s="168"/>
      <c r="B43" s="176"/>
      <c r="C43" s="670"/>
      <c r="D43" s="668"/>
      <c r="E43" s="668" t="s">
        <v>398</v>
      </c>
      <c r="F43" s="170">
        <v>2</v>
      </c>
      <c r="G43" s="670" t="s">
        <v>324</v>
      </c>
      <c r="H43" s="171"/>
      <c r="I43" s="172"/>
      <c r="J43" s="173"/>
      <c r="K43" s="173"/>
      <c r="L43" s="173"/>
      <c r="M43" s="173"/>
      <c r="N43" s="173"/>
      <c r="O43" s="173"/>
      <c r="P43" s="174"/>
      <c r="Q43" s="175"/>
    </row>
    <row r="44" spans="1:17" s="140" customFormat="1" ht="9.6" customHeight="1">
      <c r="A44" s="168"/>
      <c r="B44" s="176"/>
      <c r="C44" s="670"/>
      <c r="D44" s="668"/>
      <c r="E44" s="668" t="s">
        <v>55</v>
      </c>
      <c r="F44" s="170">
        <v>2</v>
      </c>
      <c r="G44" s="670" t="s">
        <v>56</v>
      </c>
      <c r="H44" s="171"/>
      <c r="I44" s="172"/>
      <c r="J44" s="173"/>
      <c r="K44" s="173"/>
      <c r="L44" s="173"/>
      <c r="M44" s="173"/>
      <c r="N44" s="173"/>
      <c r="O44" s="173"/>
      <c r="P44" s="174"/>
      <c r="Q44" s="175"/>
    </row>
    <row r="45" spans="1:17" s="140" customFormat="1" ht="9.6" customHeight="1">
      <c r="A45" s="168"/>
      <c r="B45" s="176"/>
      <c r="C45" s="670"/>
      <c r="D45" s="668"/>
      <c r="E45" s="668" t="s">
        <v>78</v>
      </c>
      <c r="F45" s="170">
        <v>1</v>
      </c>
      <c r="G45" s="670" t="s">
        <v>56</v>
      </c>
      <c r="H45" s="171"/>
      <c r="I45" s="172"/>
      <c r="J45" s="173"/>
      <c r="K45" s="173"/>
      <c r="L45" s="173"/>
      <c r="M45" s="173"/>
      <c r="N45" s="173"/>
      <c r="O45" s="173"/>
      <c r="P45" s="174"/>
      <c r="Q45" s="175"/>
    </row>
    <row r="46" spans="1:17" s="140" customFormat="1" ht="9.6" customHeight="1">
      <c r="A46" s="168"/>
      <c r="B46" s="176"/>
      <c r="C46" s="670"/>
      <c r="D46" s="668"/>
      <c r="E46" s="668" t="s">
        <v>399</v>
      </c>
      <c r="F46" s="170">
        <v>1</v>
      </c>
      <c r="G46" s="670" t="s">
        <v>35</v>
      </c>
      <c r="H46" s="171"/>
      <c r="I46" s="172"/>
      <c r="J46" s="173"/>
      <c r="K46" s="173"/>
      <c r="L46" s="173"/>
      <c r="M46" s="173"/>
      <c r="N46" s="173"/>
      <c r="O46" s="173"/>
      <c r="P46" s="174"/>
      <c r="Q46" s="175"/>
    </row>
    <row r="47" spans="1:17" s="140" customFormat="1" ht="9.6" customHeight="1">
      <c r="A47" s="168"/>
      <c r="B47" s="176"/>
      <c r="C47" s="670"/>
      <c r="D47" s="668"/>
      <c r="E47" s="668" t="s">
        <v>400</v>
      </c>
      <c r="F47" s="170">
        <v>1</v>
      </c>
      <c r="G47" s="670" t="s">
        <v>35</v>
      </c>
      <c r="H47" s="171"/>
      <c r="I47" s="172"/>
      <c r="J47" s="173"/>
      <c r="K47" s="173"/>
      <c r="L47" s="173"/>
      <c r="M47" s="173"/>
      <c r="N47" s="173"/>
      <c r="O47" s="173"/>
      <c r="P47" s="174"/>
      <c r="Q47" s="175"/>
    </row>
    <row r="48" spans="1:17" s="140" customFormat="1" ht="9.6" customHeight="1">
      <c r="A48" s="168"/>
      <c r="B48" s="176"/>
      <c r="C48" s="670"/>
      <c r="D48" s="668"/>
      <c r="E48" s="668" t="s">
        <v>47</v>
      </c>
      <c r="F48" s="170">
        <v>1</v>
      </c>
      <c r="G48" s="670" t="s">
        <v>35</v>
      </c>
      <c r="H48" s="171"/>
      <c r="I48" s="172"/>
      <c r="J48" s="173"/>
      <c r="K48" s="173"/>
      <c r="L48" s="173"/>
      <c r="M48" s="173"/>
      <c r="N48" s="173"/>
      <c r="O48" s="173"/>
      <c r="P48" s="174"/>
      <c r="Q48" s="175"/>
    </row>
    <row r="49" spans="1:17" s="140" customFormat="1" ht="9.6" customHeight="1">
      <c r="A49" s="168"/>
      <c r="B49" s="176"/>
      <c r="C49" s="670"/>
      <c r="D49" s="668"/>
      <c r="E49" s="668" t="s">
        <v>542</v>
      </c>
      <c r="F49" s="170">
        <v>3</v>
      </c>
      <c r="G49" s="670" t="s">
        <v>16</v>
      </c>
      <c r="H49" s="171"/>
      <c r="I49" s="172"/>
      <c r="J49" s="173"/>
      <c r="K49" s="173"/>
      <c r="L49" s="173"/>
      <c r="M49" s="173"/>
      <c r="N49" s="173"/>
      <c r="O49" s="173"/>
      <c r="P49" s="174"/>
      <c r="Q49" s="175"/>
    </row>
    <row r="50" spans="1:17" s="140" customFormat="1" ht="9.6" customHeight="1">
      <c r="A50" s="168"/>
      <c r="B50" s="176"/>
      <c r="C50" s="670"/>
      <c r="D50" s="671"/>
      <c r="E50" s="671" t="s">
        <v>401</v>
      </c>
      <c r="F50" s="178">
        <v>2</v>
      </c>
      <c r="G50" s="179" t="s">
        <v>16</v>
      </c>
      <c r="H50" s="180"/>
      <c r="I50" s="181"/>
      <c r="J50" s="182"/>
      <c r="K50" s="182"/>
      <c r="L50" s="182"/>
      <c r="M50" s="182"/>
      <c r="N50" s="182"/>
      <c r="O50" s="182"/>
      <c r="P50" s="183"/>
      <c r="Q50" s="184"/>
    </row>
    <row r="51" spans="1:17" s="140" customFormat="1" ht="9.6" customHeight="1">
      <c r="A51" s="168"/>
      <c r="B51" s="664" t="s">
        <v>386</v>
      </c>
      <c r="C51" s="665"/>
      <c r="D51" s="201"/>
      <c r="E51" s="202"/>
      <c r="F51" s="203"/>
      <c r="G51" s="201"/>
      <c r="H51" s="204">
        <f>SUM(H32:H50)</f>
        <v>619881</v>
      </c>
      <c r="I51" s="205">
        <f t="shared" ref="I51:O51" si="2">SUM(I32:I50)</f>
        <v>44813</v>
      </c>
      <c r="J51" s="206">
        <f t="shared" si="2"/>
        <v>45000</v>
      </c>
      <c r="K51" s="206">
        <f t="shared" si="2"/>
        <v>0</v>
      </c>
      <c r="L51" s="206">
        <f t="shared" si="2"/>
        <v>198309</v>
      </c>
      <c r="M51" s="206">
        <f t="shared" si="2"/>
        <v>256749</v>
      </c>
      <c r="N51" s="206">
        <f t="shared" si="2"/>
        <v>13350</v>
      </c>
      <c r="O51" s="206">
        <f t="shared" si="2"/>
        <v>61660</v>
      </c>
      <c r="P51" s="207">
        <f>SUM(P32:P50)</f>
        <v>0</v>
      </c>
      <c r="Q51" s="208">
        <f>SUM(Q32:Q50)</f>
        <v>619881</v>
      </c>
    </row>
    <row r="52" spans="1:17" s="140" customFormat="1" ht="9.6" customHeight="1">
      <c r="A52" s="168"/>
      <c r="B52" s="176" t="s">
        <v>402</v>
      </c>
      <c r="C52" s="670"/>
      <c r="D52" s="668" t="s">
        <v>403</v>
      </c>
      <c r="E52" s="668" t="s">
        <v>404</v>
      </c>
      <c r="F52" s="170">
        <v>1</v>
      </c>
      <c r="G52" s="670" t="s">
        <v>77</v>
      </c>
      <c r="H52" s="171"/>
      <c r="I52" s="172"/>
      <c r="J52" s="173"/>
      <c r="K52" s="173"/>
      <c r="L52" s="173"/>
      <c r="M52" s="173"/>
      <c r="N52" s="173"/>
      <c r="O52" s="173"/>
      <c r="P52" s="174"/>
      <c r="Q52" s="175"/>
    </row>
    <row r="53" spans="1:17" s="140" customFormat="1" ht="9.6" customHeight="1">
      <c r="A53" s="168"/>
      <c r="B53" s="176"/>
      <c r="C53" s="670"/>
      <c r="D53" s="668"/>
      <c r="E53" s="668" t="s">
        <v>51</v>
      </c>
      <c r="F53" s="170"/>
      <c r="G53" s="670"/>
      <c r="H53" s="171">
        <v>112000</v>
      </c>
      <c r="I53" s="172">
        <v>100000</v>
      </c>
      <c r="J53" s="173"/>
      <c r="K53" s="173"/>
      <c r="L53" s="173"/>
      <c r="M53" s="173"/>
      <c r="N53" s="173">
        <v>12000</v>
      </c>
      <c r="O53" s="173"/>
      <c r="P53" s="174"/>
      <c r="Q53" s="175">
        <f>SUM(I53:P53)</f>
        <v>112000</v>
      </c>
    </row>
    <row r="54" spans="1:17" s="140" customFormat="1" ht="9.6" customHeight="1">
      <c r="A54" s="168"/>
      <c r="B54" s="176"/>
      <c r="C54" s="670"/>
      <c r="D54" s="671"/>
      <c r="E54" s="671" t="s">
        <v>57</v>
      </c>
      <c r="F54" s="178">
        <v>871</v>
      </c>
      <c r="G54" s="179" t="s">
        <v>543</v>
      </c>
      <c r="H54" s="180"/>
      <c r="I54" s="181"/>
      <c r="J54" s="182"/>
      <c r="K54" s="182"/>
      <c r="L54" s="182"/>
      <c r="M54" s="182"/>
      <c r="N54" s="182"/>
      <c r="O54" s="182"/>
      <c r="P54" s="183"/>
      <c r="Q54" s="184"/>
    </row>
    <row r="55" spans="1:17" s="140" customFormat="1" ht="9.6" customHeight="1">
      <c r="A55" s="168"/>
      <c r="B55" s="664" t="s">
        <v>386</v>
      </c>
      <c r="C55" s="665"/>
      <c r="D55" s="201"/>
      <c r="E55" s="202"/>
      <c r="F55" s="203"/>
      <c r="G55" s="201"/>
      <c r="H55" s="204">
        <f>SUM(H52:H54)</f>
        <v>112000</v>
      </c>
      <c r="I55" s="205">
        <f t="shared" ref="I55:O55" si="3">SUM(I52:I54)</f>
        <v>100000</v>
      </c>
      <c r="J55" s="206">
        <f t="shared" si="3"/>
        <v>0</v>
      </c>
      <c r="K55" s="206">
        <f t="shared" si="3"/>
        <v>0</v>
      </c>
      <c r="L55" s="206">
        <f t="shared" si="3"/>
        <v>0</v>
      </c>
      <c r="M55" s="206">
        <f t="shared" si="3"/>
        <v>0</v>
      </c>
      <c r="N55" s="206">
        <f t="shared" si="3"/>
        <v>12000</v>
      </c>
      <c r="O55" s="206">
        <f t="shared" si="3"/>
        <v>0</v>
      </c>
      <c r="P55" s="207">
        <f>SUM(P52:P54)</f>
        <v>0</v>
      </c>
      <c r="Q55" s="208">
        <f>SUM(Q52:Q54)</f>
        <v>112000</v>
      </c>
    </row>
    <row r="56" spans="1:17" s="140" customFormat="1" ht="9.6" customHeight="1" thickBot="1">
      <c r="A56" s="141"/>
      <c r="B56" s="665"/>
      <c r="C56" s="665" t="s">
        <v>17</v>
      </c>
      <c r="D56" s="665"/>
      <c r="E56" s="666"/>
      <c r="F56" s="209"/>
      <c r="G56" s="665"/>
      <c r="H56" s="210">
        <f>SUM(H55,H51,H23,H11)</f>
        <v>1157471</v>
      </c>
      <c r="I56" s="211">
        <f t="shared" ref="I56:O56" si="4">SUM(I55,I51,I23,I11)</f>
        <v>196335</v>
      </c>
      <c r="J56" s="212">
        <f t="shared" si="4"/>
        <v>152000</v>
      </c>
      <c r="K56" s="212">
        <f t="shared" si="4"/>
        <v>72275</v>
      </c>
      <c r="L56" s="212">
        <f t="shared" si="4"/>
        <v>198429</v>
      </c>
      <c r="M56" s="212">
        <f t="shared" si="4"/>
        <v>257383</v>
      </c>
      <c r="N56" s="212">
        <f t="shared" si="4"/>
        <v>124960</v>
      </c>
      <c r="O56" s="212">
        <f t="shared" si="4"/>
        <v>99390</v>
      </c>
      <c r="P56" s="213">
        <f>SUM(P55,P51,P23,P11)</f>
        <v>56699</v>
      </c>
      <c r="Q56" s="214">
        <f>SUM(Q55,Q51,Q23,Q11)</f>
        <v>1157471</v>
      </c>
    </row>
    <row r="57" spans="1:17" s="140" customFormat="1" ht="9.6" customHeight="1">
      <c r="A57" s="168"/>
      <c r="B57" s="887" t="s">
        <v>61</v>
      </c>
      <c r="C57" s="889" t="s">
        <v>60</v>
      </c>
      <c r="D57" s="889" t="s">
        <v>60</v>
      </c>
      <c r="E57" s="668" t="s">
        <v>53</v>
      </c>
      <c r="F57" s="170"/>
      <c r="G57" s="670"/>
      <c r="H57" s="171"/>
      <c r="I57" s="157"/>
      <c r="J57" s="157"/>
      <c r="K57" s="157"/>
      <c r="L57" s="157"/>
      <c r="M57" s="157"/>
      <c r="N57" s="157"/>
      <c r="O57" s="157"/>
      <c r="P57" s="157"/>
      <c r="Q57" s="158"/>
    </row>
    <row r="58" spans="1:17" s="140" customFormat="1" ht="9.6" customHeight="1">
      <c r="A58" s="168"/>
      <c r="B58" s="888"/>
      <c r="C58" s="890"/>
      <c r="D58" s="890"/>
      <c r="E58" s="668" t="s">
        <v>37</v>
      </c>
      <c r="F58" s="170">
        <v>2</v>
      </c>
      <c r="G58" s="670" t="s">
        <v>38</v>
      </c>
      <c r="H58" s="171"/>
      <c r="I58" s="157"/>
      <c r="J58" s="157"/>
      <c r="K58" s="157"/>
      <c r="L58" s="157"/>
      <c r="M58" s="157"/>
      <c r="N58" s="157"/>
      <c r="O58" s="157"/>
      <c r="P58" s="157"/>
      <c r="Q58" s="158"/>
    </row>
    <row r="59" spans="1:17" s="140" customFormat="1" ht="9.6" customHeight="1">
      <c r="A59" s="168"/>
      <c r="B59" s="888"/>
      <c r="C59" s="890"/>
      <c r="D59" s="890"/>
      <c r="E59" s="668" t="s">
        <v>52</v>
      </c>
      <c r="F59" s="170">
        <v>1</v>
      </c>
      <c r="G59" s="670" t="s">
        <v>38</v>
      </c>
      <c r="H59" s="171">
        <v>2804</v>
      </c>
      <c r="I59" s="157"/>
      <c r="J59" s="157"/>
      <c r="K59" s="157"/>
      <c r="L59" s="157"/>
      <c r="M59" s="157"/>
      <c r="N59" s="157"/>
      <c r="O59" s="157"/>
      <c r="P59" s="157"/>
      <c r="Q59" s="158"/>
    </row>
    <row r="60" spans="1:17" s="140" customFormat="1" ht="9.6" customHeight="1">
      <c r="A60" s="168"/>
      <c r="B60" s="888"/>
      <c r="C60" s="890"/>
      <c r="D60" s="890"/>
      <c r="E60" s="668" t="s">
        <v>405</v>
      </c>
      <c r="F60" s="170">
        <v>1</v>
      </c>
      <c r="G60" s="670" t="s">
        <v>38</v>
      </c>
      <c r="H60" s="171"/>
      <c r="I60" s="157"/>
      <c r="J60" s="157"/>
      <c r="K60" s="157"/>
      <c r="L60" s="157"/>
      <c r="M60" s="157"/>
      <c r="N60" s="157"/>
      <c r="O60" s="157"/>
      <c r="P60" s="157"/>
      <c r="Q60" s="158"/>
    </row>
    <row r="61" spans="1:17" s="140" customFormat="1" ht="9.6" customHeight="1">
      <c r="A61" s="168" t="s">
        <v>406</v>
      </c>
      <c r="B61" s="888"/>
      <c r="C61" s="890"/>
      <c r="D61" s="890"/>
      <c r="E61" s="668" t="s">
        <v>407</v>
      </c>
      <c r="F61" s="170"/>
      <c r="G61" s="670"/>
      <c r="H61" s="171"/>
      <c r="I61" s="157"/>
      <c r="J61" s="157"/>
      <c r="K61" s="157"/>
      <c r="L61" s="157"/>
      <c r="M61" s="157"/>
      <c r="N61" s="157"/>
      <c r="O61" s="157"/>
      <c r="P61" s="157"/>
      <c r="Q61" s="158"/>
    </row>
    <row r="62" spans="1:17" s="140" customFormat="1" ht="9.6" customHeight="1">
      <c r="A62" s="168"/>
      <c r="B62" s="888"/>
      <c r="C62" s="891"/>
      <c r="D62" s="891"/>
      <c r="E62" s="671" t="s">
        <v>408</v>
      </c>
      <c r="F62" s="178">
        <v>1</v>
      </c>
      <c r="G62" s="179" t="s">
        <v>77</v>
      </c>
      <c r="H62" s="180"/>
      <c r="I62" s="157"/>
      <c r="J62" s="157"/>
      <c r="K62" s="157"/>
      <c r="L62" s="157"/>
      <c r="M62" s="157"/>
      <c r="N62" s="157"/>
      <c r="O62" s="157"/>
      <c r="P62" s="157"/>
      <c r="Q62" s="158"/>
    </row>
    <row r="63" spans="1:17" s="140" customFormat="1" ht="9.6" customHeight="1">
      <c r="A63" s="168" t="s">
        <v>409</v>
      </c>
      <c r="B63" s="185" t="s">
        <v>386</v>
      </c>
      <c r="C63" s="179"/>
      <c r="D63" s="179"/>
      <c r="E63" s="671"/>
      <c r="F63" s="178"/>
      <c r="G63" s="179"/>
      <c r="H63" s="180">
        <f>SUM(H59:H62)</f>
        <v>2804</v>
      </c>
      <c r="I63" s="157"/>
      <c r="J63" s="157"/>
      <c r="K63" s="157"/>
      <c r="L63" s="157"/>
      <c r="M63" s="157"/>
      <c r="N63" s="157"/>
      <c r="O63" s="157"/>
      <c r="P63" s="157"/>
      <c r="Q63" s="158"/>
    </row>
    <row r="64" spans="1:17" s="140" customFormat="1" ht="9.6" customHeight="1">
      <c r="A64" s="168"/>
      <c r="B64" s="882" t="s">
        <v>63</v>
      </c>
      <c r="C64" s="884" t="s">
        <v>62</v>
      </c>
      <c r="D64" s="194"/>
      <c r="E64" s="668" t="s">
        <v>410</v>
      </c>
      <c r="F64" s="170"/>
      <c r="G64" s="670"/>
      <c r="H64" s="171"/>
      <c r="I64" s="157"/>
      <c r="J64" s="157"/>
      <c r="K64" s="157"/>
      <c r="L64" s="157"/>
      <c r="M64" s="157"/>
      <c r="N64" s="157"/>
      <c r="O64" s="157"/>
      <c r="P64" s="157"/>
      <c r="Q64" s="158"/>
    </row>
    <row r="65" spans="1:17" s="140" customFormat="1" ht="9.6" customHeight="1">
      <c r="A65" s="168" t="s">
        <v>411</v>
      </c>
      <c r="B65" s="883"/>
      <c r="C65" s="885"/>
      <c r="D65" s="668"/>
      <c r="E65" s="668" t="s">
        <v>412</v>
      </c>
      <c r="F65" s="170">
        <v>497</v>
      </c>
      <c r="G65" s="670" t="s">
        <v>534</v>
      </c>
      <c r="H65" s="171"/>
      <c r="I65" s="157"/>
      <c r="J65" s="157"/>
      <c r="K65" s="157"/>
      <c r="L65" s="157"/>
      <c r="M65" s="157"/>
      <c r="N65" s="157"/>
      <c r="O65" s="157"/>
      <c r="P65" s="157"/>
      <c r="Q65" s="158"/>
    </row>
    <row r="66" spans="1:17" s="140" customFormat="1" ht="9.6" customHeight="1">
      <c r="A66" s="168"/>
      <c r="B66" s="883"/>
      <c r="C66" s="885"/>
      <c r="D66" s="668"/>
      <c r="E66" s="668" t="s">
        <v>413</v>
      </c>
      <c r="F66" s="170">
        <v>1</v>
      </c>
      <c r="G66" s="670" t="s">
        <v>35</v>
      </c>
      <c r="H66" s="171"/>
      <c r="I66" s="157"/>
      <c r="J66" s="157"/>
      <c r="K66" s="157"/>
      <c r="L66" s="157"/>
      <c r="M66" s="157"/>
      <c r="N66" s="157"/>
      <c r="O66" s="157"/>
      <c r="P66" s="157"/>
      <c r="Q66" s="158"/>
    </row>
    <row r="67" spans="1:17" s="140" customFormat="1" ht="9.6" customHeight="1">
      <c r="A67" s="168" t="s">
        <v>414</v>
      </c>
      <c r="B67" s="883"/>
      <c r="C67" s="885"/>
      <c r="D67" s="668"/>
      <c r="E67" s="668" t="s">
        <v>415</v>
      </c>
      <c r="F67" s="170">
        <v>1</v>
      </c>
      <c r="G67" s="670" t="s">
        <v>35</v>
      </c>
      <c r="H67" s="171"/>
      <c r="I67" s="157"/>
      <c r="J67" s="157"/>
      <c r="K67" s="157"/>
      <c r="L67" s="157"/>
      <c r="M67" s="157"/>
      <c r="N67" s="157"/>
      <c r="O67" s="157"/>
      <c r="P67" s="157"/>
      <c r="Q67" s="158"/>
    </row>
    <row r="68" spans="1:17" s="140" customFormat="1" ht="9.6" customHeight="1">
      <c r="A68" s="168"/>
      <c r="B68" s="883"/>
      <c r="C68" s="885"/>
      <c r="D68" s="668"/>
      <c r="E68" s="668" t="s">
        <v>416</v>
      </c>
      <c r="F68" s="170">
        <v>1</v>
      </c>
      <c r="G68" s="670" t="s">
        <v>310</v>
      </c>
      <c r="H68" s="171"/>
      <c r="I68" s="157"/>
      <c r="J68" s="157"/>
      <c r="K68" s="157"/>
      <c r="L68" s="157"/>
      <c r="M68" s="157"/>
      <c r="N68" s="157"/>
      <c r="O68" s="157"/>
      <c r="P68" s="157"/>
      <c r="Q68" s="158"/>
    </row>
    <row r="69" spans="1:17" s="140" customFormat="1" ht="9.6" customHeight="1">
      <c r="A69" s="168" t="s">
        <v>12</v>
      </c>
      <c r="B69" s="883"/>
      <c r="C69" s="885"/>
      <c r="D69" s="668"/>
      <c r="E69" s="668" t="s">
        <v>417</v>
      </c>
      <c r="F69" s="170">
        <v>10</v>
      </c>
      <c r="G69" s="670" t="s">
        <v>310</v>
      </c>
      <c r="H69" s="171"/>
      <c r="I69" s="157"/>
      <c r="J69" s="157"/>
      <c r="K69" s="157"/>
      <c r="L69" s="157"/>
      <c r="M69" s="157"/>
      <c r="N69" s="157"/>
      <c r="O69" s="157"/>
      <c r="P69" s="157"/>
      <c r="Q69" s="158"/>
    </row>
    <row r="70" spans="1:17" s="140" customFormat="1" ht="9.6" customHeight="1">
      <c r="A70" s="168"/>
      <c r="B70" s="883"/>
      <c r="C70" s="885"/>
      <c r="D70" s="668"/>
      <c r="E70" s="668" t="s">
        <v>544</v>
      </c>
      <c r="F70" s="170">
        <v>10</v>
      </c>
      <c r="G70" s="670" t="s">
        <v>310</v>
      </c>
      <c r="H70" s="171"/>
      <c r="I70" s="157"/>
      <c r="J70" s="157"/>
      <c r="K70" s="157"/>
      <c r="L70" s="157"/>
      <c r="M70" s="157"/>
      <c r="N70" s="157"/>
      <c r="O70" s="157"/>
      <c r="P70" s="157"/>
      <c r="Q70" s="158"/>
    </row>
    <row r="71" spans="1:17" s="140" customFormat="1" ht="9.6" customHeight="1">
      <c r="A71" s="168"/>
      <c r="B71" s="883"/>
      <c r="C71" s="885"/>
      <c r="D71" s="866" t="s">
        <v>62</v>
      </c>
      <c r="E71" s="668" t="s">
        <v>418</v>
      </c>
      <c r="F71" s="170"/>
      <c r="G71" s="670"/>
      <c r="H71" s="171"/>
      <c r="I71" s="157"/>
      <c r="J71" s="157"/>
      <c r="K71" s="157"/>
      <c r="L71" s="157"/>
      <c r="M71" s="157"/>
      <c r="N71" s="157"/>
      <c r="O71" s="157"/>
      <c r="P71" s="157"/>
      <c r="Q71" s="158"/>
    </row>
    <row r="72" spans="1:17" s="140" customFormat="1" ht="9.6" customHeight="1">
      <c r="A72" s="168"/>
      <c r="B72" s="883"/>
      <c r="C72" s="885"/>
      <c r="D72" s="866"/>
      <c r="E72" s="668" t="s">
        <v>419</v>
      </c>
      <c r="F72" s="170">
        <v>10</v>
      </c>
      <c r="G72" s="670" t="s">
        <v>324</v>
      </c>
      <c r="H72" s="171">
        <v>297200</v>
      </c>
      <c r="I72" s="157"/>
      <c r="J72" s="157"/>
      <c r="K72" s="157"/>
      <c r="L72" s="157"/>
      <c r="M72" s="157"/>
      <c r="N72" s="157"/>
      <c r="O72" s="157"/>
      <c r="P72" s="157"/>
      <c r="Q72" s="158"/>
    </row>
    <row r="73" spans="1:17" s="140" customFormat="1" ht="9.6" customHeight="1">
      <c r="A73" s="168"/>
      <c r="B73" s="883"/>
      <c r="C73" s="885"/>
      <c r="D73" s="668"/>
      <c r="E73" s="668" t="s">
        <v>420</v>
      </c>
      <c r="F73" s="170">
        <v>1</v>
      </c>
      <c r="G73" s="670" t="s">
        <v>324</v>
      </c>
      <c r="H73" s="171"/>
      <c r="I73" s="157"/>
      <c r="J73" s="157"/>
      <c r="K73" s="157"/>
      <c r="L73" s="157"/>
      <c r="M73" s="157"/>
      <c r="N73" s="157"/>
      <c r="O73" s="157"/>
      <c r="P73" s="157"/>
      <c r="Q73" s="158"/>
    </row>
    <row r="74" spans="1:17" s="140" customFormat="1" ht="9.6" customHeight="1">
      <c r="A74" s="168"/>
      <c r="B74" s="883"/>
      <c r="C74" s="885"/>
      <c r="D74" s="668"/>
      <c r="E74" s="668" t="s">
        <v>421</v>
      </c>
      <c r="F74" s="170"/>
      <c r="G74" s="670"/>
      <c r="H74" s="171"/>
      <c r="I74" s="157"/>
      <c r="J74" s="157"/>
      <c r="K74" s="157"/>
      <c r="L74" s="157"/>
      <c r="M74" s="157"/>
      <c r="N74" s="157"/>
      <c r="O74" s="157"/>
      <c r="P74" s="157"/>
      <c r="Q74" s="158"/>
    </row>
    <row r="75" spans="1:17" s="140" customFormat="1" ht="9.6" customHeight="1">
      <c r="A75" s="168"/>
      <c r="B75" s="883"/>
      <c r="C75" s="885"/>
      <c r="D75" s="668"/>
      <c r="E75" s="668" t="s">
        <v>78</v>
      </c>
      <c r="F75" s="170">
        <v>1</v>
      </c>
      <c r="G75" s="670" t="s">
        <v>324</v>
      </c>
      <c r="H75" s="171"/>
      <c r="I75" s="157"/>
      <c r="J75" s="157"/>
      <c r="K75" s="157"/>
      <c r="L75" s="157"/>
      <c r="M75" s="157"/>
      <c r="N75" s="157"/>
      <c r="O75" s="157"/>
      <c r="P75" s="157"/>
      <c r="Q75" s="158"/>
    </row>
    <row r="76" spans="1:17" s="140" customFormat="1" ht="9.6" customHeight="1">
      <c r="A76" s="168"/>
      <c r="B76" s="883"/>
      <c r="C76" s="885"/>
      <c r="D76" s="668"/>
      <c r="E76" s="668" t="s">
        <v>422</v>
      </c>
      <c r="F76" s="170">
        <v>1</v>
      </c>
      <c r="G76" s="670" t="s">
        <v>324</v>
      </c>
      <c r="H76" s="171"/>
      <c r="I76" s="157"/>
      <c r="J76" s="157"/>
      <c r="K76" s="157"/>
      <c r="L76" s="157"/>
      <c r="M76" s="157"/>
      <c r="N76" s="157"/>
      <c r="O76" s="157"/>
      <c r="P76" s="157"/>
      <c r="Q76" s="158"/>
    </row>
    <row r="77" spans="1:17" s="140" customFormat="1" ht="9.6" customHeight="1">
      <c r="A77" s="168"/>
      <c r="B77" s="883"/>
      <c r="C77" s="885"/>
      <c r="D77" s="668"/>
      <c r="E77" s="668" t="s">
        <v>423</v>
      </c>
      <c r="F77" s="170">
        <v>1</v>
      </c>
      <c r="G77" s="670" t="s">
        <v>35</v>
      </c>
      <c r="H77" s="171"/>
      <c r="I77" s="157"/>
      <c r="J77" s="157"/>
      <c r="K77" s="157"/>
      <c r="L77" s="157"/>
      <c r="M77" s="157"/>
      <c r="N77" s="157"/>
      <c r="O77" s="157"/>
      <c r="P77" s="157"/>
      <c r="Q77" s="158"/>
    </row>
    <row r="78" spans="1:17" s="140" customFormat="1" ht="9.6" customHeight="1">
      <c r="A78" s="168"/>
      <c r="B78" s="883"/>
      <c r="C78" s="885"/>
      <c r="D78" s="668"/>
      <c r="E78" s="668" t="s">
        <v>424</v>
      </c>
      <c r="F78" s="170">
        <v>1</v>
      </c>
      <c r="G78" s="670" t="s">
        <v>77</v>
      </c>
      <c r="H78" s="171"/>
      <c r="I78" s="157"/>
      <c r="J78" s="157"/>
      <c r="K78" s="157"/>
      <c r="L78" s="157"/>
      <c r="M78" s="157"/>
      <c r="N78" s="157"/>
      <c r="O78" s="157"/>
      <c r="P78" s="157"/>
      <c r="Q78" s="158"/>
    </row>
    <row r="79" spans="1:17" s="140" customFormat="1" ht="9.6" customHeight="1">
      <c r="A79" s="168"/>
      <c r="B79" s="883"/>
      <c r="C79" s="885"/>
      <c r="D79" s="668"/>
      <c r="E79" s="668" t="s">
        <v>425</v>
      </c>
      <c r="F79" s="170"/>
      <c r="G79" s="670"/>
      <c r="H79" s="171"/>
      <c r="I79" s="157"/>
      <c r="J79" s="157"/>
      <c r="K79" s="157"/>
      <c r="L79" s="157"/>
      <c r="M79" s="157"/>
      <c r="N79" s="157"/>
      <c r="O79" s="157"/>
      <c r="P79" s="157"/>
      <c r="Q79" s="158"/>
    </row>
    <row r="80" spans="1:17" s="140" customFormat="1" ht="9.6" customHeight="1">
      <c r="A80" s="168"/>
      <c r="B80" s="883"/>
      <c r="C80" s="886"/>
      <c r="D80" s="671"/>
      <c r="E80" s="671" t="s">
        <v>426</v>
      </c>
      <c r="F80" s="178">
        <v>1</v>
      </c>
      <c r="G80" s="179" t="s">
        <v>77</v>
      </c>
      <c r="H80" s="180"/>
      <c r="I80" s="157"/>
      <c r="J80" s="157"/>
      <c r="K80" s="157"/>
      <c r="L80" s="157"/>
      <c r="M80" s="157"/>
      <c r="N80" s="157"/>
      <c r="O80" s="157"/>
      <c r="P80" s="157"/>
      <c r="Q80" s="158"/>
    </row>
    <row r="81" spans="1:17" s="140" customFormat="1" ht="9.6" customHeight="1">
      <c r="A81" s="141"/>
      <c r="B81" s="664" t="s">
        <v>386</v>
      </c>
      <c r="C81" s="665"/>
      <c r="D81" s="665"/>
      <c r="E81" s="666"/>
      <c r="F81" s="209"/>
      <c r="G81" s="665"/>
      <c r="H81" s="210">
        <f>SUM(H72:H80)</f>
        <v>297200</v>
      </c>
      <c r="I81" s="157"/>
      <c r="J81" s="157"/>
      <c r="K81" s="157"/>
      <c r="L81" s="157"/>
      <c r="M81" s="157"/>
      <c r="N81" s="157"/>
      <c r="O81" s="157"/>
      <c r="P81" s="157"/>
      <c r="Q81" s="158"/>
    </row>
    <row r="82" spans="1:17" s="140" customFormat="1" ht="9.6" customHeight="1">
      <c r="A82" s="215"/>
      <c r="B82" s="216"/>
      <c r="C82" s="216" t="s">
        <v>17</v>
      </c>
      <c r="D82" s="216"/>
      <c r="E82" s="217"/>
      <c r="F82" s="218"/>
      <c r="G82" s="216"/>
      <c r="H82" s="219">
        <f>SUM(H81,H63)</f>
        <v>300004</v>
      </c>
      <c r="I82" s="157"/>
      <c r="J82" s="157"/>
      <c r="K82" s="157"/>
      <c r="L82" s="157"/>
      <c r="M82" s="157"/>
      <c r="N82" s="157"/>
      <c r="O82" s="157"/>
      <c r="P82" s="157"/>
      <c r="Q82" s="158"/>
    </row>
    <row r="83" spans="1:17" s="140" customFormat="1" ht="9.6" customHeight="1" thickBot="1">
      <c r="A83" s="220"/>
      <c r="B83" s="221" t="s">
        <v>18</v>
      </c>
      <c r="C83" s="221"/>
      <c r="D83" s="221"/>
      <c r="E83" s="222"/>
      <c r="F83" s="223"/>
      <c r="G83" s="221"/>
      <c r="H83" s="224">
        <f>SUM(H82,H56)</f>
        <v>1457475</v>
      </c>
      <c r="I83" s="157"/>
      <c r="J83" s="157"/>
      <c r="K83" s="157"/>
      <c r="L83" s="157"/>
      <c r="M83" s="157"/>
      <c r="N83" s="157"/>
      <c r="O83" s="157"/>
      <c r="P83" s="157"/>
      <c r="Q83" s="158"/>
    </row>
    <row r="84" spans="1:17" ht="9.6" customHeight="1">
      <c r="B84" s="1"/>
      <c r="C84" s="1"/>
      <c r="D84" s="1"/>
      <c r="E84" s="1"/>
      <c r="F84" s="1"/>
      <c r="G84" s="1"/>
      <c r="H84" s="61" t="s">
        <v>4</v>
      </c>
    </row>
  </sheetData>
  <mergeCells count="18">
    <mergeCell ref="D71:D72"/>
    <mergeCell ref="D14:D15"/>
    <mergeCell ref="D6:D7"/>
    <mergeCell ref="B6:C7"/>
    <mergeCell ref="B64:B80"/>
    <mergeCell ref="C64:C80"/>
    <mergeCell ref="B57:B62"/>
    <mergeCell ref="C57:C62"/>
    <mergeCell ref="D57:D62"/>
    <mergeCell ref="Q4:Q5"/>
    <mergeCell ref="E4:H4"/>
    <mergeCell ref="D12:D13"/>
    <mergeCell ref="D31:D32"/>
    <mergeCell ref="B4:C5"/>
    <mergeCell ref="D4:D5"/>
    <mergeCell ref="I4:K4"/>
    <mergeCell ref="L4:M4"/>
    <mergeCell ref="N4:P4"/>
  </mergeCells>
  <phoneticPr fontId="2"/>
  <pageMargins left="0.70866141732283472" right="0.70866141732283472" top="0.78740157480314965" bottom="0.19685039370078741" header="0.35433070866141736" footer="0"/>
  <pageSetup paperSize="9" scale="99" firstPageNumber="85" pageOrder="overThenDown" orientation="portrait" blackAndWhite="1" useFirstPageNumber="1" r:id="rId1"/>
  <headerFooter differentOddEven="1" scaleWithDoc="0" alignWithMargins="0">
    <oddHeader>&amp;R&amp;"ＭＳ Ｐ明朝,標準"Ⅸ林構事業　　　　　- &amp;P -</oddHeader>
    <evenHeader>&amp;L&amp;"ＭＳ Ｐ明朝,標準"- &amp;P -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H83"/>
  <sheetViews>
    <sheetView showGridLines="0" view="pageBreakPreview" topLeftCell="A37" zoomScaleNormal="100" zoomScaleSheetLayoutView="100" workbookViewId="0">
      <selection activeCell="F19" sqref="F19"/>
    </sheetView>
  </sheetViews>
  <sheetFormatPr defaultColWidth="9" defaultRowHeight="12"/>
  <cols>
    <col min="1" max="1" width="2.6640625" style="63" customWidth="1"/>
    <col min="2" max="2" width="22.109375" style="63" customWidth="1"/>
    <col min="3" max="3" width="16.44140625" style="63" customWidth="1"/>
    <col min="4" max="4" width="25.6640625" style="63" customWidth="1"/>
    <col min="5" max="5" width="6.44140625" style="63" customWidth="1"/>
    <col min="6" max="6" width="4.77734375" style="63" bestFit="1" customWidth="1"/>
    <col min="7" max="16384" width="9" style="63"/>
  </cols>
  <sheetData>
    <row r="1" spans="1:7" ht="11.55" customHeight="1"/>
    <row r="2" spans="1:7" s="66" customFormat="1" ht="16.05" customHeight="1">
      <c r="A2" s="237" t="s">
        <v>226</v>
      </c>
      <c r="B2" s="65"/>
      <c r="C2" s="65"/>
      <c r="D2" s="65"/>
    </row>
    <row r="3" spans="1:7" ht="10.050000000000001" customHeight="1" thickBot="1">
      <c r="A3" s="227"/>
      <c r="G3" s="90" t="s">
        <v>10</v>
      </c>
    </row>
    <row r="4" spans="1:7" s="227" customFormat="1" ht="9.6" customHeight="1">
      <c r="A4" s="226" t="s">
        <v>11</v>
      </c>
      <c r="B4" s="904" t="s">
        <v>73</v>
      </c>
      <c r="C4" s="911" t="s">
        <v>74</v>
      </c>
      <c r="D4" s="892" t="s">
        <v>72</v>
      </c>
      <c r="E4" s="892"/>
      <c r="F4" s="892"/>
      <c r="G4" s="893"/>
    </row>
    <row r="5" spans="1:7" s="227" customFormat="1" ht="9.6" customHeight="1">
      <c r="A5" s="228" t="s">
        <v>12</v>
      </c>
      <c r="B5" s="905"/>
      <c r="C5" s="912"/>
      <c r="D5" s="906" t="s">
        <v>19</v>
      </c>
      <c r="E5" s="906"/>
      <c r="F5" s="906"/>
      <c r="G5" s="229" t="s">
        <v>13</v>
      </c>
    </row>
    <row r="6" spans="1:7" ht="9.6" customHeight="1">
      <c r="A6" s="230"/>
      <c r="B6" s="909" t="s">
        <v>20</v>
      </c>
      <c r="C6" s="238" t="s">
        <v>22</v>
      </c>
      <c r="D6" s="239" t="s">
        <v>23</v>
      </c>
      <c r="E6" s="240"/>
      <c r="F6" s="239"/>
      <c r="G6" s="241">
        <v>8978</v>
      </c>
    </row>
    <row r="7" spans="1:7" ht="9.6" customHeight="1">
      <c r="A7" s="231"/>
      <c r="B7" s="910"/>
      <c r="C7" s="907" t="s">
        <v>21</v>
      </c>
      <c r="D7" s="242" t="s">
        <v>14</v>
      </c>
      <c r="E7" s="243"/>
      <c r="F7" s="242"/>
      <c r="G7" s="244">
        <v>2194</v>
      </c>
    </row>
    <row r="8" spans="1:7" ht="9.6" customHeight="1">
      <c r="A8" s="231"/>
      <c r="B8" s="245"/>
      <c r="C8" s="907"/>
      <c r="D8" s="242" t="s">
        <v>15</v>
      </c>
      <c r="E8" s="243"/>
      <c r="F8" s="242"/>
      <c r="G8" s="244"/>
    </row>
    <row r="9" spans="1:7" ht="9.6" customHeight="1">
      <c r="A9" s="231"/>
      <c r="B9" s="246" t="s">
        <v>256</v>
      </c>
      <c r="C9" s="247"/>
      <c r="D9" s="235"/>
      <c r="E9" s="248"/>
      <c r="F9" s="235"/>
      <c r="G9" s="249">
        <f>SUM(G6:G8)</f>
        <v>11172</v>
      </c>
    </row>
    <row r="10" spans="1:7" ht="9.6" customHeight="1">
      <c r="A10" s="231"/>
      <c r="B10" s="908" t="s">
        <v>24</v>
      </c>
      <c r="C10" s="913" t="s">
        <v>27</v>
      </c>
      <c r="D10" s="235" t="s">
        <v>25</v>
      </c>
      <c r="E10" s="248">
        <v>97.1</v>
      </c>
      <c r="F10" s="235" t="s">
        <v>545</v>
      </c>
      <c r="G10" s="249">
        <v>16002</v>
      </c>
    </row>
    <row r="11" spans="1:7" ht="9.6" customHeight="1">
      <c r="A11" s="231"/>
      <c r="B11" s="908"/>
      <c r="C11" s="907"/>
      <c r="D11" s="242" t="s">
        <v>26</v>
      </c>
      <c r="E11" s="243">
        <v>2360</v>
      </c>
      <c r="F11" s="242" t="s">
        <v>545</v>
      </c>
      <c r="G11" s="244">
        <v>60000</v>
      </c>
    </row>
    <row r="12" spans="1:7" ht="9.6" customHeight="1">
      <c r="A12" s="231"/>
      <c r="B12" s="245"/>
      <c r="C12" s="913" t="s">
        <v>28</v>
      </c>
      <c r="D12" s="235" t="s">
        <v>29</v>
      </c>
      <c r="E12" s="248"/>
      <c r="F12" s="235"/>
      <c r="G12" s="249">
        <v>3479</v>
      </c>
    </row>
    <row r="13" spans="1:7" ht="9.6" customHeight="1">
      <c r="A13" s="231"/>
      <c r="B13" s="245"/>
      <c r="C13" s="907"/>
      <c r="D13" s="242" t="s">
        <v>30</v>
      </c>
      <c r="E13" s="243">
        <v>2</v>
      </c>
      <c r="F13" s="242" t="s">
        <v>16</v>
      </c>
      <c r="G13" s="244"/>
    </row>
    <row r="14" spans="1:7" ht="9.6" customHeight="1">
      <c r="A14" s="231"/>
      <c r="B14" s="245"/>
      <c r="C14" s="895" t="s">
        <v>31</v>
      </c>
      <c r="D14" s="235" t="s">
        <v>32</v>
      </c>
      <c r="E14" s="248"/>
      <c r="F14" s="235"/>
      <c r="G14" s="249">
        <v>19810</v>
      </c>
    </row>
    <row r="15" spans="1:7" ht="9.6" customHeight="1">
      <c r="A15" s="231"/>
      <c r="B15" s="245"/>
      <c r="C15" s="896"/>
      <c r="D15" s="242" t="s">
        <v>33</v>
      </c>
      <c r="E15" s="243"/>
      <c r="F15" s="242"/>
      <c r="G15" s="244"/>
    </row>
    <row r="16" spans="1:7" ht="9.6" customHeight="1">
      <c r="A16" s="231"/>
      <c r="B16" s="245"/>
      <c r="C16" s="897"/>
      <c r="D16" s="242" t="s">
        <v>36</v>
      </c>
      <c r="E16" s="243">
        <v>1</v>
      </c>
      <c r="F16" s="242" t="s">
        <v>35</v>
      </c>
      <c r="G16" s="244"/>
    </row>
    <row r="17" spans="1:8" ht="9.6" customHeight="1">
      <c r="A17" s="231"/>
      <c r="B17" s="245"/>
      <c r="C17" s="897"/>
      <c r="D17" s="242" t="s">
        <v>34</v>
      </c>
      <c r="E17" s="243">
        <v>2</v>
      </c>
      <c r="F17" s="242" t="s">
        <v>35</v>
      </c>
      <c r="G17" s="244"/>
    </row>
    <row r="18" spans="1:8" ht="9.6" customHeight="1">
      <c r="A18" s="231"/>
      <c r="B18" s="245"/>
      <c r="C18" s="897"/>
      <c r="D18" s="242" t="s">
        <v>43</v>
      </c>
      <c r="E18" s="243">
        <v>1</v>
      </c>
      <c r="F18" s="242" t="s">
        <v>35</v>
      </c>
      <c r="G18" s="244"/>
    </row>
    <row r="19" spans="1:8" ht="9.6" customHeight="1">
      <c r="A19" s="231"/>
      <c r="B19" s="245"/>
      <c r="C19" s="897"/>
      <c r="D19" s="242" t="s">
        <v>44</v>
      </c>
      <c r="E19" s="243">
        <v>2</v>
      </c>
      <c r="F19" s="242" t="s">
        <v>35</v>
      </c>
      <c r="G19" s="244"/>
    </row>
    <row r="20" spans="1:8" ht="9.6" customHeight="1">
      <c r="A20" s="231"/>
      <c r="B20" s="250" t="s">
        <v>256</v>
      </c>
      <c r="C20" s="251"/>
      <c r="D20" s="236"/>
      <c r="E20" s="252"/>
      <c r="F20" s="236"/>
      <c r="G20" s="253">
        <f>SUM(G10:G19)</f>
        <v>99291</v>
      </c>
      <c r="H20" s="254"/>
    </row>
    <row r="21" spans="1:8" ht="9.6" customHeight="1">
      <c r="A21" s="232"/>
      <c r="B21" s="255" t="s">
        <v>17</v>
      </c>
      <c r="C21" s="251"/>
      <c r="D21" s="236"/>
      <c r="E21" s="252"/>
      <c r="F21" s="236"/>
      <c r="G21" s="253">
        <f>SUM(G20,G9)</f>
        <v>110463</v>
      </c>
    </row>
    <row r="22" spans="1:8" ht="9.6" customHeight="1" thickBot="1">
      <c r="A22" s="233"/>
      <c r="B22" s="256" t="s">
        <v>18</v>
      </c>
      <c r="C22" s="257"/>
      <c r="D22" s="258"/>
      <c r="E22" s="259"/>
      <c r="F22" s="258"/>
      <c r="G22" s="260">
        <f>SUM(G21)</f>
        <v>110463</v>
      </c>
    </row>
    <row r="23" spans="1:8" ht="9.6" customHeight="1">
      <c r="A23" s="135" t="s">
        <v>633</v>
      </c>
      <c r="B23" s="261"/>
      <c r="C23" s="261"/>
      <c r="D23" s="261"/>
      <c r="E23" s="262"/>
      <c r="F23" s="261"/>
      <c r="G23" s="122" t="s">
        <v>4</v>
      </c>
    </row>
    <row r="24" spans="1:8" ht="10.050000000000001" customHeight="1"/>
    <row r="25" spans="1:8" s="66" customFormat="1" ht="14.1" customHeight="1">
      <c r="A25" s="237" t="s">
        <v>227</v>
      </c>
      <c r="B25" s="65"/>
      <c r="C25" s="65"/>
      <c r="D25" s="65"/>
    </row>
    <row r="26" spans="1:8" ht="10.050000000000001" customHeight="1" thickBot="1">
      <c r="A26" s="227"/>
      <c r="G26" s="90" t="s">
        <v>10</v>
      </c>
    </row>
    <row r="27" spans="1:8" s="227" customFormat="1" ht="10.050000000000001" customHeight="1">
      <c r="A27" s="226" t="s">
        <v>11</v>
      </c>
      <c r="B27" s="904" t="s">
        <v>73</v>
      </c>
      <c r="C27" s="892" t="s">
        <v>74</v>
      </c>
      <c r="D27" s="899" t="s">
        <v>116</v>
      </c>
      <c r="E27" s="900"/>
      <c r="F27" s="900"/>
      <c r="G27" s="901"/>
    </row>
    <row r="28" spans="1:8" s="227" customFormat="1" ht="10.050000000000001" customHeight="1">
      <c r="A28" s="228" t="s">
        <v>12</v>
      </c>
      <c r="B28" s="905"/>
      <c r="C28" s="898"/>
      <c r="D28" s="902" t="s">
        <v>19</v>
      </c>
      <c r="E28" s="903"/>
      <c r="F28" s="903"/>
      <c r="G28" s="234" t="s">
        <v>13</v>
      </c>
    </row>
    <row r="29" spans="1:8" s="120" customFormat="1" ht="10.050000000000001" customHeight="1">
      <c r="A29" s="231"/>
      <c r="B29" s="909" t="s">
        <v>66</v>
      </c>
      <c r="C29" s="235" t="s">
        <v>118</v>
      </c>
      <c r="D29" s="247" t="s">
        <v>119</v>
      </c>
      <c r="E29" s="263">
        <v>249</v>
      </c>
      <c r="F29" s="264" t="s">
        <v>545</v>
      </c>
      <c r="G29" s="249">
        <v>47650</v>
      </c>
    </row>
    <row r="30" spans="1:8" ht="10.050000000000001" customHeight="1">
      <c r="A30" s="922"/>
      <c r="B30" s="910"/>
      <c r="C30" s="923" t="s">
        <v>79</v>
      </c>
      <c r="D30" s="265" t="s">
        <v>29</v>
      </c>
      <c r="E30" s="266"/>
      <c r="F30" s="267"/>
      <c r="G30" s="244">
        <v>31244</v>
      </c>
    </row>
    <row r="31" spans="1:8" ht="10.050000000000001" customHeight="1">
      <c r="A31" s="922"/>
      <c r="B31" s="245"/>
      <c r="C31" s="923"/>
      <c r="D31" s="265" t="s">
        <v>80</v>
      </c>
      <c r="E31" s="266"/>
      <c r="F31" s="267"/>
      <c r="G31" s="244"/>
    </row>
    <row r="32" spans="1:8" ht="10.050000000000001" customHeight="1">
      <c r="A32" s="922"/>
      <c r="B32" s="245"/>
      <c r="C32" s="923"/>
      <c r="D32" s="265" t="s">
        <v>117</v>
      </c>
      <c r="E32" s="266">
        <v>1</v>
      </c>
      <c r="F32" s="267" t="s">
        <v>56</v>
      </c>
      <c r="G32" s="244"/>
    </row>
    <row r="33" spans="1:8" ht="10.050000000000001" customHeight="1">
      <c r="A33" s="922"/>
      <c r="B33" s="245"/>
      <c r="C33" s="923"/>
      <c r="D33" s="265" t="s">
        <v>546</v>
      </c>
      <c r="E33" s="266">
        <v>1</v>
      </c>
      <c r="F33" s="267" t="s">
        <v>16</v>
      </c>
      <c r="G33" s="244"/>
    </row>
    <row r="34" spans="1:8" ht="10.050000000000001" customHeight="1">
      <c r="A34" s="922"/>
      <c r="B34" s="261"/>
      <c r="C34" s="924" t="s">
        <v>81</v>
      </c>
      <c r="D34" s="247" t="s">
        <v>82</v>
      </c>
      <c r="E34" s="263"/>
      <c r="F34" s="264"/>
      <c r="G34" s="249">
        <v>20228</v>
      </c>
    </row>
    <row r="35" spans="1:8" s="155" customFormat="1" ht="10.050000000000001" customHeight="1">
      <c r="A35" s="922"/>
      <c r="B35" s="261"/>
      <c r="C35" s="923"/>
      <c r="D35" s="265" t="s">
        <v>83</v>
      </c>
      <c r="E35" s="266"/>
      <c r="F35" s="267"/>
      <c r="G35" s="244"/>
    </row>
    <row r="36" spans="1:8" s="155" customFormat="1" ht="10.050000000000001" customHeight="1">
      <c r="A36" s="922"/>
      <c r="B36" s="245"/>
      <c r="C36" s="923"/>
      <c r="D36" s="265" t="s">
        <v>84</v>
      </c>
      <c r="E36" s="266">
        <v>1</v>
      </c>
      <c r="F36" s="267" t="s">
        <v>56</v>
      </c>
      <c r="G36" s="244"/>
    </row>
    <row r="37" spans="1:8" ht="10.050000000000001" customHeight="1">
      <c r="A37" s="922"/>
      <c r="B37" s="245"/>
      <c r="C37" s="923"/>
      <c r="D37" s="265" t="s">
        <v>85</v>
      </c>
      <c r="E37" s="266"/>
      <c r="F37" s="267"/>
      <c r="G37" s="244"/>
    </row>
    <row r="38" spans="1:8" ht="10.050000000000001" customHeight="1">
      <c r="A38" s="922"/>
      <c r="B38" s="245"/>
      <c r="C38" s="923"/>
      <c r="D38" s="265" t="s">
        <v>547</v>
      </c>
      <c r="E38" s="266">
        <v>1</v>
      </c>
      <c r="F38" s="267" t="s">
        <v>16</v>
      </c>
      <c r="G38" s="244"/>
    </row>
    <row r="39" spans="1:8" ht="10.050000000000001" customHeight="1">
      <c r="A39" s="922"/>
      <c r="B39" s="250" t="s">
        <v>256</v>
      </c>
      <c r="C39" s="251"/>
      <c r="D39" s="268"/>
      <c r="E39" s="269"/>
      <c r="F39" s="251"/>
      <c r="G39" s="253">
        <f>SUM(G29:G38)</f>
        <v>99122</v>
      </c>
      <c r="H39" s="254"/>
    </row>
    <row r="40" spans="1:8" ht="10.050000000000001" customHeight="1">
      <c r="A40" s="232"/>
      <c r="B40" s="270" t="s">
        <v>17</v>
      </c>
      <c r="C40" s="271"/>
      <c r="D40" s="272"/>
      <c r="E40" s="273"/>
      <c r="F40" s="271"/>
      <c r="G40" s="274">
        <f>G39</f>
        <v>99122</v>
      </c>
    </row>
    <row r="41" spans="1:8" ht="10.050000000000001" customHeight="1" thickBot="1">
      <c r="A41" s="233"/>
      <c r="B41" s="256" t="s">
        <v>18</v>
      </c>
      <c r="C41" s="257"/>
      <c r="D41" s="275"/>
      <c r="E41" s="276"/>
      <c r="F41" s="257"/>
      <c r="G41" s="260">
        <f>SUM(G40)</f>
        <v>99122</v>
      </c>
    </row>
    <row r="42" spans="1:8" ht="10.050000000000001" customHeight="1">
      <c r="A42" s="135" t="s">
        <v>634</v>
      </c>
      <c r="B42" s="261"/>
      <c r="C42" s="261"/>
      <c r="D42" s="261"/>
      <c r="E42" s="262"/>
      <c r="F42" s="261"/>
      <c r="G42" s="122" t="s">
        <v>4</v>
      </c>
    </row>
    <row r="43" spans="1:8" ht="5.0999999999999996" customHeight="1"/>
    <row r="44" spans="1:8" s="66" customFormat="1" ht="14.1" customHeight="1">
      <c r="A44" s="65" t="s">
        <v>228</v>
      </c>
      <c r="B44" s="65"/>
      <c r="C44" s="65"/>
      <c r="D44" s="65"/>
      <c r="E44" s="277"/>
      <c r="F44" s="278"/>
      <c r="G44" s="277"/>
    </row>
    <row r="45" spans="1:8" ht="10.050000000000001" customHeight="1" thickBot="1">
      <c r="A45" s="135"/>
      <c r="B45" s="135"/>
      <c r="C45" s="135"/>
      <c r="D45" s="135"/>
      <c r="E45" s="1"/>
      <c r="F45" s="135"/>
      <c r="G45" s="156" t="s">
        <v>10</v>
      </c>
    </row>
    <row r="46" spans="1:8" ht="10.050000000000001" customHeight="1">
      <c r="A46" s="226" t="s">
        <v>11</v>
      </c>
      <c r="B46" s="904" t="s">
        <v>73</v>
      </c>
      <c r="C46" s="911" t="s">
        <v>74</v>
      </c>
      <c r="D46" s="892" t="s">
        <v>116</v>
      </c>
      <c r="E46" s="892"/>
      <c r="F46" s="892"/>
      <c r="G46" s="893"/>
    </row>
    <row r="47" spans="1:8" ht="10.050000000000001" customHeight="1">
      <c r="A47" s="228" t="s">
        <v>12</v>
      </c>
      <c r="B47" s="905"/>
      <c r="C47" s="912"/>
      <c r="D47" s="236" t="s">
        <v>75</v>
      </c>
      <c r="E47" s="236"/>
      <c r="F47" s="236"/>
      <c r="G47" s="229" t="s">
        <v>13</v>
      </c>
    </row>
    <row r="48" spans="1:8" s="155" customFormat="1" ht="10.050000000000001" customHeight="1">
      <c r="A48" s="894" t="s">
        <v>70</v>
      </c>
      <c r="B48" s="245" t="s">
        <v>120</v>
      </c>
      <c r="C48" s="279" t="s">
        <v>118</v>
      </c>
      <c r="D48" s="239" t="s">
        <v>121</v>
      </c>
      <c r="E48" s="240">
        <v>860</v>
      </c>
      <c r="F48" s="239" t="s">
        <v>545</v>
      </c>
      <c r="G48" s="241">
        <v>18690</v>
      </c>
    </row>
    <row r="49" spans="1:7" s="155" customFormat="1" ht="10.050000000000001" customHeight="1">
      <c r="A49" s="894"/>
      <c r="B49" s="246" t="s">
        <v>256</v>
      </c>
      <c r="C49" s="264"/>
      <c r="D49" s="235"/>
      <c r="E49" s="248"/>
      <c r="F49" s="235"/>
      <c r="G49" s="249">
        <f>G48</f>
        <v>18690</v>
      </c>
    </row>
    <row r="50" spans="1:7" ht="10.050000000000001" customHeight="1">
      <c r="A50" s="894"/>
      <c r="B50" s="245" t="s">
        <v>86</v>
      </c>
      <c r="C50" s="917" t="s">
        <v>87</v>
      </c>
      <c r="D50" s="280" t="s">
        <v>45</v>
      </c>
      <c r="E50" s="281"/>
      <c r="F50" s="280"/>
      <c r="G50" s="282">
        <v>117755</v>
      </c>
    </row>
    <row r="51" spans="1:7" ht="10.050000000000001" customHeight="1">
      <c r="A51" s="894"/>
      <c r="B51" s="245"/>
      <c r="C51" s="917"/>
      <c r="D51" s="280" t="s">
        <v>88</v>
      </c>
      <c r="E51" s="281"/>
      <c r="F51" s="280"/>
      <c r="G51" s="282"/>
    </row>
    <row r="52" spans="1:7" ht="10.050000000000001" customHeight="1">
      <c r="A52" s="894"/>
      <c r="B52" s="245"/>
      <c r="C52" s="918"/>
      <c r="D52" s="280" t="s">
        <v>89</v>
      </c>
      <c r="E52" s="281">
        <v>1</v>
      </c>
      <c r="F52" s="280" t="s">
        <v>77</v>
      </c>
      <c r="G52" s="282"/>
    </row>
    <row r="53" spans="1:7" ht="10.050000000000001" customHeight="1">
      <c r="A53" s="894"/>
      <c r="B53" s="245"/>
      <c r="C53" s="918"/>
      <c r="D53" s="280" t="s">
        <v>90</v>
      </c>
      <c r="E53" s="281">
        <v>1</v>
      </c>
      <c r="F53" s="280" t="s">
        <v>16</v>
      </c>
      <c r="G53" s="282"/>
    </row>
    <row r="54" spans="1:7" ht="10.050000000000001" customHeight="1">
      <c r="A54" s="894"/>
      <c r="B54" s="245"/>
      <c r="C54" s="918"/>
      <c r="D54" s="280" t="s">
        <v>91</v>
      </c>
      <c r="E54" s="281">
        <v>1</v>
      </c>
      <c r="F54" s="280" t="s">
        <v>16</v>
      </c>
      <c r="G54" s="282"/>
    </row>
    <row r="55" spans="1:7" ht="10.050000000000001" customHeight="1">
      <c r="A55" s="894"/>
      <c r="B55" s="245"/>
      <c r="C55" s="918"/>
      <c r="D55" s="280" t="s">
        <v>548</v>
      </c>
      <c r="E55" s="281">
        <v>1</v>
      </c>
      <c r="F55" s="280" t="s">
        <v>16</v>
      </c>
      <c r="G55" s="282"/>
    </row>
    <row r="56" spans="1:7" ht="10.050000000000001" customHeight="1">
      <c r="A56" s="894"/>
      <c r="B56" s="245"/>
      <c r="C56" s="918"/>
      <c r="D56" s="280" t="s">
        <v>92</v>
      </c>
      <c r="E56" s="281">
        <v>1</v>
      </c>
      <c r="F56" s="280" t="s">
        <v>77</v>
      </c>
      <c r="G56" s="282"/>
    </row>
    <row r="57" spans="1:7" ht="10.050000000000001" customHeight="1">
      <c r="A57" s="894"/>
      <c r="B57" s="245"/>
      <c r="C57" s="918"/>
      <c r="D57" s="280" t="s">
        <v>123</v>
      </c>
      <c r="E57" s="281">
        <v>1</v>
      </c>
      <c r="F57" s="280" t="s">
        <v>77</v>
      </c>
      <c r="G57" s="282"/>
    </row>
    <row r="58" spans="1:7" ht="10.050000000000001" customHeight="1">
      <c r="A58" s="894"/>
      <c r="B58" s="245"/>
      <c r="C58" s="918"/>
      <c r="D58" s="280" t="s">
        <v>124</v>
      </c>
      <c r="E58" s="281">
        <v>1</v>
      </c>
      <c r="F58" s="280" t="s">
        <v>56</v>
      </c>
      <c r="G58" s="282"/>
    </row>
    <row r="59" spans="1:7" ht="10.050000000000001" customHeight="1">
      <c r="A59" s="894"/>
      <c r="B59" s="245"/>
      <c r="C59" s="918"/>
      <c r="D59" s="280" t="s">
        <v>125</v>
      </c>
      <c r="E59" s="281">
        <v>1</v>
      </c>
      <c r="F59" s="280" t="s">
        <v>16</v>
      </c>
      <c r="G59" s="282"/>
    </row>
    <row r="60" spans="1:7" ht="10.050000000000001" customHeight="1">
      <c r="A60" s="894"/>
      <c r="B60" s="245"/>
      <c r="C60" s="918"/>
      <c r="D60" s="280" t="s">
        <v>126</v>
      </c>
      <c r="E60" s="281"/>
      <c r="F60" s="280"/>
      <c r="G60" s="282"/>
    </row>
    <row r="61" spans="1:7" ht="10.050000000000001" customHeight="1">
      <c r="A61" s="894"/>
      <c r="B61" s="245"/>
      <c r="C61" s="918"/>
      <c r="D61" s="280" t="s">
        <v>549</v>
      </c>
      <c r="E61" s="281">
        <v>1</v>
      </c>
      <c r="F61" s="280" t="s">
        <v>16</v>
      </c>
      <c r="G61" s="282"/>
    </row>
    <row r="62" spans="1:7" ht="10.050000000000001" customHeight="1">
      <c r="A62" s="894"/>
      <c r="B62" s="245"/>
      <c r="C62" s="918"/>
      <c r="D62" s="280" t="s">
        <v>93</v>
      </c>
      <c r="E62" s="281"/>
      <c r="F62" s="280"/>
      <c r="G62" s="282">
        <v>92264</v>
      </c>
    </row>
    <row r="63" spans="1:7" ht="10.050000000000001" customHeight="1">
      <c r="A63" s="894"/>
      <c r="B63" s="245"/>
      <c r="C63" s="918"/>
      <c r="D63" s="280" t="s">
        <v>94</v>
      </c>
      <c r="E63" s="281"/>
      <c r="F63" s="280"/>
      <c r="G63" s="282"/>
    </row>
    <row r="64" spans="1:7" ht="10.050000000000001" customHeight="1">
      <c r="A64" s="894"/>
      <c r="B64" s="245"/>
      <c r="C64" s="918"/>
      <c r="D64" s="280" t="s">
        <v>95</v>
      </c>
      <c r="E64" s="281">
        <v>1</v>
      </c>
      <c r="F64" s="280" t="s">
        <v>35</v>
      </c>
      <c r="G64" s="282"/>
    </row>
    <row r="65" spans="1:7" ht="10.050000000000001" customHeight="1">
      <c r="A65" s="894"/>
      <c r="B65" s="245"/>
      <c r="C65" s="918"/>
      <c r="D65" s="280" t="s">
        <v>122</v>
      </c>
      <c r="E65" s="281">
        <v>1</v>
      </c>
      <c r="F65" s="280" t="s">
        <v>16</v>
      </c>
      <c r="G65" s="282"/>
    </row>
    <row r="66" spans="1:7" ht="10.050000000000001" customHeight="1">
      <c r="A66" s="894"/>
      <c r="B66" s="245"/>
      <c r="C66" s="918"/>
      <c r="D66" s="280" t="s">
        <v>127</v>
      </c>
      <c r="E66" s="281">
        <v>1</v>
      </c>
      <c r="F66" s="280" t="s">
        <v>16</v>
      </c>
      <c r="G66" s="282"/>
    </row>
    <row r="67" spans="1:7" ht="10.050000000000001" customHeight="1">
      <c r="A67" s="894"/>
      <c r="B67" s="245"/>
      <c r="C67" s="918"/>
      <c r="D67" s="280" t="s">
        <v>92</v>
      </c>
      <c r="E67" s="281">
        <v>1</v>
      </c>
      <c r="F67" s="280" t="s">
        <v>77</v>
      </c>
      <c r="G67" s="282"/>
    </row>
    <row r="68" spans="1:7" ht="10.050000000000001" customHeight="1">
      <c r="A68" s="894"/>
      <c r="B68" s="245"/>
      <c r="C68" s="918"/>
      <c r="D68" s="280" t="s">
        <v>96</v>
      </c>
      <c r="E68" s="281"/>
      <c r="F68" s="280"/>
      <c r="G68" s="282"/>
    </row>
    <row r="69" spans="1:7" ht="10.050000000000001" customHeight="1">
      <c r="A69" s="894"/>
      <c r="B69" s="245"/>
      <c r="C69" s="918"/>
      <c r="D69" s="280" t="s">
        <v>550</v>
      </c>
      <c r="E69" s="281">
        <v>2</v>
      </c>
      <c r="F69" s="280" t="s">
        <v>16</v>
      </c>
      <c r="G69" s="282"/>
    </row>
    <row r="70" spans="1:7" ht="10.050000000000001" customHeight="1">
      <c r="A70" s="894"/>
      <c r="B70" s="245"/>
      <c r="C70" s="919"/>
      <c r="D70" s="235" t="s">
        <v>97</v>
      </c>
      <c r="E70" s="248">
        <v>1</v>
      </c>
      <c r="F70" s="235" t="s">
        <v>16</v>
      </c>
      <c r="G70" s="249"/>
    </row>
    <row r="71" spans="1:7" ht="10.050000000000001" customHeight="1">
      <c r="A71" s="894"/>
      <c r="B71" s="245"/>
      <c r="C71" s="917" t="s">
        <v>98</v>
      </c>
      <c r="D71" s="280" t="s">
        <v>99</v>
      </c>
      <c r="E71" s="281"/>
      <c r="F71" s="280"/>
      <c r="G71" s="282">
        <v>70424</v>
      </c>
    </row>
    <row r="72" spans="1:7" ht="10.050000000000001" customHeight="1">
      <c r="A72" s="894"/>
      <c r="B72" s="245"/>
      <c r="C72" s="920"/>
      <c r="D72" s="235" t="s">
        <v>100</v>
      </c>
      <c r="E72" s="248">
        <v>1</v>
      </c>
      <c r="F72" s="235" t="s">
        <v>77</v>
      </c>
      <c r="G72" s="249"/>
    </row>
    <row r="73" spans="1:7" ht="10.050000000000001" customHeight="1">
      <c r="A73" s="894"/>
      <c r="B73" s="250" t="s">
        <v>256</v>
      </c>
      <c r="C73" s="251"/>
      <c r="D73" s="236"/>
      <c r="E73" s="252"/>
      <c r="F73" s="236"/>
      <c r="G73" s="253">
        <f>SUM(G50:G72)</f>
        <v>280443</v>
      </c>
    </row>
    <row r="74" spans="1:7" ht="10.050000000000001" customHeight="1">
      <c r="A74" s="232"/>
      <c r="B74" s="270" t="s">
        <v>17</v>
      </c>
      <c r="C74" s="271"/>
      <c r="D74" s="283"/>
      <c r="E74" s="284"/>
      <c r="F74" s="283"/>
      <c r="G74" s="274">
        <f>G73+G49</f>
        <v>299133</v>
      </c>
    </row>
    <row r="75" spans="1:7" s="155" customFormat="1" ht="10.050000000000001" customHeight="1">
      <c r="A75" s="914" t="s">
        <v>114</v>
      </c>
      <c r="B75" s="285" t="s">
        <v>128</v>
      </c>
      <c r="C75" s="921" t="s">
        <v>129</v>
      </c>
      <c r="D75" s="286" t="s">
        <v>130</v>
      </c>
      <c r="E75" s="287"/>
      <c r="F75" s="286"/>
      <c r="G75" s="288">
        <v>103908</v>
      </c>
    </row>
    <row r="76" spans="1:7" s="155" customFormat="1" ht="10.050000000000001" customHeight="1">
      <c r="A76" s="915"/>
      <c r="B76" s="245"/>
      <c r="C76" s="917"/>
      <c r="D76" s="280" t="s">
        <v>131</v>
      </c>
      <c r="E76" s="281"/>
      <c r="F76" s="280"/>
      <c r="G76" s="282"/>
    </row>
    <row r="77" spans="1:7" s="155" customFormat="1" ht="10.050000000000001" customHeight="1">
      <c r="A77" s="915"/>
      <c r="B77" s="245"/>
      <c r="C77" s="918"/>
      <c r="D77" s="280" t="s">
        <v>123</v>
      </c>
      <c r="E77" s="281">
        <v>3</v>
      </c>
      <c r="F77" s="280" t="s">
        <v>77</v>
      </c>
      <c r="G77" s="282"/>
    </row>
    <row r="78" spans="1:7" s="155" customFormat="1" ht="10.050000000000001" customHeight="1">
      <c r="A78" s="915"/>
      <c r="B78" s="245"/>
      <c r="C78" s="918"/>
      <c r="D78" s="280" t="s">
        <v>551</v>
      </c>
      <c r="E78" s="281">
        <v>2</v>
      </c>
      <c r="F78" s="280" t="s">
        <v>16</v>
      </c>
      <c r="G78" s="282"/>
    </row>
    <row r="79" spans="1:7" s="155" customFormat="1" ht="10.050000000000001" customHeight="1">
      <c r="A79" s="915"/>
      <c r="B79" s="245"/>
      <c r="C79" s="919"/>
      <c r="D79" s="235" t="s">
        <v>552</v>
      </c>
      <c r="E79" s="248">
        <v>1</v>
      </c>
      <c r="F79" s="235" t="s">
        <v>16</v>
      </c>
      <c r="G79" s="249"/>
    </row>
    <row r="80" spans="1:7" s="155" customFormat="1" ht="10.050000000000001" customHeight="1">
      <c r="A80" s="915"/>
      <c r="B80" s="250" t="s">
        <v>256</v>
      </c>
      <c r="C80" s="261"/>
      <c r="D80" s="280"/>
      <c r="E80" s="281"/>
      <c r="F80" s="280"/>
      <c r="G80" s="282">
        <f>G75</f>
        <v>103908</v>
      </c>
    </row>
    <row r="81" spans="1:7" ht="10.050000000000001" customHeight="1">
      <c r="A81" s="916"/>
      <c r="B81" s="270" t="s">
        <v>17</v>
      </c>
      <c r="C81" s="289"/>
      <c r="D81" s="286"/>
      <c r="E81" s="287"/>
      <c r="F81" s="286"/>
      <c r="G81" s="288">
        <f>G80</f>
        <v>103908</v>
      </c>
    </row>
    <row r="82" spans="1:7" ht="10.050000000000001" customHeight="1" thickBot="1">
      <c r="A82" s="290"/>
      <c r="B82" s="256" t="s">
        <v>18</v>
      </c>
      <c r="C82" s="257"/>
      <c r="D82" s="258"/>
      <c r="E82" s="259"/>
      <c r="F82" s="258"/>
      <c r="G82" s="260">
        <f>SUM(G74,G81)</f>
        <v>403041</v>
      </c>
    </row>
    <row r="83" spans="1:7" ht="10.050000000000001" customHeight="1">
      <c r="A83" s="135" t="s">
        <v>229</v>
      </c>
      <c r="B83" s="291"/>
      <c r="C83" s="291"/>
      <c r="D83" s="291"/>
      <c r="E83" s="292"/>
      <c r="F83" s="292"/>
      <c r="G83" s="61" t="s">
        <v>4</v>
      </c>
    </row>
  </sheetData>
  <mergeCells count="26">
    <mergeCell ref="A75:A81"/>
    <mergeCell ref="C50:C70"/>
    <mergeCell ref="C71:C72"/>
    <mergeCell ref="C75:C79"/>
    <mergeCell ref="A30:A39"/>
    <mergeCell ref="C46:C47"/>
    <mergeCell ref="C30:C33"/>
    <mergeCell ref="C34:C38"/>
    <mergeCell ref="D4:G4"/>
    <mergeCell ref="D5:F5"/>
    <mergeCell ref="C7:C8"/>
    <mergeCell ref="B10:B11"/>
    <mergeCell ref="B29:B30"/>
    <mergeCell ref="B4:B5"/>
    <mergeCell ref="B6:B7"/>
    <mergeCell ref="C4:C5"/>
    <mergeCell ref="C10:C11"/>
    <mergeCell ref="C12:C13"/>
    <mergeCell ref="D46:G46"/>
    <mergeCell ref="A48:A73"/>
    <mergeCell ref="C14:C19"/>
    <mergeCell ref="C27:C28"/>
    <mergeCell ref="D27:G27"/>
    <mergeCell ref="D28:F28"/>
    <mergeCell ref="B46:B47"/>
    <mergeCell ref="B27:B28"/>
  </mergeCells>
  <phoneticPr fontId="2"/>
  <pageMargins left="0.70866141732283472" right="0.70866141732283472" top="0.78740157480314965" bottom="0.11811023622047245" header="0.35433070866141736" footer="0"/>
  <pageSetup paperSize="9" scale="98" firstPageNumber="86" pageOrder="overThenDown" orientation="portrait" blackAndWhite="1" useFirstPageNumber="1" r:id="rId1"/>
  <headerFooter differentOddEven="1" scaleWithDoc="0" alignWithMargins="0">
    <oddHeader>&amp;R&amp;"ＭＳ Ｐ明朝,標準"Ⅸ林構事業　　　　　- &amp;P -</oddHeader>
    <evenHeader>&amp;L&amp;"ＭＳ Ｐ明朝,標準"- &amp;P -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64"/>
  <sheetViews>
    <sheetView showGridLines="0" view="pageBreakPreview" topLeftCell="A22" zoomScale="90" zoomScaleNormal="100" zoomScaleSheetLayoutView="90" workbookViewId="0">
      <selection activeCell="Q13" sqref="Q13"/>
    </sheetView>
  </sheetViews>
  <sheetFormatPr defaultColWidth="9" defaultRowHeight="12"/>
  <cols>
    <col min="1" max="1" width="16.6640625" style="63" customWidth="1"/>
    <col min="2" max="3" width="14.6640625" style="63" customWidth="1"/>
    <col min="4" max="4" width="6.6640625" style="63" customWidth="1"/>
    <col min="5" max="5" width="4.109375" style="63" customWidth="1"/>
    <col min="6" max="6" width="9" style="63"/>
    <col min="7" max="8" width="6.6640625" style="63" customWidth="1"/>
    <col min="9" max="16384" width="9" style="63"/>
  </cols>
  <sheetData>
    <row r="1" spans="1:9" ht="14.1" customHeight="1"/>
    <row r="2" spans="1:9" s="66" customFormat="1" ht="14.4">
      <c r="A2" s="237" t="s">
        <v>240</v>
      </c>
      <c r="B2" s="65"/>
      <c r="C2" s="65"/>
    </row>
    <row r="3" spans="1:9" ht="12.6" thickBot="1">
      <c r="F3" s="90" t="s">
        <v>10</v>
      </c>
    </row>
    <row r="4" spans="1:9" s="227" customFormat="1" ht="13.05" customHeight="1">
      <c r="A4" s="945" t="s">
        <v>73</v>
      </c>
      <c r="B4" s="955" t="s">
        <v>74</v>
      </c>
      <c r="C4" s="957" t="s">
        <v>249</v>
      </c>
      <c r="D4" s="957"/>
      <c r="E4" s="957"/>
      <c r="F4" s="958"/>
    </row>
    <row r="5" spans="1:9" s="227" customFormat="1" ht="13.05" customHeight="1">
      <c r="A5" s="946"/>
      <c r="B5" s="956"/>
      <c r="C5" s="959" t="s">
        <v>19</v>
      </c>
      <c r="D5" s="959"/>
      <c r="E5" s="959"/>
      <c r="F5" s="293" t="s">
        <v>13</v>
      </c>
    </row>
    <row r="6" spans="1:9" s="120" customFormat="1" ht="26.1" customHeight="1">
      <c r="A6" s="312" t="s">
        <v>238</v>
      </c>
      <c r="B6" s="294" t="s">
        <v>118</v>
      </c>
      <c r="C6" s="313" t="s">
        <v>658</v>
      </c>
      <c r="D6" s="314">
        <v>640</v>
      </c>
      <c r="E6" s="315" t="s">
        <v>553</v>
      </c>
      <c r="F6" s="316">
        <v>16170</v>
      </c>
    </row>
    <row r="7" spans="1:9" ht="13.05" customHeight="1">
      <c r="A7" s="317" t="s">
        <v>256</v>
      </c>
      <c r="B7" s="297"/>
      <c r="C7" s="297"/>
      <c r="D7" s="318"/>
      <c r="E7" s="297"/>
      <c r="F7" s="319">
        <f>SUM(F6:F6)</f>
        <v>16170</v>
      </c>
      <c r="G7" s="254"/>
    </row>
    <row r="8" spans="1:9" ht="13.05" customHeight="1" thickBot="1">
      <c r="A8" s="320" t="s">
        <v>18</v>
      </c>
      <c r="B8" s="321"/>
      <c r="C8" s="321"/>
      <c r="D8" s="322"/>
      <c r="E8" s="321"/>
      <c r="F8" s="323">
        <f>F7</f>
        <v>16170</v>
      </c>
    </row>
    <row r="9" spans="1:9">
      <c r="B9" s="155"/>
      <c r="C9" s="155"/>
      <c r="D9" s="324"/>
      <c r="E9" s="155"/>
      <c r="F9" s="122" t="s">
        <v>4</v>
      </c>
    </row>
    <row r="10" spans="1:9" ht="7.5" customHeight="1"/>
    <row r="11" spans="1:9" s="66" customFormat="1" ht="14.4">
      <c r="A11" s="237" t="s">
        <v>241</v>
      </c>
      <c r="B11" s="65"/>
      <c r="C11" s="65"/>
      <c r="D11" s="65"/>
    </row>
    <row r="12" spans="1:9" ht="12.6" thickBot="1">
      <c r="I12" s="90" t="s">
        <v>10</v>
      </c>
    </row>
    <row r="13" spans="1:9" s="227" customFormat="1" ht="13.05" customHeight="1">
      <c r="A13" s="945" t="s">
        <v>250</v>
      </c>
      <c r="B13" s="947" t="s">
        <v>251</v>
      </c>
      <c r="C13" s="949" t="s">
        <v>74</v>
      </c>
      <c r="D13" s="951" t="s">
        <v>272</v>
      </c>
      <c r="E13" s="952"/>
      <c r="F13" s="952"/>
      <c r="G13" s="952"/>
      <c r="H13" s="952"/>
      <c r="I13" s="953"/>
    </row>
    <row r="14" spans="1:9" s="227" customFormat="1" ht="13.05" customHeight="1">
      <c r="A14" s="946"/>
      <c r="B14" s="948"/>
      <c r="C14" s="950"/>
      <c r="D14" s="954" t="s">
        <v>19</v>
      </c>
      <c r="E14" s="935"/>
      <c r="F14" s="935"/>
      <c r="G14" s="935"/>
      <c r="H14" s="935"/>
      <c r="I14" s="295" t="s">
        <v>13</v>
      </c>
    </row>
    <row r="15" spans="1:9" s="120" customFormat="1" ht="13.05" customHeight="1">
      <c r="A15" s="961" t="s">
        <v>242</v>
      </c>
      <c r="B15" s="927" t="s">
        <v>659</v>
      </c>
      <c r="C15" s="963" t="s">
        <v>660</v>
      </c>
      <c r="D15" s="942" t="s">
        <v>29</v>
      </c>
      <c r="E15" s="960"/>
      <c r="F15" s="960"/>
      <c r="G15" s="325"/>
      <c r="H15" s="326"/>
      <c r="I15" s="327"/>
    </row>
    <row r="16" spans="1:9" s="120" customFormat="1" ht="13.05" customHeight="1">
      <c r="A16" s="962"/>
      <c r="B16" s="941"/>
      <c r="C16" s="964"/>
      <c r="D16" s="936" t="s">
        <v>80</v>
      </c>
      <c r="E16" s="937"/>
      <c r="F16" s="937"/>
      <c r="G16" s="324"/>
      <c r="H16" s="155"/>
      <c r="I16" s="328"/>
    </row>
    <row r="17" spans="1:10" s="120" customFormat="1" ht="13.05" customHeight="1">
      <c r="A17" s="962"/>
      <c r="B17" s="941"/>
      <c r="C17" s="964"/>
      <c r="D17" s="936" t="s">
        <v>554</v>
      </c>
      <c r="E17" s="937"/>
      <c r="F17" s="937"/>
      <c r="G17" s="324">
        <v>1</v>
      </c>
      <c r="H17" s="155" t="s">
        <v>16</v>
      </c>
      <c r="I17" s="328">
        <v>14595</v>
      </c>
    </row>
    <row r="18" spans="1:10" s="120" customFormat="1" ht="13.05" customHeight="1">
      <c r="A18" s="962"/>
      <c r="B18" s="941"/>
      <c r="C18" s="964"/>
      <c r="D18" s="936" t="s">
        <v>30</v>
      </c>
      <c r="E18" s="937"/>
      <c r="F18" s="937"/>
      <c r="G18" s="324">
        <v>3</v>
      </c>
      <c r="H18" s="155" t="s">
        <v>16</v>
      </c>
      <c r="I18" s="328">
        <v>5934</v>
      </c>
    </row>
    <row r="19" spans="1:10" s="120" customFormat="1" ht="13.05" customHeight="1">
      <c r="A19" s="329"/>
      <c r="B19" s="941"/>
      <c r="C19" s="964"/>
      <c r="D19" s="936" t="s">
        <v>555</v>
      </c>
      <c r="E19" s="937"/>
      <c r="F19" s="937"/>
      <c r="G19" s="324">
        <v>2</v>
      </c>
      <c r="H19" s="155" t="s">
        <v>16</v>
      </c>
      <c r="I19" s="328">
        <v>22282</v>
      </c>
    </row>
    <row r="20" spans="1:10" s="120" customFormat="1" ht="13.05" customHeight="1">
      <c r="A20" s="329"/>
      <c r="B20" s="941"/>
      <c r="C20" s="965"/>
      <c r="D20" s="932" t="s">
        <v>556</v>
      </c>
      <c r="E20" s="933"/>
      <c r="F20" s="933"/>
      <c r="G20" s="330">
        <v>2</v>
      </c>
      <c r="H20" s="331" t="s">
        <v>16</v>
      </c>
      <c r="I20" s="332">
        <v>16834</v>
      </c>
    </row>
    <row r="21" spans="1:10" s="120" customFormat="1" ht="13.05" customHeight="1">
      <c r="A21" s="329"/>
      <c r="B21" s="296" t="s">
        <v>257</v>
      </c>
      <c r="C21" s="297"/>
      <c r="D21" s="934"/>
      <c r="E21" s="935"/>
      <c r="F21" s="935"/>
      <c r="G21" s="318"/>
      <c r="H21" s="297"/>
      <c r="I21" s="319">
        <f>SUM(I17:I20)</f>
        <v>59645</v>
      </c>
    </row>
    <row r="22" spans="1:10" s="120" customFormat="1" ht="13.05" customHeight="1">
      <c r="A22" s="329"/>
      <c r="B22" s="966" t="s">
        <v>557</v>
      </c>
      <c r="C22" s="963" t="s">
        <v>273</v>
      </c>
      <c r="D22" s="936" t="s">
        <v>45</v>
      </c>
      <c r="E22" s="937"/>
      <c r="F22" s="937"/>
      <c r="G22" s="325"/>
      <c r="H22" s="326"/>
      <c r="I22" s="327"/>
    </row>
    <row r="23" spans="1:10" s="120" customFormat="1" ht="13.05" customHeight="1">
      <c r="A23" s="329"/>
      <c r="B23" s="967"/>
      <c r="C23" s="964"/>
      <c r="D23" s="298" t="s">
        <v>33</v>
      </c>
      <c r="E23" s="333"/>
      <c r="F23" s="333"/>
      <c r="G23" s="324"/>
      <c r="H23" s="155"/>
      <c r="I23" s="328"/>
    </row>
    <row r="24" spans="1:10" s="120" customFormat="1" ht="13.05" customHeight="1">
      <c r="A24" s="334"/>
      <c r="B24" s="967"/>
      <c r="C24" s="964"/>
      <c r="D24" s="936" t="s">
        <v>123</v>
      </c>
      <c r="E24" s="937"/>
      <c r="F24" s="937"/>
      <c r="G24" s="324">
        <v>2</v>
      </c>
      <c r="H24" s="155" t="s">
        <v>77</v>
      </c>
      <c r="I24" s="328">
        <v>40245</v>
      </c>
    </row>
    <row r="25" spans="1:10" s="120" customFormat="1" ht="13.05" customHeight="1">
      <c r="A25" s="329"/>
      <c r="B25" s="967"/>
      <c r="C25" s="964"/>
      <c r="D25" s="936" t="s">
        <v>253</v>
      </c>
      <c r="E25" s="937"/>
      <c r="F25" s="937"/>
      <c r="G25" s="324"/>
      <c r="H25" s="155"/>
      <c r="I25" s="328"/>
    </row>
    <row r="26" spans="1:10" s="120" customFormat="1" ht="13.05" customHeight="1">
      <c r="A26" s="329"/>
      <c r="B26" s="967"/>
      <c r="C26" s="965"/>
      <c r="D26" s="932" t="s">
        <v>558</v>
      </c>
      <c r="E26" s="933"/>
      <c r="F26" s="933"/>
      <c r="G26" s="330">
        <v>2</v>
      </c>
      <c r="H26" s="331" t="s">
        <v>16</v>
      </c>
      <c r="I26" s="332">
        <v>12208</v>
      </c>
    </row>
    <row r="27" spans="1:10" s="120" customFormat="1" ht="13.05" customHeight="1">
      <c r="A27" s="329"/>
      <c r="B27" s="296" t="s">
        <v>257</v>
      </c>
      <c r="C27" s="155"/>
      <c r="D27" s="297"/>
      <c r="E27" s="335"/>
      <c r="F27" s="335"/>
      <c r="G27" s="335"/>
      <c r="H27" s="335"/>
      <c r="I27" s="328">
        <f>SUM(I23:I26)</f>
        <v>52453</v>
      </c>
    </row>
    <row r="28" spans="1:10" ht="13.05" customHeight="1">
      <c r="A28" s="317" t="s">
        <v>17</v>
      </c>
      <c r="B28" s="297"/>
      <c r="C28" s="307"/>
      <c r="D28" s="307"/>
      <c r="E28" s="336"/>
      <c r="F28" s="336"/>
      <c r="G28" s="336"/>
      <c r="H28" s="336"/>
      <c r="I28" s="337">
        <f>SUM(I21,I27)</f>
        <v>112098</v>
      </c>
      <c r="J28" s="254"/>
    </row>
    <row r="29" spans="1:10" ht="13.05" customHeight="1">
      <c r="A29" s="961" t="s">
        <v>274</v>
      </c>
      <c r="B29" s="927" t="s">
        <v>275</v>
      </c>
      <c r="C29" s="929" t="s">
        <v>87</v>
      </c>
      <c r="D29" s="299" t="s">
        <v>93</v>
      </c>
      <c r="E29" s="155"/>
      <c r="F29" s="155"/>
      <c r="G29" s="326"/>
      <c r="H29" s="326"/>
      <c r="I29" s="328"/>
      <c r="J29" s="254"/>
    </row>
    <row r="30" spans="1:10" ht="13.05" customHeight="1">
      <c r="A30" s="962"/>
      <c r="B30" s="928"/>
      <c r="C30" s="930"/>
      <c r="D30" s="300" t="s">
        <v>94</v>
      </c>
      <c r="E30" s="155"/>
      <c r="F30" s="155"/>
      <c r="G30" s="155"/>
      <c r="H30" s="155"/>
      <c r="I30" s="328"/>
      <c r="J30" s="254"/>
    </row>
    <row r="31" spans="1:10" ht="13.05" customHeight="1">
      <c r="A31" s="962"/>
      <c r="B31" s="928"/>
      <c r="C31" s="930"/>
      <c r="D31" s="300" t="s">
        <v>276</v>
      </c>
      <c r="E31" s="155"/>
      <c r="F31" s="155"/>
      <c r="G31" s="155">
        <v>1</v>
      </c>
      <c r="H31" s="155" t="s">
        <v>284</v>
      </c>
      <c r="I31" s="328">
        <v>53844</v>
      </c>
      <c r="J31" s="254"/>
    </row>
    <row r="32" spans="1:10" ht="13.05" customHeight="1">
      <c r="A32" s="962"/>
      <c r="B32" s="928"/>
      <c r="C32" s="930"/>
      <c r="D32" s="300" t="s">
        <v>277</v>
      </c>
      <c r="E32" s="155"/>
      <c r="F32" s="155"/>
      <c r="G32" s="155">
        <v>1</v>
      </c>
      <c r="H32" s="155" t="s">
        <v>285</v>
      </c>
      <c r="I32" s="328">
        <v>44318</v>
      </c>
      <c r="J32" s="254"/>
    </row>
    <row r="33" spans="1:10" ht="13.05" customHeight="1">
      <c r="A33" s="301"/>
      <c r="B33" s="928"/>
      <c r="C33" s="930"/>
      <c r="D33" s="300" t="s">
        <v>278</v>
      </c>
      <c r="E33" s="155"/>
      <c r="F33" s="155"/>
      <c r="G33" s="155">
        <v>1</v>
      </c>
      <c r="H33" s="155" t="s">
        <v>286</v>
      </c>
      <c r="I33" s="328">
        <v>3909</v>
      </c>
      <c r="J33" s="254"/>
    </row>
    <row r="34" spans="1:10" ht="13.05" customHeight="1">
      <c r="A34" s="301"/>
      <c r="B34" s="928"/>
      <c r="C34" s="930"/>
      <c r="D34" s="300" t="s">
        <v>279</v>
      </c>
      <c r="E34" s="155"/>
      <c r="F34" s="155"/>
      <c r="G34" s="155">
        <v>1</v>
      </c>
      <c r="H34" s="155" t="s">
        <v>286</v>
      </c>
      <c r="I34" s="328">
        <v>5437</v>
      </c>
      <c r="J34" s="254"/>
    </row>
    <row r="35" spans="1:10" ht="13.05" customHeight="1">
      <c r="A35" s="301"/>
      <c r="B35" s="338"/>
      <c r="C35" s="302"/>
      <c r="D35" s="302" t="s">
        <v>280</v>
      </c>
      <c r="E35" s="155"/>
      <c r="F35" s="155"/>
      <c r="G35" s="155">
        <v>1</v>
      </c>
      <c r="H35" s="155" t="s">
        <v>285</v>
      </c>
      <c r="I35" s="328">
        <v>8036</v>
      </c>
      <c r="J35" s="254"/>
    </row>
    <row r="36" spans="1:10" ht="13.05" customHeight="1">
      <c r="A36" s="301"/>
      <c r="B36" s="338"/>
      <c r="C36" s="302"/>
      <c r="D36" s="302" t="s">
        <v>281</v>
      </c>
      <c r="E36" s="155"/>
      <c r="F36" s="155"/>
      <c r="G36" s="155">
        <v>1</v>
      </c>
      <c r="H36" s="155" t="s">
        <v>286</v>
      </c>
      <c r="I36" s="328">
        <v>11319</v>
      </c>
      <c r="J36" s="254"/>
    </row>
    <row r="37" spans="1:10" ht="13.05" customHeight="1">
      <c r="A37" s="301"/>
      <c r="B37" s="338"/>
      <c r="C37" s="302"/>
      <c r="D37" s="302" t="s">
        <v>96</v>
      </c>
      <c r="E37" s="155"/>
      <c r="F37" s="155"/>
      <c r="G37" s="155"/>
      <c r="H37" s="155"/>
      <c r="I37" s="328"/>
      <c r="J37" s="254"/>
    </row>
    <row r="38" spans="1:10" ht="13.05" customHeight="1">
      <c r="A38" s="301"/>
      <c r="B38" s="338"/>
      <c r="C38" s="302"/>
      <c r="D38" s="302" t="s">
        <v>282</v>
      </c>
      <c r="E38" s="155"/>
      <c r="F38" s="155"/>
      <c r="G38" s="155">
        <v>1</v>
      </c>
      <c r="H38" s="155" t="s">
        <v>285</v>
      </c>
      <c r="I38" s="328">
        <v>6741</v>
      </c>
      <c r="J38" s="254"/>
    </row>
    <row r="39" spans="1:10" ht="13.05" customHeight="1">
      <c r="A39" s="301"/>
      <c r="B39" s="338"/>
      <c r="C39" s="302"/>
      <c r="D39" s="302" t="s">
        <v>559</v>
      </c>
      <c r="E39" s="155"/>
      <c r="F39" s="155"/>
      <c r="G39" s="155">
        <v>1</v>
      </c>
      <c r="H39" s="155" t="s">
        <v>284</v>
      </c>
      <c r="I39" s="328">
        <v>17010</v>
      </c>
      <c r="J39" s="254"/>
    </row>
    <row r="40" spans="1:10" ht="13.05" customHeight="1">
      <c r="A40" s="301"/>
      <c r="B40" s="338"/>
      <c r="C40" s="303"/>
      <c r="D40" s="303" t="s">
        <v>549</v>
      </c>
      <c r="E40" s="331"/>
      <c r="F40" s="331"/>
      <c r="G40" s="331">
        <v>1</v>
      </c>
      <c r="H40" s="331" t="s">
        <v>284</v>
      </c>
      <c r="I40" s="332">
        <v>3780</v>
      </c>
      <c r="J40" s="254"/>
    </row>
    <row r="41" spans="1:10" ht="13.05" customHeight="1">
      <c r="A41" s="301"/>
      <c r="B41" s="296" t="s">
        <v>283</v>
      </c>
      <c r="C41" s="310"/>
      <c r="D41" s="310"/>
      <c r="E41" s="297"/>
      <c r="F41" s="297"/>
      <c r="G41" s="297"/>
      <c r="H41" s="297"/>
      <c r="I41" s="319">
        <f>SUM(I31:I40)</f>
        <v>154394</v>
      </c>
      <c r="J41" s="254"/>
    </row>
    <row r="42" spans="1:10" ht="13.05" customHeight="1">
      <c r="A42" s="304" t="s">
        <v>17</v>
      </c>
      <c r="B42" s="305"/>
      <c r="C42" s="305"/>
      <c r="D42" s="306"/>
      <c r="E42" s="307"/>
      <c r="F42" s="307"/>
      <c r="G42" s="307"/>
      <c r="H42" s="307"/>
      <c r="I42" s="337">
        <f>I41</f>
        <v>154394</v>
      </c>
      <c r="J42" s="254"/>
    </row>
    <row r="43" spans="1:10" s="120" customFormat="1" ht="13.05" customHeight="1">
      <c r="A43" s="961" t="s">
        <v>261</v>
      </c>
      <c r="B43" s="927" t="s">
        <v>269</v>
      </c>
      <c r="C43" s="968" t="s">
        <v>661</v>
      </c>
      <c r="D43" s="942" t="s">
        <v>262</v>
      </c>
      <c r="E43" s="943"/>
      <c r="F43" s="943"/>
      <c r="G43" s="325"/>
      <c r="H43" s="326"/>
      <c r="I43" s="327"/>
    </row>
    <row r="44" spans="1:10" s="120" customFormat="1" ht="13.05" customHeight="1">
      <c r="A44" s="962"/>
      <c r="B44" s="941"/>
      <c r="C44" s="969"/>
      <c r="D44" s="936" t="s">
        <v>263</v>
      </c>
      <c r="E44" s="944"/>
      <c r="F44" s="944"/>
      <c r="G44" s="324"/>
      <c r="H44" s="155"/>
      <c r="I44" s="328"/>
    </row>
    <row r="45" spans="1:10" s="120" customFormat="1" ht="13.05" customHeight="1">
      <c r="A45" s="962"/>
      <c r="B45" s="941"/>
      <c r="C45" s="969"/>
      <c r="D45" s="936" t="s">
        <v>561</v>
      </c>
      <c r="E45" s="944"/>
      <c r="F45" s="944"/>
      <c r="G45" s="324">
        <v>36</v>
      </c>
      <c r="H45" s="155" t="s">
        <v>285</v>
      </c>
      <c r="I45" s="328">
        <v>247045</v>
      </c>
    </row>
    <row r="46" spans="1:10" s="120" customFormat="1" ht="13.05" customHeight="1">
      <c r="A46" s="962"/>
      <c r="B46" s="941"/>
      <c r="C46" s="969"/>
      <c r="D46" s="936" t="s">
        <v>264</v>
      </c>
      <c r="E46" s="937"/>
      <c r="F46" s="937"/>
      <c r="G46" s="324">
        <v>1</v>
      </c>
      <c r="H46" s="155" t="s">
        <v>284</v>
      </c>
      <c r="I46" s="328">
        <v>5654</v>
      </c>
    </row>
    <row r="47" spans="1:10" s="120" customFormat="1" ht="13.05" customHeight="1">
      <c r="A47" s="329"/>
      <c r="B47" s="941"/>
      <c r="C47" s="969"/>
      <c r="D47" s="936" t="s">
        <v>265</v>
      </c>
      <c r="E47" s="937"/>
      <c r="F47" s="937"/>
      <c r="G47" s="324">
        <v>12</v>
      </c>
      <c r="H47" s="155" t="s">
        <v>284</v>
      </c>
      <c r="I47" s="328">
        <v>70267</v>
      </c>
    </row>
    <row r="48" spans="1:10" s="120" customFormat="1" ht="13.05" customHeight="1">
      <c r="A48" s="329"/>
      <c r="B48" s="941"/>
      <c r="C48" s="969"/>
      <c r="D48" s="298" t="s">
        <v>287</v>
      </c>
      <c r="E48" s="333"/>
      <c r="F48" s="333"/>
      <c r="G48" s="324">
        <v>1</v>
      </c>
      <c r="H48" s="155" t="s">
        <v>286</v>
      </c>
      <c r="I48" s="328">
        <v>10369</v>
      </c>
    </row>
    <row r="49" spans="1:10" s="120" customFormat="1" ht="13.05" customHeight="1">
      <c r="A49" s="329"/>
      <c r="B49" s="941"/>
      <c r="C49" s="969"/>
      <c r="D49" s="298" t="s">
        <v>289</v>
      </c>
      <c r="E49" s="333"/>
      <c r="F49" s="333"/>
      <c r="G49" s="324">
        <v>1</v>
      </c>
      <c r="H49" s="155" t="s">
        <v>286</v>
      </c>
      <c r="I49" s="328">
        <v>38357</v>
      </c>
    </row>
    <row r="50" spans="1:10" s="120" customFormat="1" ht="13.05" customHeight="1">
      <c r="A50" s="329"/>
      <c r="B50" s="941"/>
      <c r="C50" s="969"/>
      <c r="D50" s="936" t="s">
        <v>266</v>
      </c>
      <c r="E50" s="937"/>
      <c r="F50" s="937"/>
      <c r="G50" s="324">
        <v>1</v>
      </c>
      <c r="H50" s="155" t="s">
        <v>286</v>
      </c>
      <c r="I50" s="328">
        <v>18081</v>
      </c>
    </row>
    <row r="51" spans="1:10" s="120" customFormat="1" ht="13.05" customHeight="1">
      <c r="A51" s="329"/>
      <c r="B51" s="339"/>
      <c r="C51" s="298"/>
      <c r="D51" s="298" t="s">
        <v>288</v>
      </c>
      <c r="E51" s="333"/>
      <c r="F51" s="333"/>
      <c r="G51" s="324">
        <v>1</v>
      </c>
      <c r="H51" s="155" t="s">
        <v>285</v>
      </c>
      <c r="I51" s="328">
        <v>45730</v>
      </c>
    </row>
    <row r="52" spans="1:10" s="120" customFormat="1" ht="13.05" customHeight="1">
      <c r="A52" s="329"/>
      <c r="B52" s="339"/>
      <c r="C52" s="298"/>
      <c r="D52" s="938" t="s">
        <v>290</v>
      </c>
      <c r="E52" s="939"/>
      <c r="F52" s="939"/>
      <c r="G52" s="324">
        <v>2</v>
      </c>
      <c r="H52" s="155" t="s">
        <v>286</v>
      </c>
      <c r="I52" s="328">
        <v>24757</v>
      </c>
    </row>
    <row r="53" spans="1:10" s="120" customFormat="1" ht="13.05" customHeight="1">
      <c r="A53" s="329"/>
      <c r="B53" s="339"/>
      <c r="C53" s="298"/>
      <c r="D53" s="340" t="s">
        <v>291</v>
      </c>
      <c r="E53" s="341"/>
      <c r="F53" s="341"/>
      <c r="G53" s="324"/>
      <c r="H53" s="155"/>
      <c r="I53" s="328"/>
    </row>
    <row r="54" spans="1:10" s="120" customFormat="1" ht="13.05" customHeight="1">
      <c r="A54" s="329"/>
      <c r="B54" s="339"/>
      <c r="C54" s="298"/>
      <c r="D54" s="340" t="s">
        <v>550</v>
      </c>
      <c r="E54" s="341"/>
      <c r="F54" s="341"/>
      <c r="G54" s="324">
        <v>1</v>
      </c>
      <c r="H54" s="155" t="s">
        <v>284</v>
      </c>
      <c r="I54" s="328">
        <v>1113</v>
      </c>
    </row>
    <row r="55" spans="1:10" s="120" customFormat="1" ht="13.05" customHeight="1">
      <c r="A55" s="329"/>
      <c r="B55" s="339"/>
      <c r="C55" s="294"/>
      <c r="D55" s="342" t="s">
        <v>560</v>
      </c>
      <c r="E55" s="343"/>
      <c r="F55" s="343"/>
      <c r="G55" s="330">
        <v>1</v>
      </c>
      <c r="H55" s="331" t="s">
        <v>284</v>
      </c>
      <c r="I55" s="332">
        <v>2939</v>
      </c>
    </row>
    <row r="56" spans="1:10" s="120" customFormat="1" ht="13.05" customHeight="1">
      <c r="A56" s="329"/>
      <c r="B56" s="296" t="s">
        <v>257</v>
      </c>
      <c r="C56" s="155"/>
      <c r="D56" s="940"/>
      <c r="E56" s="935"/>
      <c r="F56" s="935"/>
      <c r="G56" s="324"/>
      <c r="H56" s="155"/>
      <c r="I56" s="328">
        <f>SUM(I45:I55)</f>
        <v>464312</v>
      </c>
    </row>
    <row r="57" spans="1:10" ht="13.05" customHeight="1">
      <c r="A57" s="317" t="s">
        <v>17</v>
      </c>
      <c r="B57" s="297"/>
      <c r="C57" s="307"/>
      <c r="D57" s="307"/>
      <c r="E57" s="336"/>
      <c r="F57" s="336"/>
      <c r="G57" s="336"/>
      <c r="H57" s="336"/>
      <c r="I57" s="337">
        <f>I56</f>
        <v>464312</v>
      </c>
      <c r="J57" s="254"/>
    </row>
    <row r="58" spans="1:10" ht="13.05" customHeight="1">
      <c r="A58" s="925" t="s">
        <v>292</v>
      </c>
      <c r="B58" s="927" t="s">
        <v>293</v>
      </c>
      <c r="C58" s="929" t="s">
        <v>294</v>
      </c>
      <c r="D58" s="299" t="s">
        <v>295</v>
      </c>
      <c r="E58" s="326"/>
      <c r="F58" s="326"/>
      <c r="G58" s="326">
        <v>2</v>
      </c>
      <c r="H58" s="326" t="s">
        <v>284</v>
      </c>
      <c r="I58" s="327">
        <v>22997</v>
      </c>
      <c r="J58" s="254"/>
    </row>
    <row r="59" spans="1:10" ht="13.05" customHeight="1">
      <c r="A59" s="926"/>
      <c r="B59" s="928"/>
      <c r="C59" s="930"/>
      <c r="D59" s="300" t="s">
        <v>296</v>
      </c>
      <c r="E59" s="155"/>
      <c r="F59" s="155"/>
      <c r="G59" s="155">
        <v>1</v>
      </c>
      <c r="H59" s="155" t="s">
        <v>286</v>
      </c>
      <c r="I59" s="328">
        <v>1335</v>
      </c>
      <c r="J59" s="254"/>
    </row>
    <row r="60" spans="1:10" ht="13.05" customHeight="1">
      <c r="A60" s="308"/>
      <c r="B60" s="928"/>
      <c r="C60" s="931"/>
      <c r="D60" s="309" t="s">
        <v>297</v>
      </c>
      <c r="E60" s="331"/>
      <c r="F60" s="331"/>
      <c r="G60" s="331">
        <v>1</v>
      </c>
      <c r="H60" s="331" t="s">
        <v>285</v>
      </c>
      <c r="I60" s="332">
        <v>1916</v>
      </c>
      <c r="J60" s="254"/>
    </row>
    <row r="61" spans="1:10" ht="13.05" customHeight="1">
      <c r="A61" s="308"/>
      <c r="B61" s="296" t="s">
        <v>283</v>
      </c>
      <c r="C61" s="310"/>
      <c r="D61" s="310"/>
      <c r="E61" s="297"/>
      <c r="F61" s="297"/>
      <c r="G61" s="297"/>
      <c r="H61" s="335"/>
      <c r="I61" s="319">
        <f>SUM(I58:I60)</f>
        <v>26248</v>
      </c>
      <c r="J61" s="254"/>
    </row>
    <row r="62" spans="1:10" ht="13.05" customHeight="1">
      <c r="A62" s="308" t="s">
        <v>17</v>
      </c>
      <c r="B62" s="311"/>
      <c r="C62" s="311"/>
      <c r="D62" s="311"/>
      <c r="E62" s="155"/>
      <c r="F62" s="155"/>
      <c r="G62" s="155"/>
      <c r="H62" s="333"/>
      <c r="I62" s="328">
        <f>I61</f>
        <v>26248</v>
      </c>
      <c r="J62" s="254"/>
    </row>
    <row r="63" spans="1:10" ht="13.05" customHeight="1" thickBot="1">
      <c r="A63" s="320" t="s">
        <v>18</v>
      </c>
      <c r="B63" s="321"/>
      <c r="C63" s="321"/>
      <c r="D63" s="321"/>
      <c r="E63" s="321"/>
      <c r="F63" s="321"/>
      <c r="G63" s="322"/>
      <c r="H63" s="321"/>
      <c r="I63" s="323">
        <f>SUM(I28,I42,I57,I62)</f>
        <v>757052</v>
      </c>
    </row>
    <row r="64" spans="1:10" ht="15" customHeight="1">
      <c r="A64" s="135" t="s">
        <v>229</v>
      </c>
      <c r="B64" s="155"/>
      <c r="C64" s="155"/>
      <c r="D64" s="155"/>
      <c r="E64" s="324"/>
      <c r="F64" s="155"/>
      <c r="G64" s="324"/>
      <c r="I64" s="344" t="s">
        <v>4</v>
      </c>
    </row>
  </sheetData>
  <mergeCells count="42">
    <mergeCell ref="A15:A18"/>
    <mergeCell ref="C15:C20"/>
    <mergeCell ref="C22:C26"/>
    <mergeCell ref="B22:B26"/>
    <mergeCell ref="C43:C50"/>
    <mergeCell ref="D45:F45"/>
    <mergeCell ref="D47:F47"/>
    <mergeCell ref="A4:A5"/>
    <mergeCell ref="B4:B5"/>
    <mergeCell ref="C4:F4"/>
    <mergeCell ref="C5:E5"/>
    <mergeCell ref="D16:F16"/>
    <mergeCell ref="D18:F18"/>
    <mergeCell ref="D19:F19"/>
    <mergeCell ref="B15:B20"/>
    <mergeCell ref="D25:F25"/>
    <mergeCell ref="D17:F17"/>
    <mergeCell ref="D15:F15"/>
    <mergeCell ref="D26:F26"/>
    <mergeCell ref="A43:A46"/>
    <mergeCell ref="A29:A32"/>
    <mergeCell ref="A13:A14"/>
    <mergeCell ref="B13:B14"/>
    <mergeCell ref="C13:C14"/>
    <mergeCell ref="D13:I13"/>
    <mergeCell ref="D14:H14"/>
    <mergeCell ref="A58:A59"/>
    <mergeCell ref="B58:B60"/>
    <mergeCell ref="C58:C60"/>
    <mergeCell ref="D20:F20"/>
    <mergeCell ref="D21:F21"/>
    <mergeCell ref="D24:F24"/>
    <mergeCell ref="D50:F50"/>
    <mergeCell ref="D22:F22"/>
    <mergeCell ref="B29:B34"/>
    <mergeCell ref="C29:C34"/>
    <mergeCell ref="D46:F46"/>
    <mergeCell ref="D52:F52"/>
    <mergeCell ref="D56:F56"/>
    <mergeCell ref="B43:B50"/>
    <mergeCell ref="D43:F43"/>
    <mergeCell ref="D44:F44"/>
  </mergeCells>
  <phoneticPr fontId="2"/>
  <pageMargins left="0.70866141732283472" right="0.70866141732283472" top="0.78740157480314965" bottom="0.19685039370078741" header="0.35433070866141736" footer="0"/>
  <pageSetup paperSize="9" scale="97" firstPageNumber="87" pageOrder="overThenDown" orientation="portrait" blackAndWhite="1" useFirstPageNumber="1" r:id="rId1"/>
  <headerFooter differentOddEven="1" scaleWithDoc="0" alignWithMargins="0">
    <oddHeader>&amp;R&amp;"ＭＳ Ｐ明朝,標準"Ⅸ林構事業　　　　　- &amp;P -</oddHeader>
    <evenHeader>&amp;L&amp;"ＭＳ Ｐ明朝,標準"- &amp;P -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Q96"/>
  <sheetViews>
    <sheetView showGridLines="0" view="pageBreakPreview" topLeftCell="A13" zoomScaleNormal="100" zoomScaleSheetLayoutView="100" workbookViewId="0">
      <selection activeCell="Q13" sqref="Q13"/>
    </sheetView>
  </sheetViews>
  <sheetFormatPr defaultColWidth="9" defaultRowHeight="12"/>
  <cols>
    <col min="1" max="2" width="6.6640625" style="63" customWidth="1"/>
    <col min="3" max="3" width="12.6640625" style="63" customWidth="1"/>
    <col min="4" max="5" width="6.6640625" style="63" customWidth="1"/>
    <col min="6" max="6" width="3.109375" style="63" customWidth="1"/>
    <col min="7" max="7" width="10.6640625" style="63" customWidth="1"/>
    <col min="8" max="10" width="8.6640625" style="63" customWidth="1"/>
    <col min="11" max="13" width="9.6640625" style="63" customWidth="1"/>
    <col min="14" max="16" width="8.6640625" style="63" customWidth="1"/>
    <col min="17" max="19" width="6.6640625" style="63" customWidth="1"/>
    <col min="20" max="16384" width="9" style="63"/>
  </cols>
  <sheetData>
    <row r="1" spans="1:17" s="66" customFormat="1" ht="24" customHeight="1">
      <c r="A1" s="64" t="s">
        <v>649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Q1" s="65"/>
    </row>
    <row r="2" spans="1:17" s="66" customFormat="1" ht="16.05" customHeight="1">
      <c r="A2" s="64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Q2" s="65"/>
    </row>
    <row r="3" spans="1:17" s="66" customFormat="1" ht="14.1" customHeight="1" thickBot="1">
      <c r="A3" s="64"/>
      <c r="B3" s="64"/>
      <c r="C3" s="65"/>
      <c r="D3" s="65"/>
      <c r="E3" s="65"/>
      <c r="F3" s="65"/>
      <c r="G3" s="65"/>
      <c r="H3" s="65"/>
      <c r="I3" s="65"/>
      <c r="J3" s="65"/>
      <c r="K3" s="90" t="s">
        <v>10</v>
      </c>
      <c r="L3" s="65"/>
      <c r="M3" s="136"/>
      <c r="Q3" s="65"/>
    </row>
    <row r="4" spans="1:17" s="227" customFormat="1" ht="14.1" customHeight="1">
      <c r="A4" s="945" t="s">
        <v>298</v>
      </c>
      <c r="B4" s="1004"/>
      <c r="C4" s="1007" t="s">
        <v>562</v>
      </c>
      <c r="D4" s="949"/>
      <c r="E4" s="955"/>
      <c r="F4" s="949" t="s">
        <v>326</v>
      </c>
      <c r="G4" s="1009"/>
      <c r="H4" s="949" t="s">
        <v>325</v>
      </c>
      <c r="I4" s="949" t="s">
        <v>333</v>
      </c>
      <c r="J4" s="955" t="s">
        <v>343</v>
      </c>
      <c r="K4" s="993" t="s">
        <v>3</v>
      </c>
    </row>
    <row r="5" spans="1:17" s="227" customFormat="1" ht="14.1" customHeight="1">
      <c r="A5" s="1005"/>
      <c r="B5" s="1006"/>
      <c r="C5" s="1008"/>
      <c r="D5" s="959"/>
      <c r="E5" s="954"/>
      <c r="F5" s="999"/>
      <c r="G5" s="999"/>
      <c r="H5" s="999"/>
      <c r="I5" s="999"/>
      <c r="J5" s="1000"/>
      <c r="K5" s="994"/>
    </row>
    <row r="6" spans="1:17" s="120" customFormat="1" ht="16.05" customHeight="1">
      <c r="A6" s="972" t="s">
        <v>299</v>
      </c>
      <c r="B6" s="973"/>
      <c r="C6" s="995" t="s">
        <v>300</v>
      </c>
      <c r="D6" s="976" t="s">
        <v>301</v>
      </c>
      <c r="E6" s="977"/>
      <c r="F6" s="997" t="s">
        <v>340</v>
      </c>
      <c r="G6" s="998"/>
      <c r="H6" s="349">
        <f>H7</f>
        <v>35837</v>
      </c>
      <c r="I6" s="349">
        <v>0</v>
      </c>
      <c r="J6" s="350">
        <v>0</v>
      </c>
      <c r="K6" s="351">
        <f t="shared" ref="K6:K21" si="0">SUM(H6:J6)</f>
        <v>35837</v>
      </c>
    </row>
    <row r="7" spans="1:17" s="120" customFormat="1" ht="16.05" customHeight="1">
      <c r="A7" s="974"/>
      <c r="B7" s="975"/>
      <c r="C7" s="996"/>
      <c r="D7" s="978"/>
      <c r="E7" s="979"/>
      <c r="F7" s="352"/>
      <c r="G7" s="353" t="s">
        <v>339</v>
      </c>
      <c r="H7" s="354">
        <v>35837</v>
      </c>
      <c r="I7" s="354">
        <v>0</v>
      </c>
      <c r="J7" s="355">
        <v>0</v>
      </c>
      <c r="K7" s="356">
        <f t="shared" si="0"/>
        <v>35837</v>
      </c>
    </row>
    <row r="8" spans="1:17" s="120" customFormat="1" ht="16.05" customHeight="1">
      <c r="A8" s="974"/>
      <c r="B8" s="975"/>
      <c r="C8" s="996"/>
      <c r="D8" s="345" t="s">
        <v>257</v>
      </c>
      <c r="E8" s="346"/>
      <c r="F8" s="331"/>
      <c r="G8" s="357"/>
      <c r="H8" s="358">
        <f>H6</f>
        <v>35837</v>
      </c>
      <c r="I8" s="358">
        <f t="shared" ref="I8:J8" si="1">I6</f>
        <v>0</v>
      </c>
      <c r="J8" s="359">
        <f t="shared" si="1"/>
        <v>0</v>
      </c>
      <c r="K8" s="360">
        <f t="shared" si="0"/>
        <v>35837</v>
      </c>
    </row>
    <row r="9" spans="1:17" s="120" customFormat="1" ht="16.05" customHeight="1">
      <c r="A9" s="974"/>
      <c r="B9" s="975"/>
      <c r="C9" s="361"/>
      <c r="D9" s="1001" t="s">
        <v>342</v>
      </c>
      <c r="E9" s="1002"/>
      <c r="F9" s="992" t="s">
        <v>185</v>
      </c>
      <c r="G9" s="1003"/>
      <c r="H9" s="362">
        <v>0</v>
      </c>
      <c r="I9" s="362">
        <v>0</v>
      </c>
      <c r="J9" s="363">
        <f>J10</f>
        <v>44835</v>
      </c>
      <c r="K9" s="364">
        <f t="shared" si="0"/>
        <v>44835</v>
      </c>
    </row>
    <row r="10" spans="1:17" s="120" customFormat="1" ht="16.05" customHeight="1">
      <c r="A10" s="974"/>
      <c r="B10" s="975"/>
      <c r="C10" s="361"/>
      <c r="D10" s="1001"/>
      <c r="E10" s="1002"/>
      <c r="F10" s="352"/>
      <c r="G10" s="353" t="s">
        <v>341</v>
      </c>
      <c r="H10" s="354">
        <v>0</v>
      </c>
      <c r="I10" s="354">
        <v>0</v>
      </c>
      <c r="J10" s="355">
        <v>44835</v>
      </c>
      <c r="K10" s="356">
        <f t="shared" si="0"/>
        <v>44835</v>
      </c>
    </row>
    <row r="11" spans="1:17" s="120" customFormat="1" ht="16.05" customHeight="1">
      <c r="A11" s="974"/>
      <c r="B11" s="975"/>
      <c r="C11" s="361"/>
      <c r="D11" s="345" t="s">
        <v>257</v>
      </c>
      <c r="E11" s="346"/>
      <c r="F11" s="331"/>
      <c r="G11" s="357"/>
      <c r="H11" s="358">
        <f t="shared" ref="H11:I11" si="2">H9</f>
        <v>0</v>
      </c>
      <c r="I11" s="358">
        <f t="shared" si="2"/>
        <v>0</v>
      </c>
      <c r="J11" s="359">
        <f>J9</f>
        <v>44835</v>
      </c>
      <c r="K11" s="360">
        <f t="shared" si="0"/>
        <v>44835</v>
      </c>
    </row>
    <row r="12" spans="1:17" s="120" customFormat="1" ht="16.05" customHeight="1">
      <c r="A12" s="974"/>
      <c r="B12" s="975"/>
      <c r="C12" s="296" t="s">
        <v>257</v>
      </c>
      <c r="D12" s="347"/>
      <c r="E12" s="297"/>
      <c r="F12" s="297"/>
      <c r="G12" s="335"/>
      <c r="H12" s="365">
        <f>SUM(H8,H11)</f>
        <v>35837</v>
      </c>
      <c r="I12" s="365">
        <f t="shared" ref="I12:J12" si="3">SUM(I8,I11)</f>
        <v>0</v>
      </c>
      <c r="J12" s="366">
        <f t="shared" si="3"/>
        <v>44835</v>
      </c>
      <c r="K12" s="367">
        <f t="shared" si="0"/>
        <v>80672</v>
      </c>
    </row>
    <row r="13" spans="1:17" ht="16.05" customHeight="1">
      <c r="A13" s="317" t="s">
        <v>17</v>
      </c>
      <c r="B13" s="368"/>
      <c r="C13" s="297"/>
      <c r="D13" s="297"/>
      <c r="E13" s="297"/>
      <c r="F13" s="297"/>
      <c r="G13" s="335"/>
      <c r="H13" s="365">
        <f>H12</f>
        <v>35837</v>
      </c>
      <c r="I13" s="365">
        <v>0</v>
      </c>
      <c r="J13" s="366">
        <f>J12</f>
        <v>44835</v>
      </c>
      <c r="K13" s="367">
        <f t="shared" si="0"/>
        <v>80672</v>
      </c>
      <c r="L13" s="254"/>
    </row>
    <row r="14" spans="1:17" ht="16.05" customHeight="1">
      <c r="A14" s="972" t="s">
        <v>331</v>
      </c>
      <c r="B14" s="973"/>
      <c r="C14" s="927" t="s">
        <v>348</v>
      </c>
      <c r="D14" s="976" t="s">
        <v>332</v>
      </c>
      <c r="E14" s="977"/>
      <c r="F14" s="990" t="s">
        <v>177</v>
      </c>
      <c r="G14" s="991"/>
      <c r="H14" s="369">
        <v>0</v>
      </c>
      <c r="I14" s="369">
        <v>11435</v>
      </c>
      <c r="J14" s="370">
        <v>0</v>
      </c>
      <c r="K14" s="371">
        <f t="shared" si="0"/>
        <v>11435</v>
      </c>
      <c r="L14" s="254"/>
    </row>
    <row r="15" spans="1:17" ht="16.05" customHeight="1">
      <c r="A15" s="974"/>
      <c r="B15" s="975"/>
      <c r="C15" s="941"/>
      <c r="D15" s="978"/>
      <c r="E15" s="979"/>
      <c r="F15" s="992" t="s">
        <v>344</v>
      </c>
      <c r="G15" s="992"/>
      <c r="H15" s="362">
        <f t="shared" ref="H15:I15" si="4">H16</f>
        <v>0</v>
      </c>
      <c r="I15" s="362">
        <f t="shared" si="4"/>
        <v>0</v>
      </c>
      <c r="J15" s="363">
        <f>J16</f>
        <v>6395</v>
      </c>
      <c r="K15" s="364">
        <f t="shared" si="0"/>
        <v>6395</v>
      </c>
      <c r="L15" s="254"/>
    </row>
    <row r="16" spans="1:17" ht="16.05" customHeight="1">
      <c r="A16" s="974"/>
      <c r="B16" s="975"/>
      <c r="C16" s="941"/>
      <c r="D16" s="978"/>
      <c r="E16" s="979"/>
      <c r="F16" s="352"/>
      <c r="G16" s="353" t="s">
        <v>345</v>
      </c>
      <c r="H16" s="354">
        <v>0</v>
      </c>
      <c r="I16" s="354">
        <v>0</v>
      </c>
      <c r="J16" s="355">
        <v>6395</v>
      </c>
      <c r="K16" s="356">
        <f t="shared" si="0"/>
        <v>6395</v>
      </c>
      <c r="L16" s="254"/>
    </row>
    <row r="17" spans="1:17" ht="16.05" customHeight="1">
      <c r="A17" s="974"/>
      <c r="B17" s="975"/>
      <c r="C17" s="941"/>
      <c r="D17" s="345" t="s">
        <v>257</v>
      </c>
      <c r="E17" s="346"/>
      <c r="F17" s="331"/>
      <c r="G17" s="357"/>
      <c r="H17" s="358">
        <f>H14</f>
        <v>0</v>
      </c>
      <c r="I17" s="358">
        <f>I14</f>
        <v>11435</v>
      </c>
      <c r="J17" s="359">
        <f>J15</f>
        <v>6395</v>
      </c>
      <c r="K17" s="360">
        <f t="shared" si="0"/>
        <v>17830</v>
      </c>
      <c r="L17" s="254"/>
    </row>
    <row r="18" spans="1:17" ht="16.05" customHeight="1">
      <c r="A18" s="974"/>
      <c r="B18" s="975"/>
      <c r="C18" s="296" t="s">
        <v>257</v>
      </c>
      <c r="D18" s="297"/>
      <c r="E18" s="297"/>
      <c r="F18" s="297"/>
      <c r="G18" s="335"/>
      <c r="H18" s="365">
        <f t="shared" ref="H18:J19" si="5">H17</f>
        <v>0</v>
      </c>
      <c r="I18" s="365">
        <f t="shared" si="5"/>
        <v>11435</v>
      </c>
      <c r="J18" s="366">
        <f t="shared" si="5"/>
        <v>6395</v>
      </c>
      <c r="K18" s="367">
        <f t="shared" si="0"/>
        <v>17830</v>
      </c>
      <c r="L18" s="254"/>
    </row>
    <row r="19" spans="1:17" ht="16.05" customHeight="1">
      <c r="A19" s="317" t="s">
        <v>17</v>
      </c>
      <c r="B19" s="372"/>
      <c r="C19" s="297"/>
      <c r="D19" s="297"/>
      <c r="E19" s="297"/>
      <c r="F19" s="297"/>
      <c r="G19" s="335"/>
      <c r="H19" s="365">
        <f t="shared" si="5"/>
        <v>0</v>
      </c>
      <c r="I19" s="365">
        <f t="shared" si="5"/>
        <v>11435</v>
      </c>
      <c r="J19" s="366">
        <f t="shared" si="5"/>
        <v>6395</v>
      </c>
      <c r="K19" s="367">
        <f t="shared" si="0"/>
        <v>17830</v>
      </c>
      <c r="L19" s="254"/>
    </row>
    <row r="20" spans="1:17" s="120" customFormat="1" ht="16.05" customHeight="1">
      <c r="A20" s="972" t="s">
        <v>639</v>
      </c>
      <c r="B20" s="973"/>
      <c r="C20" s="927" t="s">
        <v>303</v>
      </c>
      <c r="D20" s="976" t="s">
        <v>563</v>
      </c>
      <c r="E20" s="977"/>
      <c r="F20" s="997" t="s">
        <v>185</v>
      </c>
      <c r="G20" s="1010"/>
      <c r="H20" s="349">
        <f>H21</f>
        <v>928032</v>
      </c>
      <c r="I20" s="349">
        <v>0</v>
      </c>
      <c r="J20" s="350">
        <f>J21</f>
        <v>73500</v>
      </c>
      <c r="K20" s="351">
        <f t="shared" si="0"/>
        <v>1001532</v>
      </c>
    </row>
    <row r="21" spans="1:17" s="120" customFormat="1" ht="16.05" customHeight="1">
      <c r="A21" s="980"/>
      <c r="B21" s="975"/>
      <c r="C21" s="928"/>
      <c r="D21" s="981"/>
      <c r="E21" s="979"/>
      <c r="F21" s="352"/>
      <c r="G21" s="353" t="s">
        <v>341</v>
      </c>
      <c r="H21" s="354">
        <v>928032</v>
      </c>
      <c r="I21" s="354">
        <v>0</v>
      </c>
      <c r="J21" s="355">
        <v>73500</v>
      </c>
      <c r="K21" s="356">
        <f t="shared" si="0"/>
        <v>1001532</v>
      </c>
    </row>
    <row r="22" spans="1:17" s="120" customFormat="1" ht="16.05" customHeight="1">
      <c r="A22" s="974"/>
      <c r="B22" s="975"/>
      <c r="C22" s="941"/>
      <c r="D22" s="978"/>
      <c r="E22" s="979"/>
      <c r="F22" s="1011" t="s">
        <v>65</v>
      </c>
      <c r="G22" s="1012"/>
      <c r="H22" s="358">
        <v>57369</v>
      </c>
      <c r="I22" s="358">
        <v>0</v>
      </c>
      <c r="J22" s="359">
        <v>0</v>
      </c>
      <c r="K22" s="360">
        <f t="shared" ref="K22:K27" si="6">SUM(H22:J22)</f>
        <v>57369</v>
      </c>
    </row>
    <row r="23" spans="1:17" s="120" customFormat="1" ht="16.05" customHeight="1">
      <c r="A23" s="974"/>
      <c r="B23" s="975"/>
      <c r="C23" s="941"/>
      <c r="D23" s="978"/>
      <c r="E23" s="979"/>
      <c r="F23" s="1013" t="s">
        <v>181</v>
      </c>
      <c r="G23" s="1014"/>
      <c r="H23" s="354">
        <v>230003</v>
      </c>
      <c r="I23" s="354">
        <v>0</v>
      </c>
      <c r="J23" s="355">
        <v>0</v>
      </c>
      <c r="K23" s="356">
        <f t="shared" si="6"/>
        <v>230003</v>
      </c>
    </row>
    <row r="24" spans="1:17" s="120" customFormat="1" ht="16.05" customHeight="1">
      <c r="A24" s="974"/>
      <c r="B24" s="975"/>
      <c r="C24" s="941"/>
      <c r="D24" s="345" t="s">
        <v>257</v>
      </c>
      <c r="E24" s="346"/>
      <c r="F24" s="331"/>
      <c r="G24" s="331"/>
      <c r="H24" s="358">
        <f>SUM(H20,H22,H23)</f>
        <v>1215404</v>
      </c>
      <c r="I24" s="358">
        <f t="shared" ref="I24:J24" si="7">SUM(I20,I22,I23)</f>
        <v>0</v>
      </c>
      <c r="J24" s="359">
        <f t="shared" si="7"/>
        <v>73500</v>
      </c>
      <c r="K24" s="360">
        <f t="shared" si="6"/>
        <v>1288904</v>
      </c>
    </row>
    <row r="25" spans="1:17" s="120" customFormat="1" ht="16.05" customHeight="1">
      <c r="A25" s="974"/>
      <c r="B25" s="975"/>
      <c r="C25" s="296" t="s">
        <v>257</v>
      </c>
      <c r="D25" s="297"/>
      <c r="E25" s="297"/>
      <c r="F25" s="297"/>
      <c r="G25" s="335"/>
      <c r="H25" s="365">
        <f>H24</f>
        <v>1215404</v>
      </c>
      <c r="I25" s="365">
        <f t="shared" ref="I25:J26" si="8">I24</f>
        <v>0</v>
      </c>
      <c r="J25" s="366">
        <f t="shared" si="8"/>
        <v>73500</v>
      </c>
      <c r="K25" s="367">
        <f t="shared" si="6"/>
        <v>1288904</v>
      </c>
    </row>
    <row r="26" spans="1:17" ht="16.05" customHeight="1">
      <c r="A26" s="317" t="s">
        <v>17</v>
      </c>
      <c r="B26" s="368"/>
      <c r="C26" s="297"/>
      <c r="D26" s="297"/>
      <c r="E26" s="297"/>
      <c r="F26" s="297"/>
      <c r="G26" s="335"/>
      <c r="H26" s="365">
        <f>H25</f>
        <v>1215404</v>
      </c>
      <c r="I26" s="365">
        <f t="shared" si="8"/>
        <v>0</v>
      </c>
      <c r="J26" s="366">
        <f t="shared" si="8"/>
        <v>73500</v>
      </c>
      <c r="K26" s="367">
        <f t="shared" si="6"/>
        <v>1288904</v>
      </c>
      <c r="L26" s="254"/>
    </row>
    <row r="27" spans="1:17" ht="16.05" customHeight="1" thickBot="1">
      <c r="A27" s="970" t="s">
        <v>18</v>
      </c>
      <c r="B27" s="971"/>
      <c r="C27" s="321"/>
      <c r="D27" s="321"/>
      <c r="E27" s="321"/>
      <c r="F27" s="321"/>
      <c r="G27" s="321"/>
      <c r="H27" s="373">
        <f>SUM(H13,H19,H26)</f>
        <v>1251241</v>
      </c>
      <c r="I27" s="373">
        <f t="shared" ref="I27:J27" si="9">SUM(I13,I19,I26)</f>
        <v>11435</v>
      </c>
      <c r="J27" s="374">
        <f t="shared" si="9"/>
        <v>124730</v>
      </c>
      <c r="K27" s="375">
        <f t="shared" si="6"/>
        <v>1387406</v>
      </c>
    </row>
    <row r="28" spans="1:17" s="66" customFormat="1" ht="14.1" customHeight="1">
      <c r="B28" s="64"/>
      <c r="C28" s="65"/>
      <c r="D28" s="65"/>
      <c r="E28" s="65"/>
      <c r="F28" s="65"/>
      <c r="G28" s="65"/>
      <c r="H28" s="63"/>
      <c r="I28" s="65"/>
      <c r="J28" s="65"/>
      <c r="K28" s="61" t="s">
        <v>564</v>
      </c>
      <c r="L28" s="65"/>
      <c r="M28" s="65"/>
      <c r="Q28" s="65"/>
    </row>
    <row r="29" spans="1:17" s="66" customFormat="1" ht="20.100000000000001" customHeight="1">
      <c r="A29" s="64" t="s">
        <v>652</v>
      </c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Q29" s="65"/>
    </row>
    <row r="30" spans="1:17" s="66" customFormat="1" ht="6" customHeight="1">
      <c r="A30" s="64"/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Q30" s="65"/>
    </row>
    <row r="31" spans="1:17" ht="12" customHeight="1" thickBot="1">
      <c r="K31" s="90" t="s">
        <v>10</v>
      </c>
      <c r="L31" s="136"/>
      <c r="M31" s="136"/>
    </row>
    <row r="32" spans="1:17" s="227" customFormat="1" ht="12" customHeight="1">
      <c r="A32" s="945" t="s">
        <v>298</v>
      </c>
      <c r="B32" s="1015"/>
      <c r="C32" s="947" t="s">
        <v>565</v>
      </c>
      <c r="D32" s="1004"/>
      <c r="E32" s="1004"/>
      <c r="F32" s="951" t="s">
        <v>435</v>
      </c>
      <c r="G32" s="1018"/>
      <c r="H32" s="1018"/>
      <c r="I32" s="1018"/>
      <c r="J32" s="1018"/>
      <c r="K32" s="1019"/>
      <c r="L32" s="120"/>
    </row>
    <row r="33" spans="1:13" s="227" customFormat="1" ht="12" customHeight="1">
      <c r="A33" s="1005"/>
      <c r="B33" s="1016"/>
      <c r="C33" s="1017"/>
      <c r="D33" s="1006"/>
      <c r="E33" s="1006"/>
      <c r="F33" s="954" t="s">
        <v>19</v>
      </c>
      <c r="G33" s="1006"/>
      <c r="H33" s="1006"/>
      <c r="I33" s="1006"/>
      <c r="J33" s="1016"/>
      <c r="K33" s="348" t="s">
        <v>13</v>
      </c>
      <c r="L33" s="120"/>
    </row>
    <row r="34" spans="1:13" s="120" customFormat="1" ht="12" customHeight="1">
      <c r="A34" s="972" t="s">
        <v>299</v>
      </c>
      <c r="B34" s="982"/>
      <c r="C34" s="927" t="s">
        <v>300</v>
      </c>
      <c r="D34" s="929" t="s">
        <v>301</v>
      </c>
      <c r="E34" s="973"/>
      <c r="F34" s="942" t="s">
        <v>45</v>
      </c>
      <c r="G34" s="943"/>
      <c r="H34" s="943"/>
      <c r="I34" s="325"/>
      <c r="J34" s="376"/>
      <c r="K34" s="377"/>
      <c r="L34" s="324"/>
    </row>
    <row r="35" spans="1:13" s="120" customFormat="1" ht="12" customHeight="1">
      <c r="A35" s="974"/>
      <c r="B35" s="983"/>
      <c r="C35" s="941"/>
      <c r="D35" s="979"/>
      <c r="E35" s="975"/>
      <c r="F35" s="936" t="s">
        <v>33</v>
      </c>
      <c r="G35" s="937"/>
      <c r="H35" s="937"/>
      <c r="I35" s="324"/>
      <c r="J35" s="378"/>
      <c r="K35" s="379"/>
      <c r="L35" s="324"/>
    </row>
    <row r="36" spans="1:13" s="120" customFormat="1" ht="12" customHeight="1">
      <c r="A36" s="974"/>
      <c r="B36" s="983"/>
      <c r="C36" s="941"/>
      <c r="D36" s="979"/>
      <c r="E36" s="975"/>
      <c r="F36" s="936" t="s">
        <v>302</v>
      </c>
      <c r="G36" s="937"/>
      <c r="H36" s="937"/>
      <c r="I36" s="324">
        <v>1</v>
      </c>
      <c r="J36" s="378" t="s">
        <v>16</v>
      </c>
      <c r="K36" s="379">
        <v>20633</v>
      </c>
      <c r="L36" s="324"/>
    </row>
    <row r="37" spans="1:13" s="120" customFormat="1" ht="12" customHeight="1">
      <c r="A37" s="974"/>
      <c r="B37" s="983"/>
      <c r="C37" s="941"/>
      <c r="D37" s="979"/>
      <c r="E37" s="975"/>
      <c r="F37" s="936" t="s">
        <v>288</v>
      </c>
      <c r="G37" s="937"/>
      <c r="H37" s="937"/>
      <c r="I37" s="324">
        <v>1</v>
      </c>
      <c r="J37" s="378" t="s">
        <v>285</v>
      </c>
      <c r="K37" s="379">
        <v>13545</v>
      </c>
      <c r="L37" s="324"/>
    </row>
    <row r="38" spans="1:13" s="120" customFormat="1" ht="12" customHeight="1">
      <c r="A38" s="974"/>
      <c r="B38" s="983"/>
      <c r="C38" s="941"/>
      <c r="D38" s="979"/>
      <c r="E38" s="975"/>
      <c r="F38" s="936" t="s">
        <v>253</v>
      </c>
      <c r="G38" s="937"/>
      <c r="H38" s="937"/>
      <c r="I38" s="324"/>
      <c r="J38" s="378"/>
      <c r="K38" s="379"/>
      <c r="L38" s="324"/>
    </row>
    <row r="39" spans="1:13" s="120" customFormat="1" ht="12" customHeight="1">
      <c r="A39" s="974"/>
      <c r="B39" s="983"/>
      <c r="C39" s="941"/>
      <c r="D39" s="979"/>
      <c r="E39" s="975"/>
      <c r="F39" s="932" t="s">
        <v>566</v>
      </c>
      <c r="G39" s="933"/>
      <c r="H39" s="933"/>
      <c r="I39" s="330">
        <v>1</v>
      </c>
      <c r="J39" s="380" t="s">
        <v>16</v>
      </c>
      <c r="K39" s="381">
        <v>1659</v>
      </c>
      <c r="L39" s="324"/>
    </row>
    <row r="40" spans="1:13" s="120" customFormat="1" ht="12" customHeight="1">
      <c r="A40" s="974"/>
      <c r="B40" s="983"/>
      <c r="C40" s="339"/>
      <c r="D40" s="345" t="s">
        <v>257</v>
      </c>
      <c r="E40" s="346"/>
      <c r="F40" s="331"/>
      <c r="G40" s="357"/>
      <c r="H40" s="357"/>
      <c r="I40" s="330"/>
      <c r="J40" s="380"/>
      <c r="K40" s="381">
        <f>SUM(K34:K39)</f>
        <v>35837</v>
      </c>
      <c r="L40" s="324"/>
    </row>
    <row r="41" spans="1:13" s="120" customFormat="1" ht="12" customHeight="1">
      <c r="A41" s="974"/>
      <c r="B41" s="983"/>
      <c r="C41" s="339"/>
      <c r="D41" s="1002" t="s">
        <v>342</v>
      </c>
      <c r="E41" s="1020"/>
      <c r="F41" s="298" t="s">
        <v>346</v>
      </c>
      <c r="G41" s="333"/>
      <c r="H41" s="333"/>
      <c r="I41" s="324"/>
      <c r="J41" s="378"/>
      <c r="K41" s="379"/>
      <c r="L41" s="324"/>
    </row>
    <row r="42" spans="1:13" s="120" customFormat="1" ht="12" customHeight="1">
      <c r="A42" s="974"/>
      <c r="B42" s="983"/>
      <c r="C42" s="339"/>
      <c r="D42" s="1002"/>
      <c r="E42" s="1020"/>
      <c r="F42" s="298" t="s">
        <v>347</v>
      </c>
      <c r="G42" s="333"/>
      <c r="H42" s="333"/>
      <c r="I42" s="324"/>
      <c r="J42" s="378"/>
      <c r="K42" s="379"/>
      <c r="L42" s="324"/>
    </row>
    <row r="43" spans="1:13" s="120" customFormat="1" ht="12" customHeight="1">
      <c r="A43" s="974"/>
      <c r="B43" s="983"/>
      <c r="C43" s="339"/>
      <c r="D43" s="1002"/>
      <c r="E43" s="1020"/>
      <c r="F43" s="298" t="s">
        <v>567</v>
      </c>
      <c r="G43" s="333"/>
      <c r="H43" s="333"/>
      <c r="I43" s="324">
        <v>1</v>
      </c>
      <c r="J43" s="378" t="s">
        <v>16</v>
      </c>
      <c r="K43" s="379">
        <v>17640</v>
      </c>
      <c r="L43" s="324"/>
    </row>
    <row r="44" spans="1:13" s="120" customFormat="1" ht="12" customHeight="1">
      <c r="A44" s="974"/>
      <c r="B44" s="983"/>
      <c r="C44" s="339"/>
      <c r="D44" s="1002"/>
      <c r="E44" s="1020"/>
      <c r="F44" s="298" t="s">
        <v>568</v>
      </c>
      <c r="G44" s="333"/>
      <c r="H44" s="333"/>
      <c r="I44" s="324">
        <v>1</v>
      </c>
      <c r="J44" s="378" t="s">
        <v>16</v>
      </c>
      <c r="K44" s="379">
        <v>11025</v>
      </c>
      <c r="L44" s="324"/>
    </row>
    <row r="45" spans="1:13" s="120" customFormat="1" ht="12" customHeight="1">
      <c r="A45" s="974"/>
      <c r="B45" s="983"/>
      <c r="C45" s="339"/>
      <c r="D45" s="1002"/>
      <c r="E45" s="1020"/>
      <c r="F45" s="294" t="s">
        <v>569</v>
      </c>
      <c r="G45" s="357"/>
      <c r="H45" s="357"/>
      <c r="I45" s="330">
        <v>1</v>
      </c>
      <c r="J45" s="380" t="s">
        <v>16</v>
      </c>
      <c r="K45" s="381">
        <v>16170</v>
      </c>
      <c r="L45" s="324"/>
    </row>
    <row r="46" spans="1:13" s="120" customFormat="1" ht="12" customHeight="1">
      <c r="A46" s="974"/>
      <c r="B46" s="983"/>
      <c r="C46" s="339"/>
      <c r="D46" s="345" t="s">
        <v>257</v>
      </c>
      <c r="E46" s="346"/>
      <c r="F46" s="331"/>
      <c r="G46" s="357"/>
      <c r="H46" s="357"/>
      <c r="I46" s="330"/>
      <c r="J46" s="380"/>
      <c r="K46" s="381">
        <f>SUM(K43:K45)</f>
        <v>44835</v>
      </c>
      <c r="L46" s="324"/>
    </row>
    <row r="47" spans="1:13" s="120" customFormat="1" ht="12" customHeight="1">
      <c r="A47" s="974"/>
      <c r="B47" s="983"/>
      <c r="C47" s="296" t="s">
        <v>257</v>
      </c>
      <c r="D47" s="297"/>
      <c r="E47" s="297"/>
      <c r="F47" s="940"/>
      <c r="G47" s="935"/>
      <c r="H47" s="935"/>
      <c r="I47" s="318"/>
      <c r="J47" s="382"/>
      <c r="K47" s="383">
        <f>SUM(K40,K46)</f>
        <v>80672</v>
      </c>
      <c r="L47" s="324"/>
    </row>
    <row r="48" spans="1:13" ht="12" customHeight="1">
      <c r="A48" s="317" t="s">
        <v>17</v>
      </c>
      <c r="B48" s="368"/>
      <c r="C48" s="297"/>
      <c r="D48" s="307"/>
      <c r="E48" s="307"/>
      <c r="F48" s="307"/>
      <c r="G48" s="336"/>
      <c r="H48" s="336"/>
      <c r="I48" s="336"/>
      <c r="J48" s="384"/>
      <c r="K48" s="385">
        <f>K47</f>
        <v>80672</v>
      </c>
      <c r="L48" s="324"/>
      <c r="M48" s="254"/>
    </row>
    <row r="49" spans="1:13" ht="12" customHeight="1">
      <c r="A49" s="972" t="s">
        <v>331</v>
      </c>
      <c r="B49" s="982"/>
      <c r="C49" s="927" t="s">
        <v>348</v>
      </c>
      <c r="D49" s="929" t="s">
        <v>334</v>
      </c>
      <c r="E49" s="973"/>
      <c r="F49" s="942" t="s">
        <v>336</v>
      </c>
      <c r="G49" s="943"/>
      <c r="H49" s="943"/>
      <c r="I49" s="325"/>
      <c r="J49" s="376"/>
      <c r="K49" s="377"/>
      <c r="L49" s="324"/>
      <c r="M49" s="254"/>
    </row>
    <row r="50" spans="1:13" ht="12" customHeight="1">
      <c r="A50" s="974"/>
      <c r="B50" s="983"/>
      <c r="C50" s="941"/>
      <c r="D50" s="979"/>
      <c r="E50" s="975"/>
      <c r="F50" s="936" t="s">
        <v>335</v>
      </c>
      <c r="G50" s="937"/>
      <c r="H50" s="937"/>
      <c r="I50" s="324"/>
      <c r="J50" s="378"/>
      <c r="K50" s="379"/>
      <c r="L50" s="324"/>
      <c r="M50" s="254"/>
    </row>
    <row r="51" spans="1:13" ht="12" customHeight="1">
      <c r="A51" s="974"/>
      <c r="B51" s="983"/>
      <c r="C51" s="941"/>
      <c r="D51" s="979"/>
      <c r="E51" s="975"/>
      <c r="F51" s="936" t="s">
        <v>289</v>
      </c>
      <c r="G51" s="937"/>
      <c r="H51" s="937"/>
      <c r="I51" s="324">
        <v>1</v>
      </c>
      <c r="J51" s="378" t="s">
        <v>16</v>
      </c>
      <c r="K51" s="379">
        <v>8715</v>
      </c>
      <c r="L51" s="324"/>
      <c r="M51" s="254"/>
    </row>
    <row r="52" spans="1:13" ht="12" customHeight="1">
      <c r="A52" s="974"/>
      <c r="B52" s="983"/>
      <c r="C52" s="941"/>
      <c r="D52" s="979"/>
      <c r="E52" s="975"/>
      <c r="F52" s="936" t="s">
        <v>315</v>
      </c>
      <c r="G52" s="937"/>
      <c r="H52" s="937"/>
      <c r="I52" s="324"/>
      <c r="J52" s="378"/>
      <c r="K52" s="379"/>
      <c r="L52" s="324"/>
      <c r="M52" s="254"/>
    </row>
    <row r="53" spans="1:13" ht="12" customHeight="1">
      <c r="A53" s="974"/>
      <c r="B53" s="983"/>
      <c r="C53" s="941"/>
      <c r="D53" s="979"/>
      <c r="E53" s="975"/>
      <c r="F53" s="298" t="s">
        <v>337</v>
      </c>
      <c r="G53" s="333"/>
      <c r="H53" s="333"/>
      <c r="I53" s="324">
        <v>1</v>
      </c>
      <c r="J53" s="378" t="s">
        <v>16</v>
      </c>
      <c r="K53" s="379">
        <v>893</v>
      </c>
      <c r="L53" s="324"/>
      <c r="M53" s="254"/>
    </row>
    <row r="54" spans="1:13" ht="12" customHeight="1">
      <c r="A54" s="974"/>
      <c r="B54" s="983"/>
      <c r="C54" s="941"/>
      <c r="D54" s="979"/>
      <c r="E54" s="975"/>
      <c r="F54" s="936" t="s">
        <v>570</v>
      </c>
      <c r="G54" s="937"/>
      <c r="H54" s="937"/>
      <c r="I54" s="324">
        <v>1</v>
      </c>
      <c r="J54" s="378" t="s">
        <v>16</v>
      </c>
      <c r="K54" s="379">
        <v>966</v>
      </c>
      <c r="L54" s="324"/>
      <c r="M54" s="254"/>
    </row>
    <row r="55" spans="1:13" ht="12" customHeight="1">
      <c r="A55" s="974"/>
      <c r="B55" s="983"/>
      <c r="C55" s="941"/>
      <c r="D55" s="979"/>
      <c r="E55" s="975"/>
      <c r="F55" s="936" t="s">
        <v>338</v>
      </c>
      <c r="G55" s="937"/>
      <c r="H55" s="937"/>
      <c r="I55" s="324">
        <v>1</v>
      </c>
      <c r="J55" s="378" t="s">
        <v>16</v>
      </c>
      <c r="K55" s="379">
        <v>861</v>
      </c>
      <c r="L55" s="324"/>
      <c r="M55" s="254"/>
    </row>
    <row r="56" spans="1:13" ht="12" customHeight="1">
      <c r="A56" s="974"/>
      <c r="B56" s="983"/>
      <c r="C56" s="339"/>
      <c r="D56" s="386"/>
      <c r="E56" s="372"/>
      <c r="F56" s="298" t="s">
        <v>349</v>
      </c>
      <c r="G56" s="333"/>
      <c r="H56" s="333"/>
      <c r="I56" s="324"/>
      <c r="J56" s="378"/>
      <c r="K56" s="379"/>
      <c r="L56" s="324"/>
      <c r="M56" s="254"/>
    </row>
    <row r="57" spans="1:13" ht="12" customHeight="1">
      <c r="A57" s="974"/>
      <c r="B57" s="983"/>
      <c r="C57" s="339"/>
      <c r="D57" s="386"/>
      <c r="E57" s="372"/>
      <c r="F57" s="298" t="s">
        <v>350</v>
      </c>
      <c r="G57" s="333"/>
      <c r="H57" s="333"/>
      <c r="I57" s="324"/>
      <c r="J57" s="378"/>
      <c r="K57" s="379"/>
      <c r="L57" s="324"/>
      <c r="M57" s="254"/>
    </row>
    <row r="58" spans="1:13" ht="12" customHeight="1">
      <c r="A58" s="974"/>
      <c r="B58" s="983"/>
      <c r="C58" s="339"/>
      <c r="D58" s="386"/>
      <c r="E58" s="372"/>
      <c r="F58" s="294" t="s">
        <v>351</v>
      </c>
      <c r="G58" s="357"/>
      <c r="H58" s="357"/>
      <c r="I58" s="330">
        <v>1</v>
      </c>
      <c r="J58" s="380" t="s">
        <v>16</v>
      </c>
      <c r="K58" s="381">
        <v>6395</v>
      </c>
      <c r="L58" s="324"/>
      <c r="M58" s="254"/>
    </row>
    <row r="59" spans="1:13" ht="12" customHeight="1">
      <c r="A59" s="974"/>
      <c r="B59" s="983"/>
      <c r="C59" s="339"/>
      <c r="D59" s="345" t="s">
        <v>257</v>
      </c>
      <c r="E59" s="346"/>
      <c r="F59" s="331"/>
      <c r="G59" s="357"/>
      <c r="H59" s="357"/>
      <c r="I59" s="330"/>
      <c r="J59" s="380"/>
      <c r="K59" s="381">
        <f>SUM(K49:K58)</f>
        <v>17830</v>
      </c>
      <c r="L59" s="324"/>
      <c r="M59" s="254"/>
    </row>
    <row r="60" spans="1:13" ht="12" customHeight="1">
      <c r="A60" s="974"/>
      <c r="B60" s="983"/>
      <c r="C60" s="296" t="s">
        <v>257</v>
      </c>
      <c r="D60" s="297"/>
      <c r="E60" s="297"/>
      <c r="F60" s="940"/>
      <c r="G60" s="935"/>
      <c r="H60" s="935"/>
      <c r="I60" s="318"/>
      <c r="J60" s="382"/>
      <c r="K60" s="383">
        <f>K59</f>
        <v>17830</v>
      </c>
      <c r="L60" s="324"/>
      <c r="M60" s="254"/>
    </row>
    <row r="61" spans="1:13" ht="12" customHeight="1" thickBot="1">
      <c r="A61" s="387" t="s">
        <v>17</v>
      </c>
      <c r="B61" s="388"/>
      <c r="C61" s="389"/>
      <c r="D61" s="321"/>
      <c r="E61" s="321"/>
      <c r="F61" s="321"/>
      <c r="G61" s="390"/>
      <c r="H61" s="390"/>
      <c r="I61" s="390"/>
      <c r="J61" s="391"/>
      <c r="K61" s="392">
        <f>K60</f>
        <v>17830</v>
      </c>
      <c r="L61" s="324"/>
      <c r="M61" s="254"/>
    </row>
    <row r="62" spans="1:13" s="120" customFormat="1" ht="12" customHeight="1">
      <c r="A62" s="984" t="s">
        <v>639</v>
      </c>
      <c r="B62" s="985"/>
      <c r="C62" s="986" t="s">
        <v>303</v>
      </c>
      <c r="D62" s="987" t="s">
        <v>563</v>
      </c>
      <c r="E62" s="988"/>
      <c r="F62" s="1021" t="s">
        <v>45</v>
      </c>
      <c r="G62" s="1022"/>
      <c r="H62" s="1022"/>
      <c r="I62" s="393"/>
      <c r="J62" s="394"/>
      <c r="K62" s="395"/>
      <c r="L62" s="324"/>
    </row>
    <row r="63" spans="1:13" s="120" customFormat="1" ht="12" customHeight="1">
      <c r="A63" s="974"/>
      <c r="B63" s="983"/>
      <c r="C63" s="928"/>
      <c r="D63" s="930"/>
      <c r="E63" s="989"/>
      <c r="F63" s="936" t="s">
        <v>304</v>
      </c>
      <c r="G63" s="944"/>
      <c r="H63" s="944"/>
      <c r="I63" s="324"/>
      <c r="J63" s="378"/>
      <c r="K63" s="379"/>
      <c r="L63" s="324"/>
    </row>
    <row r="64" spans="1:13" s="120" customFormat="1" ht="12" customHeight="1">
      <c r="A64" s="974"/>
      <c r="B64" s="983"/>
      <c r="C64" s="928"/>
      <c r="D64" s="930"/>
      <c r="E64" s="989"/>
      <c r="F64" s="298" t="s">
        <v>311</v>
      </c>
      <c r="G64" s="155"/>
      <c r="H64" s="155"/>
      <c r="I64" s="324">
        <v>1</v>
      </c>
      <c r="J64" s="378" t="s">
        <v>16</v>
      </c>
      <c r="K64" s="379">
        <v>52500</v>
      </c>
      <c r="L64" s="324"/>
    </row>
    <row r="65" spans="1:12" s="120" customFormat="1" ht="12" customHeight="1">
      <c r="A65" s="974"/>
      <c r="B65" s="983"/>
      <c r="C65" s="928"/>
      <c r="D65" s="930"/>
      <c r="E65" s="989"/>
      <c r="F65" s="298" t="s">
        <v>302</v>
      </c>
      <c r="G65" s="155"/>
      <c r="H65" s="155"/>
      <c r="I65" s="324">
        <v>1</v>
      </c>
      <c r="J65" s="378" t="s">
        <v>16</v>
      </c>
      <c r="K65" s="379">
        <v>21000</v>
      </c>
      <c r="L65" s="324"/>
    </row>
    <row r="66" spans="1:12" s="120" customFormat="1" ht="12" customHeight="1">
      <c r="A66" s="974"/>
      <c r="B66" s="983"/>
      <c r="C66" s="928"/>
      <c r="D66" s="930"/>
      <c r="E66" s="989"/>
      <c r="F66" s="298" t="s">
        <v>312</v>
      </c>
      <c r="G66" s="155"/>
      <c r="H66" s="155"/>
      <c r="I66" s="324">
        <v>1</v>
      </c>
      <c r="J66" s="378" t="s">
        <v>16</v>
      </c>
      <c r="K66" s="379">
        <v>28350</v>
      </c>
      <c r="L66" s="324"/>
    </row>
    <row r="67" spans="1:12" s="120" customFormat="1" ht="12" customHeight="1">
      <c r="A67" s="974"/>
      <c r="B67" s="983"/>
      <c r="C67" s="928"/>
      <c r="D67" s="930"/>
      <c r="E67" s="989"/>
      <c r="F67" s="298" t="s">
        <v>571</v>
      </c>
      <c r="G67" s="155"/>
      <c r="H67" s="155"/>
      <c r="I67" s="324">
        <v>2</v>
      </c>
      <c r="J67" s="378" t="s">
        <v>16</v>
      </c>
      <c r="K67" s="379">
        <v>42000</v>
      </c>
      <c r="L67" s="324"/>
    </row>
    <row r="68" spans="1:12" s="120" customFormat="1" ht="12" customHeight="1">
      <c r="A68" s="974"/>
      <c r="B68" s="983"/>
      <c r="C68" s="928"/>
      <c r="D68" s="930"/>
      <c r="E68" s="989"/>
      <c r="F68" s="298" t="s">
        <v>313</v>
      </c>
      <c r="G68" s="155"/>
      <c r="H68" s="155"/>
      <c r="I68" s="324">
        <v>2</v>
      </c>
      <c r="J68" s="378" t="s">
        <v>77</v>
      </c>
      <c r="K68" s="379">
        <v>14301</v>
      </c>
      <c r="L68" s="324"/>
    </row>
    <row r="69" spans="1:12" s="120" customFormat="1" ht="12" customHeight="1">
      <c r="A69" s="974"/>
      <c r="B69" s="983"/>
      <c r="C69" s="928"/>
      <c r="D69" s="930"/>
      <c r="E69" s="989"/>
      <c r="F69" s="298" t="s">
        <v>307</v>
      </c>
      <c r="G69" s="155"/>
      <c r="H69" s="155"/>
      <c r="I69" s="324">
        <f>10+2</f>
        <v>12</v>
      </c>
      <c r="J69" s="378" t="s">
        <v>310</v>
      </c>
      <c r="K69" s="379">
        <f>209958+73500</f>
        <v>283458</v>
      </c>
      <c r="L69" s="324"/>
    </row>
    <row r="70" spans="1:12" s="120" customFormat="1" ht="12" customHeight="1">
      <c r="A70" s="974"/>
      <c r="B70" s="983"/>
      <c r="C70" s="928"/>
      <c r="D70" s="930"/>
      <c r="E70" s="989"/>
      <c r="F70" s="298" t="s">
        <v>314</v>
      </c>
      <c r="G70" s="155"/>
      <c r="H70" s="155"/>
      <c r="I70" s="324">
        <v>1</v>
      </c>
      <c r="J70" s="378" t="s">
        <v>77</v>
      </c>
      <c r="K70" s="379">
        <v>65100</v>
      </c>
      <c r="L70" s="324"/>
    </row>
    <row r="71" spans="1:12" s="120" customFormat="1" ht="12" customHeight="1">
      <c r="A71" s="974"/>
      <c r="B71" s="983"/>
      <c r="C71" s="928"/>
      <c r="D71" s="930"/>
      <c r="E71" s="989"/>
      <c r="F71" s="298" t="s">
        <v>288</v>
      </c>
      <c r="G71" s="155"/>
      <c r="H71" s="155"/>
      <c r="I71" s="324">
        <v>2</v>
      </c>
      <c r="J71" s="378" t="s">
        <v>324</v>
      </c>
      <c r="K71" s="379">
        <v>89880</v>
      </c>
      <c r="L71" s="324"/>
    </row>
    <row r="72" spans="1:12" s="120" customFormat="1" ht="12" customHeight="1">
      <c r="A72" s="974"/>
      <c r="B72" s="983"/>
      <c r="C72" s="928"/>
      <c r="D72" s="930"/>
      <c r="E72" s="989"/>
      <c r="F72" s="298" t="s">
        <v>84</v>
      </c>
      <c r="G72" s="155"/>
      <c r="H72" s="155"/>
      <c r="I72" s="324">
        <v>2</v>
      </c>
      <c r="J72" s="378" t="s">
        <v>324</v>
      </c>
      <c r="K72" s="379">
        <v>91413</v>
      </c>
      <c r="L72" s="324"/>
    </row>
    <row r="73" spans="1:12" s="120" customFormat="1" ht="12" customHeight="1">
      <c r="A73" s="974"/>
      <c r="B73" s="983"/>
      <c r="C73" s="928"/>
      <c r="D73" s="930"/>
      <c r="E73" s="989"/>
      <c r="F73" s="936" t="s">
        <v>277</v>
      </c>
      <c r="G73" s="937"/>
      <c r="H73" s="937"/>
      <c r="I73" s="324">
        <v>1</v>
      </c>
      <c r="J73" s="378" t="s">
        <v>324</v>
      </c>
      <c r="K73" s="379">
        <v>23436</v>
      </c>
      <c r="L73" s="324"/>
    </row>
    <row r="74" spans="1:12" s="120" customFormat="1" ht="12" customHeight="1">
      <c r="A74" s="974"/>
      <c r="B74" s="983"/>
      <c r="C74" s="928"/>
      <c r="D74" s="930"/>
      <c r="E74" s="989"/>
      <c r="F74" s="936" t="s">
        <v>315</v>
      </c>
      <c r="G74" s="937"/>
      <c r="H74" s="937"/>
      <c r="I74" s="324"/>
      <c r="J74" s="378"/>
      <c r="K74" s="379"/>
      <c r="L74" s="324"/>
    </row>
    <row r="75" spans="1:12" s="120" customFormat="1" ht="12" customHeight="1">
      <c r="A75" s="974"/>
      <c r="B75" s="983"/>
      <c r="C75" s="928"/>
      <c r="D75" s="930"/>
      <c r="E75" s="989"/>
      <c r="F75" s="936" t="s">
        <v>316</v>
      </c>
      <c r="G75" s="937"/>
      <c r="H75" s="937"/>
      <c r="I75" s="324">
        <v>3</v>
      </c>
      <c r="J75" s="378" t="s">
        <v>16</v>
      </c>
      <c r="K75" s="379">
        <v>32550</v>
      </c>
      <c r="L75" s="324"/>
    </row>
    <row r="76" spans="1:12" s="120" customFormat="1" ht="12" customHeight="1">
      <c r="A76" s="974"/>
      <c r="B76" s="983"/>
      <c r="C76" s="928"/>
      <c r="D76" s="930"/>
      <c r="E76" s="989"/>
      <c r="F76" s="936" t="s">
        <v>317</v>
      </c>
      <c r="G76" s="937"/>
      <c r="H76" s="937"/>
      <c r="I76" s="324">
        <v>1</v>
      </c>
      <c r="J76" s="378" t="s">
        <v>16</v>
      </c>
      <c r="K76" s="379">
        <v>7875</v>
      </c>
      <c r="L76" s="324"/>
    </row>
    <row r="77" spans="1:12" s="120" customFormat="1" ht="12" customHeight="1">
      <c r="A77" s="974"/>
      <c r="B77" s="983"/>
      <c r="C77" s="928"/>
      <c r="D77" s="930"/>
      <c r="E77" s="989"/>
      <c r="F77" s="936" t="s">
        <v>318</v>
      </c>
      <c r="G77" s="937"/>
      <c r="H77" s="937"/>
      <c r="I77" s="324">
        <v>2</v>
      </c>
      <c r="J77" s="378" t="s">
        <v>77</v>
      </c>
      <c r="K77" s="379">
        <v>14700</v>
      </c>
      <c r="L77" s="324"/>
    </row>
    <row r="78" spans="1:12" s="120" customFormat="1" ht="12" customHeight="1">
      <c r="A78" s="974"/>
      <c r="B78" s="983"/>
      <c r="C78" s="928"/>
      <c r="D78" s="930"/>
      <c r="E78" s="989"/>
      <c r="F78" s="936" t="s">
        <v>319</v>
      </c>
      <c r="G78" s="937"/>
      <c r="H78" s="937"/>
      <c r="I78" s="324">
        <v>2</v>
      </c>
      <c r="J78" s="378" t="s">
        <v>77</v>
      </c>
      <c r="K78" s="379">
        <v>79275</v>
      </c>
      <c r="L78" s="324"/>
    </row>
    <row r="79" spans="1:12" s="120" customFormat="1" ht="12" customHeight="1">
      <c r="A79" s="974"/>
      <c r="B79" s="983"/>
      <c r="C79" s="928"/>
      <c r="D79" s="930"/>
      <c r="E79" s="989"/>
      <c r="F79" s="936" t="s">
        <v>320</v>
      </c>
      <c r="G79" s="937"/>
      <c r="H79" s="937"/>
      <c r="I79" s="324">
        <v>1</v>
      </c>
      <c r="J79" s="378" t="s">
        <v>77</v>
      </c>
      <c r="K79" s="379">
        <v>29652</v>
      </c>
      <c r="L79" s="324"/>
    </row>
    <row r="80" spans="1:12" s="120" customFormat="1" ht="12" customHeight="1">
      <c r="A80" s="974"/>
      <c r="B80" s="983"/>
      <c r="C80" s="928"/>
      <c r="D80" s="930"/>
      <c r="E80" s="989"/>
      <c r="F80" s="936" t="s">
        <v>572</v>
      </c>
      <c r="G80" s="937"/>
      <c r="H80" s="937"/>
      <c r="I80" s="324">
        <v>1</v>
      </c>
      <c r="J80" s="378" t="s">
        <v>77</v>
      </c>
      <c r="K80" s="379">
        <v>8400</v>
      </c>
      <c r="L80" s="324"/>
    </row>
    <row r="81" spans="1:13" s="120" customFormat="1" ht="12" customHeight="1">
      <c r="A81" s="974"/>
      <c r="B81" s="983"/>
      <c r="C81" s="928"/>
      <c r="D81" s="930"/>
      <c r="E81" s="989"/>
      <c r="F81" s="936" t="s">
        <v>321</v>
      </c>
      <c r="G81" s="937"/>
      <c r="H81" s="937"/>
      <c r="I81" s="324">
        <v>1</v>
      </c>
      <c r="J81" s="378" t="s">
        <v>16</v>
      </c>
      <c r="K81" s="379">
        <v>63000</v>
      </c>
      <c r="L81" s="324"/>
    </row>
    <row r="82" spans="1:13" s="120" customFormat="1" ht="12" customHeight="1">
      <c r="A82" s="974"/>
      <c r="B82" s="983"/>
      <c r="C82" s="928"/>
      <c r="D82" s="930"/>
      <c r="E82" s="989"/>
      <c r="F82" s="936" t="s">
        <v>322</v>
      </c>
      <c r="G82" s="937"/>
      <c r="H82" s="937"/>
      <c r="I82" s="324">
        <v>1</v>
      </c>
      <c r="J82" s="378" t="s">
        <v>324</v>
      </c>
      <c r="K82" s="379">
        <v>27447</v>
      </c>
      <c r="L82" s="324"/>
    </row>
    <row r="83" spans="1:13" s="120" customFormat="1" ht="12" customHeight="1">
      <c r="A83" s="974"/>
      <c r="B83" s="983"/>
      <c r="C83" s="928"/>
      <c r="D83" s="930"/>
      <c r="E83" s="989"/>
      <c r="F83" s="936" t="s">
        <v>323</v>
      </c>
      <c r="G83" s="937"/>
      <c r="H83" s="937"/>
      <c r="I83" s="324">
        <v>3</v>
      </c>
      <c r="J83" s="378" t="s">
        <v>77</v>
      </c>
      <c r="K83" s="379">
        <v>13125</v>
      </c>
      <c r="L83" s="324"/>
    </row>
    <row r="84" spans="1:13" s="120" customFormat="1" ht="12" customHeight="1">
      <c r="A84" s="974"/>
      <c r="B84" s="983"/>
      <c r="C84" s="928"/>
      <c r="D84" s="930"/>
      <c r="E84" s="989"/>
      <c r="F84" s="936" t="s">
        <v>305</v>
      </c>
      <c r="G84" s="937"/>
      <c r="H84" s="937"/>
      <c r="I84" s="324"/>
      <c r="J84" s="378"/>
      <c r="K84" s="379"/>
      <c r="L84" s="324"/>
    </row>
    <row r="85" spans="1:13" s="120" customFormat="1" ht="12" customHeight="1">
      <c r="A85" s="974"/>
      <c r="B85" s="983"/>
      <c r="C85" s="928"/>
      <c r="D85" s="930"/>
      <c r="E85" s="989"/>
      <c r="F85" s="936" t="s">
        <v>307</v>
      </c>
      <c r="G85" s="937"/>
      <c r="H85" s="937"/>
      <c r="I85" s="324">
        <v>3</v>
      </c>
      <c r="J85" s="378" t="s">
        <v>310</v>
      </c>
      <c r="K85" s="379">
        <v>43782</v>
      </c>
      <c r="L85" s="324"/>
    </row>
    <row r="86" spans="1:13" s="120" customFormat="1" ht="12" customHeight="1">
      <c r="A86" s="974"/>
      <c r="B86" s="983"/>
      <c r="C86" s="928"/>
      <c r="D86" s="930"/>
      <c r="E86" s="989"/>
      <c r="F86" s="936" t="s">
        <v>125</v>
      </c>
      <c r="G86" s="937"/>
      <c r="H86" s="937"/>
      <c r="I86" s="324">
        <v>1</v>
      </c>
      <c r="J86" s="378" t="s">
        <v>16</v>
      </c>
      <c r="K86" s="379">
        <v>13587</v>
      </c>
      <c r="L86" s="324"/>
    </row>
    <row r="87" spans="1:13" s="120" customFormat="1" ht="12" customHeight="1">
      <c r="A87" s="974"/>
      <c r="B87" s="983"/>
      <c r="C87" s="928"/>
      <c r="D87" s="930"/>
      <c r="E87" s="989"/>
      <c r="F87" s="936" t="s">
        <v>306</v>
      </c>
      <c r="G87" s="944"/>
      <c r="H87" s="944"/>
      <c r="I87" s="324"/>
      <c r="J87" s="378"/>
      <c r="K87" s="379"/>
      <c r="L87" s="324"/>
    </row>
    <row r="88" spans="1:13" s="120" customFormat="1" ht="12" customHeight="1">
      <c r="A88" s="974"/>
      <c r="B88" s="983"/>
      <c r="C88" s="928"/>
      <c r="D88" s="930"/>
      <c r="E88" s="989"/>
      <c r="F88" s="936" t="s">
        <v>308</v>
      </c>
      <c r="G88" s="937"/>
      <c r="H88" s="937"/>
      <c r="I88" s="324">
        <v>1</v>
      </c>
      <c r="J88" s="378" t="s">
        <v>16</v>
      </c>
      <c r="K88" s="379">
        <v>222180</v>
      </c>
      <c r="L88" s="324"/>
    </row>
    <row r="89" spans="1:13" s="120" customFormat="1" ht="12" customHeight="1">
      <c r="A89" s="974"/>
      <c r="B89" s="983"/>
      <c r="C89" s="928"/>
      <c r="D89" s="930"/>
      <c r="E89" s="989"/>
      <c r="F89" s="936" t="s">
        <v>309</v>
      </c>
      <c r="G89" s="937"/>
      <c r="H89" s="937"/>
      <c r="I89" s="324">
        <v>1</v>
      </c>
      <c r="J89" s="378" t="s">
        <v>77</v>
      </c>
      <c r="K89" s="379">
        <v>7823</v>
      </c>
      <c r="L89" s="324"/>
    </row>
    <row r="90" spans="1:13" s="120" customFormat="1" ht="12" customHeight="1">
      <c r="A90" s="974"/>
      <c r="B90" s="983"/>
      <c r="C90" s="928"/>
      <c r="D90" s="930"/>
      <c r="E90" s="989"/>
      <c r="F90" s="298" t="s">
        <v>253</v>
      </c>
      <c r="G90" s="333"/>
      <c r="H90" s="333"/>
      <c r="I90" s="324"/>
      <c r="J90" s="378"/>
      <c r="K90" s="379"/>
      <c r="L90" s="324"/>
    </row>
    <row r="91" spans="1:13" s="120" customFormat="1" ht="12" customHeight="1">
      <c r="A91" s="974"/>
      <c r="B91" s="983"/>
      <c r="C91" s="928"/>
      <c r="D91" s="930"/>
      <c r="E91" s="989"/>
      <c r="F91" s="932" t="s">
        <v>550</v>
      </c>
      <c r="G91" s="1023"/>
      <c r="H91" s="1023"/>
      <c r="I91" s="330">
        <v>6</v>
      </c>
      <c r="J91" s="380" t="s">
        <v>284</v>
      </c>
      <c r="K91" s="381">
        <v>14070</v>
      </c>
      <c r="L91" s="324"/>
    </row>
    <row r="92" spans="1:13" s="120" customFormat="1" ht="12" customHeight="1">
      <c r="A92" s="974"/>
      <c r="B92" s="983"/>
      <c r="C92" s="928"/>
      <c r="D92" s="345" t="s">
        <v>257</v>
      </c>
      <c r="E92" s="346"/>
      <c r="F92" s="331"/>
      <c r="G92" s="331"/>
      <c r="H92" s="331"/>
      <c r="I92" s="330"/>
      <c r="J92" s="380"/>
      <c r="K92" s="381">
        <f>SUM(K62:K91)</f>
        <v>1288904</v>
      </c>
      <c r="L92" s="324"/>
    </row>
    <row r="93" spans="1:13" s="120" customFormat="1" ht="12" customHeight="1">
      <c r="A93" s="974"/>
      <c r="B93" s="983"/>
      <c r="C93" s="296" t="s">
        <v>257</v>
      </c>
      <c r="D93" s="155"/>
      <c r="E93" s="155"/>
      <c r="F93" s="940"/>
      <c r="G93" s="935"/>
      <c r="H93" s="935"/>
      <c r="I93" s="324"/>
      <c r="J93" s="378"/>
      <c r="K93" s="379">
        <f>K92</f>
        <v>1288904</v>
      </c>
      <c r="L93" s="324"/>
    </row>
    <row r="94" spans="1:13" ht="12" customHeight="1">
      <c r="A94" s="317" t="s">
        <v>17</v>
      </c>
      <c r="B94" s="368"/>
      <c r="C94" s="297"/>
      <c r="D94" s="307"/>
      <c r="E94" s="307"/>
      <c r="F94" s="307"/>
      <c r="G94" s="336"/>
      <c r="H94" s="336"/>
      <c r="I94" s="336"/>
      <c r="J94" s="384"/>
      <c r="K94" s="385">
        <f>K93</f>
        <v>1288904</v>
      </c>
      <c r="L94" s="324"/>
      <c r="M94" s="254"/>
    </row>
    <row r="95" spans="1:13" ht="12" customHeight="1" thickBot="1">
      <c r="A95" s="970" t="s">
        <v>18</v>
      </c>
      <c r="B95" s="971"/>
      <c r="C95" s="321"/>
      <c r="D95" s="321"/>
      <c r="E95" s="321"/>
      <c r="F95" s="321"/>
      <c r="G95" s="321"/>
      <c r="H95" s="321"/>
      <c r="I95" s="322"/>
      <c r="J95" s="396"/>
      <c r="K95" s="392">
        <f>SUM(K48,K61,K94)</f>
        <v>1387406</v>
      </c>
      <c r="L95" s="324"/>
    </row>
    <row r="96" spans="1:13" ht="12" customHeight="1">
      <c r="K96" s="61" t="s">
        <v>427</v>
      </c>
    </row>
  </sheetData>
  <mergeCells count="75">
    <mergeCell ref="F81:H81"/>
    <mergeCell ref="F82:H82"/>
    <mergeCell ref="F83:H83"/>
    <mergeCell ref="F84:H84"/>
    <mergeCell ref="F93:H93"/>
    <mergeCell ref="F85:H85"/>
    <mergeCell ref="F86:H86"/>
    <mergeCell ref="F87:H87"/>
    <mergeCell ref="F88:H88"/>
    <mergeCell ref="F89:H89"/>
    <mergeCell ref="F91:H91"/>
    <mergeCell ref="F76:H76"/>
    <mergeCell ref="F77:H77"/>
    <mergeCell ref="F78:H78"/>
    <mergeCell ref="F79:H79"/>
    <mergeCell ref="F80:H80"/>
    <mergeCell ref="F62:H62"/>
    <mergeCell ref="F63:H63"/>
    <mergeCell ref="F73:H73"/>
    <mergeCell ref="F74:H74"/>
    <mergeCell ref="F75:H75"/>
    <mergeCell ref="F39:H39"/>
    <mergeCell ref="D41:E45"/>
    <mergeCell ref="F47:H47"/>
    <mergeCell ref="A49:B60"/>
    <mergeCell ref="C49:C55"/>
    <mergeCell ref="D49:E55"/>
    <mergeCell ref="F49:H49"/>
    <mergeCell ref="F50:H50"/>
    <mergeCell ref="F51:H51"/>
    <mergeCell ref="F52:H52"/>
    <mergeCell ref="F54:H54"/>
    <mergeCell ref="F55:H55"/>
    <mergeCell ref="F60:H60"/>
    <mergeCell ref="F34:H34"/>
    <mergeCell ref="F35:H35"/>
    <mergeCell ref="F36:H36"/>
    <mergeCell ref="F37:H37"/>
    <mergeCell ref="F38:H38"/>
    <mergeCell ref="F20:G20"/>
    <mergeCell ref="F22:G22"/>
    <mergeCell ref="F23:G23"/>
    <mergeCell ref="A32:B33"/>
    <mergeCell ref="C32:E33"/>
    <mergeCell ref="F32:K32"/>
    <mergeCell ref="F33:J33"/>
    <mergeCell ref="F14:G14"/>
    <mergeCell ref="F15:G15"/>
    <mergeCell ref="K4:K5"/>
    <mergeCell ref="A6:B12"/>
    <mergeCell ref="C6:C8"/>
    <mergeCell ref="D6:E7"/>
    <mergeCell ref="F6:G6"/>
    <mergeCell ref="I4:I5"/>
    <mergeCell ref="J4:J5"/>
    <mergeCell ref="D9:E10"/>
    <mergeCell ref="F9:G9"/>
    <mergeCell ref="A4:B5"/>
    <mergeCell ref="C4:E5"/>
    <mergeCell ref="F4:G5"/>
    <mergeCell ref="H4:H5"/>
    <mergeCell ref="A95:B95"/>
    <mergeCell ref="A27:B27"/>
    <mergeCell ref="A14:B18"/>
    <mergeCell ref="C14:C17"/>
    <mergeCell ref="D14:E16"/>
    <mergeCell ref="A20:B25"/>
    <mergeCell ref="C20:C24"/>
    <mergeCell ref="D20:E23"/>
    <mergeCell ref="A34:B47"/>
    <mergeCell ref="C34:C39"/>
    <mergeCell ref="D34:E39"/>
    <mergeCell ref="A62:B93"/>
    <mergeCell ref="C62:C92"/>
    <mergeCell ref="D62:E91"/>
  </mergeCells>
  <phoneticPr fontId="2"/>
  <pageMargins left="0.70866141732283472" right="0.70866141732283472" top="0.78740157480314965" bottom="0.19685039370078741" header="0.35433070866141736" footer="0"/>
  <pageSetup paperSize="9" firstPageNumber="88" pageOrder="overThenDown" orientation="portrait" blackAndWhite="1" useFirstPageNumber="1" r:id="rId1"/>
  <headerFooter differentOddEven="1" scaleWithDoc="0" alignWithMargins="0">
    <oddHeader>&amp;R&amp;"ＭＳ Ｐ明朝,標準"Ⅸ林構事業　　　　　- &amp;P -</oddHeader>
    <evenHeader>&amp;L&amp;"ＭＳ Ｐ明朝,標準"- &amp;P -</evenHeader>
  </headerFooter>
  <rowBreaks count="1" manualBreakCount="1">
    <brk id="28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Q21"/>
  <sheetViews>
    <sheetView showGridLines="0" view="pageBreakPreview" zoomScaleNormal="100" zoomScaleSheetLayoutView="100" workbookViewId="0">
      <selection activeCell="Q13" sqref="Q13"/>
    </sheetView>
  </sheetViews>
  <sheetFormatPr defaultColWidth="9" defaultRowHeight="12"/>
  <cols>
    <col min="1" max="2" width="6.6640625" style="63" customWidth="1"/>
    <col min="3" max="3" width="12.6640625" style="63" customWidth="1"/>
    <col min="4" max="5" width="6.6640625" style="63" customWidth="1"/>
    <col min="6" max="6" width="3.109375" style="63" customWidth="1"/>
    <col min="7" max="7" width="10.21875" style="63" customWidth="1"/>
    <col min="8" max="11" width="8.6640625" style="63" customWidth="1"/>
    <col min="12" max="13" width="9.6640625" style="63" customWidth="1"/>
    <col min="14" max="16" width="8.6640625" style="63" customWidth="1"/>
    <col min="17" max="19" width="6.6640625" style="63" customWidth="1"/>
    <col min="20" max="16384" width="9" style="63"/>
  </cols>
  <sheetData>
    <row r="1" spans="1:17" s="66" customFormat="1" ht="24" customHeight="1">
      <c r="A1" s="64" t="s">
        <v>650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Q1" s="65"/>
    </row>
    <row r="2" spans="1:17" s="66" customFormat="1" ht="16.05" customHeight="1">
      <c r="A2" s="64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Q2" s="65"/>
    </row>
    <row r="3" spans="1:17" s="66" customFormat="1" ht="12" customHeight="1" thickBot="1">
      <c r="A3" s="64"/>
      <c r="B3" s="64"/>
      <c r="C3" s="65"/>
      <c r="D3" s="65"/>
      <c r="E3" s="65"/>
      <c r="F3" s="65"/>
      <c r="G3" s="65"/>
      <c r="H3" s="65"/>
      <c r="I3" s="65"/>
      <c r="J3" s="65"/>
      <c r="K3" s="90" t="s">
        <v>10</v>
      </c>
      <c r="L3" s="136"/>
      <c r="P3" s="65"/>
    </row>
    <row r="4" spans="1:17" s="227" customFormat="1" ht="14.1" customHeight="1">
      <c r="A4" s="945" t="s">
        <v>298</v>
      </c>
      <c r="B4" s="1015"/>
      <c r="C4" s="947" t="s">
        <v>562</v>
      </c>
      <c r="D4" s="1004"/>
      <c r="E4" s="1004"/>
      <c r="F4" s="949" t="s">
        <v>326</v>
      </c>
      <c r="G4" s="1035"/>
      <c r="H4" s="949" t="s">
        <v>353</v>
      </c>
      <c r="I4" s="949" t="s">
        <v>374</v>
      </c>
      <c r="J4" s="955" t="s">
        <v>436</v>
      </c>
      <c r="K4" s="993" t="s">
        <v>3</v>
      </c>
    </row>
    <row r="5" spans="1:17" s="227" customFormat="1" ht="14.1" customHeight="1">
      <c r="A5" s="1005"/>
      <c r="B5" s="1016"/>
      <c r="C5" s="1017"/>
      <c r="D5" s="1006"/>
      <c r="E5" s="1006"/>
      <c r="F5" s="999"/>
      <c r="G5" s="1000"/>
      <c r="H5" s="999"/>
      <c r="I5" s="999"/>
      <c r="J5" s="1000"/>
      <c r="K5" s="994"/>
    </row>
    <row r="6" spans="1:17" s="120" customFormat="1" ht="16.05" customHeight="1">
      <c r="A6" s="1024" t="s">
        <v>299</v>
      </c>
      <c r="B6" s="1025"/>
      <c r="C6" s="1028" t="s">
        <v>300</v>
      </c>
      <c r="D6" s="1030" t="s">
        <v>342</v>
      </c>
      <c r="E6" s="1031"/>
      <c r="F6" s="990" t="s">
        <v>352</v>
      </c>
      <c r="G6" s="1034"/>
      <c r="H6" s="397">
        <v>45990</v>
      </c>
      <c r="I6" s="398">
        <v>0</v>
      </c>
      <c r="J6" s="399">
        <v>20843</v>
      </c>
      <c r="K6" s="400">
        <f t="shared" ref="K6:K20" si="0">SUM(H6:J6)</f>
        <v>66833</v>
      </c>
    </row>
    <row r="7" spans="1:17" s="120" customFormat="1" ht="16.05" customHeight="1">
      <c r="A7" s="1026"/>
      <c r="B7" s="1027"/>
      <c r="C7" s="1029"/>
      <c r="D7" s="1032"/>
      <c r="E7" s="1033"/>
      <c r="F7" s="1011" t="s">
        <v>166</v>
      </c>
      <c r="G7" s="932"/>
      <c r="H7" s="401">
        <v>49980</v>
      </c>
      <c r="I7" s="401">
        <v>28350</v>
      </c>
      <c r="J7" s="402">
        <v>0</v>
      </c>
      <c r="K7" s="403">
        <f t="shared" si="0"/>
        <v>78330</v>
      </c>
    </row>
    <row r="8" spans="1:17" s="120" customFormat="1" ht="16.05" customHeight="1">
      <c r="A8" s="1026"/>
      <c r="B8" s="1027"/>
      <c r="C8" s="1029"/>
      <c r="D8" s="345" t="s">
        <v>257</v>
      </c>
      <c r="E8" s="346"/>
      <c r="F8" s="331"/>
      <c r="G8" s="357"/>
      <c r="H8" s="401">
        <f>SUM(H6:H7)</f>
        <v>95970</v>
      </c>
      <c r="I8" s="401">
        <f>SUM(I6:I7)</f>
        <v>28350</v>
      </c>
      <c r="J8" s="404">
        <f>SUM(J6:J7)</f>
        <v>20843</v>
      </c>
      <c r="K8" s="403">
        <f t="shared" si="0"/>
        <v>145163</v>
      </c>
    </row>
    <row r="9" spans="1:17" s="120" customFormat="1" ht="16.05" customHeight="1">
      <c r="A9" s="1026"/>
      <c r="B9" s="1027"/>
      <c r="C9" s="296" t="s">
        <v>257</v>
      </c>
      <c r="D9" s="297"/>
      <c r="E9" s="297"/>
      <c r="F9" s="297"/>
      <c r="G9" s="335"/>
      <c r="H9" s="405">
        <f t="shared" ref="H9:J10" si="1">H8</f>
        <v>95970</v>
      </c>
      <c r="I9" s="405">
        <f t="shared" si="1"/>
        <v>28350</v>
      </c>
      <c r="J9" s="406">
        <f t="shared" si="1"/>
        <v>20843</v>
      </c>
      <c r="K9" s="407">
        <f t="shared" si="0"/>
        <v>145163</v>
      </c>
    </row>
    <row r="10" spans="1:17" ht="16.05" customHeight="1">
      <c r="A10" s="317" t="s">
        <v>17</v>
      </c>
      <c r="B10" s="368"/>
      <c r="C10" s="297"/>
      <c r="D10" s="307"/>
      <c r="E10" s="307"/>
      <c r="F10" s="307"/>
      <c r="G10" s="336"/>
      <c r="H10" s="408">
        <f t="shared" si="1"/>
        <v>95970</v>
      </c>
      <c r="I10" s="408">
        <f t="shared" si="1"/>
        <v>28350</v>
      </c>
      <c r="J10" s="409">
        <f t="shared" si="1"/>
        <v>20843</v>
      </c>
      <c r="K10" s="410">
        <f t="shared" si="0"/>
        <v>145163</v>
      </c>
    </row>
    <row r="11" spans="1:17" ht="16.05" customHeight="1">
      <c r="A11" s="972" t="s">
        <v>331</v>
      </c>
      <c r="B11" s="982"/>
      <c r="C11" s="927" t="s">
        <v>348</v>
      </c>
      <c r="D11" s="1036" t="s">
        <v>332</v>
      </c>
      <c r="E11" s="1037"/>
      <c r="F11" s="990" t="s">
        <v>177</v>
      </c>
      <c r="G11" s="1038"/>
      <c r="H11" s="397">
        <v>66334</v>
      </c>
      <c r="I11" s="398">
        <v>0</v>
      </c>
      <c r="J11" s="399">
        <v>0</v>
      </c>
      <c r="K11" s="400">
        <f t="shared" si="0"/>
        <v>66334</v>
      </c>
    </row>
    <row r="12" spans="1:17" ht="16.05" customHeight="1">
      <c r="A12" s="974"/>
      <c r="B12" s="983"/>
      <c r="C12" s="941"/>
      <c r="D12" s="345" t="s">
        <v>257</v>
      </c>
      <c r="E12" s="346"/>
      <c r="F12" s="331"/>
      <c r="G12" s="357"/>
      <c r="H12" s="401">
        <f>SUM(H11:H11)</f>
        <v>66334</v>
      </c>
      <c r="I12" s="411">
        <f t="shared" ref="I12:J12" si="2">SUM(I11:I11)</f>
        <v>0</v>
      </c>
      <c r="J12" s="402">
        <f t="shared" si="2"/>
        <v>0</v>
      </c>
      <c r="K12" s="403">
        <f t="shared" si="0"/>
        <v>66334</v>
      </c>
    </row>
    <row r="13" spans="1:17" ht="16.05" customHeight="1">
      <c r="A13" s="974"/>
      <c r="B13" s="983"/>
      <c r="C13" s="296" t="s">
        <v>257</v>
      </c>
      <c r="D13" s="297"/>
      <c r="E13" s="297"/>
      <c r="F13" s="297"/>
      <c r="G13" s="335"/>
      <c r="H13" s="405">
        <f>H12</f>
        <v>66334</v>
      </c>
      <c r="I13" s="412">
        <f t="shared" ref="I13:J14" si="3">I12</f>
        <v>0</v>
      </c>
      <c r="J13" s="413">
        <f t="shared" si="3"/>
        <v>0</v>
      </c>
      <c r="K13" s="407">
        <f t="shared" si="0"/>
        <v>66334</v>
      </c>
    </row>
    <row r="14" spans="1:17" ht="16.05" customHeight="1">
      <c r="A14" s="317" t="s">
        <v>17</v>
      </c>
      <c r="B14" s="372"/>
      <c r="C14" s="307"/>
      <c r="D14" s="307"/>
      <c r="E14" s="307"/>
      <c r="F14" s="307"/>
      <c r="G14" s="336"/>
      <c r="H14" s="408">
        <f>H13</f>
        <v>66334</v>
      </c>
      <c r="I14" s="414">
        <f t="shared" si="3"/>
        <v>0</v>
      </c>
      <c r="J14" s="415">
        <f t="shared" si="3"/>
        <v>0</v>
      </c>
      <c r="K14" s="410">
        <f t="shared" si="0"/>
        <v>66334</v>
      </c>
    </row>
    <row r="15" spans="1:17" s="120" customFormat="1" ht="16.05" customHeight="1">
      <c r="A15" s="972" t="s">
        <v>639</v>
      </c>
      <c r="B15" s="982"/>
      <c r="C15" s="927" t="s">
        <v>303</v>
      </c>
      <c r="D15" s="976" t="s">
        <v>573</v>
      </c>
      <c r="E15" s="977"/>
      <c r="F15" s="990" t="s">
        <v>185</v>
      </c>
      <c r="G15" s="1039"/>
      <c r="H15" s="397">
        <v>331485</v>
      </c>
      <c r="I15" s="398">
        <v>0</v>
      </c>
      <c r="J15" s="399">
        <v>0</v>
      </c>
      <c r="K15" s="400">
        <f t="shared" si="0"/>
        <v>331485</v>
      </c>
    </row>
    <row r="16" spans="1:17" s="120" customFormat="1" ht="16.05" customHeight="1">
      <c r="A16" s="974"/>
      <c r="B16" s="983"/>
      <c r="C16" s="941"/>
      <c r="D16" s="978"/>
      <c r="E16" s="979"/>
      <c r="F16" s="1011" t="s">
        <v>65</v>
      </c>
      <c r="G16" s="1040"/>
      <c r="H16" s="401">
        <v>65197</v>
      </c>
      <c r="I16" s="411">
        <v>0</v>
      </c>
      <c r="J16" s="402">
        <v>0</v>
      </c>
      <c r="K16" s="403">
        <f t="shared" si="0"/>
        <v>65197</v>
      </c>
    </row>
    <row r="17" spans="1:17" s="120" customFormat="1" ht="16.05" customHeight="1">
      <c r="A17" s="974"/>
      <c r="B17" s="983"/>
      <c r="C17" s="941"/>
      <c r="D17" s="345" t="s">
        <v>257</v>
      </c>
      <c r="E17" s="346"/>
      <c r="F17" s="331"/>
      <c r="G17" s="331"/>
      <c r="H17" s="401">
        <f>SUM(H15:H16)</f>
        <v>396682</v>
      </c>
      <c r="I17" s="411">
        <f t="shared" ref="I17:J17" si="4">SUM(I15:I16)</f>
        <v>0</v>
      </c>
      <c r="J17" s="402">
        <f t="shared" si="4"/>
        <v>0</v>
      </c>
      <c r="K17" s="403">
        <f t="shared" si="0"/>
        <v>396682</v>
      </c>
    </row>
    <row r="18" spans="1:17" s="120" customFormat="1" ht="16.05" customHeight="1">
      <c r="A18" s="974"/>
      <c r="B18" s="983"/>
      <c r="C18" s="296" t="s">
        <v>257</v>
      </c>
      <c r="D18" s="155"/>
      <c r="E18" s="155"/>
      <c r="F18" s="297"/>
      <c r="G18" s="335"/>
      <c r="H18" s="405">
        <f>H17</f>
        <v>396682</v>
      </c>
      <c r="I18" s="412">
        <f t="shared" ref="I18:J19" si="5">I17</f>
        <v>0</v>
      </c>
      <c r="J18" s="413">
        <f t="shared" si="5"/>
        <v>0</v>
      </c>
      <c r="K18" s="407">
        <f t="shared" si="0"/>
        <v>396682</v>
      </c>
    </row>
    <row r="19" spans="1:17" ht="16.05" customHeight="1">
      <c r="A19" s="317" t="s">
        <v>17</v>
      </c>
      <c r="B19" s="368"/>
      <c r="C19" s="297"/>
      <c r="D19" s="307"/>
      <c r="E19" s="307"/>
      <c r="F19" s="307"/>
      <c r="G19" s="336"/>
      <c r="H19" s="408">
        <f>H18</f>
        <v>396682</v>
      </c>
      <c r="I19" s="414">
        <f t="shared" si="5"/>
        <v>0</v>
      </c>
      <c r="J19" s="415">
        <f t="shared" si="5"/>
        <v>0</v>
      </c>
      <c r="K19" s="410">
        <f t="shared" si="0"/>
        <v>396682</v>
      </c>
    </row>
    <row r="20" spans="1:17" ht="16.05" customHeight="1" thickBot="1">
      <c r="A20" s="970" t="s">
        <v>18</v>
      </c>
      <c r="B20" s="971"/>
      <c r="C20" s="321"/>
      <c r="D20" s="321"/>
      <c r="E20" s="321"/>
      <c r="F20" s="321"/>
      <c r="G20" s="321"/>
      <c r="H20" s="416">
        <f>SUM(H10,H14,H19)</f>
        <v>558986</v>
      </c>
      <c r="I20" s="417">
        <f t="shared" ref="I20:J20" si="6">SUM(I10,I14,I19)</f>
        <v>28350</v>
      </c>
      <c r="J20" s="418">
        <f t="shared" si="6"/>
        <v>20843</v>
      </c>
      <c r="K20" s="419">
        <f t="shared" si="0"/>
        <v>608179</v>
      </c>
    </row>
    <row r="21" spans="1:17" s="66" customFormat="1" ht="12" customHeight="1">
      <c r="B21" s="64"/>
      <c r="C21" s="1" t="s">
        <v>430</v>
      </c>
      <c r="D21" s="65"/>
      <c r="E21" s="65"/>
      <c r="F21" s="65"/>
      <c r="G21" s="65"/>
      <c r="I21" s="65"/>
      <c r="J21" s="65"/>
      <c r="K21" s="61" t="s">
        <v>564</v>
      </c>
      <c r="L21" s="65"/>
      <c r="M21" s="65"/>
      <c r="Q21" s="65"/>
    </row>
  </sheetData>
  <mergeCells count="22">
    <mergeCell ref="A20:B20"/>
    <mergeCell ref="A15:B18"/>
    <mergeCell ref="C15:C17"/>
    <mergeCell ref="D15:E16"/>
    <mergeCell ref="F15:G15"/>
    <mergeCell ref="F16:G16"/>
    <mergeCell ref="A11:B13"/>
    <mergeCell ref="C11:C12"/>
    <mergeCell ref="D11:E11"/>
    <mergeCell ref="F11:G11"/>
    <mergeCell ref="H4:H5"/>
    <mergeCell ref="K4:K5"/>
    <mergeCell ref="A6:B9"/>
    <mergeCell ref="C6:C8"/>
    <mergeCell ref="D6:E7"/>
    <mergeCell ref="F6:G6"/>
    <mergeCell ref="F7:G7"/>
    <mergeCell ref="A4:B5"/>
    <mergeCell ref="C4:E5"/>
    <mergeCell ref="F4:G5"/>
    <mergeCell ref="I4:I5"/>
    <mergeCell ref="J4:J5"/>
  </mergeCells>
  <phoneticPr fontId="2"/>
  <pageMargins left="0.70866141732283472" right="0.70866141732283472" top="0.78740157480314965" bottom="0.19685039370078741" header="0.35433070866141736" footer="0"/>
  <pageSetup paperSize="9" firstPageNumber="90" orientation="portrait" blackAndWhite="1" useFirstPageNumber="1" r:id="rId1"/>
  <headerFooter differentOddEven="1" scaleWithDoc="0" alignWithMargins="0">
    <oddHeader>&amp;R&amp;"ＭＳ Ｐ明朝,標準"Ⅸ林構事業　　　　　- &amp;P -</oddHeader>
    <evenHeader>&amp;L&amp;"ＭＳ Ｐ明朝,標準"- &amp;P -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Q51"/>
  <sheetViews>
    <sheetView showGridLines="0" view="pageBreakPreview" zoomScaleNormal="100" zoomScaleSheetLayoutView="100" workbookViewId="0">
      <selection activeCell="Q13" sqref="Q13"/>
    </sheetView>
  </sheetViews>
  <sheetFormatPr defaultColWidth="9" defaultRowHeight="12"/>
  <cols>
    <col min="1" max="2" width="6.6640625" style="63" customWidth="1"/>
    <col min="3" max="3" width="12.6640625" style="63" customWidth="1"/>
    <col min="4" max="5" width="6.6640625" style="63" customWidth="1"/>
    <col min="6" max="6" width="3.109375" style="63" customWidth="1"/>
    <col min="7" max="7" width="10.21875" style="63" customWidth="1"/>
    <col min="8" max="11" width="8.6640625" style="63" customWidth="1"/>
    <col min="12" max="13" width="9.6640625" style="63" customWidth="1"/>
    <col min="14" max="16" width="8.6640625" style="63" customWidth="1"/>
    <col min="17" max="19" width="6.6640625" style="63" customWidth="1"/>
    <col min="20" max="16384" width="9" style="63"/>
  </cols>
  <sheetData>
    <row r="1" spans="1:17" s="66" customFormat="1" ht="24" customHeight="1">
      <c r="A1" s="64" t="s">
        <v>651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Q1" s="65"/>
    </row>
    <row r="2" spans="1:17" s="66" customFormat="1" ht="16.05" customHeight="1">
      <c r="A2" s="64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Q2" s="65"/>
    </row>
    <row r="3" spans="1:17" ht="12" customHeight="1" thickBot="1">
      <c r="K3" s="90" t="s">
        <v>10</v>
      </c>
      <c r="L3" s="136"/>
      <c r="M3" s="136"/>
    </row>
    <row r="4" spans="1:17" s="227" customFormat="1" ht="12" customHeight="1">
      <c r="A4" s="945" t="s">
        <v>298</v>
      </c>
      <c r="B4" s="1015"/>
      <c r="C4" s="947" t="s">
        <v>562</v>
      </c>
      <c r="D4" s="1004"/>
      <c r="E4" s="1004"/>
      <c r="F4" s="951" t="s">
        <v>449</v>
      </c>
      <c r="G4" s="1018"/>
      <c r="H4" s="1018"/>
      <c r="I4" s="1018"/>
      <c r="J4" s="1018"/>
      <c r="K4" s="1019"/>
      <c r="L4" s="120"/>
    </row>
    <row r="5" spans="1:17" s="227" customFormat="1" ht="12" customHeight="1">
      <c r="A5" s="1005"/>
      <c r="B5" s="1016"/>
      <c r="C5" s="1017"/>
      <c r="D5" s="1006"/>
      <c r="E5" s="1006"/>
      <c r="F5" s="954" t="s">
        <v>19</v>
      </c>
      <c r="G5" s="1006"/>
      <c r="H5" s="1006"/>
      <c r="I5" s="1006"/>
      <c r="J5" s="1016"/>
      <c r="K5" s="348" t="s">
        <v>13</v>
      </c>
      <c r="L5" s="120"/>
    </row>
    <row r="6" spans="1:17" s="120" customFormat="1" ht="15.75" customHeight="1">
      <c r="A6" s="1024" t="s">
        <v>299</v>
      </c>
      <c r="B6" s="1025"/>
      <c r="C6" s="1028" t="s">
        <v>300</v>
      </c>
      <c r="D6" s="1031" t="s">
        <v>342</v>
      </c>
      <c r="E6" s="1045"/>
      <c r="F6" s="420" t="s">
        <v>29</v>
      </c>
      <c r="G6" s="421"/>
      <c r="H6" s="421"/>
      <c r="I6" s="325"/>
      <c r="J6" s="376"/>
      <c r="K6" s="377"/>
      <c r="L6" s="324"/>
    </row>
    <row r="7" spans="1:17" s="120" customFormat="1" ht="15.75" customHeight="1">
      <c r="A7" s="1026"/>
      <c r="B7" s="1027"/>
      <c r="C7" s="1029"/>
      <c r="D7" s="1033"/>
      <c r="E7" s="1046"/>
      <c r="F7" s="298" t="s">
        <v>437</v>
      </c>
      <c r="G7" s="333"/>
      <c r="H7" s="333"/>
      <c r="I7" s="324"/>
      <c r="J7" s="378"/>
      <c r="K7" s="379"/>
      <c r="L7" s="324"/>
    </row>
    <row r="8" spans="1:17" s="120" customFormat="1" ht="15.75" customHeight="1">
      <c r="A8" s="1026"/>
      <c r="B8" s="1027"/>
      <c r="C8" s="1029"/>
      <c r="D8" s="1033"/>
      <c r="E8" s="1046"/>
      <c r="F8" s="298" t="s">
        <v>554</v>
      </c>
      <c r="G8" s="333"/>
      <c r="H8" s="333"/>
      <c r="I8" s="324">
        <v>2</v>
      </c>
      <c r="J8" s="378" t="s">
        <v>16</v>
      </c>
      <c r="K8" s="379">
        <v>40740</v>
      </c>
      <c r="L8" s="324"/>
    </row>
    <row r="9" spans="1:17" s="120" customFormat="1" ht="15.75" customHeight="1">
      <c r="A9" s="1026"/>
      <c r="B9" s="1027"/>
      <c r="C9" s="1029"/>
      <c r="D9" s="1033"/>
      <c r="E9" s="1046"/>
      <c r="F9" s="298" t="s">
        <v>568</v>
      </c>
      <c r="G9" s="333"/>
      <c r="H9" s="333"/>
      <c r="I9" s="324">
        <v>2</v>
      </c>
      <c r="J9" s="378" t="s">
        <v>16</v>
      </c>
      <c r="K9" s="379">
        <v>22470</v>
      </c>
      <c r="L9" s="324"/>
    </row>
    <row r="10" spans="1:17" s="120" customFormat="1" ht="15.75" customHeight="1">
      <c r="A10" s="1026"/>
      <c r="B10" s="1027"/>
      <c r="C10" s="1029"/>
      <c r="D10" s="1033"/>
      <c r="E10" s="1046"/>
      <c r="F10" s="298" t="s">
        <v>569</v>
      </c>
      <c r="G10" s="333"/>
      <c r="H10" s="333"/>
      <c r="I10" s="324">
        <v>3</v>
      </c>
      <c r="J10" s="378" t="s">
        <v>16</v>
      </c>
      <c r="K10" s="379">
        <f>32760+20843</f>
        <v>53603</v>
      </c>
      <c r="L10" s="324"/>
    </row>
    <row r="11" spans="1:17" s="120" customFormat="1" ht="15.75" customHeight="1">
      <c r="A11" s="1026"/>
      <c r="B11" s="1027"/>
      <c r="C11" s="1029"/>
      <c r="D11" s="1033"/>
      <c r="E11" s="1046"/>
      <c r="F11" s="294" t="s">
        <v>385</v>
      </c>
      <c r="G11" s="357"/>
      <c r="H11" s="357"/>
      <c r="I11" s="330">
        <v>1</v>
      </c>
      <c r="J11" s="380" t="s">
        <v>16</v>
      </c>
      <c r="K11" s="381">
        <v>28350</v>
      </c>
      <c r="L11" s="324"/>
    </row>
    <row r="12" spans="1:17" s="120" customFormat="1" ht="15.75" customHeight="1">
      <c r="A12" s="1026"/>
      <c r="B12" s="1027"/>
      <c r="C12" s="1029"/>
      <c r="D12" s="345" t="s">
        <v>257</v>
      </c>
      <c r="E12" s="346"/>
      <c r="F12" s="331"/>
      <c r="G12" s="357"/>
      <c r="H12" s="357"/>
      <c r="I12" s="330"/>
      <c r="J12" s="380"/>
      <c r="K12" s="381">
        <f>SUM(K8:K11)</f>
        <v>145163</v>
      </c>
      <c r="L12" s="324"/>
    </row>
    <row r="13" spans="1:17" s="120" customFormat="1" ht="15.75" customHeight="1">
      <c r="A13" s="1026"/>
      <c r="B13" s="1027"/>
      <c r="C13" s="296" t="s">
        <v>257</v>
      </c>
      <c r="D13" s="297"/>
      <c r="E13" s="297"/>
      <c r="F13" s="940"/>
      <c r="G13" s="935"/>
      <c r="H13" s="935"/>
      <c r="I13" s="318"/>
      <c r="J13" s="382"/>
      <c r="K13" s="383">
        <f>K12</f>
        <v>145163</v>
      </c>
      <c r="L13" s="324"/>
    </row>
    <row r="14" spans="1:17" ht="15.75" customHeight="1">
      <c r="A14" s="317" t="s">
        <v>17</v>
      </c>
      <c r="B14" s="368"/>
      <c r="C14" s="297"/>
      <c r="D14" s="307"/>
      <c r="E14" s="307"/>
      <c r="F14" s="307"/>
      <c r="G14" s="336"/>
      <c r="H14" s="336"/>
      <c r="I14" s="336"/>
      <c r="J14" s="384"/>
      <c r="K14" s="385">
        <f>K13</f>
        <v>145163</v>
      </c>
      <c r="L14" s="324"/>
      <c r="M14" s="254"/>
    </row>
    <row r="15" spans="1:17" ht="15.75" customHeight="1">
      <c r="A15" s="1024" t="s">
        <v>331</v>
      </c>
      <c r="B15" s="1025"/>
      <c r="C15" s="1028" t="s">
        <v>348</v>
      </c>
      <c r="D15" s="1041" t="s">
        <v>334</v>
      </c>
      <c r="E15" s="1042"/>
      <c r="F15" s="298" t="s">
        <v>349</v>
      </c>
      <c r="G15" s="333"/>
      <c r="H15" s="333"/>
      <c r="I15" s="324"/>
      <c r="J15" s="378"/>
      <c r="K15" s="379"/>
      <c r="L15" s="324"/>
      <c r="M15" s="254"/>
    </row>
    <row r="16" spans="1:17" ht="15.75" customHeight="1">
      <c r="A16" s="1026"/>
      <c r="B16" s="1027"/>
      <c r="C16" s="1029"/>
      <c r="D16" s="1043"/>
      <c r="E16" s="1044"/>
      <c r="F16" s="298" t="s">
        <v>350</v>
      </c>
      <c r="G16" s="333"/>
      <c r="H16" s="333"/>
      <c r="I16" s="324"/>
      <c r="J16" s="378"/>
      <c r="K16" s="379"/>
      <c r="L16" s="324"/>
      <c r="M16" s="254"/>
    </row>
    <row r="17" spans="1:13" ht="15.75" customHeight="1">
      <c r="A17" s="1026"/>
      <c r="B17" s="1027"/>
      <c r="C17" s="1029"/>
      <c r="D17" s="1043"/>
      <c r="E17" s="1044"/>
      <c r="F17" s="298" t="s">
        <v>288</v>
      </c>
      <c r="G17" s="333"/>
      <c r="H17" s="333"/>
      <c r="I17" s="324">
        <v>1</v>
      </c>
      <c r="J17" s="378" t="s">
        <v>56</v>
      </c>
      <c r="K17" s="379">
        <v>28182</v>
      </c>
      <c r="L17" s="324"/>
      <c r="M17" s="254"/>
    </row>
    <row r="18" spans="1:13" ht="15.75" customHeight="1">
      <c r="A18" s="1026"/>
      <c r="B18" s="1027"/>
      <c r="C18" s="1029"/>
      <c r="D18" s="1043"/>
      <c r="E18" s="1044"/>
      <c r="F18" s="298" t="s">
        <v>354</v>
      </c>
      <c r="G18" s="333"/>
      <c r="H18" s="333"/>
      <c r="I18" s="324">
        <v>1</v>
      </c>
      <c r="J18" s="378" t="s">
        <v>16</v>
      </c>
      <c r="K18" s="379">
        <v>5412</v>
      </c>
      <c r="L18" s="324"/>
      <c r="M18" s="254"/>
    </row>
    <row r="19" spans="1:13" ht="15.75" customHeight="1">
      <c r="A19" s="1026"/>
      <c r="B19" s="1027"/>
      <c r="C19" s="1029"/>
      <c r="D19" s="1043"/>
      <c r="E19" s="1044"/>
      <c r="F19" s="298" t="s">
        <v>355</v>
      </c>
      <c r="G19" s="333"/>
      <c r="H19" s="333"/>
      <c r="I19" s="324">
        <v>1</v>
      </c>
      <c r="J19" s="378" t="s">
        <v>77</v>
      </c>
      <c r="K19" s="379">
        <v>5659</v>
      </c>
      <c r="L19" s="324"/>
      <c r="M19" s="254"/>
    </row>
    <row r="20" spans="1:13" ht="15.75" customHeight="1">
      <c r="A20" s="1026"/>
      <c r="B20" s="1027"/>
      <c r="C20" s="1029"/>
      <c r="D20" s="1043"/>
      <c r="E20" s="1044"/>
      <c r="F20" s="298" t="s">
        <v>356</v>
      </c>
      <c r="G20" s="333"/>
      <c r="H20" s="333"/>
      <c r="I20" s="324">
        <v>1</v>
      </c>
      <c r="J20" s="378" t="s">
        <v>77</v>
      </c>
      <c r="K20" s="379">
        <v>848</v>
      </c>
      <c r="L20" s="324"/>
      <c r="M20" s="254"/>
    </row>
    <row r="21" spans="1:13" ht="15.75" customHeight="1">
      <c r="A21" s="1026"/>
      <c r="B21" s="1027"/>
      <c r="C21" s="1029"/>
      <c r="D21" s="1043"/>
      <c r="E21" s="1044"/>
      <c r="F21" s="298" t="s">
        <v>357</v>
      </c>
      <c r="G21" s="333"/>
      <c r="H21" s="333"/>
      <c r="I21" s="324">
        <v>1</v>
      </c>
      <c r="J21" s="378" t="s">
        <v>77</v>
      </c>
      <c r="K21" s="379">
        <v>14004</v>
      </c>
      <c r="L21" s="324"/>
      <c r="M21" s="254"/>
    </row>
    <row r="22" spans="1:13" ht="15.75" customHeight="1">
      <c r="A22" s="1026"/>
      <c r="B22" s="1027"/>
      <c r="C22" s="1029"/>
      <c r="D22" s="1043"/>
      <c r="E22" s="1044"/>
      <c r="F22" s="298" t="s">
        <v>574</v>
      </c>
      <c r="G22" s="333"/>
      <c r="H22" s="333"/>
      <c r="I22" s="324">
        <v>1</v>
      </c>
      <c r="J22" s="378" t="s">
        <v>16</v>
      </c>
      <c r="K22" s="379">
        <v>4182</v>
      </c>
      <c r="L22" s="324"/>
      <c r="M22" s="254"/>
    </row>
    <row r="23" spans="1:13" ht="15.75" customHeight="1">
      <c r="A23" s="1026"/>
      <c r="B23" s="1027"/>
      <c r="C23" s="1029"/>
      <c r="D23" s="1043"/>
      <c r="E23" s="1044"/>
      <c r="F23" s="298" t="s">
        <v>438</v>
      </c>
      <c r="G23" s="333"/>
      <c r="H23" s="333"/>
      <c r="I23" s="324">
        <v>1</v>
      </c>
      <c r="J23" s="378" t="s">
        <v>439</v>
      </c>
      <c r="K23" s="379">
        <v>3023</v>
      </c>
      <c r="L23" s="324"/>
      <c r="M23" s="254"/>
    </row>
    <row r="24" spans="1:13" ht="15.75" customHeight="1">
      <c r="A24" s="1026"/>
      <c r="B24" s="1027"/>
      <c r="C24" s="1029"/>
      <c r="D24" s="1043"/>
      <c r="E24" s="1044"/>
      <c r="F24" s="298" t="s">
        <v>358</v>
      </c>
      <c r="G24" s="333"/>
      <c r="H24" s="333"/>
      <c r="I24" s="324"/>
      <c r="J24" s="378"/>
      <c r="K24" s="379"/>
      <c r="L24" s="324"/>
      <c r="M24" s="254"/>
    </row>
    <row r="25" spans="1:13" ht="15.75" customHeight="1">
      <c r="A25" s="1026"/>
      <c r="B25" s="1027"/>
      <c r="C25" s="1029"/>
      <c r="D25" s="1043"/>
      <c r="E25" s="1044"/>
      <c r="F25" s="298" t="s">
        <v>547</v>
      </c>
      <c r="G25" s="333"/>
      <c r="H25" s="333"/>
      <c r="I25" s="324">
        <v>1</v>
      </c>
      <c r="J25" s="378" t="s">
        <v>16</v>
      </c>
      <c r="K25" s="379">
        <v>1927</v>
      </c>
      <c r="L25" s="324"/>
      <c r="M25" s="254"/>
    </row>
    <row r="26" spans="1:13" ht="15.75" customHeight="1">
      <c r="A26" s="1026"/>
      <c r="B26" s="1027"/>
      <c r="C26" s="1029"/>
      <c r="D26" s="1043"/>
      <c r="E26" s="1044"/>
      <c r="F26" s="294" t="s">
        <v>359</v>
      </c>
      <c r="G26" s="357"/>
      <c r="H26" s="357"/>
      <c r="I26" s="330">
        <v>1</v>
      </c>
      <c r="J26" s="380" t="s">
        <v>16</v>
      </c>
      <c r="K26" s="381">
        <v>3097</v>
      </c>
      <c r="L26" s="324"/>
      <c r="M26" s="254"/>
    </row>
    <row r="27" spans="1:13" ht="15.75" customHeight="1">
      <c r="A27" s="1026"/>
      <c r="B27" s="1027"/>
      <c r="C27" s="1029"/>
      <c r="D27" s="345" t="s">
        <v>257</v>
      </c>
      <c r="E27" s="346"/>
      <c r="F27" s="331"/>
      <c r="G27" s="357"/>
      <c r="H27" s="357"/>
      <c r="I27" s="330"/>
      <c r="J27" s="380"/>
      <c r="K27" s="381">
        <f>SUM(K15:K26)</f>
        <v>66334</v>
      </c>
      <c r="L27" s="324"/>
      <c r="M27" s="254"/>
    </row>
    <row r="28" spans="1:13" ht="15.75" customHeight="1">
      <c r="A28" s="1026"/>
      <c r="B28" s="1027"/>
      <c r="C28" s="296" t="s">
        <v>257</v>
      </c>
      <c r="D28" s="297"/>
      <c r="E28" s="297"/>
      <c r="F28" s="940"/>
      <c r="G28" s="935"/>
      <c r="H28" s="935"/>
      <c r="I28" s="318"/>
      <c r="J28" s="382"/>
      <c r="K28" s="383">
        <f>K27</f>
        <v>66334</v>
      </c>
      <c r="L28" s="324"/>
      <c r="M28" s="254"/>
    </row>
    <row r="29" spans="1:13" ht="15.75" customHeight="1" thickBot="1">
      <c r="A29" s="387" t="s">
        <v>17</v>
      </c>
      <c r="B29" s="388"/>
      <c r="C29" s="389"/>
      <c r="D29" s="321"/>
      <c r="E29" s="321"/>
      <c r="F29" s="321"/>
      <c r="G29" s="390"/>
      <c r="H29" s="390"/>
      <c r="I29" s="390"/>
      <c r="J29" s="391"/>
      <c r="K29" s="392">
        <f>K28</f>
        <v>66334</v>
      </c>
      <c r="L29" s="324"/>
      <c r="M29" s="254"/>
    </row>
    <row r="30" spans="1:13" s="120" customFormat="1" ht="15.75" customHeight="1">
      <c r="A30" s="984" t="s">
        <v>428</v>
      </c>
      <c r="B30" s="985"/>
      <c r="C30" s="986" t="s">
        <v>303</v>
      </c>
      <c r="D30" s="987" t="s">
        <v>563</v>
      </c>
      <c r="E30" s="988"/>
      <c r="F30" s="1021" t="s">
        <v>45</v>
      </c>
      <c r="G30" s="1022"/>
      <c r="H30" s="1022"/>
      <c r="I30" s="393"/>
      <c r="J30" s="394"/>
      <c r="K30" s="395"/>
      <c r="L30" s="324"/>
    </row>
    <row r="31" spans="1:13" s="120" customFormat="1" ht="15.75" customHeight="1">
      <c r="A31" s="974"/>
      <c r="B31" s="983"/>
      <c r="C31" s="928"/>
      <c r="D31" s="930"/>
      <c r="E31" s="989"/>
      <c r="F31" s="298" t="s">
        <v>360</v>
      </c>
      <c r="G31" s="155"/>
      <c r="H31" s="155"/>
      <c r="I31" s="324"/>
      <c r="J31" s="378"/>
      <c r="K31" s="379"/>
      <c r="L31" s="324"/>
    </row>
    <row r="32" spans="1:13" s="120" customFormat="1" ht="15.75" customHeight="1">
      <c r="A32" s="974"/>
      <c r="B32" s="983"/>
      <c r="C32" s="928"/>
      <c r="D32" s="930"/>
      <c r="E32" s="989"/>
      <c r="F32" s="298" t="s">
        <v>311</v>
      </c>
      <c r="G32" s="155"/>
      <c r="H32" s="155"/>
      <c r="I32" s="324">
        <v>1</v>
      </c>
      <c r="J32" s="378" t="s">
        <v>16</v>
      </c>
      <c r="K32" s="379">
        <v>61425</v>
      </c>
      <c r="L32" s="324"/>
    </row>
    <row r="33" spans="1:12" s="120" customFormat="1" ht="15.75" customHeight="1">
      <c r="A33" s="974"/>
      <c r="B33" s="983"/>
      <c r="C33" s="928"/>
      <c r="D33" s="930"/>
      <c r="E33" s="989"/>
      <c r="F33" s="298" t="s">
        <v>361</v>
      </c>
      <c r="G33" s="155"/>
      <c r="H33" s="155"/>
      <c r="I33" s="324">
        <v>1</v>
      </c>
      <c r="J33" s="378" t="s">
        <v>16</v>
      </c>
      <c r="K33" s="379">
        <v>6300</v>
      </c>
      <c r="L33" s="324"/>
    </row>
    <row r="34" spans="1:12" s="120" customFormat="1" ht="15.75" customHeight="1">
      <c r="A34" s="974"/>
      <c r="B34" s="983"/>
      <c r="C34" s="928"/>
      <c r="D34" s="930"/>
      <c r="E34" s="989"/>
      <c r="F34" s="298" t="s">
        <v>288</v>
      </c>
      <c r="G34" s="155"/>
      <c r="H34" s="155"/>
      <c r="I34" s="324">
        <v>5</v>
      </c>
      <c r="J34" s="378" t="s">
        <v>56</v>
      </c>
      <c r="K34" s="379">
        <v>113633</v>
      </c>
      <c r="L34" s="324"/>
    </row>
    <row r="35" spans="1:12" s="120" customFormat="1" ht="15.75" customHeight="1">
      <c r="A35" s="974"/>
      <c r="B35" s="983"/>
      <c r="C35" s="928"/>
      <c r="D35" s="930"/>
      <c r="E35" s="989"/>
      <c r="F35" s="298" t="s">
        <v>125</v>
      </c>
      <c r="G35" s="155"/>
      <c r="H35" s="155"/>
      <c r="I35" s="324">
        <v>1</v>
      </c>
      <c r="J35" s="378" t="s">
        <v>16</v>
      </c>
      <c r="K35" s="379">
        <v>10500</v>
      </c>
      <c r="L35" s="324"/>
    </row>
    <row r="36" spans="1:12" s="120" customFormat="1" ht="15.75" customHeight="1">
      <c r="A36" s="974"/>
      <c r="B36" s="983"/>
      <c r="C36" s="928"/>
      <c r="D36" s="930"/>
      <c r="E36" s="989"/>
      <c r="F36" s="298" t="s">
        <v>575</v>
      </c>
      <c r="G36" s="155"/>
      <c r="H36" s="155"/>
      <c r="I36" s="324">
        <v>1</v>
      </c>
      <c r="J36" s="378" t="s">
        <v>77</v>
      </c>
      <c r="K36" s="379">
        <v>33600</v>
      </c>
      <c r="L36" s="324"/>
    </row>
    <row r="37" spans="1:12" s="120" customFormat="1" ht="15.75" customHeight="1">
      <c r="A37" s="974"/>
      <c r="B37" s="983"/>
      <c r="C37" s="928"/>
      <c r="D37" s="930"/>
      <c r="E37" s="989"/>
      <c r="F37" s="298" t="s">
        <v>547</v>
      </c>
      <c r="G37" s="155"/>
      <c r="H37" s="155"/>
      <c r="I37" s="324">
        <v>4</v>
      </c>
      <c r="J37" s="378" t="s">
        <v>16</v>
      </c>
      <c r="K37" s="379">
        <v>7350</v>
      </c>
      <c r="L37" s="324"/>
    </row>
    <row r="38" spans="1:12" s="120" customFormat="1" ht="15.75" customHeight="1">
      <c r="A38" s="974"/>
      <c r="B38" s="983"/>
      <c r="C38" s="928"/>
      <c r="D38" s="930"/>
      <c r="E38" s="989"/>
      <c r="F38" s="298" t="s">
        <v>552</v>
      </c>
      <c r="G38" s="155"/>
      <c r="H38" s="155"/>
      <c r="I38" s="324">
        <v>1</v>
      </c>
      <c r="J38" s="378" t="s">
        <v>77</v>
      </c>
      <c r="K38" s="379">
        <v>15225</v>
      </c>
      <c r="L38" s="324"/>
    </row>
    <row r="39" spans="1:12" s="120" customFormat="1" ht="15.75" customHeight="1">
      <c r="A39" s="974"/>
      <c r="B39" s="983"/>
      <c r="C39" s="928"/>
      <c r="D39" s="930"/>
      <c r="E39" s="989"/>
      <c r="F39" s="298" t="s">
        <v>362</v>
      </c>
      <c r="G39" s="155"/>
      <c r="H39" s="155"/>
      <c r="I39" s="324">
        <v>1</v>
      </c>
      <c r="J39" s="378" t="s">
        <v>77</v>
      </c>
      <c r="K39" s="379">
        <v>29400</v>
      </c>
      <c r="L39" s="324"/>
    </row>
    <row r="40" spans="1:12" s="120" customFormat="1" ht="15.75" customHeight="1">
      <c r="A40" s="974"/>
      <c r="B40" s="983"/>
      <c r="C40" s="928"/>
      <c r="D40" s="930"/>
      <c r="E40" s="989"/>
      <c r="F40" s="298" t="s">
        <v>363</v>
      </c>
      <c r="G40" s="155"/>
      <c r="H40" s="155"/>
      <c r="I40" s="324">
        <v>1</v>
      </c>
      <c r="J40" s="378" t="s">
        <v>77</v>
      </c>
      <c r="K40" s="379">
        <v>8400</v>
      </c>
      <c r="L40" s="324"/>
    </row>
    <row r="41" spans="1:12" s="120" customFormat="1" ht="15.75" customHeight="1">
      <c r="A41" s="974"/>
      <c r="B41" s="983"/>
      <c r="C41" s="928"/>
      <c r="D41" s="930"/>
      <c r="E41" s="989"/>
      <c r="F41" s="298" t="s">
        <v>364</v>
      </c>
      <c r="G41" s="155"/>
      <c r="H41" s="155"/>
      <c r="I41" s="324">
        <v>1</v>
      </c>
      <c r="J41" s="378" t="s">
        <v>77</v>
      </c>
      <c r="K41" s="379">
        <v>6458</v>
      </c>
      <c r="L41" s="324"/>
    </row>
    <row r="42" spans="1:12" s="120" customFormat="1" ht="15.75" customHeight="1">
      <c r="A42" s="974"/>
      <c r="B42" s="983"/>
      <c r="C42" s="928"/>
      <c r="D42" s="930"/>
      <c r="E42" s="989"/>
      <c r="F42" s="298" t="s">
        <v>365</v>
      </c>
      <c r="G42" s="155"/>
      <c r="H42" s="155"/>
      <c r="I42" s="324">
        <v>1</v>
      </c>
      <c r="J42" s="378" t="s">
        <v>77</v>
      </c>
      <c r="K42" s="379">
        <v>26617</v>
      </c>
      <c r="L42" s="324"/>
    </row>
    <row r="43" spans="1:12" s="120" customFormat="1" ht="15.75" customHeight="1">
      <c r="A43" s="974"/>
      <c r="B43" s="983"/>
      <c r="C43" s="928"/>
      <c r="D43" s="930"/>
      <c r="E43" s="989"/>
      <c r="F43" s="298" t="s">
        <v>366</v>
      </c>
      <c r="G43" s="155"/>
      <c r="H43" s="155"/>
      <c r="I43" s="324">
        <v>1</v>
      </c>
      <c r="J43" s="378" t="s">
        <v>77</v>
      </c>
      <c r="K43" s="379">
        <v>12577</v>
      </c>
      <c r="L43" s="324"/>
    </row>
    <row r="44" spans="1:12" s="120" customFormat="1" ht="15.75" customHeight="1">
      <c r="A44" s="974"/>
      <c r="B44" s="983"/>
      <c r="C44" s="928"/>
      <c r="D44" s="930"/>
      <c r="E44" s="989"/>
      <c r="F44" s="298" t="s">
        <v>367</v>
      </c>
      <c r="G44" s="155"/>
      <c r="H44" s="155"/>
      <c r="I44" s="324"/>
      <c r="J44" s="378"/>
      <c r="K44" s="379"/>
      <c r="L44" s="324"/>
    </row>
    <row r="45" spans="1:12" s="120" customFormat="1" ht="15.75" customHeight="1">
      <c r="A45" s="974"/>
      <c r="B45" s="983"/>
      <c r="C45" s="928"/>
      <c r="D45" s="930"/>
      <c r="E45" s="989"/>
      <c r="F45" s="298" t="s">
        <v>307</v>
      </c>
      <c r="G45" s="155"/>
      <c r="H45" s="155"/>
      <c r="I45" s="324">
        <v>2</v>
      </c>
      <c r="J45" s="378" t="s">
        <v>310</v>
      </c>
      <c r="K45" s="379">
        <v>22054</v>
      </c>
      <c r="L45" s="324"/>
    </row>
    <row r="46" spans="1:12" s="120" customFormat="1" ht="15.75" customHeight="1">
      <c r="A46" s="974"/>
      <c r="B46" s="983"/>
      <c r="C46" s="928"/>
      <c r="D46" s="930"/>
      <c r="E46" s="989"/>
      <c r="F46" s="294" t="s">
        <v>368</v>
      </c>
      <c r="G46" s="331"/>
      <c r="H46" s="331"/>
      <c r="I46" s="330">
        <v>2</v>
      </c>
      <c r="J46" s="380" t="s">
        <v>310</v>
      </c>
      <c r="K46" s="381">
        <v>43143</v>
      </c>
      <c r="L46" s="324"/>
    </row>
    <row r="47" spans="1:12" s="120" customFormat="1" ht="15.75" customHeight="1">
      <c r="A47" s="974"/>
      <c r="B47" s="983"/>
      <c r="C47" s="928"/>
      <c r="D47" s="345" t="s">
        <v>257</v>
      </c>
      <c r="E47" s="346"/>
      <c r="F47" s="331"/>
      <c r="G47" s="331"/>
      <c r="H47" s="331"/>
      <c r="I47" s="330"/>
      <c r="J47" s="380"/>
      <c r="K47" s="381">
        <f>SUM(K30:K46)</f>
        <v>396682</v>
      </c>
      <c r="L47" s="324"/>
    </row>
    <row r="48" spans="1:12" s="120" customFormat="1" ht="15.75" customHeight="1">
      <c r="A48" s="974"/>
      <c r="B48" s="983"/>
      <c r="C48" s="296" t="s">
        <v>257</v>
      </c>
      <c r="D48" s="155"/>
      <c r="E48" s="155"/>
      <c r="F48" s="940"/>
      <c r="G48" s="935"/>
      <c r="H48" s="935"/>
      <c r="I48" s="324"/>
      <c r="J48" s="378"/>
      <c r="K48" s="379">
        <f>K47</f>
        <v>396682</v>
      </c>
      <c r="L48" s="324"/>
    </row>
    <row r="49" spans="1:13" ht="15.75" customHeight="1">
      <c r="A49" s="317" t="s">
        <v>17</v>
      </c>
      <c r="B49" s="368"/>
      <c r="C49" s="297"/>
      <c r="D49" s="307"/>
      <c r="E49" s="307"/>
      <c r="F49" s="307"/>
      <c r="G49" s="336"/>
      <c r="H49" s="336"/>
      <c r="I49" s="336"/>
      <c r="J49" s="384"/>
      <c r="K49" s="385">
        <f>K48</f>
        <v>396682</v>
      </c>
      <c r="L49" s="324"/>
      <c r="M49" s="254"/>
    </row>
    <row r="50" spans="1:13" ht="15.75" customHeight="1" thickBot="1">
      <c r="A50" s="970" t="s">
        <v>18</v>
      </c>
      <c r="B50" s="971"/>
      <c r="C50" s="321"/>
      <c r="D50" s="321"/>
      <c r="E50" s="321"/>
      <c r="F50" s="321"/>
      <c r="G50" s="321"/>
      <c r="H50" s="321"/>
      <c r="I50" s="322"/>
      <c r="J50" s="396"/>
      <c r="K50" s="392">
        <f>SUM(K14,K29,K49)</f>
        <v>608179</v>
      </c>
      <c r="L50" s="324"/>
    </row>
    <row r="51" spans="1:13" ht="12" customHeight="1">
      <c r="K51" s="61" t="s">
        <v>427</v>
      </c>
    </row>
  </sheetData>
  <mergeCells count="18">
    <mergeCell ref="A4:B5"/>
    <mergeCell ref="C4:E5"/>
    <mergeCell ref="F4:K4"/>
    <mergeCell ref="F5:J5"/>
    <mergeCell ref="A6:B13"/>
    <mergeCell ref="C6:C12"/>
    <mergeCell ref="D6:E11"/>
    <mergeCell ref="F13:H13"/>
    <mergeCell ref="A50:B50"/>
    <mergeCell ref="A15:B28"/>
    <mergeCell ref="C15:C27"/>
    <mergeCell ref="D15:E26"/>
    <mergeCell ref="F28:H28"/>
    <mergeCell ref="A30:B48"/>
    <mergeCell ref="C30:C47"/>
    <mergeCell ref="D30:E46"/>
    <mergeCell ref="F30:H30"/>
    <mergeCell ref="F48:H48"/>
  </mergeCells>
  <phoneticPr fontId="2"/>
  <pageMargins left="0.70866141732283472" right="0.70866141732283472" top="0.78740157480314965" bottom="0.19685039370078741" header="0.35433070866141736" footer="0"/>
  <pageSetup paperSize="9" firstPageNumber="91" orientation="portrait" blackAndWhite="1" useFirstPageNumber="1" r:id="rId1"/>
  <headerFooter differentOddEven="1" scaleWithDoc="0" alignWithMargins="0">
    <oddHeader>&amp;R&amp;"ＭＳ Ｐ明朝,標準"Ⅸ林構事業　　　　　- &amp;P -</oddHeader>
    <evenHeader>&amp;L&amp;"ＭＳ Ｐ明朝,標準"- &amp;P -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R68"/>
  <sheetViews>
    <sheetView showGridLines="0" view="pageBreakPreview" zoomScaleNormal="100" zoomScaleSheetLayoutView="100" workbookViewId="0">
      <selection activeCell="Q13" sqref="Q13"/>
    </sheetView>
  </sheetViews>
  <sheetFormatPr defaultColWidth="9" defaultRowHeight="12"/>
  <cols>
    <col min="1" max="1" width="7.6640625" style="63" customWidth="1"/>
    <col min="2" max="2" width="11" style="63" customWidth="1"/>
    <col min="3" max="3" width="6.6640625" style="63" customWidth="1"/>
    <col min="4" max="4" width="7.6640625" style="63" customWidth="1"/>
    <col min="5" max="5" width="3.109375" style="63" customWidth="1"/>
    <col min="6" max="6" width="5.6640625" style="63" customWidth="1"/>
    <col min="7" max="11" width="7.6640625" style="63" customWidth="1"/>
    <col min="12" max="12" width="9" style="63" customWidth="1"/>
    <col min="13" max="14" width="9.6640625" style="63" customWidth="1"/>
    <col min="15" max="17" width="8.6640625" style="63" customWidth="1"/>
    <col min="18" max="20" width="6.6640625" style="63" customWidth="1"/>
    <col min="21" max="16384" width="9" style="63"/>
  </cols>
  <sheetData>
    <row r="1" spans="1:18" s="66" customFormat="1" ht="24" customHeight="1">
      <c r="A1" s="64" t="s">
        <v>654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R1" s="65"/>
    </row>
    <row r="2" spans="1:18" s="66" customFormat="1" ht="16.05" customHeigh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R2" s="65"/>
    </row>
    <row r="3" spans="1:18" ht="12" customHeight="1" thickBot="1">
      <c r="L3" s="90" t="s">
        <v>10</v>
      </c>
      <c r="M3" s="136"/>
      <c r="N3" s="136"/>
    </row>
    <row r="4" spans="1:18" s="227" customFormat="1" ht="12" customHeight="1">
      <c r="A4" s="945" t="s">
        <v>665</v>
      </c>
      <c r="B4" s="947" t="s">
        <v>615</v>
      </c>
      <c r="C4" s="1004"/>
      <c r="D4" s="1004"/>
      <c r="E4" s="955" t="s">
        <v>326</v>
      </c>
      <c r="F4" s="1078"/>
      <c r="G4" s="949" t="s">
        <v>442</v>
      </c>
      <c r="H4" s="949" t="s">
        <v>450</v>
      </c>
      <c r="I4" s="949" t="s">
        <v>594</v>
      </c>
      <c r="J4" s="949" t="s">
        <v>616</v>
      </c>
      <c r="K4" s="1086" t="s">
        <v>635</v>
      </c>
      <c r="L4" s="993" t="s">
        <v>3</v>
      </c>
    </row>
    <row r="5" spans="1:18" s="227" customFormat="1" ht="12" customHeight="1">
      <c r="A5" s="1005"/>
      <c r="B5" s="1017"/>
      <c r="C5" s="1006"/>
      <c r="D5" s="1006"/>
      <c r="E5" s="1000"/>
      <c r="F5" s="1079"/>
      <c r="G5" s="999"/>
      <c r="H5" s="999"/>
      <c r="I5" s="959"/>
      <c r="J5" s="959"/>
      <c r="K5" s="1087"/>
      <c r="L5" s="994"/>
    </row>
    <row r="6" spans="1:18" ht="12" customHeight="1">
      <c r="A6" s="1063" t="s">
        <v>619</v>
      </c>
      <c r="B6" s="1068" t="s">
        <v>620</v>
      </c>
      <c r="C6" s="1080" t="s">
        <v>621</v>
      </c>
      <c r="D6" s="1081"/>
      <c r="E6" s="1066" t="s">
        <v>170</v>
      </c>
      <c r="F6" s="1067"/>
      <c r="G6" s="432">
        <v>0</v>
      </c>
      <c r="H6" s="432">
        <v>0</v>
      </c>
      <c r="I6" s="432">
        <v>0</v>
      </c>
      <c r="J6" s="432">
        <v>29610</v>
      </c>
      <c r="K6" s="433">
        <v>18252</v>
      </c>
      <c r="L6" s="434">
        <f>SUM(G6:K6)</f>
        <v>47862</v>
      </c>
    </row>
    <row r="7" spans="1:18" ht="12" customHeight="1">
      <c r="A7" s="1064"/>
      <c r="B7" s="1047"/>
      <c r="C7" s="1082"/>
      <c r="D7" s="1083"/>
      <c r="E7" s="177" t="s">
        <v>637</v>
      </c>
      <c r="F7" s="435"/>
      <c r="G7" s="436">
        <v>0</v>
      </c>
      <c r="H7" s="436">
        <v>0</v>
      </c>
      <c r="I7" s="436">
        <v>0</v>
      </c>
      <c r="J7" s="436">
        <v>0</v>
      </c>
      <c r="K7" s="437">
        <v>9720</v>
      </c>
      <c r="L7" s="438">
        <f>SUM(G7:K7)</f>
        <v>9720</v>
      </c>
    </row>
    <row r="8" spans="1:18" ht="12" customHeight="1">
      <c r="A8" s="1065"/>
      <c r="B8" s="1069"/>
      <c r="C8" s="422" t="s">
        <v>257</v>
      </c>
      <c r="D8" s="423"/>
      <c r="E8" s="179"/>
      <c r="F8" s="179"/>
      <c r="G8" s="436">
        <f t="shared" ref="G8:J8" si="0">SUM(G6:G7)</f>
        <v>0</v>
      </c>
      <c r="H8" s="436">
        <f t="shared" si="0"/>
        <v>0</v>
      </c>
      <c r="I8" s="436">
        <f t="shared" si="0"/>
        <v>0</v>
      </c>
      <c r="J8" s="436">
        <f t="shared" si="0"/>
        <v>29610</v>
      </c>
      <c r="K8" s="437">
        <f>SUM(K6:K7)</f>
        <v>27972</v>
      </c>
      <c r="L8" s="438">
        <f>SUM(G8:K8)</f>
        <v>57582</v>
      </c>
    </row>
    <row r="9" spans="1:18" ht="12" customHeight="1">
      <c r="A9" s="1065"/>
      <c r="B9" s="424" t="s">
        <v>257</v>
      </c>
      <c r="C9" s="425"/>
      <c r="D9" s="425"/>
      <c r="E9" s="142"/>
      <c r="F9" s="142"/>
      <c r="G9" s="439">
        <f t="shared" ref="G9:K10" si="1">G8</f>
        <v>0</v>
      </c>
      <c r="H9" s="439">
        <f t="shared" si="1"/>
        <v>0</v>
      </c>
      <c r="I9" s="439">
        <f t="shared" si="1"/>
        <v>0</v>
      </c>
      <c r="J9" s="439">
        <f>J8</f>
        <v>29610</v>
      </c>
      <c r="K9" s="440">
        <f>K8</f>
        <v>27972</v>
      </c>
      <c r="L9" s="441">
        <f>SUM(G9:K9)</f>
        <v>57582</v>
      </c>
    </row>
    <row r="10" spans="1:18" ht="12" customHeight="1">
      <c r="A10" s="141" t="s">
        <v>17</v>
      </c>
      <c r="B10" s="216"/>
      <c r="C10" s="442"/>
      <c r="D10" s="442"/>
      <c r="E10" s="216"/>
      <c r="F10" s="216"/>
      <c r="G10" s="443">
        <f t="shared" si="1"/>
        <v>0</v>
      </c>
      <c r="H10" s="443">
        <f t="shared" si="1"/>
        <v>0</v>
      </c>
      <c r="I10" s="443">
        <f t="shared" si="1"/>
        <v>0</v>
      </c>
      <c r="J10" s="443">
        <f>J9</f>
        <v>29610</v>
      </c>
      <c r="K10" s="444">
        <f t="shared" si="1"/>
        <v>27972</v>
      </c>
      <c r="L10" s="445">
        <f>SUM(G10:K10)</f>
        <v>57582</v>
      </c>
    </row>
    <row r="11" spans="1:18" ht="12" customHeight="1">
      <c r="A11" s="1063" t="s">
        <v>331</v>
      </c>
      <c r="B11" s="1068" t="s">
        <v>348</v>
      </c>
      <c r="C11" s="1055" t="s">
        <v>332</v>
      </c>
      <c r="D11" s="1056"/>
      <c r="E11" s="1066" t="s">
        <v>183</v>
      </c>
      <c r="F11" s="1067"/>
      <c r="G11" s="432">
        <v>9314</v>
      </c>
      <c r="H11" s="432">
        <v>0</v>
      </c>
      <c r="I11" s="432">
        <v>0</v>
      </c>
      <c r="J11" s="432">
        <v>0</v>
      </c>
      <c r="K11" s="433">
        <v>0</v>
      </c>
      <c r="L11" s="434">
        <f t="shared" ref="L11:L22" si="2">SUM(G11:K11)</f>
        <v>9314</v>
      </c>
    </row>
    <row r="12" spans="1:18" ht="12" customHeight="1">
      <c r="A12" s="1064"/>
      <c r="B12" s="1047"/>
      <c r="C12" s="1057"/>
      <c r="D12" s="1058"/>
      <c r="E12" s="1070" t="s">
        <v>375</v>
      </c>
      <c r="F12" s="1071"/>
      <c r="G12" s="436">
        <v>0</v>
      </c>
      <c r="H12" s="436">
        <v>0</v>
      </c>
      <c r="I12" s="436">
        <v>240150</v>
      </c>
      <c r="J12" s="436">
        <v>0</v>
      </c>
      <c r="K12" s="437">
        <v>0</v>
      </c>
      <c r="L12" s="438">
        <f t="shared" si="2"/>
        <v>240150</v>
      </c>
    </row>
    <row r="13" spans="1:18" ht="12" customHeight="1">
      <c r="A13" s="1064"/>
      <c r="B13" s="1047"/>
      <c r="C13" s="426"/>
      <c r="D13" s="446"/>
      <c r="E13" s="1088" t="s">
        <v>162</v>
      </c>
      <c r="F13" s="1089"/>
      <c r="G13" s="436">
        <v>0</v>
      </c>
      <c r="H13" s="436">
        <v>0</v>
      </c>
      <c r="I13" s="436">
        <v>0</v>
      </c>
      <c r="J13" s="436">
        <v>34452</v>
      </c>
      <c r="K13" s="437">
        <v>0</v>
      </c>
      <c r="L13" s="438">
        <f t="shared" si="2"/>
        <v>34452</v>
      </c>
    </row>
    <row r="14" spans="1:18" ht="12" customHeight="1">
      <c r="A14" s="1065"/>
      <c r="B14" s="1069"/>
      <c r="C14" s="422" t="s">
        <v>257</v>
      </c>
      <c r="D14" s="423"/>
      <c r="E14" s="179"/>
      <c r="F14" s="179"/>
      <c r="G14" s="436">
        <f>SUM(G11:G13)</f>
        <v>9314</v>
      </c>
      <c r="H14" s="436">
        <f>SUM(H11:H13)</f>
        <v>0</v>
      </c>
      <c r="I14" s="436">
        <f>SUM(I11:I13)</f>
        <v>240150</v>
      </c>
      <c r="J14" s="436">
        <f>SUM(J11:J13)</f>
        <v>34452</v>
      </c>
      <c r="K14" s="437">
        <f>SUM(K11:K13)</f>
        <v>0</v>
      </c>
      <c r="L14" s="438">
        <f>SUM(G14:K14)</f>
        <v>283916</v>
      </c>
    </row>
    <row r="15" spans="1:18" ht="12" customHeight="1">
      <c r="A15" s="1065"/>
      <c r="B15" s="424" t="s">
        <v>257</v>
      </c>
      <c r="C15" s="425"/>
      <c r="D15" s="425"/>
      <c r="E15" s="142"/>
      <c r="F15" s="142"/>
      <c r="G15" s="439">
        <f t="shared" ref="G15:I16" si="3">G14</f>
        <v>9314</v>
      </c>
      <c r="H15" s="439">
        <f t="shared" si="3"/>
        <v>0</v>
      </c>
      <c r="I15" s="439">
        <f t="shared" si="3"/>
        <v>240150</v>
      </c>
      <c r="J15" s="439">
        <f>J14</f>
        <v>34452</v>
      </c>
      <c r="K15" s="440">
        <f>K14</f>
        <v>0</v>
      </c>
      <c r="L15" s="441">
        <f t="shared" si="2"/>
        <v>283916</v>
      </c>
    </row>
    <row r="16" spans="1:18" ht="12" customHeight="1">
      <c r="A16" s="141" t="s">
        <v>17</v>
      </c>
      <c r="B16" s="216"/>
      <c r="C16" s="442"/>
      <c r="D16" s="442"/>
      <c r="E16" s="216"/>
      <c r="F16" s="216"/>
      <c r="G16" s="443">
        <f t="shared" si="3"/>
        <v>9314</v>
      </c>
      <c r="H16" s="443">
        <f t="shared" si="3"/>
        <v>0</v>
      </c>
      <c r="I16" s="443">
        <f t="shared" si="3"/>
        <v>240150</v>
      </c>
      <c r="J16" s="443">
        <f>J15</f>
        <v>34452</v>
      </c>
      <c r="K16" s="444">
        <f>K15</f>
        <v>0</v>
      </c>
      <c r="L16" s="445">
        <f t="shared" si="2"/>
        <v>283916</v>
      </c>
    </row>
    <row r="17" spans="1:18" s="120" customFormat="1" ht="12" customHeight="1">
      <c r="A17" s="1051" t="s">
        <v>639</v>
      </c>
      <c r="B17" s="1068" t="s">
        <v>451</v>
      </c>
      <c r="C17" s="1072" t="s">
        <v>452</v>
      </c>
      <c r="D17" s="1073"/>
      <c r="E17" s="1066" t="s">
        <v>162</v>
      </c>
      <c r="F17" s="1067"/>
      <c r="G17" s="432">
        <v>0</v>
      </c>
      <c r="H17" s="432">
        <v>349337</v>
      </c>
      <c r="I17" s="432">
        <v>0</v>
      </c>
      <c r="J17" s="432">
        <v>0</v>
      </c>
      <c r="K17" s="433">
        <v>0</v>
      </c>
      <c r="L17" s="434">
        <f>SUM(G17:K17)</f>
        <v>349337</v>
      </c>
    </row>
    <row r="18" spans="1:18" s="120" customFormat="1" ht="12" customHeight="1">
      <c r="A18" s="1052"/>
      <c r="B18" s="1047"/>
      <c r="C18" s="1074"/>
      <c r="D18" s="1075"/>
      <c r="E18" s="187" t="s">
        <v>638</v>
      </c>
      <c r="F18" s="435"/>
      <c r="G18" s="436">
        <v>0</v>
      </c>
      <c r="H18" s="436">
        <v>0</v>
      </c>
      <c r="I18" s="436">
        <v>0</v>
      </c>
      <c r="J18" s="436">
        <v>0</v>
      </c>
      <c r="K18" s="437">
        <v>91930</v>
      </c>
      <c r="L18" s="438">
        <f>SUM(G18:K18)</f>
        <v>91930</v>
      </c>
    </row>
    <row r="19" spans="1:18" s="120" customFormat="1" ht="12" customHeight="1">
      <c r="A19" s="1052"/>
      <c r="B19" s="1069"/>
      <c r="C19" s="422" t="s">
        <v>257</v>
      </c>
      <c r="D19" s="423"/>
      <c r="E19" s="179"/>
      <c r="F19" s="179"/>
      <c r="G19" s="436">
        <f>SUM(G17:G17)</f>
        <v>0</v>
      </c>
      <c r="H19" s="436">
        <f>SUM(H17:H18)</f>
        <v>349337</v>
      </c>
      <c r="I19" s="436">
        <f>SUM(I17:I18)</f>
        <v>0</v>
      </c>
      <c r="J19" s="436">
        <f>SUM(J17:J18)</f>
        <v>0</v>
      </c>
      <c r="K19" s="437">
        <f>SUM(K17:K18)</f>
        <v>91930</v>
      </c>
      <c r="L19" s="438">
        <f t="shared" si="2"/>
        <v>441267</v>
      </c>
    </row>
    <row r="20" spans="1:18" s="120" customFormat="1" ht="12" customHeight="1">
      <c r="A20" s="1052"/>
      <c r="B20" s="424" t="s">
        <v>257</v>
      </c>
      <c r="C20" s="427"/>
      <c r="D20" s="427"/>
      <c r="E20" s="142"/>
      <c r="F20" s="142"/>
      <c r="G20" s="439">
        <f>G19</f>
        <v>0</v>
      </c>
      <c r="H20" s="439">
        <f>H19</f>
        <v>349337</v>
      </c>
      <c r="I20" s="439">
        <f>I19</f>
        <v>0</v>
      </c>
      <c r="J20" s="439">
        <f>J19</f>
        <v>0</v>
      </c>
      <c r="K20" s="440">
        <f>K19</f>
        <v>91930</v>
      </c>
      <c r="L20" s="441">
        <f t="shared" si="2"/>
        <v>441267</v>
      </c>
    </row>
    <row r="21" spans="1:18" s="120" customFormat="1" ht="12" customHeight="1">
      <c r="A21" s="1052"/>
      <c r="B21" s="1068" t="s">
        <v>595</v>
      </c>
      <c r="C21" s="1076" t="s">
        <v>443</v>
      </c>
      <c r="D21" s="1077"/>
      <c r="E21" s="1066" t="s">
        <v>375</v>
      </c>
      <c r="F21" s="1067"/>
      <c r="G21" s="432">
        <v>0</v>
      </c>
      <c r="H21" s="432">
        <v>0</v>
      </c>
      <c r="I21" s="432">
        <v>168588</v>
      </c>
      <c r="J21" s="432">
        <v>0</v>
      </c>
      <c r="K21" s="433">
        <v>0</v>
      </c>
      <c r="L21" s="434">
        <f t="shared" si="2"/>
        <v>168588</v>
      </c>
    </row>
    <row r="22" spans="1:18" s="120" customFormat="1" ht="12" customHeight="1">
      <c r="A22" s="1052"/>
      <c r="B22" s="1069"/>
      <c r="C22" s="422" t="s">
        <v>257</v>
      </c>
      <c r="D22" s="423"/>
      <c r="E22" s="179"/>
      <c r="F22" s="179"/>
      <c r="G22" s="436">
        <f>SUM(G21:G21)</f>
        <v>0</v>
      </c>
      <c r="H22" s="436">
        <v>0</v>
      </c>
      <c r="I22" s="436">
        <f t="shared" ref="I22:K23" si="4">I21</f>
        <v>168588</v>
      </c>
      <c r="J22" s="436">
        <f t="shared" si="4"/>
        <v>0</v>
      </c>
      <c r="K22" s="437">
        <f t="shared" si="4"/>
        <v>0</v>
      </c>
      <c r="L22" s="438">
        <f t="shared" si="2"/>
        <v>168588</v>
      </c>
    </row>
    <row r="23" spans="1:18" s="120" customFormat="1" ht="12" customHeight="1">
      <c r="A23" s="1052"/>
      <c r="B23" s="424" t="s">
        <v>257</v>
      </c>
      <c r="C23" s="135"/>
      <c r="D23" s="135"/>
      <c r="E23" s="142"/>
      <c r="F23" s="142"/>
      <c r="G23" s="439">
        <f>G22</f>
        <v>0</v>
      </c>
      <c r="H23" s="439">
        <v>0</v>
      </c>
      <c r="I23" s="439">
        <f t="shared" si="4"/>
        <v>168588</v>
      </c>
      <c r="J23" s="439">
        <f t="shared" si="4"/>
        <v>0</v>
      </c>
      <c r="K23" s="440">
        <f t="shared" si="4"/>
        <v>0</v>
      </c>
      <c r="L23" s="441">
        <f t="shared" ref="L23:L28" si="5">SUM(G23:K23)</f>
        <v>168588</v>
      </c>
    </row>
    <row r="24" spans="1:18" s="120" customFormat="1" ht="12" customHeight="1">
      <c r="A24" s="447"/>
      <c r="B24" s="1068" t="s">
        <v>622</v>
      </c>
      <c r="C24" s="1076" t="s">
        <v>623</v>
      </c>
      <c r="D24" s="1077"/>
      <c r="E24" s="1066" t="s">
        <v>157</v>
      </c>
      <c r="F24" s="1067"/>
      <c r="G24" s="432">
        <v>0</v>
      </c>
      <c r="H24" s="432">
        <v>0</v>
      </c>
      <c r="I24" s="432">
        <v>0</v>
      </c>
      <c r="J24" s="432">
        <v>62640</v>
      </c>
      <c r="K24" s="433">
        <v>0</v>
      </c>
      <c r="L24" s="434">
        <f t="shared" si="5"/>
        <v>62640</v>
      </c>
    </row>
    <row r="25" spans="1:18" s="120" customFormat="1" ht="12" customHeight="1">
      <c r="A25" s="447"/>
      <c r="B25" s="1069"/>
      <c r="C25" s="422" t="s">
        <v>257</v>
      </c>
      <c r="D25" s="423"/>
      <c r="E25" s="179"/>
      <c r="F25" s="179"/>
      <c r="G25" s="436">
        <f>SUM(G24:G24)</f>
        <v>0</v>
      </c>
      <c r="H25" s="436">
        <v>0</v>
      </c>
      <c r="I25" s="436">
        <f t="shared" ref="I25:K26" si="6">I24</f>
        <v>0</v>
      </c>
      <c r="J25" s="436">
        <f t="shared" si="6"/>
        <v>62640</v>
      </c>
      <c r="K25" s="437">
        <f t="shared" si="6"/>
        <v>0</v>
      </c>
      <c r="L25" s="438">
        <f t="shared" si="5"/>
        <v>62640</v>
      </c>
    </row>
    <row r="26" spans="1:18" s="120" customFormat="1" ht="12" customHeight="1">
      <c r="A26" s="447"/>
      <c r="B26" s="424" t="s">
        <v>257</v>
      </c>
      <c r="C26" s="135"/>
      <c r="D26" s="135"/>
      <c r="E26" s="142"/>
      <c r="F26" s="142"/>
      <c r="G26" s="439">
        <f>G25</f>
        <v>0</v>
      </c>
      <c r="H26" s="439">
        <v>0</v>
      </c>
      <c r="I26" s="439">
        <f t="shared" si="6"/>
        <v>0</v>
      </c>
      <c r="J26" s="439">
        <f t="shared" si="6"/>
        <v>62640</v>
      </c>
      <c r="K26" s="440">
        <f t="shared" si="6"/>
        <v>0</v>
      </c>
      <c r="L26" s="441">
        <f t="shared" si="5"/>
        <v>62640</v>
      </c>
    </row>
    <row r="27" spans="1:18" ht="12" customHeight="1">
      <c r="A27" s="141" t="s">
        <v>17</v>
      </c>
      <c r="B27" s="142"/>
      <c r="C27" s="216"/>
      <c r="D27" s="216"/>
      <c r="E27" s="216"/>
      <c r="F27" s="216"/>
      <c r="G27" s="443">
        <f t="shared" ref="G27:J27" si="7">SUM(G20,G23,G26)</f>
        <v>0</v>
      </c>
      <c r="H27" s="443">
        <f t="shared" si="7"/>
        <v>349337</v>
      </c>
      <c r="I27" s="443">
        <f t="shared" si="7"/>
        <v>168588</v>
      </c>
      <c r="J27" s="443">
        <f t="shared" si="7"/>
        <v>62640</v>
      </c>
      <c r="K27" s="444">
        <f>SUM(K20,K23,K26)</f>
        <v>91930</v>
      </c>
      <c r="L27" s="445">
        <f t="shared" si="5"/>
        <v>672495</v>
      </c>
    </row>
    <row r="28" spans="1:18" ht="12" customHeight="1" thickBot="1">
      <c r="A28" s="448" t="s">
        <v>18</v>
      </c>
      <c r="B28" s="449"/>
      <c r="C28" s="449"/>
      <c r="D28" s="449"/>
      <c r="E28" s="449"/>
      <c r="F28" s="449"/>
      <c r="G28" s="450">
        <f>SUM(G10,G16,G27)</f>
        <v>9314</v>
      </c>
      <c r="H28" s="450">
        <f t="shared" ref="H28:K28" si="8">SUM(H10,H16,H27)</f>
        <v>349337</v>
      </c>
      <c r="I28" s="450">
        <f t="shared" si="8"/>
        <v>408738</v>
      </c>
      <c r="J28" s="450">
        <f t="shared" si="8"/>
        <v>126702</v>
      </c>
      <c r="K28" s="451">
        <f t="shared" si="8"/>
        <v>119902</v>
      </c>
      <c r="L28" s="452">
        <f t="shared" si="5"/>
        <v>1013993</v>
      </c>
    </row>
    <row r="29" spans="1:18" s="66" customFormat="1" ht="12" customHeight="1">
      <c r="B29" s="65"/>
      <c r="C29" s="65"/>
      <c r="D29" s="65"/>
      <c r="E29" s="65"/>
      <c r="F29" s="65"/>
      <c r="G29" s="63"/>
      <c r="H29" s="65"/>
      <c r="I29" s="65"/>
      <c r="J29" s="65"/>
      <c r="K29" s="65"/>
      <c r="L29" s="61" t="s">
        <v>576</v>
      </c>
      <c r="M29" s="65"/>
      <c r="N29" s="65"/>
      <c r="R29" s="65"/>
    </row>
    <row r="30" spans="1:18" s="66" customFormat="1" ht="10.199999999999999" customHeight="1">
      <c r="B30" s="65"/>
      <c r="C30" s="65"/>
      <c r="D30" s="65"/>
      <c r="E30" s="65"/>
      <c r="F30" s="65"/>
      <c r="G30" s="63"/>
      <c r="H30" s="65"/>
      <c r="I30" s="65"/>
      <c r="J30" s="65"/>
      <c r="K30" s="65"/>
      <c r="L30" s="136"/>
      <c r="M30" s="65"/>
      <c r="N30" s="65"/>
      <c r="R30" s="65"/>
    </row>
    <row r="31" spans="1:18" s="66" customFormat="1" ht="24" customHeight="1">
      <c r="A31" s="64" t="s">
        <v>655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R31" s="65"/>
    </row>
    <row r="32" spans="1:18" s="66" customFormat="1" ht="10.199999999999999" customHeight="1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R32" s="65"/>
    </row>
    <row r="33" spans="1:14" ht="12" customHeight="1" thickBot="1">
      <c r="L33" s="90" t="s">
        <v>10</v>
      </c>
      <c r="M33" s="136"/>
      <c r="N33" s="136"/>
    </row>
    <row r="34" spans="1:14" s="227" customFormat="1" ht="12" customHeight="1">
      <c r="A34" s="945" t="s">
        <v>665</v>
      </c>
      <c r="B34" s="947" t="s">
        <v>611</v>
      </c>
      <c r="C34" s="1004"/>
      <c r="D34" s="1004"/>
      <c r="E34" s="951" t="s">
        <v>636</v>
      </c>
      <c r="F34" s="1018"/>
      <c r="G34" s="1018"/>
      <c r="H34" s="1018"/>
      <c r="I34" s="1018"/>
      <c r="J34" s="1018"/>
      <c r="K34" s="1018"/>
      <c r="L34" s="1019"/>
      <c r="M34" s="120"/>
    </row>
    <row r="35" spans="1:14" s="227" customFormat="1" ht="12" customHeight="1">
      <c r="A35" s="1005"/>
      <c r="B35" s="1017"/>
      <c r="C35" s="1006"/>
      <c r="D35" s="1006"/>
      <c r="E35" s="954" t="s">
        <v>19</v>
      </c>
      <c r="F35" s="1006"/>
      <c r="G35" s="1006"/>
      <c r="H35" s="1006"/>
      <c r="I35" s="1006"/>
      <c r="J35" s="1006"/>
      <c r="K35" s="1016"/>
      <c r="L35" s="348" t="s">
        <v>13</v>
      </c>
      <c r="M35" s="120"/>
    </row>
    <row r="36" spans="1:14" ht="12" customHeight="1">
      <c r="A36" s="1051" t="s">
        <v>619</v>
      </c>
      <c r="B36" s="1053" t="s">
        <v>620</v>
      </c>
      <c r="C36" s="1055" t="s">
        <v>662</v>
      </c>
      <c r="D36" s="1056"/>
      <c r="E36" s="160" t="s">
        <v>624</v>
      </c>
      <c r="F36" s="162"/>
      <c r="G36" s="162"/>
      <c r="H36" s="161"/>
      <c r="I36" s="162"/>
      <c r="J36" s="162"/>
      <c r="K36" s="453"/>
      <c r="L36" s="377"/>
      <c r="M36" s="324"/>
      <c r="N36" s="254"/>
    </row>
    <row r="37" spans="1:14" ht="12" customHeight="1">
      <c r="A37" s="1052"/>
      <c r="B37" s="1054"/>
      <c r="C37" s="1057"/>
      <c r="D37" s="1058"/>
      <c r="E37" s="169" t="s">
        <v>625</v>
      </c>
      <c r="F37" s="135"/>
      <c r="G37" s="135"/>
      <c r="H37" s="170"/>
      <c r="I37" s="170"/>
      <c r="J37" s="135">
        <v>1</v>
      </c>
      <c r="K37" s="454" t="s">
        <v>16</v>
      </c>
      <c r="L37" s="379">
        <v>29610</v>
      </c>
      <c r="M37" s="324"/>
      <c r="N37" s="254"/>
    </row>
    <row r="38" spans="1:14" ht="12" customHeight="1">
      <c r="A38" s="1052"/>
      <c r="B38" s="1054"/>
      <c r="C38" s="1057"/>
      <c r="D38" s="1058"/>
      <c r="E38" s="169" t="s">
        <v>640</v>
      </c>
      <c r="F38" s="135"/>
      <c r="G38" s="135"/>
      <c r="H38" s="170"/>
      <c r="I38" s="170"/>
      <c r="J38" s="135">
        <v>1</v>
      </c>
      <c r="K38" s="454" t="s">
        <v>16</v>
      </c>
      <c r="L38" s="379">
        <v>9720</v>
      </c>
      <c r="M38" s="324"/>
      <c r="N38" s="254"/>
    </row>
    <row r="39" spans="1:14" ht="12" customHeight="1">
      <c r="A39" s="1052"/>
      <c r="B39" s="1054"/>
      <c r="C39" s="1057"/>
      <c r="D39" s="1058"/>
      <c r="E39" s="177" t="s">
        <v>554</v>
      </c>
      <c r="F39" s="179"/>
      <c r="G39" s="179"/>
      <c r="H39" s="178"/>
      <c r="I39" s="178"/>
      <c r="J39" s="179">
        <v>1</v>
      </c>
      <c r="K39" s="455" t="s">
        <v>16</v>
      </c>
      <c r="L39" s="381">
        <v>18252</v>
      </c>
      <c r="M39" s="324"/>
      <c r="N39" s="254"/>
    </row>
    <row r="40" spans="1:14" ht="12" customHeight="1">
      <c r="A40" s="1052"/>
      <c r="B40" s="1054"/>
      <c r="C40" s="428" t="s">
        <v>257</v>
      </c>
      <c r="D40" s="429"/>
      <c r="E40" s="179"/>
      <c r="F40" s="179"/>
      <c r="G40" s="179"/>
      <c r="H40" s="178"/>
      <c r="I40" s="179"/>
      <c r="J40" s="179"/>
      <c r="K40" s="455"/>
      <c r="L40" s="381">
        <f>SUM(L36:L39)</f>
        <v>57582</v>
      </c>
      <c r="M40" s="324"/>
      <c r="N40" s="254"/>
    </row>
    <row r="41" spans="1:14" ht="12" customHeight="1">
      <c r="A41" s="1052"/>
      <c r="B41" s="424" t="s">
        <v>257</v>
      </c>
      <c r="C41" s="142"/>
      <c r="D41" s="142"/>
      <c r="E41" s="870"/>
      <c r="F41" s="870"/>
      <c r="G41" s="870"/>
      <c r="H41" s="209"/>
      <c r="I41" s="142"/>
      <c r="J41" s="142"/>
      <c r="K41" s="456"/>
      <c r="L41" s="383">
        <f>L40</f>
        <v>57582</v>
      </c>
      <c r="M41" s="324"/>
      <c r="N41" s="254"/>
    </row>
    <row r="42" spans="1:14" ht="12" customHeight="1" thickBot="1">
      <c r="A42" s="457" t="s">
        <v>17</v>
      </c>
      <c r="B42" s="221"/>
      <c r="C42" s="449"/>
      <c r="D42" s="449"/>
      <c r="E42" s="449"/>
      <c r="F42" s="449"/>
      <c r="G42" s="449"/>
      <c r="H42" s="449"/>
      <c r="I42" s="449"/>
      <c r="J42" s="449"/>
      <c r="K42" s="458"/>
      <c r="L42" s="392">
        <f>L41</f>
        <v>57582</v>
      </c>
      <c r="M42" s="324"/>
      <c r="N42" s="254"/>
    </row>
    <row r="43" spans="1:14" ht="12" customHeight="1">
      <c r="A43" s="1051" t="s">
        <v>331</v>
      </c>
      <c r="B43" s="1053" t="s">
        <v>348</v>
      </c>
      <c r="C43" s="1055" t="s">
        <v>334</v>
      </c>
      <c r="D43" s="1056"/>
      <c r="E43" s="169" t="s">
        <v>612</v>
      </c>
      <c r="F43" s="135"/>
      <c r="G43" s="135"/>
      <c r="H43" s="170"/>
      <c r="I43" s="135"/>
      <c r="J43" s="162"/>
      <c r="K43" s="453"/>
      <c r="L43" s="379"/>
      <c r="M43" s="324"/>
      <c r="N43" s="254"/>
    </row>
    <row r="44" spans="1:14" ht="12" customHeight="1">
      <c r="A44" s="1052"/>
      <c r="B44" s="1054"/>
      <c r="C44" s="1057"/>
      <c r="D44" s="1058"/>
      <c r="E44" s="177" t="s">
        <v>122</v>
      </c>
      <c r="F44" s="179"/>
      <c r="G44" s="179"/>
      <c r="H44" s="178"/>
      <c r="I44" s="178"/>
      <c r="J44" s="179">
        <v>1</v>
      </c>
      <c r="K44" s="455" t="s">
        <v>16</v>
      </c>
      <c r="L44" s="381">
        <v>9313.5</v>
      </c>
      <c r="M44" s="324"/>
      <c r="N44" s="254"/>
    </row>
    <row r="45" spans="1:14" ht="12" customHeight="1">
      <c r="A45" s="1052"/>
      <c r="B45" s="1054"/>
      <c r="C45" s="1057"/>
      <c r="D45" s="1058"/>
      <c r="E45" s="169" t="s">
        <v>613</v>
      </c>
      <c r="F45" s="135"/>
      <c r="G45" s="135"/>
      <c r="H45" s="170"/>
      <c r="I45" s="170"/>
      <c r="J45" s="135"/>
      <c r="K45" s="454"/>
      <c r="L45" s="379"/>
      <c r="M45" s="324"/>
      <c r="N45" s="254"/>
    </row>
    <row r="46" spans="1:14" ht="12" customHeight="1">
      <c r="A46" s="1052"/>
      <c r="B46" s="1054"/>
      <c r="C46" s="1057"/>
      <c r="D46" s="1058"/>
      <c r="E46" s="177" t="s">
        <v>614</v>
      </c>
      <c r="F46" s="179"/>
      <c r="G46" s="179"/>
      <c r="H46" s="178"/>
      <c r="I46" s="178"/>
      <c r="J46" s="179">
        <v>1</v>
      </c>
      <c r="K46" s="455" t="s">
        <v>77</v>
      </c>
      <c r="L46" s="381">
        <v>240150</v>
      </c>
      <c r="M46" s="324"/>
      <c r="N46" s="254"/>
    </row>
    <row r="47" spans="1:14" ht="12" customHeight="1">
      <c r="A47" s="1052"/>
      <c r="B47" s="1054"/>
      <c r="C47" s="1057"/>
      <c r="D47" s="1058"/>
      <c r="E47" s="169" t="s">
        <v>617</v>
      </c>
      <c r="F47" s="135"/>
      <c r="G47" s="135"/>
      <c r="H47" s="170"/>
      <c r="I47" s="170"/>
      <c r="J47" s="135"/>
      <c r="K47" s="454"/>
      <c r="L47" s="379"/>
      <c r="M47" s="324"/>
      <c r="N47" s="254"/>
    </row>
    <row r="48" spans="1:14" ht="12" customHeight="1">
      <c r="A48" s="1052"/>
      <c r="B48" s="1054"/>
      <c r="C48" s="1057"/>
      <c r="D48" s="1058"/>
      <c r="E48" s="177" t="s">
        <v>618</v>
      </c>
      <c r="F48" s="179"/>
      <c r="G48" s="179"/>
      <c r="H48" s="178"/>
      <c r="I48" s="178"/>
      <c r="J48" s="179">
        <v>1</v>
      </c>
      <c r="K48" s="455" t="s">
        <v>77</v>
      </c>
      <c r="L48" s="381">
        <v>34452</v>
      </c>
      <c r="M48" s="324"/>
      <c r="N48" s="254"/>
    </row>
    <row r="49" spans="1:14" ht="12" customHeight="1">
      <c r="A49" s="1052"/>
      <c r="B49" s="1054"/>
      <c r="C49" s="428" t="s">
        <v>257</v>
      </c>
      <c r="D49" s="429"/>
      <c r="E49" s="179"/>
      <c r="F49" s="179"/>
      <c r="G49" s="179"/>
      <c r="H49" s="178"/>
      <c r="I49" s="179"/>
      <c r="J49" s="179"/>
      <c r="K49" s="455"/>
      <c r="L49" s="381">
        <f>SUM(L43:L48)</f>
        <v>283915.5</v>
      </c>
      <c r="M49" s="324"/>
      <c r="N49" s="254"/>
    </row>
    <row r="50" spans="1:14" ht="12" customHeight="1">
      <c r="A50" s="1052"/>
      <c r="B50" s="424" t="s">
        <v>257</v>
      </c>
      <c r="C50" s="142"/>
      <c r="D50" s="142"/>
      <c r="E50" s="870"/>
      <c r="F50" s="870"/>
      <c r="G50" s="870"/>
      <c r="H50" s="209"/>
      <c r="I50" s="142"/>
      <c r="J50" s="142"/>
      <c r="K50" s="456"/>
      <c r="L50" s="383">
        <f>L49</f>
        <v>283915.5</v>
      </c>
      <c r="M50" s="324"/>
      <c r="N50" s="254"/>
    </row>
    <row r="51" spans="1:14" ht="12" customHeight="1" thickBot="1">
      <c r="A51" s="457" t="s">
        <v>17</v>
      </c>
      <c r="B51" s="221"/>
      <c r="C51" s="449"/>
      <c r="D51" s="449"/>
      <c r="E51" s="449"/>
      <c r="F51" s="449"/>
      <c r="G51" s="449"/>
      <c r="H51" s="449"/>
      <c r="I51" s="449"/>
      <c r="J51" s="449"/>
      <c r="K51" s="458"/>
      <c r="L51" s="392">
        <f>L50</f>
        <v>283915.5</v>
      </c>
      <c r="M51" s="324"/>
      <c r="N51" s="254"/>
    </row>
    <row r="52" spans="1:14" s="120" customFormat="1" ht="12" customHeight="1">
      <c r="A52" s="1059" t="s">
        <v>639</v>
      </c>
      <c r="B52" s="1060" t="s">
        <v>451</v>
      </c>
      <c r="C52" s="1061" t="s">
        <v>452</v>
      </c>
      <c r="D52" s="1062"/>
      <c r="E52" s="1084" t="s">
        <v>453</v>
      </c>
      <c r="F52" s="1085"/>
      <c r="G52" s="1085"/>
      <c r="H52" s="1085"/>
      <c r="I52" s="1085"/>
      <c r="J52" s="459"/>
      <c r="K52" s="460"/>
      <c r="L52" s="395"/>
      <c r="M52" s="324"/>
    </row>
    <row r="53" spans="1:14" s="120" customFormat="1" ht="12" customHeight="1">
      <c r="A53" s="1052"/>
      <c r="B53" s="1047"/>
      <c r="C53" s="1048"/>
      <c r="D53" s="1049"/>
      <c r="E53" s="169" t="s">
        <v>454</v>
      </c>
      <c r="F53" s="135"/>
      <c r="G53" s="135"/>
      <c r="H53" s="170"/>
      <c r="I53" s="135"/>
      <c r="J53" s="135"/>
      <c r="K53" s="454"/>
      <c r="L53" s="379"/>
      <c r="M53" s="324"/>
    </row>
    <row r="54" spans="1:14" s="120" customFormat="1" ht="12" customHeight="1">
      <c r="A54" s="1052"/>
      <c r="B54" s="1047"/>
      <c r="C54" s="1048"/>
      <c r="D54" s="1049"/>
      <c r="E54" s="169" t="s">
        <v>455</v>
      </c>
      <c r="F54" s="135"/>
      <c r="G54" s="135"/>
      <c r="H54" s="170"/>
      <c r="I54" s="170"/>
      <c r="J54" s="135">
        <v>1</v>
      </c>
      <c r="K54" s="454" t="s">
        <v>77</v>
      </c>
      <c r="L54" s="379">
        <v>349337</v>
      </c>
      <c r="M54" s="324"/>
    </row>
    <row r="55" spans="1:14" s="120" customFormat="1" ht="12" customHeight="1">
      <c r="A55" s="1052"/>
      <c r="B55" s="1047"/>
      <c r="C55" s="430"/>
      <c r="D55" s="431"/>
      <c r="E55" s="177" t="s">
        <v>641</v>
      </c>
      <c r="F55" s="179"/>
      <c r="G55" s="179"/>
      <c r="H55" s="178"/>
      <c r="I55" s="178"/>
      <c r="J55" s="179">
        <v>1</v>
      </c>
      <c r="K55" s="455" t="s">
        <v>642</v>
      </c>
      <c r="L55" s="381">
        <v>91930</v>
      </c>
      <c r="M55" s="324"/>
    </row>
    <row r="56" spans="1:14" s="120" customFormat="1" ht="12" customHeight="1">
      <c r="A56" s="1052"/>
      <c r="B56" s="1047"/>
      <c r="C56" s="428" t="s">
        <v>257</v>
      </c>
      <c r="D56" s="429"/>
      <c r="E56" s="179"/>
      <c r="F56" s="179"/>
      <c r="G56" s="179"/>
      <c r="H56" s="178"/>
      <c r="I56" s="179"/>
      <c r="J56" s="179"/>
      <c r="K56" s="455"/>
      <c r="L56" s="381">
        <f>SUM(L52:L55)</f>
        <v>441267</v>
      </c>
      <c r="M56" s="324"/>
    </row>
    <row r="57" spans="1:14" s="120" customFormat="1" ht="12" customHeight="1">
      <c r="A57" s="1052"/>
      <c r="B57" s="424" t="s">
        <v>257</v>
      </c>
      <c r="C57" s="142"/>
      <c r="D57" s="142"/>
      <c r="E57" s="870"/>
      <c r="F57" s="870"/>
      <c r="G57" s="870"/>
      <c r="H57" s="209"/>
      <c r="I57" s="142"/>
      <c r="J57" s="142"/>
      <c r="K57" s="456"/>
      <c r="L57" s="383">
        <f>L56</f>
        <v>441267</v>
      </c>
      <c r="M57" s="324"/>
    </row>
    <row r="58" spans="1:14" s="120" customFormat="1" ht="12" customHeight="1">
      <c r="A58" s="1052"/>
      <c r="B58" s="1047" t="s">
        <v>595</v>
      </c>
      <c r="C58" s="1048" t="s">
        <v>443</v>
      </c>
      <c r="D58" s="1049"/>
      <c r="E58" s="877" t="s">
        <v>596</v>
      </c>
      <c r="F58" s="1050"/>
      <c r="G58" s="1050"/>
      <c r="H58" s="170"/>
      <c r="I58" s="135"/>
      <c r="J58" s="135"/>
      <c r="K58" s="454"/>
      <c r="L58" s="379"/>
      <c r="M58" s="324"/>
    </row>
    <row r="59" spans="1:14" s="120" customFormat="1" ht="12" customHeight="1">
      <c r="A59" s="1052"/>
      <c r="B59" s="1047"/>
      <c r="C59" s="1048"/>
      <c r="D59" s="1049"/>
      <c r="E59" s="177" t="s">
        <v>597</v>
      </c>
      <c r="F59" s="179"/>
      <c r="G59" s="179"/>
      <c r="H59" s="178"/>
      <c r="I59" s="178"/>
      <c r="J59" s="179">
        <v>1</v>
      </c>
      <c r="K59" s="455" t="s">
        <v>324</v>
      </c>
      <c r="L59" s="381">
        <v>168588</v>
      </c>
      <c r="M59" s="324"/>
    </row>
    <row r="60" spans="1:14" s="120" customFormat="1" ht="12" customHeight="1">
      <c r="A60" s="1052"/>
      <c r="B60" s="1047"/>
      <c r="C60" s="428" t="s">
        <v>257</v>
      </c>
      <c r="D60" s="429"/>
      <c r="E60" s="179"/>
      <c r="F60" s="179"/>
      <c r="G60" s="179"/>
      <c r="H60" s="178"/>
      <c r="I60" s="179"/>
      <c r="J60" s="179"/>
      <c r="K60" s="455"/>
      <c r="L60" s="381">
        <f>SUM(L58:L59)</f>
        <v>168588</v>
      </c>
      <c r="M60" s="324"/>
    </row>
    <row r="61" spans="1:14" s="120" customFormat="1" ht="12" customHeight="1">
      <c r="A61" s="1052"/>
      <c r="B61" s="424" t="s">
        <v>257</v>
      </c>
      <c r="C61" s="142"/>
      <c r="D61" s="142"/>
      <c r="E61" s="870"/>
      <c r="F61" s="870"/>
      <c r="G61" s="870"/>
      <c r="H61" s="209"/>
      <c r="I61" s="142"/>
      <c r="J61" s="142"/>
      <c r="K61" s="456"/>
      <c r="L61" s="383">
        <f>L60</f>
        <v>168588</v>
      </c>
      <c r="M61" s="324"/>
    </row>
    <row r="62" spans="1:14" s="120" customFormat="1" ht="12" customHeight="1">
      <c r="A62" s="447"/>
      <c r="B62" s="1047" t="s">
        <v>622</v>
      </c>
      <c r="C62" s="1048" t="s">
        <v>623</v>
      </c>
      <c r="D62" s="1049"/>
      <c r="E62" s="877" t="s">
        <v>93</v>
      </c>
      <c r="F62" s="1050"/>
      <c r="G62" s="1050"/>
      <c r="H62" s="170"/>
      <c r="I62" s="135"/>
      <c r="J62" s="135"/>
      <c r="K62" s="454"/>
      <c r="L62" s="379"/>
      <c r="M62" s="324"/>
    </row>
    <row r="63" spans="1:14" s="120" customFormat="1" ht="12" customHeight="1">
      <c r="A63" s="447"/>
      <c r="B63" s="1047"/>
      <c r="C63" s="1048"/>
      <c r="D63" s="1049"/>
      <c r="E63" s="177" t="s">
        <v>626</v>
      </c>
      <c r="F63" s="179"/>
      <c r="G63" s="179"/>
      <c r="H63" s="178"/>
      <c r="I63" s="178"/>
      <c r="J63" s="179">
        <v>1</v>
      </c>
      <c r="K63" s="455" t="s">
        <v>77</v>
      </c>
      <c r="L63" s="381">
        <v>62640</v>
      </c>
      <c r="M63" s="324"/>
    </row>
    <row r="64" spans="1:14" s="120" customFormat="1" ht="12" customHeight="1">
      <c r="A64" s="447"/>
      <c r="B64" s="1047"/>
      <c r="C64" s="428" t="s">
        <v>257</v>
      </c>
      <c r="D64" s="429"/>
      <c r="E64" s="179"/>
      <c r="F64" s="179"/>
      <c r="G64" s="179"/>
      <c r="H64" s="178"/>
      <c r="I64" s="179"/>
      <c r="J64" s="179"/>
      <c r="K64" s="455"/>
      <c r="L64" s="381">
        <f>SUM(L62:L63)</f>
        <v>62640</v>
      </c>
      <c r="M64" s="324"/>
    </row>
    <row r="65" spans="1:14" s="120" customFormat="1" ht="12" customHeight="1">
      <c r="A65" s="447"/>
      <c r="B65" s="424" t="s">
        <v>257</v>
      </c>
      <c r="C65" s="135"/>
      <c r="D65" s="135"/>
      <c r="E65" s="870"/>
      <c r="F65" s="870"/>
      <c r="G65" s="870"/>
      <c r="H65" s="170"/>
      <c r="I65" s="135"/>
      <c r="J65" s="135"/>
      <c r="K65" s="454"/>
      <c r="L65" s="379">
        <f>L64</f>
        <v>62640</v>
      </c>
      <c r="M65" s="324"/>
    </row>
    <row r="66" spans="1:14" ht="12" customHeight="1">
      <c r="A66" s="141" t="s">
        <v>17</v>
      </c>
      <c r="B66" s="142"/>
      <c r="C66" s="216"/>
      <c r="D66" s="216"/>
      <c r="E66" s="216"/>
      <c r="F66" s="216"/>
      <c r="G66" s="216"/>
      <c r="H66" s="216"/>
      <c r="I66" s="216"/>
      <c r="J66" s="216"/>
      <c r="K66" s="461"/>
      <c r="L66" s="385">
        <f>L57+L61+L65</f>
        <v>672495</v>
      </c>
      <c r="M66" s="324"/>
      <c r="N66" s="254"/>
    </row>
    <row r="67" spans="1:14" ht="12" customHeight="1" thickBot="1">
      <c r="A67" s="448" t="s">
        <v>18</v>
      </c>
      <c r="B67" s="449"/>
      <c r="C67" s="449"/>
      <c r="D67" s="449"/>
      <c r="E67" s="449"/>
      <c r="F67" s="449"/>
      <c r="G67" s="449"/>
      <c r="H67" s="462"/>
      <c r="I67" s="449"/>
      <c r="J67" s="449"/>
      <c r="K67" s="458"/>
      <c r="L67" s="392">
        <f>L42+L51+L66</f>
        <v>1013992.5</v>
      </c>
      <c r="M67" s="324"/>
    </row>
    <row r="68" spans="1:14" ht="12" customHeight="1">
      <c r="L68" s="61" t="s">
        <v>427</v>
      </c>
    </row>
  </sheetData>
  <mergeCells count="56">
    <mergeCell ref="K4:K5"/>
    <mergeCell ref="E35:K35"/>
    <mergeCell ref="E13:F13"/>
    <mergeCell ref="G4:G5"/>
    <mergeCell ref="H4:H5"/>
    <mergeCell ref="I4:I5"/>
    <mergeCell ref="E34:L34"/>
    <mergeCell ref="E21:F21"/>
    <mergeCell ref="L4:L5"/>
    <mergeCell ref="E6:F6"/>
    <mergeCell ref="J4:J5"/>
    <mergeCell ref="E58:G58"/>
    <mergeCell ref="E61:G61"/>
    <mergeCell ref="C47:D48"/>
    <mergeCell ref="A34:A35"/>
    <mergeCell ref="B24:B25"/>
    <mergeCell ref="C24:D24"/>
    <mergeCell ref="B34:D35"/>
    <mergeCell ref="C43:D44"/>
    <mergeCell ref="C45:D46"/>
    <mergeCell ref="E57:G57"/>
    <mergeCell ref="E52:I52"/>
    <mergeCell ref="A4:A5"/>
    <mergeCell ref="B4:D5"/>
    <mergeCell ref="E4:F5"/>
    <mergeCell ref="A6:A9"/>
    <mergeCell ref="B6:B8"/>
    <mergeCell ref="C6:D7"/>
    <mergeCell ref="A11:A15"/>
    <mergeCell ref="E24:F24"/>
    <mergeCell ref="B11:B14"/>
    <mergeCell ref="E11:F11"/>
    <mergeCell ref="A17:A23"/>
    <mergeCell ref="B17:B19"/>
    <mergeCell ref="E17:F17"/>
    <mergeCell ref="E12:F12"/>
    <mergeCell ref="C17:D18"/>
    <mergeCell ref="B21:B22"/>
    <mergeCell ref="C21:D21"/>
    <mergeCell ref="C11:D12"/>
    <mergeCell ref="B62:B64"/>
    <mergeCell ref="C62:D63"/>
    <mergeCell ref="E62:G62"/>
    <mergeCell ref="E65:G65"/>
    <mergeCell ref="A36:A41"/>
    <mergeCell ref="B36:B40"/>
    <mergeCell ref="C36:D39"/>
    <mergeCell ref="E41:G41"/>
    <mergeCell ref="A43:A50"/>
    <mergeCell ref="B43:B49"/>
    <mergeCell ref="E50:G50"/>
    <mergeCell ref="A52:A61"/>
    <mergeCell ref="B52:B56"/>
    <mergeCell ref="C52:D54"/>
    <mergeCell ref="B58:B60"/>
    <mergeCell ref="C58:D59"/>
  </mergeCells>
  <phoneticPr fontId="2"/>
  <pageMargins left="0.70866141732283472" right="0.70866141732283472" top="0.78740157480314965" bottom="0.19685039370078741" header="0.35433070866141736" footer="0"/>
  <pageSetup paperSize="9" scale="95" firstPageNumber="92" orientation="portrait" blackAndWhite="1" useFirstPageNumber="1" r:id="rId1"/>
  <headerFooter differentOddEven="1" scaleWithDoc="0" alignWithMargins="0">
    <oddHeader>&amp;R&amp;"ＭＳ Ｐ明朝,標準"Ⅸ林構事業　　　　　- &amp;P -</oddHeader>
    <evenHeader>&amp;L&amp;"ＭＳ Ｐ明朝,標準"- &amp;P -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958e96-db4f-4530-8d4e-6a1e71ae3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E38A1A5BB7C40A1C69240F43F006B" ma:contentTypeVersion="15" ma:contentTypeDescription="新しいドキュメントを作成します。" ma:contentTypeScope="" ma:versionID="b1d0389e0e3cc7040d8392fd9fef310e">
  <xsd:schema xmlns:xsd="http://www.w3.org/2001/XMLSchema" xmlns:xs="http://www.w3.org/2001/XMLSchema" xmlns:p="http://schemas.microsoft.com/office/2006/metadata/properties" xmlns:ns3="9e0e3b5b-2cae-41d7-835b-9dff6050ca0e" xmlns:ns4="ae958e96-db4f-4530-8d4e-6a1e71ae38ea" targetNamespace="http://schemas.microsoft.com/office/2006/metadata/properties" ma:root="true" ma:fieldsID="de395d0306a7b2f31103e49f09792e32" ns3:_="" ns4:_="">
    <xsd:import namespace="9e0e3b5b-2cae-41d7-835b-9dff6050ca0e"/>
    <xsd:import namespace="ae958e96-db4f-4530-8d4e-6a1e71ae38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3b5b-2cae-41d7-835b-9dff6050ca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58e96-db4f-4530-8d4e-6a1e71ae3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539142-D265-4A9B-AB8B-6024CAF5E5E9}">
  <ds:schemaRefs>
    <ds:schemaRef ds:uri="http://schemas.microsoft.com/office/2006/metadata/properties"/>
    <ds:schemaRef ds:uri="ae958e96-db4f-4530-8d4e-6a1e71ae38e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e0e3b5b-2cae-41d7-835b-9dff6050ca0e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31A26F-530C-421C-9D75-8EBE3D567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3b5b-2cae-41d7-835b-9dff6050ca0e"/>
    <ds:schemaRef ds:uri="ae958e96-db4f-4530-8d4e-6a1e71ae3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BE5CE0-8043-4385-B9FB-1A548D302B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18</vt:i4>
      </vt:variant>
    </vt:vector>
  </HeadingPairs>
  <TitlesOfParts>
    <vt:vector size="32" baseType="lpstr">
      <vt:lpstr>【83P】9-1第１次林構～活性化林構</vt:lpstr>
      <vt:lpstr>【84P】9-2(1)～(6)強化林構</vt:lpstr>
      <vt:lpstr>【85P】9-3(1)</vt:lpstr>
      <vt:lpstr>【86P】9-3(2)(3)(4)</vt:lpstr>
      <vt:lpstr>【87P】9-3(5)(6)</vt:lpstr>
      <vt:lpstr>【88P-89P】9-4、5交付金</vt:lpstr>
      <vt:lpstr>【90P】9-6交付金</vt:lpstr>
      <vt:lpstr>【91P】9-7交付金</vt:lpstr>
      <vt:lpstr>【92P】9-8、9交付金</vt:lpstr>
      <vt:lpstr>【93P-94P】9-10～17交付金</vt:lpstr>
      <vt:lpstr>【95P】9-18、19交付金</vt:lpstr>
      <vt:lpstr>【96P】9-20基金実績 H21～H28 </vt:lpstr>
      <vt:lpstr>【97P】9-21基金事業内容 H21～H28</vt:lpstr>
      <vt:lpstr>98調整ページ</vt:lpstr>
      <vt:lpstr>'【83P】9-1第１次林構～活性化林構'!Print_Area</vt:lpstr>
      <vt:lpstr>'【84P】9-2(1)～(6)強化林構'!Print_Area</vt:lpstr>
      <vt:lpstr>'【85P】9-3(1)'!Print_Area</vt:lpstr>
      <vt:lpstr>'【86P】9-3(2)(3)(4)'!Print_Area</vt:lpstr>
      <vt:lpstr>'【87P】9-3(5)(6)'!Print_Area</vt:lpstr>
      <vt:lpstr>'【88P-89P】9-4、5交付金'!Print_Area</vt:lpstr>
      <vt:lpstr>'【90P】9-6交付金'!Print_Area</vt:lpstr>
      <vt:lpstr>'【91P】9-7交付金'!Print_Area</vt:lpstr>
      <vt:lpstr>'【92P】9-8、9交付金'!Print_Area</vt:lpstr>
      <vt:lpstr>'【93P-94P】9-10～17交付金'!Print_Area</vt:lpstr>
      <vt:lpstr>'【95P】9-18、19交付金'!Print_Area</vt:lpstr>
      <vt:lpstr>'【96P】9-20基金実績 H21～H28 '!Print_Area</vt:lpstr>
      <vt:lpstr>'【97P】9-21基金事業内容 H21～H28'!Print_Area</vt:lpstr>
      <vt:lpstr>'98調整ページ'!Print_Area</vt:lpstr>
      <vt:lpstr>'【88P-89P】9-4、5交付金'!Print_Titles</vt:lpstr>
      <vt:lpstr>'【91P】9-7交付金'!Print_Titles</vt:lpstr>
      <vt:lpstr>'【92P】9-8、9交付金'!Print_Titles</vt:lpstr>
      <vt:lpstr>'【96P】9-20基金実績 H21～H28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登丸 早智子７７</dc:creator>
  <cp:lastModifiedBy>（林）齋藤 俊裕</cp:lastModifiedBy>
  <cp:lastPrinted>2024-03-12T09:14:46Z</cp:lastPrinted>
  <dcterms:created xsi:type="dcterms:W3CDTF">1997-01-08T22:48:59Z</dcterms:created>
  <dcterms:modified xsi:type="dcterms:W3CDTF">2024-03-12T09:15:25Z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0x010100AF8E38A1A5BB7C40A1C69240F43F006B</vt:lpwstr>
  </property>
</Properties>
</file>