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1" documentId="8_{814AA650-6606-40F3-9498-B7340D29F4AB}" xr6:coauthVersionLast="36" xr6:coauthVersionMax="36" xr10:uidLastSave="{74BE74C2-D183-4CF4-868F-D6D05DF961EB}"/>
  <bookViews>
    <workbookView xWindow="0" yWindow="0" windowWidth="23040" windowHeight="8976" xr2:uid="{00000000-000D-0000-FFFF-FFFF00000000}"/>
  </bookViews>
  <sheets>
    <sheet name="【73P】7-1連合会" sheetId="8" r:id="rId1"/>
    <sheet name="【74P】7-2森林組合" sheetId="11" r:id="rId2"/>
    <sheet name="【75P】7-3生産森組" sheetId="12" r:id="rId3"/>
    <sheet name="【76P】7-4雇用労働者" sheetId="13" r:id="rId4"/>
    <sheet name="【77P】7-5入会資源" sheetId="7" r:id="rId5"/>
    <sheet name="78ページ調整" sheetId="10" r:id="rId6"/>
  </sheets>
  <definedNames>
    <definedName name="_xlnm.Print_Area" localSheetId="0">'【73P】7-1連合会'!$A$1:$J$32</definedName>
    <definedName name="_xlnm.Print_Area" localSheetId="1">'【74P】7-2森林組合'!$A$1:$H$46</definedName>
    <definedName name="_xlnm.Print_Area" localSheetId="2">'【75P】7-3生産森組'!$A$1:$K$73</definedName>
    <definedName name="_xlnm.Print_Area" localSheetId="3">'【76P】7-4雇用労働者'!$A$1:$I$38</definedName>
    <definedName name="_xlnm.Print_Area" localSheetId="4">'【77P】7-5入会資源'!$A$1:$H$61</definedName>
    <definedName name="_xlnm.Print_Area" localSheetId="5">'78ページ調整'!$A$1:$A$13</definedName>
    <definedName name="_xlnm.Print_Titles" localSheetId="2">'【75P】7-3生産森組'!$1:$5</definedName>
  </definedNames>
  <calcPr calcId="191029"/>
</workbook>
</file>

<file path=xl/calcChain.xml><?xml version="1.0" encoding="utf-8"?>
<calcChain xmlns="http://schemas.openxmlformats.org/spreadsheetml/2006/main">
  <c r="I35" i="13" l="1"/>
  <c r="D35" i="13"/>
  <c r="I34" i="13"/>
  <c r="D34" i="13"/>
  <c r="I33" i="13"/>
  <c r="D33" i="13"/>
  <c r="D32" i="13" s="1"/>
  <c r="I32" i="13"/>
  <c r="H32" i="13"/>
  <c r="G32" i="13"/>
  <c r="F32" i="13"/>
  <c r="E32" i="13"/>
  <c r="I31" i="13"/>
  <c r="D31" i="13"/>
  <c r="D28" i="13" s="1"/>
  <c r="I30" i="13"/>
  <c r="I28" i="13" s="1"/>
  <c r="D30" i="13"/>
  <c r="I29" i="13"/>
  <c r="D29" i="13"/>
  <c r="H28" i="13"/>
  <c r="G28" i="13"/>
  <c r="F28" i="13"/>
  <c r="E28" i="13"/>
  <c r="I27" i="13"/>
  <c r="D27" i="13"/>
  <c r="I26" i="13"/>
  <c r="I25" i="13" s="1"/>
  <c r="D26" i="13"/>
  <c r="D25" i="13" s="1"/>
  <c r="H25" i="13"/>
  <c r="G25" i="13"/>
  <c r="F25" i="13"/>
  <c r="E25" i="13"/>
  <c r="H24" i="13"/>
  <c r="G24" i="13"/>
  <c r="F24" i="13"/>
  <c r="E24" i="13"/>
  <c r="I23" i="13"/>
  <c r="D23" i="13"/>
  <c r="I22" i="13"/>
  <c r="I21" i="13" s="1"/>
  <c r="D22" i="13"/>
  <c r="D21" i="13" s="1"/>
  <c r="H21" i="13"/>
  <c r="G21" i="13"/>
  <c r="F21" i="13"/>
  <c r="E21" i="13"/>
  <c r="I20" i="13"/>
  <c r="D20" i="13"/>
  <c r="I19" i="13"/>
  <c r="I18" i="13" s="1"/>
  <c r="D19" i="13"/>
  <c r="D18" i="13" s="1"/>
  <c r="H18" i="13"/>
  <c r="G18" i="13"/>
  <c r="F18" i="13"/>
  <c r="E18" i="13"/>
  <c r="E17" i="13" s="1"/>
  <c r="E8" i="13" s="1"/>
  <c r="H17" i="13"/>
  <c r="G17" i="13"/>
  <c r="F17" i="13"/>
  <c r="I16" i="13"/>
  <c r="I15" i="13" s="1"/>
  <c r="I14" i="13" s="1"/>
  <c r="D16" i="13"/>
  <c r="H15" i="13"/>
  <c r="G15" i="13"/>
  <c r="F15" i="13"/>
  <c r="E15" i="13"/>
  <c r="D15" i="13"/>
  <c r="H14" i="13"/>
  <c r="G14" i="13"/>
  <c r="F14" i="13"/>
  <c r="E14" i="13"/>
  <c r="D14" i="13"/>
  <c r="I13" i="13"/>
  <c r="D13" i="13"/>
  <c r="I12" i="13"/>
  <c r="I11" i="13" s="1"/>
  <c r="I10" i="13" s="1"/>
  <c r="D12" i="13"/>
  <c r="D11" i="13" s="1"/>
  <c r="D10" i="13" s="1"/>
  <c r="H11" i="13"/>
  <c r="G11" i="13"/>
  <c r="F11" i="13"/>
  <c r="F10" i="13" s="1"/>
  <c r="F8" i="13" s="1"/>
  <c r="E11" i="13"/>
  <c r="H10" i="13"/>
  <c r="H8" i="13" s="1"/>
  <c r="G10" i="13"/>
  <c r="E10" i="13"/>
  <c r="G8" i="13"/>
  <c r="G69" i="12"/>
  <c r="G68" i="12"/>
  <c r="G67" i="12"/>
  <c r="G66" i="12"/>
  <c r="G65" i="12" s="1"/>
  <c r="K65" i="12"/>
  <c r="K53" i="12" s="1"/>
  <c r="J65" i="12"/>
  <c r="J53" i="12" s="1"/>
  <c r="I65" i="12"/>
  <c r="H65" i="12"/>
  <c r="H53" i="12" s="1"/>
  <c r="F65" i="12"/>
  <c r="F53" i="12" s="1"/>
  <c r="E65" i="12"/>
  <c r="D65" i="12"/>
  <c r="G64" i="12"/>
  <c r="K63" i="12"/>
  <c r="J63" i="12"/>
  <c r="I63" i="12"/>
  <c r="H63" i="12"/>
  <c r="G63" i="12"/>
  <c r="F63" i="12"/>
  <c r="E63" i="12"/>
  <c r="D63" i="12"/>
  <c r="G62" i="12"/>
  <c r="G61" i="12"/>
  <c r="G60" i="12"/>
  <c r="G59" i="12"/>
  <c r="G58" i="12"/>
  <c r="G57" i="12"/>
  <c r="G56" i="12"/>
  <c r="G55" i="12"/>
  <c r="K54" i="12"/>
  <c r="J54" i="12"/>
  <c r="I54" i="12"/>
  <c r="H54" i="12"/>
  <c r="G54" i="12"/>
  <c r="G53" i="12" s="1"/>
  <c r="F54" i="12"/>
  <c r="E54" i="12"/>
  <c r="D54" i="12"/>
  <c r="I53" i="12"/>
  <c r="E53" i="12"/>
  <c r="D53" i="12"/>
  <c r="G52" i="12"/>
  <c r="G51" i="12"/>
  <c r="G50" i="12"/>
  <c r="K49" i="12"/>
  <c r="J49" i="12"/>
  <c r="J41" i="12" s="1"/>
  <c r="I49" i="12"/>
  <c r="H49" i="12"/>
  <c r="G49" i="12"/>
  <c r="F49" i="12"/>
  <c r="F41" i="12" s="1"/>
  <c r="E49" i="12"/>
  <c r="D49" i="12"/>
  <c r="G48" i="12"/>
  <c r="G47" i="12"/>
  <c r="G46" i="12"/>
  <c r="G45" i="12"/>
  <c r="G44" i="12"/>
  <c r="G43" i="12"/>
  <c r="G42" i="12" s="1"/>
  <c r="K42" i="12"/>
  <c r="J42" i="12"/>
  <c r="I42" i="12"/>
  <c r="H42" i="12"/>
  <c r="F42" i="12"/>
  <c r="E42" i="12"/>
  <c r="D42" i="12"/>
  <c r="K41" i="12"/>
  <c r="I41" i="12"/>
  <c r="H41" i="12"/>
  <c r="H8" i="12" s="1"/>
  <c r="E41" i="12"/>
  <c r="E8" i="12" s="1"/>
  <c r="D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 s="1"/>
  <c r="G25" i="12" s="1"/>
  <c r="K26" i="12"/>
  <c r="J26" i="12"/>
  <c r="I26" i="12"/>
  <c r="H26" i="12"/>
  <c r="F26" i="12"/>
  <c r="E26" i="12"/>
  <c r="D26" i="12"/>
  <c r="K25" i="12"/>
  <c r="K8" i="12" s="1"/>
  <c r="J25" i="12"/>
  <c r="J8" i="12" s="1"/>
  <c r="I25" i="12"/>
  <c r="H25" i="12"/>
  <c r="F25" i="12"/>
  <c r="E25" i="12"/>
  <c r="D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 s="1"/>
  <c r="G9" i="12" s="1"/>
  <c r="K10" i="12"/>
  <c r="J10" i="12"/>
  <c r="I10" i="12"/>
  <c r="H10" i="12"/>
  <c r="F10" i="12"/>
  <c r="F9" i="12" s="1"/>
  <c r="F8" i="12" s="1"/>
  <c r="E10" i="12"/>
  <c r="D10" i="12"/>
  <c r="D9" i="12" s="1"/>
  <c r="D8" i="12" s="1"/>
  <c r="K9" i="12"/>
  <c r="J9" i="12"/>
  <c r="I9" i="12"/>
  <c r="H9" i="12"/>
  <c r="E9" i="12"/>
  <c r="I8" i="12"/>
  <c r="D42" i="11"/>
  <c r="D41" i="11"/>
  <c r="D40" i="11"/>
  <c r="H39" i="11"/>
  <c r="G39" i="11"/>
  <c r="F39" i="11"/>
  <c r="E39" i="11"/>
  <c r="D39" i="11"/>
  <c r="D37" i="11"/>
  <c r="D36" i="11"/>
  <c r="D35" i="11"/>
  <c r="D34" i="11" s="1"/>
  <c r="H34" i="11"/>
  <c r="G34" i="11"/>
  <c r="F34" i="11"/>
  <c r="E34" i="11"/>
  <c r="D33" i="11"/>
  <c r="D31" i="11"/>
  <c r="H30" i="11"/>
  <c r="H29" i="11" s="1"/>
  <c r="G30" i="11"/>
  <c r="G29" i="11" s="1"/>
  <c r="F30" i="11"/>
  <c r="F29" i="11" s="1"/>
  <c r="E30" i="11"/>
  <c r="D30" i="11"/>
  <c r="D29" i="11" s="1"/>
  <c r="E29" i="11"/>
  <c r="D27" i="11"/>
  <c r="D25" i="11"/>
  <c r="H24" i="11"/>
  <c r="G24" i="11"/>
  <c r="G18" i="11" s="1"/>
  <c r="F24" i="11"/>
  <c r="E24" i="11"/>
  <c r="D24" i="11"/>
  <c r="D22" i="11"/>
  <c r="D20" i="11"/>
  <c r="D19" i="11" s="1"/>
  <c r="H19" i="11"/>
  <c r="G19" i="11"/>
  <c r="F19" i="11"/>
  <c r="F18" i="11" s="1"/>
  <c r="E19" i="11"/>
  <c r="H18" i="11"/>
  <c r="E18" i="11"/>
  <c r="D16" i="11"/>
  <c r="D15" i="11" s="1"/>
  <c r="D14" i="11" s="1"/>
  <c r="H15" i="11"/>
  <c r="G15" i="11"/>
  <c r="F15" i="11"/>
  <c r="F14" i="11" s="1"/>
  <c r="E15" i="11"/>
  <c r="E14" i="11" s="1"/>
  <c r="H14" i="11"/>
  <c r="G14" i="11"/>
  <c r="D12" i="11"/>
  <c r="D11" i="11"/>
  <c r="D10" i="11" s="1"/>
  <c r="D9" i="11" s="1"/>
  <c r="H10" i="11"/>
  <c r="H9" i="11" s="1"/>
  <c r="H8" i="11" s="1"/>
  <c r="G10" i="11"/>
  <c r="F10" i="11"/>
  <c r="F9" i="11" s="1"/>
  <c r="F8" i="11" s="1"/>
  <c r="E10" i="11"/>
  <c r="E9" i="11" s="1"/>
  <c r="E8" i="11" s="1"/>
  <c r="G9" i="11"/>
  <c r="G8" i="11" s="1"/>
  <c r="D6" i="11"/>
  <c r="I24" i="13" l="1"/>
  <c r="D17" i="13"/>
  <c r="D18" i="11"/>
  <c r="D8" i="11" s="1"/>
  <c r="I17" i="13"/>
  <c r="G41" i="12"/>
  <c r="I8" i="13"/>
  <c r="G8" i="12"/>
  <c r="D8" i="13"/>
  <c r="D24" i="13"/>
  <c r="G8" i="8" l="1"/>
  <c r="F8" i="7" l="1"/>
  <c r="E8" i="7"/>
  <c r="D8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深田 努５５</author>
  </authors>
  <commentList>
    <comment ref="J8" authorId="0" shapeId="0" xr:uid="{CFF0E9C0-DBAC-4D33-AE70-7DCDB95403AA}">
      <text>
        <r>
          <rPr>
            <sz val="9"/>
            <color indexed="81"/>
            <rFont val="ＭＳ Ｐゴシック"/>
            <family val="3"/>
            <charset val="128"/>
          </rPr>
          <t xml:space="preserve">渋川広域・前橋バイオ
</t>
        </r>
      </text>
    </comment>
    <comment ref="J15" authorId="0" shapeId="0" xr:uid="{B4A961E5-7659-4B59-BE86-39CF59B1A23A}">
      <text>
        <r>
          <rPr>
            <sz val="9"/>
            <color indexed="81"/>
            <rFont val="ＭＳ Ｐゴシック"/>
            <family val="3"/>
            <charset val="128"/>
          </rPr>
          <t xml:space="preserve">販売事業計から渋川センタ－除く
</t>
        </r>
      </text>
    </comment>
    <comment ref="J16" authorId="0" shapeId="0" xr:uid="{7BF06099-E590-468D-AAA7-24E62CC520D9}">
      <text>
        <r>
          <rPr>
            <sz val="9"/>
            <color indexed="81"/>
            <rFont val="ＭＳ Ｐゴシック"/>
            <family val="3"/>
            <charset val="128"/>
          </rPr>
          <t xml:space="preserve">本所（環境製品課）
</t>
        </r>
      </text>
    </comment>
    <comment ref="J19" authorId="0" shapeId="0" xr:uid="{58C6F955-D45D-4481-8E89-74D54308E9B9}">
      <text>
        <r>
          <rPr>
            <sz val="9"/>
            <color indexed="81"/>
            <rFont val="ＭＳ Ｐゴシック"/>
            <family val="3"/>
            <charset val="128"/>
          </rPr>
          <t>事業＋生活物資</t>
        </r>
      </text>
    </comment>
    <comment ref="J27" authorId="0" shapeId="0" xr:uid="{505018EE-2417-4706-A80D-19A1CF70D10E}">
      <text>
        <r>
          <rPr>
            <b/>
            <sz val="9"/>
            <color indexed="81"/>
            <rFont val="ＭＳ Ｐゴシック"/>
            <family val="3"/>
            <charset val="128"/>
          </rPr>
          <t>当期貸付高の合計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0" shapeId="0" xr:uid="{5CFB10D5-0A96-45E7-B815-093B324E27C3}">
      <text>
        <r>
          <rPr>
            <sz val="9"/>
            <color indexed="81"/>
            <rFont val="ＭＳ Ｐゴシック"/>
            <family val="3"/>
            <charset val="128"/>
          </rPr>
          <t xml:space="preserve">加工部門の渋川センタ－計
</t>
        </r>
      </text>
    </comment>
    <comment ref="J30" authorId="0" shapeId="0" xr:uid="{067D7CD6-00CE-4D32-AD0C-F71471DB085A}">
      <text>
        <r>
          <rPr>
            <sz val="9"/>
            <color indexed="81"/>
            <rFont val="ＭＳ Ｐゴシック"/>
            <family val="3"/>
            <charset val="128"/>
          </rPr>
          <t xml:space="preserve">販売事業の渋川センタ－計
</t>
        </r>
      </text>
    </comment>
  </commentList>
</comments>
</file>

<file path=xl/sharedStrings.xml><?xml version="1.0" encoding="utf-8"?>
<sst xmlns="http://schemas.openxmlformats.org/spreadsheetml/2006/main" count="305" uniqueCount="218">
  <si>
    <t>赤城南麓</t>
    <rPh sb="0" eb="2">
      <t>アカギ</t>
    </rPh>
    <rPh sb="2" eb="3">
      <t>ミナミ</t>
    </rPh>
    <rPh sb="3" eb="4">
      <t>フモト</t>
    </rPh>
    <phoneticPr fontId="2"/>
  </si>
  <si>
    <t>碓氷川</t>
    <rPh sb="0" eb="2">
      <t>ウスイ</t>
    </rPh>
    <rPh sb="2" eb="3">
      <t>ガワ</t>
    </rPh>
    <phoneticPr fontId="2"/>
  </si>
  <si>
    <t>赤城南麓</t>
    <rPh sb="0" eb="1">
      <t>アカ</t>
    </rPh>
    <rPh sb="1" eb="3">
      <t>ジョウナン</t>
    </rPh>
    <rPh sb="3" eb="4">
      <t>フモト</t>
    </rPh>
    <phoneticPr fontId="2"/>
  </si>
  <si>
    <t>桐生広域</t>
    <rPh sb="0" eb="2">
      <t>キリュウ</t>
    </rPh>
    <rPh sb="2" eb="4">
      <t>コウイキ</t>
    </rPh>
    <phoneticPr fontId="2"/>
  </si>
  <si>
    <t>第２表　森林組合</t>
    <rPh sb="0" eb="1">
      <t>ダイ</t>
    </rPh>
    <rPh sb="2" eb="3">
      <t>ヒョウ</t>
    </rPh>
    <rPh sb="4" eb="6">
      <t>シンリン</t>
    </rPh>
    <rPh sb="6" eb="8">
      <t>クミアイ</t>
    </rPh>
    <phoneticPr fontId="2"/>
  </si>
  <si>
    <t>森林組合（市町村）</t>
    <rPh sb="0" eb="2">
      <t>シンリン</t>
    </rPh>
    <rPh sb="2" eb="4">
      <t>クミアイ</t>
    </rPh>
    <rPh sb="5" eb="8">
      <t>シチョウソン</t>
    </rPh>
    <phoneticPr fontId="2"/>
  </si>
  <si>
    <t>組合員数　　</t>
    <rPh sb="0" eb="3">
      <t>クミアイイン</t>
    </rPh>
    <rPh sb="3" eb="4">
      <t>スウ</t>
    </rPh>
    <phoneticPr fontId="2"/>
  </si>
  <si>
    <t>払込済出資金額</t>
    <rPh sb="0" eb="2">
      <t>ハライコミ</t>
    </rPh>
    <rPh sb="2" eb="3">
      <t>ズ</t>
    </rPh>
    <rPh sb="3" eb="6">
      <t>シュッシキン</t>
    </rPh>
    <rPh sb="6" eb="7">
      <t>ガク</t>
    </rPh>
    <phoneticPr fontId="2"/>
  </si>
  <si>
    <t>総　　数</t>
    <rPh sb="0" eb="4">
      <t>ソウスウ</t>
    </rPh>
    <phoneticPr fontId="2"/>
  </si>
  <si>
    <t>正組合員</t>
    <rPh sb="0" eb="1">
      <t>セイ</t>
    </rPh>
    <rPh sb="1" eb="4">
      <t>クミアイイン</t>
    </rPh>
    <phoneticPr fontId="2"/>
  </si>
  <si>
    <t>准組合員</t>
    <rPh sb="0" eb="1">
      <t>ジュン</t>
    </rPh>
    <rPh sb="1" eb="3">
      <t>クミアイ</t>
    </rPh>
    <rPh sb="3" eb="4">
      <t>イイン</t>
    </rPh>
    <phoneticPr fontId="2"/>
  </si>
  <si>
    <t>片品村</t>
    <rPh sb="0" eb="3">
      <t>カタシナムラ</t>
    </rPh>
    <phoneticPr fontId="2"/>
  </si>
  <si>
    <t>上野村</t>
    <rPh sb="0" eb="3">
      <t>ウエノムラ</t>
    </rPh>
    <phoneticPr fontId="2"/>
  </si>
  <si>
    <t>多野東部</t>
    <rPh sb="0" eb="2">
      <t>タノ</t>
    </rPh>
    <rPh sb="2" eb="4">
      <t>トウブ</t>
    </rPh>
    <phoneticPr fontId="2"/>
  </si>
  <si>
    <t>下仁田町</t>
    <rPh sb="0" eb="4">
      <t>シモニタマチ</t>
    </rPh>
    <phoneticPr fontId="2"/>
  </si>
  <si>
    <t>（下仁田町）</t>
    <rPh sb="1" eb="5">
      <t>シモニタマチ</t>
    </rPh>
    <phoneticPr fontId="2"/>
  </si>
  <si>
    <t>南牧村</t>
    <rPh sb="0" eb="3">
      <t>ナンモクムラ</t>
    </rPh>
    <phoneticPr fontId="2"/>
  </si>
  <si>
    <t>鏑川東部</t>
    <rPh sb="0" eb="2">
      <t>カブラカワ</t>
    </rPh>
    <rPh sb="2" eb="4">
      <t>トウブ</t>
    </rPh>
    <phoneticPr fontId="2"/>
  </si>
  <si>
    <t>（片 品 村）</t>
    <rPh sb="1" eb="2">
      <t>カタ</t>
    </rPh>
    <rPh sb="3" eb="4">
      <t>シナ</t>
    </rPh>
    <rPh sb="5" eb="6">
      <t>ムラ</t>
    </rPh>
    <phoneticPr fontId="2"/>
  </si>
  <si>
    <t>（上 野 村）</t>
    <rPh sb="1" eb="2">
      <t>ウエ</t>
    </rPh>
    <rPh sb="3" eb="4">
      <t>ノ</t>
    </rPh>
    <rPh sb="5" eb="6">
      <t>ムラ</t>
    </rPh>
    <phoneticPr fontId="2"/>
  </si>
  <si>
    <t>（南 牧 村）</t>
    <rPh sb="1" eb="2">
      <t>ミナミ</t>
    </rPh>
    <rPh sb="3" eb="4">
      <t>マキ</t>
    </rPh>
    <rPh sb="5" eb="6">
      <t>ムラ</t>
    </rPh>
    <phoneticPr fontId="2"/>
  </si>
  <si>
    <t>組合数</t>
    <rPh sb="0" eb="3">
      <t>クミアイスウ</t>
    </rPh>
    <phoneticPr fontId="2"/>
  </si>
  <si>
    <t>組合員数</t>
    <rPh sb="0" eb="3">
      <t>クミアイイン</t>
    </rPh>
    <rPh sb="3" eb="4">
      <t>スウ</t>
    </rPh>
    <phoneticPr fontId="2"/>
  </si>
  <si>
    <t>役　員　数</t>
    <rPh sb="0" eb="3">
      <t>ヤクイン</t>
    </rPh>
    <rPh sb="4" eb="5">
      <t>スウ</t>
    </rPh>
    <phoneticPr fontId="2"/>
  </si>
  <si>
    <t>経営森林面積</t>
    <rPh sb="0" eb="2">
      <t>ケイエイ</t>
    </rPh>
    <rPh sb="2" eb="4">
      <t>シンリン</t>
    </rPh>
    <rPh sb="4" eb="6">
      <t>メンセキ</t>
    </rPh>
    <phoneticPr fontId="2"/>
  </si>
  <si>
    <t>総数</t>
    <rPh sb="0" eb="2">
      <t>ソウスウ</t>
    </rPh>
    <phoneticPr fontId="2"/>
  </si>
  <si>
    <t>理事</t>
    <rPh sb="0" eb="2">
      <t>リジ</t>
    </rPh>
    <phoneticPr fontId="2"/>
  </si>
  <si>
    <t>監事</t>
    <rPh sb="0" eb="2">
      <t>カンジ</t>
    </rPh>
    <phoneticPr fontId="2"/>
  </si>
  <si>
    <t>人工林面積</t>
    <rPh sb="0" eb="3">
      <t>ジンコウリン</t>
    </rPh>
    <rPh sb="3" eb="5">
      <t>メンセキ</t>
    </rPh>
    <phoneticPr fontId="2"/>
  </si>
  <si>
    <t>門前</t>
    <rPh sb="0" eb="2">
      <t>モンゼン</t>
    </rPh>
    <phoneticPr fontId="2"/>
  </si>
  <si>
    <t>天神</t>
    <rPh sb="0" eb="2">
      <t>テンジン</t>
    </rPh>
    <phoneticPr fontId="2"/>
  </si>
  <si>
    <t>入須川</t>
    <rPh sb="0" eb="1">
      <t>イ</t>
    </rPh>
    <rPh sb="1" eb="3">
      <t>スガワ</t>
    </rPh>
    <phoneticPr fontId="2"/>
  </si>
  <si>
    <t>後閑</t>
    <rPh sb="0" eb="2">
      <t>ゴカン</t>
    </rPh>
    <phoneticPr fontId="2"/>
  </si>
  <si>
    <t>真政</t>
    <rPh sb="0" eb="1">
      <t>シン</t>
    </rPh>
    <rPh sb="1" eb="2">
      <t>セイ</t>
    </rPh>
    <phoneticPr fontId="2"/>
  </si>
  <si>
    <t>上牧</t>
    <rPh sb="0" eb="2">
      <t>カミモク</t>
    </rPh>
    <phoneticPr fontId="2"/>
  </si>
  <si>
    <t>下津</t>
    <rPh sb="0" eb="2">
      <t>シモツ</t>
    </rPh>
    <phoneticPr fontId="2"/>
  </si>
  <si>
    <t>柿平</t>
    <rPh sb="0" eb="1">
      <t>カキ</t>
    </rPh>
    <rPh sb="1" eb="2">
      <t>タイラ</t>
    </rPh>
    <phoneticPr fontId="2"/>
  </si>
  <si>
    <t>多那</t>
    <rPh sb="0" eb="1">
      <t>タ</t>
    </rPh>
    <rPh sb="1" eb="2">
      <t>ナ</t>
    </rPh>
    <phoneticPr fontId="2"/>
  </si>
  <si>
    <t>輪組</t>
    <rPh sb="0" eb="1">
      <t>ワ</t>
    </rPh>
    <rPh sb="1" eb="2">
      <t>ソ</t>
    </rPh>
    <phoneticPr fontId="2"/>
  </si>
  <si>
    <t>高戸谷</t>
    <rPh sb="0" eb="2">
      <t>タカコ</t>
    </rPh>
    <rPh sb="2" eb="3">
      <t>ヤ</t>
    </rPh>
    <phoneticPr fontId="2"/>
  </si>
  <si>
    <t>日向南郷</t>
    <rPh sb="0" eb="2">
      <t>ヒナタ</t>
    </rPh>
    <rPh sb="2" eb="4">
      <t>ナンゴウ</t>
    </rPh>
    <phoneticPr fontId="2"/>
  </si>
  <si>
    <t>日影南郷</t>
    <rPh sb="0" eb="2">
      <t>ヒカゲ</t>
    </rPh>
    <rPh sb="2" eb="4">
      <t>ナンゴウ</t>
    </rPh>
    <phoneticPr fontId="2"/>
  </si>
  <si>
    <t>下川田</t>
    <rPh sb="0" eb="1">
      <t>シタ</t>
    </rPh>
    <rPh sb="1" eb="3">
      <t>カワダ</t>
    </rPh>
    <phoneticPr fontId="2"/>
  </si>
  <si>
    <t>岩下</t>
    <rPh sb="0" eb="2">
      <t>イワシタ</t>
    </rPh>
    <phoneticPr fontId="2"/>
  </si>
  <si>
    <t>干俣</t>
    <rPh sb="0" eb="1">
      <t>ホ</t>
    </rPh>
    <rPh sb="1" eb="2">
      <t>マタ</t>
    </rPh>
    <phoneticPr fontId="2"/>
  </si>
  <si>
    <t>五反田</t>
    <rPh sb="0" eb="3">
      <t>ゴタンダ</t>
    </rPh>
    <phoneticPr fontId="2"/>
  </si>
  <si>
    <t>（中之条町）</t>
    <rPh sb="1" eb="5">
      <t>ナカノジョウマチ</t>
    </rPh>
    <phoneticPr fontId="2"/>
  </si>
  <si>
    <t>千駄平</t>
    <rPh sb="0" eb="2">
      <t>センダ</t>
    </rPh>
    <rPh sb="2" eb="3">
      <t>ヒラ</t>
    </rPh>
    <phoneticPr fontId="2"/>
  </si>
  <si>
    <t>破風の沢</t>
    <rPh sb="0" eb="2">
      <t>ハフ</t>
    </rPh>
    <rPh sb="3" eb="4">
      <t>サワ</t>
    </rPh>
    <phoneticPr fontId="2"/>
  </si>
  <si>
    <t>五領</t>
    <rPh sb="0" eb="2">
      <t>ゴリョウ</t>
    </rPh>
    <phoneticPr fontId="2"/>
  </si>
  <si>
    <t>見沢</t>
    <rPh sb="0" eb="2">
      <t>ミサワ</t>
    </rPh>
    <phoneticPr fontId="2"/>
  </si>
  <si>
    <t>南山</t>
    <rPh sb="0" eb="2">
      <t>ミナミヤマ</t>
    </rPh>
    <phoneticPr fontId="2"/>
  </si>
  <si>
    <t>梅沢茶屋ヶ松</t>
    <rPh sb="0" eb="2">
      <t>ウメサワ</t>
    </rPh>
    <rPh sb="2" eb="4">
      <t>チャヤ</t>
    </rPh>
    <rPh sb="4" eb="6">
      <t>ガマツ</t>
    </rPh>
    <phoneticPr fontId="2"/>
  </si>
  <si>
    <t>判形</t>
    <rPh sb="0" eb="1">
      <t>ハン</t>
    </rPh>
    <rPh sb="1" eb="2">
      <t>ギョウ</t>
    </rPh>
    <phoneticPr fontId="2"/>
  </si>
  <si>
    <t>熊野</t>
    <rPh sb="0" eb="2">
      <t>クマノ</t>
    </rPh>
    <phoneticPr fontId="2"/>
  </si>
  <si>
    <t>北山</t>
    <rPh sb="0" eb="2">
      <t>キタヤマ</t>
    </rPh>
    <phoneticPr fontId="2"/>
  </si>
  <si>
    <t>北之谷</t>
    <rPh sb="0" eb="3">
      <t>キタノタニ</t>
    </rPh>
    <phoneticPr fontId="2"/>
  </si>
  <si>
    <t>月田</t>
    <rPh sb="0" eb="2">
      <t>ツキダ</t>
    </rPh>
    <phoneticPr fontId="2"/>
  </si>
  <si>
    <t>金井</t>
    <rPh sb="0" eb="2">
      <t>カナイ</t>
    </rPh>
    <phoneticPr fontId="2"/>
  </si>
  <si>
    <t>半田</t>
    <rPh sb="0" eb="2">
      <t>ハンダ</t>
    </rPh>
    <phoneticPr fontId="2"/>
  </si>
  <si>
    <t>中村</t>
    <rPh sb="0" eb="2">
      <t>ナカムラ</t>
    </rPh>
    <phoneticPr fontId="2"/>
  </si>
  <si>
    <t>上野原</t>
    <rPh sb="0" eb="3">
      <t>ウエノハラ</t>
    </rPh>
    <phoneticPr fontId="2"/>
  </si>
  <si>
    <t>塩原</t>
    <rPh sb="0" eb="2">
      <t>シオバラ</t>
    </rPh>
    <phoneticPr fontId="2"/>
  </si>
  <si>
    <t>穴原</t>
    <rPh sb="0" eb="2">
      <t>アナハラ</t>
    </rPh>
    <phoneticPr fontId="2"/>
  </si>
  <si>
    <t>相間</t>
    <rPh sb="0" eb="1">
      <t>ソウ</t>
    </rPh>
    <rPh sb="1" eb="2">
      <t>マ</t>
    </rPh>
    <phoneticPr fontId="2"/>
  </si>
  <si>
    <t>柏木山</t>
    <rPh sb="0" eb="3">
      <t>カシワキヤマ</t>
    </rPh>
    <phoneticPr fontId="2"/>
  </si>
  <si>
    <t>島山相吉</t>
    <rPh sb="0" eb="2">
      <t>シマヤマ</t>
    </rPh>
    <rPh sb="2" eb="3">
      <t>アイ</t>
    </rPh>
    <rPh sb="3" eb="4">
      <t>ヨシ</t>
    </rPh>
    <phoneticPr fontId="2"/>
  </si>
  <si>
    <t>中尾</t>
    <rPh sb="0" eb="2">
      <t>ナカオ</t>
    </rPh>
    <phoneticPr fontId="2"/>
  </si>
  <si>
    <t>木ノ下</t>
    <rPh sb="0" eb="3">
      <t>キノシタ</t>
    </rPh>
    <phoneticPr fontId="2"/>
  </si>
  <si>
    <t>横川</t>
    <rPh sb="0" eb="2">
      <t>ヨコカワ</t>
    </rPh>
    <phoneticPr fontId="2"/>
  </si>
  <si>
    <t>土塩中組</t>
    <rPh sb="0" eb="2">
      <t>ツチシオ</t>
    </rPh>
    <rPh sb="2" eb="3">
      <t>ナカ</t>
    </rPh>
    <rPh sb="3" eb="4">
      <t>クミ</t>
    </rPh>
    <phoneticPr fontId="2"/>
  </si>
  <si>
    <t>高萩</t>
    <rPh sb="0" eb="2">
      <t>タカハギ</t>
    </rPh>
    <phoneticPr fontId="2"/>
  </si>
  <si>
    <t>馬山</t>
    <rPh sb="0" eb="2">
      <t>ウマヤマ</t>
    </rPh>
    <phoneticPr fontId="2"/>
  </si>
  <si>
    <t>上丹生</t>
    <rPh sb="0" eb="1">
      <t>ウエ</t>
    </rPh>
    <rPh sb="1" eb="2">
      <t>タン</t>
    </rPh>
    <rPh sb="2" eb="3">
      <t>セイ</t>
    </rPh>
    <phoneticPr fontId="2"/>
  </si>
  <si>
    <t>上高尾</t>
    <rPh sb="0" eb="1">
      <t>ウエ</t>
    </rPh>
    <rPh sb="1" eb="3">
      <t>タカオ</t>
    </rPh>
    <phoneticPr fontId="2"/>
  </si>
  <si>
    <t>下高尾</t>
    <rPh sb="0" eb="1">
      <t>シタ</t>
    </rPh>
    <rPh sb="1" eb="3">
      <t>タカオ</t>
    </rPh>
    <phoneticPr fontId="2"/>
  </si>
  <si>
    <t>（川 場 村）</t>
    <rPh sb="1" eb="2">
      <t>カワ</t>
    </rPh>
    <rPh sb="3" eb="4">
      <t>バ</t>
    </rPh>
    <rPh sb="5" eb="6">
      <t>ムラ</t>
    </rPh>
    <phoneticPr fontId="2"/>
  </si>
  <si>
    <t>（　  〃　  ）</t>
  </si>
  <si>
    <t>（沼 田 市）</t>
    <rPh sb="1" eb="2">
      <t>ヌマ</t>
    </rPh>
    <rPh sb="3" eb="4">
      <t>タ</t>
    </rPh>
    <rPh sb="5" eb="6">
      <t>シ</t>
    </rPh>
    <phoneticPr fontId="2"/>
  </si>
  <si>
    <t>（嬬 恋 村）</t>
    <rPh sb="1" eb="2">
      <t>ツマ</t>
    </rPh>
    <rPh sb="3" eb="4">
      <t>コイ</t>
    </rPh>
    <rPh sb="5" eb="6">
      <t>ムラ</t>
    </rPh>
    <phoneticPr fontId="2"/>
  </si>
  <si>
    <t>（高 山 村）</t>
    <rPh sb="1" eb="2">
      <t>タカ</t>
    </rPh>
    <rPh sb="3" eb="4">
      <t>ヤマ</t>
    </rPh>
    <rPh sb="5" eb="6">
      <t>ムラ</t>
    </rPh>
    <phoneticPr fontId="2"/>
  </si>
  <si>
    <t>（渋 川 市）</t>
    <rPh sb="1" eb="2">
      <t>シブ</t>
    </rPh>
    <rPh sb="3" eb="4">
      <t>カワ</t>
    </rPh>
    <rPh sb="5" eb="6">
      <t>シ</t>
    </rPh>
    <phoneticPr fontId="2"/>
  </si>
  <si>
    <t>（榛 東 村）</t>
    <rPh sb="1" eb="2">
      <t>ハシバミ</t>
    </rPh>
    <rPh sb="3" eb="4">
      <t>ヒガシ</t>
    </rPh>
    <rPh sb="5" eb="6">
      <t>ムラ</t>
    </rPh>
    <phoneticPr fontId="2"/>
  </si>
  <si>
    <t>第４表　　森林組合雇用労働者数</t>
    <rPh sb="0" eb="1">
      <t>ダイ</t>
    </rPh>
    <rPh sb="2" eb="3">
      <t>ヒョウ</t>
    </rPh>
    <rPh sb="5" eb="7">
      <t>シンリン</t>
    </rPh>
    <rPh sb="7" eb="9">
      <t>クミアイ</t>
    </rPh>
    <rPh sb="9" eb="11">
      <t>コヨウ</t>
    </rPh>
    <rPh sb="11" eb="14">
      <t>ロウドウシャ</t>
    </rPh>
    <rPh sb="14" eb="15">
      <t>スウ</t>
    </rPh>
    <phoneticPr fontId="2"/>
  </si>
  <si>
    <t>（単位：人）</t>
    <rPh sb="1" eb="3">
      <t>タンイ</t>
    </rPh>
    <rPh sb="4" eb="5">
      <t>ニン</t>
    </rPh>
    <phoneticPr fontId="2"/>
  </si>
  <si>
    <t>森林組合</t>
    <rPh sb="0" eb="2">
      <t>シンリン</t>
    </rPh>
    <rPh sb="2" eb="4">
      <t>クミアイ</t>
    </rPh>
    <phoneticPr fontId="2"/>
  </si>
  <si>
    <t>うち作業班員</t>
    <rPh sb="2" eb="5">
      <t>サギョウハン</t>
    </rPh>
    <rPh sb="5" eb="6">
      <t>イン</t>
    </rPh>
    <phoneticPr fontId="2"/>
  </si>
  <si>
    <t>59日以下</t>
    <rPh sb="2" eb="3">
      <t>ニチ</t>
    </rPh>
    <rPh sb="3" eb="5">
      <t>イカ</t>
    </rPh>
    <phoneticPr fontId="2"/>
  </si>
  <si>
    <t>60～149日</t>
    <rPh sb="6" eb="7">
      <t>ニチ</t>
    </rPh>
    <phoneticPr fontId="2"/>
  </si>
  <si>
    <t>150～209日</t>
    <rPh sb="7" eb="8">
      <t>ニチ</t>
    </rPh>
    <phoneticPr fontId="2"/>
  </si>
  <si>
    <t>210日以上</t>
    <rPh sb="3" eb="4">
      <t>ニチ</t>
    </rPh>
    <rPh sb="4" eb="6">
      <t>イジョウ</t>
    </rPh>
    <phoneticPr fontId="2"/>
  </si>
  <si>
    <t>第３表　　生産森林組合</t>
    <rPh sb="0" eb="1">
      <t>ダイ</t>
    </rPh>
    <rPh sb="2" eb="3">
      <t>ヒョウ</t>
    </rPh>
    <rPh sb="5" eb="6">
      <t>ショウ</t>
    </rPh>
    <rPh sb="6" eb="7">
      <t>サン</t>
    </rPh>
    <rPh sb="7" eb="8">
      <t>モリ</t>
    </rPh>
    <rPh sb="8" eb="9">
      <t>ハヤシ</t>
    </rPh>
    <rPh sb="9" eb="11">
      <t>クミアイ</t>
    </rPh>
    <phoneticPr fontId="2"/>
  </si>
  <si>
    <t>組合員所有　　　　森林面積</t>
    <rPh sb="0" eb="3">
      <t>クミアイイン</t>
    </rPh>
    <rPh sb="3" eb="5">
      <t>ショユウ</t>
    </rPh>
    <phoneticPr fontId="2"/>
  </si>
  <si>
    <t>払込済　　　　　　出資金額</t>
    <rPh sb="0" eb="2">
      <t>ハライコミ</t>
    </rPh>
    <rPh sb="2" eb="3">
      <t>ズ</t>
    </rPh>
    <rPh sb="9" eb="12">
      <t>シュッシキン</t>
    </rPh>
    <rPh sb="12" eb="13">
      <t>ガク</t>
    </rPh>
    <phoneticPr fontId="2"/>
  </si>
  <si>
    <t>就　　　　　　労　　　　　　日　　　　　　数　　　　　別</t>
    <rPh sb="0" eb="8">
      <t>シュウロウ</t>
    </rPh>
    <rPh sb="14" eb="22">
      <t>ニッスウ</t>
    </rPh>
    <rPh sb="27" eb="28">
      <t>ベツ</t>
    </rPh>
    <phoneticPr fontId="2"/>
  </si>
  <si>
    <t>烏川流域</t>
    <rPh sb="0" eb="1">
      <t>カラス</t>
    </rPh>
    <rPh sb="1" eb="2">
      <t>カワ</t>
    </rPh>
    <rPh sb="2" eb="4">
      <t>リュウイキ</t>
    </rPh>
    <phoneticPr fontId="2"/>
  </si>
  <si>
    <t>神流川</t>
    <rPh sb="0" eb="3">
      <t>カンナガワ</t>
    </rPh>
    <phoneticPr fontId="2"/>
  </si>
  <si>
    <t>権田</t>
    <rPh sb="0" eb="2">
      <t>ゴンダ</t>
    </rPh>
    <phoneticPr fontId="2"/>
  </si>
  <si>
    <t>（富 岡 市）</t>
    <rPh sb="1" eb="2">
      <t>トミ</t>
    </rPh>
    <rPh sb="3" eb="4">
      <t>オカ</t>
    </rPh>
    <rPh sb="5" eb="6">
      <t>シ</t>
    </rPh>
    <phoneticPr fontId="2"/>
  </si>
  <si>
    <t>（神 流 町）</t>
    <rPh sb="1" eb="2">
      <t>カミ</t>
    </rPh>
    <rPh sb="3" eb="4">
      <t>リュウ</t>
    </rPh>
    <rPh sb="5" eb="6">
      <t>マチ</t>
    </rPh>
    <phoneticPr fontId="2"/>
  </si>
  <si>
    <t>生産森林組合名(所在市町村名)</t>
    <rPh sb="0" eb="2">
      <t>セイサン</t>
    </rPh>
    <rPh sb="2" eb="4">
      <t>シンリン</t>
    </rPh>
    <rPh sb="4" eb="6">
      <t>クミアイ</t>
    </rPh>
    <rPh sb="6" eb="7">
      <t>メイ</t>
    </rPh>
    <rPh sb="8" eb="10">
      <t>ショザイ</t>
    </rPh>
    <rPh sb="10" eb="13">
      <t>シチョウソン</t>
    </rPh>
    <rPh sb="13" eb="14">
      <t>メイ</t>
    </rPh>
    <phoneticPr fontId="2"/>
  </si>
  <si>
    <t>利根沼田</t>
    <rPh sb="0" eb="2">
      <t>トネ</t>
    </rPh>
    <rPh sb="2" eb="4">
      <t>ヌマタ</t>
    </rPh>
    <phoneticPr fontId="2"/>
  </si>
  <si>
    <t>〔資料〕林業振興課</t>
    <rPh sb="1" eb="3">
      <t>シリョウ</t>
    </rPh>
    <rPh sb="4" eb="6">
      <t>リンギョウ</t>
    </rPh>
    <rPh sb="6" eb="9">
      <t>シンコウカ</t>
    </rPh>
    <phoneticPr fontId="2"/>
  </si>
  <si>
    <t>利根上流森林計画区</t>
    <rPh sb="0" eb="1">
      <t>リ</t>
    </rPh>
    <rPh sb="1" eb="2">
      <t>ネ</t>
    </rPh>
    <rPh sb="2" eb="3">
      <t>ウエ</t>
    </rPh>
    <rPh sb="3" eb="4">
      <t>ナガレ</t>
    </rPh>
    <rPh sb="4" eb="6">
      <t>シンリン</t>
    </rPh>
    <rPh sb="6" eb="8">
      <t>ケイカク</t>
    </rPh>
    <rPh sb="8" eb="9">
      <t>ク</t>
    </rPh>
    <phoneticPr fontId="2"/>
  </si>
  <si>
    <t>吾妻森林計画区</t>
    <rPh sb="0" eb="1">
      <t>ワレ</t>
    </rPh>
    <rPh sb="1" eb="2">
      <t>ツマ</t>
    </rPh>
    <rPh sb="2" eb="4">
      <t>シンリン</t>
    </rPh>
    <rPh sb="4" eb="6">
      <t>ケイカク</t>
    </rPh>
    <rPh sb="6" eb="7">
      <t>ク</t>
    </rPh>
    <phoneticPr fontId="2"/>
  </si>
  <si>
    <t>利根下流森林計画区</t>
    <rPh sb="0" eb="1">
      <t>リ</t>
    </rPh>
    <rPh sb="1" eb="2">
      <t>ネ</t>
    </rPh>
    <rPh sb="2" eb="3">
      <t>シタ</t>
    </rPh>
    <rPh sb="3" eb="4">
      <t>ナガレ</t>
    </rPh>
    <rPh sb="4" eb="6">
      <t>シンリン</t>
    </rPh>
    <rPh sb="6" eb="8">
      <t>ケイカク</t>
    </rPh>
    <rPh sb="8" eb="9">
      <t>ク</t>
    </rPh>
    <phoneticPr fontId="2"/>
  </si>
  <si>
    <t>西毛森林計画区</t>
    <rPh sb="0" eb="1">
      <t>セイブ</t>
    </rPh>
    <rPh sb="1" eb="2">
      <t>ケ</t>
    </rPh>
    <rPh sb="2" eb="4">
      <t>シンリン</t>
    </rPh>
    <rPh sb="4" eb="6">
      <t>ケイカク</t>
    </rPh>
    <rPh sb="6" eb="7">
      <t>ク</t>
    </rPh>
    <phoneticPr fontId="2"/>
  </si>
  <si>
    <t>西毛森林計画区</t>
    <rPh sb="0" eb="1">
      <t>ニシ</t>
    </rPh>
    <rPh sb="1" eb="2">
      <t>ケ</t>
    </rPh>
    <rPh sb="2" eb="4">
      <t>シンリン</t>
    </rPh>
    <rPh sb="4" eb="6">
      <t>ケイカク</t>
    </rPh>
    <rPh sb="6" eb="7">
      <t>ク</t>
    </rPh>
    <phoneticPr fontId="2"/>
  </si>
  <si>
    <t>利根上流森林計画区</t>
    <rPh sb="4" eb="6">
      <t>シンリン</t>
    </rPh>
    <rPh sb="6" eb="8">
      <t>ケイカク</t>
    </rPh>
    <rPh sb="8" eb="9">
      <t>ク</t>
    </rPh>
    <phoneticPr fontId="2"/>
  </si>
  <si>
    <t>吾妻森林計画区</t>
    <rPh sb="2" eb="4">
      <t>シンリン</t>
    </rPh>
    <rPh sb="4" eb="6">
      <t>ケイカク</t>
    </rPh>
    <rPh sb="6" eb="7">
      <t>ク</t>
    </rPh>
    <phoneticPr fontId="2"/>
  </si>
  <si>
    <t>利根下流森林計画区</t>
    <rPh sb="4" eb="6">
      <t>シンリン</t>
    </rPh>
    <rPh sb="6" eb="8">
      <t>ケイカク</t>
    </rPh>
    <rPh sb="8" eb="9">
      <t>ク</t>
    </rPh>
    <phoneticPr fontId="2"/>
  </si>
  <si>
    <t>西毛森林計画区</t>
    <rPh sb="2" eb="4">
      <t>シンリン</t>
    </rPh>
    <rPh sb="4" eb="6">
      <t>ケイカク</t>
    </rPh>
    <rPh sb="6" eb="7">
      <t>ク</t>
    </rPh>
    <phoneticPr fontId="2"/>
  </si>
  <si>
    <t>螺沢</t>
    <rPh sb="0" eb="1">
      <t>ニナ</t>
    </rPh>
    <rPh sb="1" eb="2">
      <t>サワ</t>
    </rPh>
    <phoneticPr fontId="2"/>
  </si>
  <si>
    <t>（前 橋 市）</t>
    <rPh sb="1" eb="2">
      <t>マエ</t>
    </rPh>
    <rPh sb="3" eb="4">
      <t>ハシ</t>
    </rPh>
    <rPh sb="5" eb="6">
      <t>シ</t>
    </rPh>
    <phoneticPr fontId="2"/>
  </si>
  <si>
    <t>小平</t>
    <rPh sb="0" eb="2">
      <t>オダイラ</t>
    </rPh>
    <phoneticPr fontId="2"/>
  </si>
  <si>
    <t>吾妻</t>
    <rPh sb="0" eb="2">
      <t>アガツマ</t>
    </rPh>
    <phoneticPr fontId="2"/>
  </si>
  <si>
    <t>（甘楽町、富岡市）</t>
    <rPh sb="1" eb="4">
      <t>カンラマチ</t>
    </rPh>
    <rPh sb="5" eb="8">
      <t>トミオカシ</t>
    </rPh>
    <phoneticPr fontId="2"/>
  </si>
  <si>
    <t>吾妻環境森林事務所</t>
    <rPh sb="0" eb="2">
      <t>アガツマ</t>
    </rPh>
    <rPh sb="2" eb="4">
      <t>カンキョウ</t>
    </rPh>
    <rPh sb="4" eb="6">
      <t>シンリン</t>
    </rPh>
    <rPh sb="6" eb="9">
      <t>ジムショ</t>
    </rPh>
    <phoneticPr fontId="2"/>
  </si>
  <si>
    <t>（吉岡町、榛東村、渋川市）</t>
    <rPh sb="1" eb="4">
      <t>ヨシオカマチ</t>
    </rPh>
    <rPh sb="5" eb="8">
      <t>シントウムラ</t>
    </rPh>
    <rPh sb="9" eb="12">
      <t>シブカワシ</t>
    </rPh>
    <phoneticPr fontId="2"/>
  </si>
  <si>
    <t>（みなかみ町）</t>
    <rPh sb="5" eb="6">
      <t>マチ</t>
    </rPh>
    <phoneticPr fontId="2"/>
  </si>
  <si>
    <t>（東吾妻町）</t>
    <rPh sb="1" eb="2">
      <t>ヒガシ</t>
    </rPh>
    <rPh sb="2" eb="3">
      <t>ワレ</t>
    </rPh>
    <rPh sb="3" eb="4">
      <t>ツマ</t>
    </rPh>
    <rPh sb="4" eb="5">
      <t>マチ</t>
    </rPh>
    <phoneticPr fontId="2"/>
  </si>
  <si>
    <t>（みどり市）</t>
    <rPh sb="4" eb="5">
      <t>シ</t>
    </rPh>
    <phoneticPr fontId="2"/>
  </si>
  <si>
    <t>（高 崎 市）</t>
    <rPh sb="1" eb="2">
      <t>ダカ</t>
    </rPh>
    <rPh sb="3" eb="4">
      <t>ザキ</t>
    </rPh>
    <rPh sb="5" eb="6">
      <t>シ</t>
    </rPh>
    <phoneticPr fontId="2"/>
  </si>
  <si>
    <t>（安 中 市）</t>
    <rPh sb="1" eb="2">
      <t>アン</t>
    </rPh>
    <rPh sb="3" eb="4">
      <t>ナカ</t>
    </rPh>
    <rPh sb="5" eb="6">
      <t>シ</t>
    </rPh>
    <phoneticPr fontId="2"/>
  </si>
  <si>
    <t>渋川広域</t>
    <rPh sb="0" eb="2">
      <t>シブカワ</t>
    </rPh>
    <rPh sb="2" eb="4">
      <t>コウイキ</t>
    </rPh>
    <phoneticPr fontId="2"/>
  </si>
  <si>
    <t>第１表　　森林組合連合会</t>
    <rPh sb="0" eb="1">
      <t>ダイ</t>
    </rPh>
    <rPh sb="2" eb="3">
      <t>ヒョウ</t>
    </rPh>
    <rPh sb="5" eb="9">
      <t>シンリンクミアイ</t>
    </rPh>
    <rPh sb="9" eb="12">
      <t>レンゴウカイ</t>
    </rPh>
    <phoneticPr fontId="2"/>
  </si>
  <si>
    <t>(単位：千円）</t>
  </si>
  <si>
    <t>年　　度</t>
    <rPh sb="0" eb="4">
      <t>ネンド</t>
    </rPh>
    <phoneticPr fontId="2"/>
  </si>
  <si>
    <t>会員数</t>
    <rPh sb="0" eb="3">
      <t>カイインスウ</t>
    </rPh>
    <phoneticPr fontId="2"/>
  </si>
  <si>
    <t>出　資　額</t>
    <rPh sb="0" eb="3">
      <t>シュッシ</t>
    </rPh>
    <rPh sb="4" eb="5">
      <t>ガク</t>
    </rPh>
    <phoneticPr fontId="2"/>
  </si>
  <si>
    <t>外　部　出　資　金</t>
    <rPh sb="0" eb="3">
      <t>ガイブ</t>
    </rPh>
    <rPh sb="4" eb="9">
      <t>シュッシキン</t>
    </rPh>
    <phoneticPr fontId="2"/>
  </si>
  <si>
    <t>口　数</t>
    <rPh sb="0" eb="3">
      <t>クチスウ</t>
    </rPh>
    <phoneticPr fontId="2"/>
  </si>
  <si>
    <t>総　額</t>
    <rPh sb="0" eb="3">
      <t>ソウガク</t>
    </rPh>
    <phoneticPr fontId="2"/>
  </si>
  <si>
    <t>払込済</t>
    <rPh sb="0" eb="2">
      <t>ハライコミ</t>
    </rPh>
    <rPh sb="2" eb="3">
      <t>ス</t>
    </rPh>
    <phoneticPr fontId="2"/>
  </si>
  <si>
    <t>全森連</t>
    <rPh sb="0" eb="1">
      <t>ゼン</t>
    </rPh>
    <rPh sb="1" eb="2">
      <t>モリ</t>
    </rPh>
    <rPh sb="2" eb="3">
      <t>レン</t>
    </rPh>
    <phoneticPr fontId="2"/>
  </si>
  <si>
    <t>農林中金</t>
    <rPh sb="0" eb="2">
      <t>ノウリン</t>
    </rPh>
    <rPh sb="2" eb="3">
      <t>チュウ</t>
    </rPh>
    <rPh sb="3" eb="4">
      <t>キン</t>
    </rPh>
    <phoneticPr fontId="2"/>
  </si>
  <si>
    <t>その他</t>
    <rPh sb="0" eb="3">
      <t>ソノタ</t>
    </rPh>
    <phoneticPr fontId="2"/>
  </si>
  <si>
    <t>販売部門</t>
    <rPh sb="0" eb="2">
      <t>ハンバイ</t>
    </rPh>
    <rPh sb="2" eb="4">
      <t>ブモン</t>
    </rPh>
    <phoneticPr fontId="2"/>
  </si>
  <si>
    <t>販売事業</t>
    <rPh sb="0" eb="2">
      <t>ハンバイ</t>
    </rPh>
    <rPh sb="2" eb="4">
      <t>ジギョウ</t>
    </rPh>
    <phoneticPr fontId="2"/>
  </si>
  <si>
    <t>受託販売、買取販売</t>
    <rPh sb="0" eb="2">
      <t>ジュタク</t>
    </rPh>
    <rPh sb="2" eb="4">
      <t>ハンバイ</t>
    </rPh>
    <rPh sb="5" eb="7">
      <t>カイト</t>
    </rPh>
    <rPh sb="7" eb="9">
      <t>ハンバイ</t>
    </rPh>
    <phoneticPr fontId="2"/>
  </si>
  <si>
    <t>加工事業</t>
    <rPh sb="0" eb="2">
      <t>カコウ</t>
    </rPh>
    <rPh sb="2" eb="4">
      <t>ジギョウ</t>
    </rPh>
    <phoneticPr fontId="2"/>
  </si>
  <si>
    <t>建設等事業</t>
    <rPh sb="0" eb="2">
      <t>ケンセツ</t>
    </rPh>
    <rPh sb="2" eb="3">
      <t>トウ</t>
    </rPh>
    <rPh sb="3" eb="5">
      <t>ジギョウ</t>
    </rPh>
    <phoneticPr fontId="2"/>
  </si>
  <si>
    <t>請負、販売</t>
    <rPh sb="0" eb="2">
      <t>ウケオイ</t>
    </rPh>
    <rPh sb="3" eb="5">
      <t>ハンバイ</t>
    </rPh>
    <phoneticPr fontId="2"/>
  </si>
  <si>
    <t>購買部門</t>
    <rPh sb="0" eb="2">
      <t>コウバイ</t>
    </rPh>
    <rPh sb="2" eb="4">
      <t>ブモン</t>
    </rPh>
    <phoneticPr fontId="2"/>
  </si>
  <si>
    <t>購買事業</t>
    <rPh sb="0" eb="2">
      <t>コウバイ</t>
    </rPh>
    <rPh sb="2" eb="4">
      <t>ジギョウ</t>
    </rPh>
    <phoneticPr fontId="2"/>
  </si>
  <si>
    <t>利用部門</t>
    <rPh sb="0" eb="2">
      <t>リヨウ</t>
    </rPh>
    <rPh sb="2" eb="4">
      <t>ブモン</t>
    </rPh>
    <phoneticPr fontId="2"/>
  </si>
  <si>
    <t>調査設計事業</t>
    <rPh sb="0" eb="2">
      <t>チョウサ</t>
    </rPh>
    <rPh sb="2" eb="4">
      <t>セッケイ</t>
    </rPh>
    <rPh sb="4" eb="6">
      <t>ジギョウ</t>
    </rPh>
    <phoneticPr fontId="2"/>
  </si>
  <si>
    <t>森林保険事業</t>
    <rPh sb="0" eb="2">
      <t>シンリン</t>
    </rPh>
    <rPh sb="2" eb="4">
      <t>ホケン</t>
    </rPh>
    <rPh sb="4" eb="6">
      <t>ジギョウ</t>
    </rPh>
    <phoneticPr fontId="2"/>
  </si>
  <si>
    <t>森林病害虫防除事業</t>
    <rPh sb="0" eb="2">
      <t>シンリン</t>
    </rPh>
    <rPh sb="2" eb="5">
      <t>ビョウガイチュウ</t>
    </rPh>
    <rPh sb="5" eb="7">
      <t>ボウジョ</t>
    </rPh>
    <rPh sb="7" eb="9">
      <t>ジギョウ</t>
    </rPh>
    <phoneticPr fontId="2"/>
  </si>
  <si>
    <t>金融部門</t>
    <rPh sb="0" eb="2">
      <t>キンユウ</t>
    </rPh>
    <rPh sb="2" eb="4">
      <t>ブモン</t>
    </rPh>
    <phoneticPr fontId="2"/>
  </si>
  <si>
    <t>貸付事業</t>
    <rPh sb="0" eb="2">
      <t>カシツケ</t>
    </rPh>
    <rPh sb="2" eb="4">
      <t>ジギョウ</t>
    </rPh>
    <phoneticPr fontId="2"/>
  </si>
  <si>
    <t>第５表　入会資源総合活用促進対策事業</t>
    <rPh sb="0" eb="1">
      <t>ダイ</t>
    </rPh>
    <rPh sb="2" eb="3">
      <t>ヒョウ</t>
    </rPh>
    <rPh sb="4" eb="6">
      <t>イリアイ</t>
    </rPh>
    <rPh sb="6" eb="8">
      <t>シゲン</t>
    </rPh>
    <rPh sb="8" eb="10">
      <t>ソウゴウ</t>
    </rPh>
    <rPh sb="10" eb="12">
      <t>カツヨウ</t>
    </rPh>
    <rPh sb="12" eb="14">
      <t>ソクシン</t>
    </rPh>
    <rPh sb="14" eb="16">
      <t>タイサク</t>
    </rPh>
    <rPh sb="16" eb="18">
      <t>ジギョウ</t>
    </rPh>
    <phoneticPr fontId="2"/>
  </si>
  <si>
    <t>実　　績　　累　　計</t>
    <rPh sb="0" eb="4">
      <t>ジッセキ</t>
    </rPh>
    <rPh sb="6" eb="10">
      <t>ルイケイ</t>
    </rPh>
    <phoneticPr fontId="2"/>
  </si>
  <si>
    <t>備　　　　考</t>
    <rPh sb="0" eb="6">
      <t>ビコウ</t>
    </rPh>
    <phoneticPr fontId="2"/>
  </si>
  <si>
    <t>集　団　数</t>
    <rPh sb="0" eb="3">
      <t>シュウダン</t>
    </rPh>
    <rPh sb="4" eb="5">
      <t>スウ</t>
    </rPh>
    <phoneticPr fontId="2"/>
  </si>
  <si>
    <t>面　　積</t>
    <rPh sb="0" eb="4">
      <t>メンセキ</t>
    </rPh>
    <phoneticPr fontId="2"/>
  </si>
  <si>
    <t>未整備集団５４９集団</t>
    <rPh sb="0" eb="3">
      <t>ミセイビ</t>
    </rPh>
    <rPh sb="3" eb="5">
      <t>シュウダン</t>
    </rPh>
    <rPh sb="8" eb="10">
      <t>シュウダン</t>
    </rPh>
    <phoneticPr fontId="2"/>
  </si>
  <si>
    <t>2000年センサス：</t>
    <rPh sb="4" eb="5">
      <t>ネン</t>
    </rPh>
    <phoneticPr fontId="2"/>
  </si>
  <si>
    <t>渋　川</t>
    <rPh sb="0" eb="3">
      <t>シブカワ</t>
    </rPh>
    <phoneticPr fontId="2"/>
  </si>
  <si>
    <t>藤　岡</t>
    <rPh sb="0" eb="3">
      <t>フジオカ</t>
    </rPh>
    <phoneticPr fontId="2"/>
  </si>
  <si>
    <t>富　岡</t>
    <rPh sb="0" eb="3">
      <t>トミオカ</t>
    </rPh>
    <phoneticPr fontId="2"/>
  </si>
  <si>
    <t>桐　生</t>
    <rPh sb="0" eb="3">
      <t>キリュウ</t>
    </rPh>
    <phoneticPr fontId="2"/>
  </si>
  <si>
    <t>（注）１　実績累計は昭和４２年度以降の各年度末における数値</t>
    <rPh sb="1" eb="2">
      <t>チュウ</t>
    </rPh>
    <rPh sb="5" eb="7">
      <t>ジッセキ</t>
    </rPh>
    <rPh sb="7" eb="9">
      <t>ルイケイ</t>
    </rPh>
    <rPh sb="10" eb="12">
      <t>ショウワ</t>
    </rPh>
    <rPh sb="14" eb="16">
      <t>ネンド</t>
    </rPh>
    <rPh sb="16" eb="18">
      <t>イコウ</t>
    </rPh>
    <rPh sb="19" eb="22">
      <t>カクネンド</t>
    </rPh>
    <rPh sb="22" eb="23">
      <t>マツ</t>
    </rPh>
    <rPh sb="27" eb="29">
      <t>スウチ</t>
    </rPh>
    <phoneticPr fontId="2"/>
  </si>
  <si>
    <t>　　　２　（　　）内数字は整備済のもので内数</t>
    <rPh sb="9" eb="10">
      <t>ナイ</t>
    </rPh>
    <rPh sb="10" eb="12">
      <t>スウジ</t>
    </rPh>
    <rPh sb="13" eb="15">
      <t>セイビ</t>
    </rPh>
    <rPh sb="15" eb="16">
      <t>ズ</t>
    </rPh>
    <rPh sb="20" eb="21">
      <t>ウチ</t>
    </rPh>
    <rPh sb="21" eb="22">
      <t>スウ</t>
    </rPh>
    <phoneticPr fontId="2"/>
  </si>
  <si>
    <t>利根沼田環境森林事務所</t>
    <rPh sb="0" eb="2">
      <t>トネ</t>
    </rPh>
    <rPh sb="2" eb="4">
      <t>ヌマタ</t>
    </rPh>
    <rPh sb="4" eb="6">
      <t>カンキョウ</t>
    </rPh>
    <rPh sb="6" eb="8">
      <t>シンリン</t>
    </rPh>
    <rPh sb="8" eb="11">
      <t>ジムショ</t>
    </rPh>
    <phoneticPr fontId="2"/>
  </si>
  <si>
    <t>（前橋市）</t>
    <rPh sb="1" eb="4">
      <t>マエバシシ</t>
    </rPh>
    <phoneticPr fontId="2"/>
  </si>
  <si>
    <t>（藤岡市、高崎市(吉井町)）</t>
    <rPh sb="1" eb="4">
      <t>フジオカシ</t>
    </rPh>
    <rPh sb="5" eb="8">
      <t>タカサキシ</t>
    </rPh>
    <rPh sb="9" eb="12">
      <t>ヨシイマチ</t>
    </rPh>
    <phoneticPr fontId="2"/>
  </si>
  <si>
    <t>西部環境森林事務所</t>
    <rPh sb="0" eb="2">
      <t>セイブ</t>
    </rPh>
    <rPh sb="2" eb="4">
      <t>カンキョウ</t>
    </rPh>
    <rPh sb="4" eb="6">
      <t>シンリン</t>
    </rPh>
    <rPh sb="6" eb="9">
      <t>ジムショ</t>
    </rPh>
    <phoneticPr fontId="2"/>
  </si>
  <si>
    <t>藤岡森林事務所</t>
    <rPh sb="0" eb="2">
      <t>フジオカ</t>
    </rPh>
    <rPh sb="2" eb="4">
      <t>シンリン</t>
    </rPh>
    <rPh sb="4" eb="7">
      <t>ジムショ</t>
    </rPh>
    <phoneticPr fontId="2"/>
  </si>
  <si>
    <t>富岡森林事務所</t>
    <rPh sb="0" eb="2">
      <t>トミオカ</t>
    </rPh>
    <rPh sb="2" eb="4">
      <t>シンリン</t>
    </rPh>
    <rPh sb="4" eb="7">
      <t>ジムショ</t>
    </rPh>
    <phoneticPr fontId="2"/>
  </si>
  <si>
    <t>桐生森林事務所</t>
    <rPh sb="0" eb="2">
      <t>キリュウ</t>
    </rPh>
    <rPh sb="2" eb="4">
      <t>シンリン</t>
    </rPh>
    <rPh sb="4" eb="7">
      <t>ジムショ</t>
    </rPh>
    <phoneticPr fontId="2"/>
  </si>
  <si>
    <t>渋川森林事務所</t>
    <rPh sb="0" eb="2">
      <t>シブカワ</t>
    </rPh>
    <rPh sb="2" eb="4">
      <t>シンリン</t>
    </rPh>
    <rPh sb="4" eb="7">
      <t>ジムショ</t>
    </rPh>
    <phoneticPr fontId="2"/>
  </si>
  <si>
    <t>〔資料〕林業振興課</t>
  </si>
  <si>
    <t>（単位　　員数：人　金額：千円　面積：ha）</t>
    <rPh sb="1" eb="3">
      <t>タンイ</t>
    </rPh>
    <rPh sb="5" eb="7">
      <t>インスウ</t>
    </rPh>
    <rPh sb="8" eb="9">
      <t>ヒト</t>
    </rPh>
    <rPh sb="10" eb="12">
      <t>キンガク</t>
    </rPh>
    <rPh sb="13" eb="15">
      <t>センエン</t>
    </rPh>
    <rPh sb="16" eb="18">
      <t>メンセキ</t>
    </rPh>
    <phoneticPr fontId="2"/>
  </si>
  <si>
    <t>（単位　　面積：ha）</t>
    <rPh sb="1" eb="3">
      <t>タンイ</t>
    </rPh>
    <rPh sb="5" eb="7">
      <t>メンセキ</t>
    </rPh>
    <phoneticPr fontId="2"/>
  </si>
  <si>
    <t>渋川県産材センター部門</t>
    <rPh sb="0" eb="2">
      <t>シブカワ</t>
    </rPh>
    <rPh sb="2" eb="5">
      <t>ケンサンザイ</t>
    </rPh>
    <rPh sb="9" eb="11">
      <t>ブモン</t>
    </rPh>
    <phoneticPr fontId="2"/>
  </si>
  <si>
    <t>加工品</t>
    <rPh sb="0" eb="3">
      <t>カコウヒン</t>
    </rPh>
    <phoneticPr fontId="2"/>
  </si>
  <si>
    <t>販売品</t>
    <rPh sb="0" eb="3">
      <t>ハンバイヒン</t>
    </rPh>
    <phoneticPr fontId="2"/>
  </si>
  <si>
    <t>（中之条町、東吾妻町、長野原町、
嬬恋村、高山村）</t>
    <rPh sb="6" eb="7">
      <t>ヒガシ</t>
    </rPh>
    <rPh sb="7" eb="10">
      <t>アガツママチ</t>
    </rPh>
    <rPh sb="11" eb="15">
      <t>ナガノハラマチ</t>
    </rPh>
    <rPh sb="17" eb="20">
      <t>ツマゴイムラ</t>
    </rPh>
    <rPh sb="21" eb="24">
      <t>タカヤマムラ</t>
    </rPh>
    <phoneticPr fontId="2"/>
  </si>
  <si>
    <t>（桐生市（旧桐生市、新里村）、
みどり市（旧大間々町））</t>
    <rPh sb="1" eb="4">
      <t>キリュウシ</t>
    </rPh>
    <rPh sb="5" eb="6">
      <t>キュウ</t>
    </rPh>
    <rPh sb="6" eb="9">
      <t>キリュウシ</t>
    </rPh>
    <rPh sb="10" eb="13">
      <t>ニイサトムラ</t>
    </rPh>
    <rPh sb="19" eb="20">
      <t>シ</t>
    </rPh>
    <rPh sb="21" eb="22">
      <t>キュウ</t>
    </rPh>
    <rPh sb="22" eb="26">
      <t>オオマママチ</t>
    </rPh>
    <phoneticPr fontId="2"/>
  </si>
  <si>
    <t>（桐生市（旧黒保根村）、
みどり市（旧東村））</t>
    <rPh sb="1" eb="4">
      <t>キリュウシ</t>
    </rPh>
    <rPh sb="5" eb="6">
      <t>キュウ</t>
    </rPh>
    <rPh sb="6" eb="10">
      <t>クロホネムラ</t>
    </rPh>
    <rPh sb="16" eb="17">
      <t>シ</t>
    </rPh>
    <rPh sb="18" eb="19">
      <t>キュウ</t>
    </rPh>
    <rPh sb="19" eb="21">
      <t>アズマムラ</t>
    </rPh>
    <phoneticPr fontId="2"/>
  </si>
  <si>
    <t>森林公園事業</t>
    <rPh sb="0" eb="2">
      <t>シンリン</t>
    </rPh>
    <rPh sb="2" eb="4">
      <t>コウエン</t>
    </rPh>
    <rPh sb="4" eb="6">
      <t>ジギョウ</t>
    </rPh>
    <phoneticPr fontId="2"/>
  </si>
  <si>
    <t>火の口</t>
    <rPh sb="0" eb="1">
      <t>ヒ</t>
    </rPh>
    <rPh sb="2" eb="3">
      <t>クチ</t>
    </rPh>
    <phoneticPr fontId="2"/>
  </si>
  <si>
    <t>赤城ふれあいの森他</t>
    <rPh sb="0" eb="2">
      <t>アカギ</t>
    </rPh>
    <rPh sb="7" eb="8">
      <t>モリ</t>
    </rPh>
    <rPh sb="8" eb="9">
      <t>ホカ</t>
    </rPh>
    <phoneticPr fontId="2"/>
  </si>
  <si>
    <t>（沼田市、川場村、みなかみ町、昭和村）</t>
    <rPh sb="1" eb="4">
      <t>ヌマタシ</t>
    </rPh>
    <rPh sb="5" eb="6">
      <t>カワ</t>
    </rPh>
    <rPh sb="6" eb="7">
      <t>バ</t>
    </rPh>
    <rPh sb="7" eb="8">
      <t>ムラ</t>
    </rPh>
    <rPh sb="13" eb="14">
      <t>マチ</t>
    </rPh>
    <rPh sb="15" eb="18">
      <t>ショウワムラ</t>
    </rPh>
    <phoneticPr fontId="2"/>
  </si>
  <si>
    <t>(環境)
森林事務所</t>
    <rPh sb="1" eb="3">
      <t>カンキョウ</t>
    </rPh>
    <rPh sb="5" eb="7">
      <t>シンリン</t>
    </rPh>
    <rPh sb="7" eb="10">
      <t>ジムショ</t>
    </rPh>
    <phoneticPr fontId="2"/>
  </si>
  <si>
    <t>西　部</t>
    <rPh sb="0" eb="1">
      <t>ニシ</t>
    </rPh>
    <rPh sb="2" eb="3">
      <t>ブ</t>
    </rPh>
    <phoneticPr fontId="2"/>
  </si>
  <si>
    <t>買取加工</t>
    <rPh sb="0" eb="1">
      <t>カ</t>
    </rPh>
    <rPh sb="1" eb="2">
      <t>ト</t>
    </rPh>
    <rPh sb="2" eb="4">
      <t>カコウ</t>
    </rPh>
    <phoneticPr fontId="2"/>
  </si>
  <si>
    <t>林業用機械、薬剤、山行苗、特用林産等</t>
    <rPh sb="0" eb="2">
      <t>リンギョウ</t>
    </rPh>
    <rPh sb="2" eb="3">
      <t>ヨウ</t>
    </rPh>
    <rPh sb="3" eb="5">
      <t>キカイ</t>
    </rPh>
    <rPh sb="6" eb="8">
      <t>ヤクザイ</t>
    </rPh>
    <rPh sb="9" eb="10">
      <t>ヤマ</t>
    </rPh>
    <rPh sb="10" eb="11">
      <t>イ</t>
    </rPh>
    <rPh sb="11" eb="12">
      <t>ナエ</t>
    </rPh>
    <rPh sb="13" eb="15">
      <t>トクヨウ</t>
    </rPh>
    <rPh sb="15" eb="17">
      <t>リンサン</t>
    </rPh>
    <rPh sb="17" eb="18">
      <t>トウ</t>
    </rPh>
    <phoneticPr fontId="2"/>
  </si>
  <si>
    <t>（単位　　員数：人　金額：千円　面積：ha）</t>
    <phoneticPr fontId="2"/>
  </si>
  <si>
    <t>　</t>
    <phoneticPr fontId="2"/>
  </si>
  <si>
    <t>わたらせ</t>
    <phoneticPr fontId="2"/>
  </si>
  <si>
    <t>（高 崎 市(吉井町を除く））</t>
    <phoneticPr fontId="2"/>
  </si>
  <si>
    <t>（　  〃　  ）</t>
    <phoneticPr fontId="2"/>
  </si>
  <si>
    <t>（　　〃　　）</t>
    <phoneticPr fontId="2"/>
  </si>
  <si>
    <t xml:space="preserve">  </t>
    <phoneticPr fontId="2"/>
  </si>
  <si>
    <t>11,892ha</t>
    <phoneticPr fontId="2"/>
  </si>
  <si>
    <t>平成２７年度</t>
    <phoneticPr fontId="2"/>
  </si>
  <si>
    <t>平成 ２７ 年度</t>
    <rPh sb="0" eb="2">
      <t>ヘイセイ</t>
    </rPh>
    <rPh sb="6" eb="8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</si>
  <si>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</si>
  <si>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（１）現　　況</t>
    <phoneticPr fontId="2"/>
  </si>
  <si>
    <t>林業振興資金、つなぎ資金等</t>
    <rPh sb="0" eb="2">
      <t>リンギョウ</t>
    </rPh>
    <rPh sb="2" eb="4">
      <t>シンコウ</t>
    </rPh>
    <rPh sb="4" eb="6">
      <t>シキン</t>
    </rPh>
    <rPh sb="10" eb="12">
      <t>シキン</t>
    </rPh>
    <rPh sb="12" eb="13">
      <t>ナド</t>
    </rPh>
    <phoneticPr fontId="2"/>
  </si>
  <si>
    <t>令和２年度</t>
    <rPh sb="0" eb="2">
      <t>レイワ</t>
    </rPh>
    <rPh sb="3" eb="5">
      <t>ネンド</t>
    </rPh>
    <phoneticPr fontId="2"/>
  </si>
  <si>
    <t>-</t>
    <phoneticPr fontId="2"/>
  </si>
  <si>
    <t>19件</t>
    <phoneticPr fontId="2"/>
  </si>
  <si>
    <t>令和４年度</t>
    <rPh sb="0" eb="2">
      <t>レイワ</t>
    </rPh>
    <rPh sb="3" eb="5">
      <t>ネンド</t>
    </rPh>
    <phoneticPr fontId="2"/>
  </si>
  <si>
    <t>（２）主な経済事業（令和4年4月1日～令和5年3月31日）</t>
    <rPh sb="3" eb="4">
      <t>オモ</t>
    </rPh>
    <rPh sb="5" eb="7">
      <t>ケイザイ</t>
    </rPh>
    <rPh sb="7" eb="9">
      <t>ジギョウ</t>
    </rPh>
    <phoneticPr fontId="2"/>
  </si>
  <si>
    <t>林道・治山設計、森林調査　　75件</t>
    <rPh sb="0" eb="2">
      <t>リンドウ</t>
    </rPh>
    <rPh sb="3" eb="5">
      <t>チサン</t>
    </rPh>
    <rPh sb="5" eb="7">
      <t>セッケイ</t>
    </rPh>
    <rPh sb="8" eb="10">
      <t>シンリン</t>
    </rPh>
    <rPh sb="10" eb="12">
      <t>チョウサ</t>
    </rPh>
    <rPh sb="16" eb="17">
      <t>ケン</t>
    </rPh>
    <phoneticPr fontId="2"/>
  </si>
  <si>
    <t>森林保険　　604件</t>
    <rPh sb="0" eb="2">
      <t>シンリン</t>
    </rPh>
    <rPh sb="2" eb="4">
      <t>ホケン</t>
    </rPh>
    <rPh sb="9" eb="10">
      <t>ケン</t>
    </rPh>
    <phoneticPr fontId="2"/>
  </si>
  <si>
    <t>樹幹注入　14件</t>
    <rPh sb="0" eb="2">
      <t>ジュカン</t>
    </rPh>
    <rPh sb="2" eb="4">
      <t>チュウニュウ</t>
    </rPh>
    <rPh sb="7" eb="8">
      <t>ケン</t>
    </rPh>
    <phoneticPr fontId="2"/>
  </si>
  <si>
    <t>集成材ブロック等5,506m3、製紙用チップ 3,800t、燃料用チップ10,280t</t>
    <rPh sb="0" eb="3">
      <t>シュウセイザイ</t>
    </rPh>
    <rPh sb="7" eb="8">
      <t>トウ</t>
    </rPh>
    <rPh sb="16" eb="19">
      <t>セイシヨウ</t>
    </rPh>
    <rPh sb="30" eb="32">
      <t>ネンリョウ</t>
    </rPh>
    <rPh sb="32" eb="33">
      <t>ヨウ</t>
    </rPh>
    <phoneticPr fontId="2"/>
  </si>
  <si>
    <t>一般用材 7,067m3、燃料用チップ32,918t</t>
    <rPh sb="0" eb="2">
      <t>イッパン</t>
    </rPh>
    <rPh sb="2" eb="4">
      <t>ヨウザイ</t>
    </rPh>
    <rPh sb="13" eb="15">
      <t>ネンリョウ</t>
    </rPh>
    <rPh sb="15" eb="16">
      <t>ヨウ</t>
    </rPh>
    <phoneticPr fontId="2"/>
  </si>
  <si>
    <t>注：森林組合連合会令和４年度業務報告書から</t>
    <rPh sb="0" eb="1">
      <t>チュウ</t>
    </rPh>
    <rPh sb="2" eb="4">
      <t>シンリン</t>
    </rPh>
    <rPh sb="4" eb="6">
      <t>クミアイ</t>
    </rPh>
    <rPh sb="6" eb="9">
      <t>レンゴウカイ</t>
    </rPh>
    <rPh sb="9" eb="11">
      <t>レイワ</t>
    </rPh>
    <rPh sb="12" eb="14">
      <t>ネンド</t>
    </rPh>
    <rPh sb="13" eb="14">
      <t>ガンネン</t>
    </rPh>
    <rPh sb="14" eb="16">
      <t>ギョウム</t>
    </rPh>
    <rPh sb="16" eb="19">
      <t>ホウコクショ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</si>
  <si>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</si>
  <si>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>注）森林組合名及び数値は、令和４事業年度末現在のものである。（令和５年度森林組合一斉調査から）</t>
    <rPh sb="0" eb="1">
      <t>チュウ</t>
    </rPh>
    <rPh sb="2" eb="4">
      <t>シンリン</t>
    </rPh>
    <rPh sb="4" eb="6">
      <t>クミアイ</t>
    </rPh>
    <rPh sb="6" eb="7">
      <t>メイ</t>
    </rPh>
    <rPh sb="7" eb="8">
      <t>オヨ</t>
    </rPh>
    <rPh sb="9" eb="11">
      <t>スウチ</t>
    </rPh>
    <rPh sb="13" eb="15">
      <t>レイワ</t>
    </rPh>
    <rPh sb="16" eb="18">
      <t>ジギョウ</t>
    </rPh>
    <rPh sb="18" eb="20">
      <t>ネンド</t>
    </rPh>
    <rPh sb="20" eb="21">
      <t>マツ</t>
    </rPh>
    <rPh sb="21" eb="23">
      <t>ゲンザイ</t>
    </rPh>
    <rPh sb="31" eb="33">
      <t>レイワ</t>
    </rPh>
    <rPh sb="34" eb="36">
      <t>ネンド</t>
    </rPh>
    <rPh sb="36" eb="38">
      <t>シンリン</t>
    </rPh>
    <rPh sb="38" eb="40">
      <t>クミアイ</t>
    </rPh>
    <rPh sb="40" eb="42">
      <t>イッセイ</t>
    </rPh>
    <rPh sb="42" eb="44">
      <t>チョウサ</t>
    </rPh>
    <phoneticPr fontId="2"/>
  </si>
  <si>
    <t>注１）　本表に掲げる50組合のほか、設立認可されたが現在活動を休止している生産森林組合が6組合ある。</t>
    <rPh sb="0" eb="1">
      <t>チュウ</t>
    </rPh>
    <rPh sb="4" eb="5">
      <t>ホン</t>
    </rPh>
    <rPh sb="5" eb="6">
      <t>ヒョウ</t>
    </rPh>
    <rPh sb="7" eb="8">
      <t>カカ</t>
    </rPh>
    <rPh sb="12" eb="14">
      <t>クミアイ</t>
    </rPh>
    <rPh sb="18" eb="20">
      <t>セツリツ</t>
    </rPh>
    <rPh sb="20" eb="22">
      <t>ニンカ</t>
    </rPh>
    <rPh sb="26" eb="28">
      <t>ゲンザイ</t>
    </rPh>
    <rPh sb="28" eb="30">
      <t>カツドウ</t>
    </rPh>
    <rPh sb="31" eb="33">
      <t>キュウシ</t>
    </rPh>
    <rPh sb="37" eb="39">
      <t>セイサン</t>
    </rPh>
    <rPh sb="39" eb="41">
      <t>シンリン</t>
    </rPh>
    <rPh sb="41" eb="43">
      <t>クミアイ</t>
    </rPh>
    <rPh sb="45" eb="47">
      <t>クミアイ</t>
    </rPh>
    <phoneticPr fontId="2"/>
  </si>
  <si>
    <t>注２）　森林組合名及び数値は、令和４事業年度末現在のものである。（令和５年度森林組合一斉調査から）</t>
    <rPh sb="0" eb="1">
      <t>チュウ</t>
    </rPh>
    <rPh sb="4" eb="6">
      <t>シンリン</t>
    </rPh>
    <rPh sb="6" eb="8">
      <t>クミアイ</t>
    </rPh>
    <rPh sb="8" eb="9">
      <t>メイ</t>
    </rPh>
    <rPh sb="9" eb="10">
      <t>オヨ</t>
    </rPh>
    <rPh sb="11" eb="13">
      <t>スウチ</t>
    </rPh>
    <rPh sb="15" eb="17">
      <t>レイワ</t>
    </rPh>
    <rPh sb="18" eb="20">
      <t>ジギョウ</t>
    </rPh>
    <rPh sb="20" eb="22">
      <t>ネンド</t>
    </rPh>
    <rPh sb="22" eb="23">
      <t>マツ</t>
    </rPh>
    <rPh sb="23" eb="25">
      <t>ゲンザイ</t>
    </rPh>
    <rPh sb="33" eb="35">
      <t>レイワ</t>
    </rPh>
    <rPh sb="36" eb="38">
      <t>ネンド</t>
    </rPh>
    <rPh sb="38" eb="40">
      <t>シンリン</t>
    </rPh>
    <rPh sb="40" eb="42">
      <t>クミアイ</t>
    </rPh>
    <rPh sb="42" eb="44">
      <t>イッセイ</t>
    </rPh>
    <rPh sb="44" eb="46">
      <t>チョウサ</t>
    </rPh>
    <phoneticPr fontId="2"/>
  </si>
  <si>
    <t>注）森林組合雇用労働者数は、令和４事業年度に伐出、造林、その他事業で雇用した人数である。（令和５年度森林組合一斉調査から）</t>
    <rPh sb="0" eb="1">
      <t>チュウ</t>
    </rPh>
    <rPh sb="2" eb="4">
      <t>シンリン</t>
    </rPh>
    <rPh sb="4" eb="6">
      <t>クミアイ</t>
    </rPh>
    <rPh sb="6" eb="8">
      <t>コヨウ</t>
    </rPh>
    <rPh sb="8" eb="11">
      <t>ロウドウシャ</t>
    </rPh>
    <rPh sb="11" eb="12">
      <t>カズ</t>
    </rPh>
    <rPh sb="14" eb="16">
      <t>レイワ</t>
    </rPh>
    <rPh sb="17" eb="19">
      <t>ジギョウ</t>
    </rPh>
    <rPh sb="19" eb="21">
      <t>ネンド</t>
    </rPh>
    <rPh sb="22" eb="24">
      <t>バッシュツ</t>
    </rPh>
    <rPh sb="25" eb="27">
      <t>ゾウリン</t>
    </rPh>
    <rPh sb="30" eb="31">
      <t>タ</t>
    </rPh>
    <rPh sb="31" eb="33">
      <t>ジギョウ</t>
    </rPh>
    <rPh sb="34" eb="36">
      <t>コヨウ</t>
    </rPh>
    <rPh sb="38" eb="40">
      <t>ニンズウ</t>
    </rPh>
    <rPh sb="45" eb="47">
      <t>レイワ</t>
    </rPh>
    <rPh sb="48" eb="50">
      <t>ネンド</t>
    </rPh>
    <rPh sb="50" eb="52">
      <t>シンリン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</si>
</sst>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#,##0_);\(#,##0\)"/>
    <numFmt numFmtId="178" formatCode="#,##0_ "/>
    <numFmt numFmtId="179" formatCode="#,##0;\-#,##0;&quot;-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38" xfId="0" applyFont="1" applyFill="1" applyBorder="1" applyAlignment="1">
      <alignment horizontal="distributed" vertical="center"/>
    </xf>
    <xf numFmtId="3" fontId="12" fillId="0" borderId="25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4" fillId="0" borderId="1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3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178" fontId="8" fillId="0" borderId="3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178" fontId="8" fillId="0" borderId="31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right" vertical="center"/>
    </xf>
    <xf numFmtId="178" fontId="8" fillId="0" borderId="28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top"/>
    </xf>
    <xf numFmtId="0" fontId="15" fillId="0" borderId="0" xfId="0" applyFont="1" applyFill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distributed" vertical="center"/>
    </xf>
    <xf numFmtId="179" fontId="8" fillId="0" borderId="22" xfId="0" applyNumberFormat="1" applyFont="1" applyFill="1" applyBorder="1" applyAlignment="1" applyProtection="1">
      <alignment vertical="center"/>
    </xf>
    <xf numFmtId="179" fontId="8" fillId="0" borderId="23" xfId="0" applyNumberFormat="1" applyFont="1" applyFill="1" applyBorder="1" applyAlignment="1" applyProtection="1">
      <alignment vertical="center"/>
    </xf>
    <xf numFmtId="179" fontId="8" fillId="0" borderId="24" xfId="0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distributed" vertical="center"/>
    </xf>
    <xf numFmtId="179" fontId="12" fillId="0" borderId="22" xfId="0" applyNumberFormat="1" applyFont="1" applyFill="1" applyBorder="1" applyAlignment="1" applyProtection="1">
      <alignment vertical="center"/>
    </xf>
    <xf numFmtId="179" fontId="12" fillId="0" borderId="23" xfId="0" applyNumberFormat="1" applyFont="1" applyFill="1" applyBorder="1" applyAlignment="1" applyProtection="1">
      <alignment vertical="center"/>
    </xf>
    <xf numFmtId="179" fontId="12" fillId="0" borderId="24" xfId="0" applyNumberFormat="1" applyFont="1" applyFill="1" applyBorder="1" applyAlignment="1" applyProtection="1">
      <alignment vertical="center"/>
    </xf>
    <xf numFmtId="0" fontId="12" fillId="0" borderId="11" xfId="0" applyFont="1" applyFill="1" applyBorder="1" applyAlignment="1"/>
    <xf numFmtId="0" fontId="12" fillId="0" borderId="0" xfId="0" applyFont="1" applyFill="1" applyBorder="1" applyAlignment="1"/>
    <xf numFmtId="0" fontId="12" fillId="0" borderId="1" xfId="0" applyFont="1" applyFill="1" applyBorder="1" applyAlignment="1"/>
    <xf numFmtId="179" fontId="12" fillId="0" borderId="22" xfId="0" applyNumberFormat="1" applyFont="1" applyFill="1" applyBorder="1" applyAlignment="1"/>
    <xf numFmtId="179" fontId="12" fillId="0" borderId="23" xfId="0" applyNumberFormat="1" applyFont="1" applyFill="1" applyBorder="1" applyAlignment="1"/>
    <xf numFmtId="179" fontId="12" fillId="0" borderId="24" xfId="0" applyNumberFormat="1" applyFont="1" applyFill="1" applyBorder="1" applyAlignment="1"/>
    <xf numFmtId="0" fontId="13" fillId="0" borderId="0" xfId="0" applyFont="1" applyFill="1" applyAlignment="1"/>
    <xf numFmtId="0" fontId="12" fillId="0" borderId="11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vertical="center"/>
    </xf>
    <xf numFmtId="179" fontId="12" fillId="0" borderId="22" xfId="0" applyNumberFormat="1" applyFont="1" applyFill="1" applyBorder="1" applyAlignment="1">
      <alignment vertical="center"/>
    </xf>
    <xf numFmtId="179" fontId="12" fillId="0" borderId="23" xfId="0" applyNumberFormat="1" applyFont="1" applyFill="1" applyBorder="1" applyAlignment="1">
      <alignment vertical="center"/>
    </xf>
    <xf numFmtId="179" fontId="12" fillId="0" borderId="2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vertical="center"/>
    </xf>
    <xf numFmtId="179" fontId="8" fillId="0" borderId="23" xfId="0" applyNumberFormat="1" applyFont="1" applyFill="1" applyBorder="1" applyAlignment="1" applyProtection="1">
      <alignment vertical="center"/>
      <protection locked="0"/>
    </xf>
    <xf numFmtId="179" fontId="8" fillId="0" borderId="24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9" fontId="8" fillId="0" borderId="23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distributed" vertical="center"/>
    </xf>
    <xf numFmtId="179" fontId="8" fillId="0" borderId="23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vertical="center"/>
    </xf>
    <xf numFmtId="179" fontId="8" fillId="0" borderId="26" xfId="0" applyNumberFormat="1" applyFont="1" applyFill="1" applyBorder="1" applyAlignment="1">
      <alignment vertical="center"/>
    </xf>
    <xf numFmtId="179" fontId="8" fillId="0" borderId="27" xfId="0" applyNumberFormat="1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/>
    <xf numFmtId="0" fontId="10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8" fillId="0" borderId="1" xfId="0" applyFont="1" applyFill="1" applyBorder="1" applyAlignment="1">
      <alignment horizontal="distributed" vertical="center"/>
    </xf>
    <xf numFmtId="179" fontId="10" fillId="0" borderId="22" xfId="1" applyNumberFormat="1" applyFont="1" applyFill="1" applyBorder="1" applyAlignment="1">
      <alignment vertical="center"/>
    </xf>
    <xf numFmtId="179" fontId="10" fillId="0" borderId="23" xfId="1" applyNumberFormat="1" applyFont="1" applyFill="1" applyBorder="1" applyAlignment="1">
      <alignment vertical="center"/>
    </xf>
    <xf numFmtId="179" fontId="10" fillId="0" borderId="24" xfId="1" applyNumberFormat="1" applyFont="1" applyFill="1" applyBorder="1" applyAlignment="1">
      <alignment vertical="center"/>
    </xf>
    <xf numFmtId="0" fontId="10" fillId="0" borderId="0" xfId="0" applyFont="1" applyFill="1"/>
    <xf numFmtId="0" fontId="19" fillId="0" borderId="11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distributed" vertical="center"/>
    </xf>
    <xf numFmtId="179" fontId="19" fillId="0" borderId="22" xfId="1" applyNumberFormat="1" applyFont="1" applyFill="1" applyBorder="1" applyAlignment="1">
      <alignment vertical="center"/>
    </xf>
    <xf numFmtId="179" fontId="19" fillId="0" borderId="23" xfId="1" applyNumberFormat="1" applyFont="1" applyFill="1" applyBorder="1" applyAlignment="1">
      <alignment vertical="center"/>
    </xf>
    <xf numFmtId="179" fontId="19" fillId="0" borderId="24" xfId="1" applyNumberFormat="1" applyFont="1" applyFill="1" applyBorder="1" applyAlignment="1">
      <alignment vertical="center"/>
    </xf>
    <xf numFmtId="0" fontId="20" fillId="0" borderId="0" xfId="0" applyFont="1" applyFill="1"/>
    <xf numFmtId="0" fontId="19" fillId="0" borderId="1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23" xfId="1" applyNumberFormat="1" applyFont="1" applyFill="1" applyBorder="1" applyAlignment="1" applyProtection="1">
      <alignment vertical="center"/>
      <protection locked="0"/>
    </xf>
    <xf numFmtId="179" fontId="10" fillId="0" borderId="24" xfId="1" applyNumberFormat="1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10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38" fontId="10" fillId="0" borderId="28" xfId="1" applyFont="1" applyFill="1" applyBorder="1" applyAlignment="1">
      <alignment vertical="center"/>
    </xf>
    <xf numFmtId="0" fontId="10" fillId="0" borderId="0" xfId="0" applyFont="1" applyFill="1" applyBorder="1"/>
    <xf numFmtId="0" fontId="1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shrinkToFit="1"/>
    </xf>
    <xf numFmtId="0" fontId="13" fillId="0" borderId="0" xfId="0" applyFont="1" applyFill="1"/>
    <xf numFmtId="0" fontId="12" fillId="0" borderId="0" xfId="0" applyFont="1" applyFill="1" applyBorder="1" applyAlignment="1">
      <alignment vertical="center"/>
    </xf>
    <xf numFmtId="179" fontId="8" fillId="0" borderId="23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distributed" vertical="center"/>
    </xf>
    <xf numFmtId="179" fontId="8" fillId="0" borderId="23" xfId="0" quotePrefix="1" applyNumberFormat="1" applyFont="1" applyFill="1" applyBorder="1" applyAlignment="1" applyProtection="1">
      <alignment horizontal="right" vertical="center"/>
      <protection locked="0"/>
    </xf>
    <xf numFmtId="179" fontId="8" fillId="0" borderId="23" xfId="0" quotePrefix="1" applyNumberFormat="1" applyFont="1" applyFill="1" applyBorder="1" applyAlignment="1" applyProtection="1">
      <alignment vertical="center"/>
      <protection locked="0"/>
    </xf>
    <xf numFmtId="179" fontId="8" fillId="0" borderId="23" xfId="0" quotePrefix="1" applyNumberFormat="1" applyFont="1" applyFill="1" applyBorder="1" applyAlignment="1">
      <alignment horizontal="right" vertical="center"/>
    </xf>
    <xf numFmtId="178" fontId="8" fillId="0" borderId="26" xfId="0" applyNumberFormat="1" applyFont="1" applyFill="1" applyBorder="1" applyAlignment="1">
      <alignment vertical="center"/>
    </xf>
    <xf numFmtId="178" fontId="8" fillId="0" borderId="27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 applyBorder="1"/>
    <xf numFmtId="0" fontId="8" fillId="0" borderId="35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53"/>
  <sheetViews>
    <sheetView showGridLines="0" tabSelected="1" view="pageBreakPreview" zoomScaleNormal="100" zoomScaleSheetLayoutView="100" workbookViewId="0">
      <selection sqref="A1:XFD1048576"/>
    </sheetView>
  </sheetViews>
  <sheetFormatPr defaultColWidth="9" defaultRowHeight="12" x14ac:dyDescent="0.2"/>
  <cols>
    <col min="1" max="1" width="2.6640625" style="4" customWidth="1"/>
    <col min="2" max="2" width="10.44140625" style="4" customWidth="1"/>
    <col min="3" max="10" width="8.6640625" style="4" customWidth="1"/>
    <col min="11" max="16384" width="9" style="4"/>
  </cols>
  <sheetData>
    <row r="1" spans="1:11" ht="24" customHeight="1" x14ac:dyDescent="0.2">
      <c r="A1" s="3" t="s">
        <v>125</v>
      </c>
    </row>
    <row r="2" spans="1:11" ht="15.9" customHeight="1" x14ac:dyDescent="0.2">
      <c r="A2" s="5" t="s">
        <v>200</v>
      </c>
      <c r="B2" s="5"/>
    </row>
    <row r="3" spans="1:11" ht="12" customHeight="1" thickBot="1" x14ac:dyDescent="0.25">
      <c r="J3" s="6" t="s">
        <v>126</v>
      </c>
    </row>
    <row r="4" spans="1:11" s="14" customFormat="1" x14ac:dyDescent="0.2">
      <c r="A4" s="7" t="s">
        <v>127</v>
      </c>
      <c r="B4" s="8"/>
      <c r="C4" s="9" t="s">
        <v>128</v>
      </c>
      <c r="D4" s="10" t="s">
        <v>129</v>
      </c>
      <c r="E4" s="11"/>
      <c r="F4" s="12"/>
      <c r="G4" s="11" t="s">
        <v>130</v>
      </c>
      <c r="H4" s="11"/>
      <c r="I4" s="11"/>
      <c r="J4" s="13"/>
    </row>
    <row r="5" spans="1:11" s="14" customFormat="1" ht="18" customHeight="1" x14ac:dyDescent="0.2">
      <c r="A5" s="15"/>
      <c r="B5" s="16"/>
      <c r="C5" s="17"/>
      <c r="D5" s="18" t="s">
        <v>131</v>
      </c>
      <c r="E5" s="18" t="s">
        <v>132</v>
      </c>
      <c r="F5" s="18" t="s">
        <v>133</v>
      </c>
      <c r="G5" s="19" t="s">
        <v>132</v>
      </c>
      <c r="H5" s="18" t="s">
        <v>134</v>
      </c>
      <c r="I5" s="18" t="s">
        <v>135</v>
      </c>
      <c r="J5" s="20" t="s">
        <v>136</v>
      </c>
    </row>
    <row r="6" spans="1:11" ht="18" customHeight="1" x14ac:dyDescent="0.2">
      <c r="A6" s="21" t="s">
        <v>197</v>
      </c>
      <c r="B6" s="22"/>
      <c r="C6" s="23">
        <v>15</v>
      </c>
      <c r="D6" s="24">
        <v>33096</v>
      </c>
      <c r="E6" s="24">
        <v>99288</v>
      </c>
      <c r="F6" s="24">
        <v>99288</v>
      </c>
      <c r="G6" s="25">
        <v>59940</v>
      </c>
      <c r="H6" s="24">
        <v>23850</v>
      </c>
      <c r="I6" s="24">
        <v>36074</v>
      </c>
      <c r="J6" s="26">
        <v>16</v>
      </c>
    </row>
    <row r="7" spans="1:11" ht="18" customHeight="1" x14ac:dyDescent="0.2">
      <c r="A7" s="21" t="s">
        <v>202</v>
      </c>
      <c r="B7" s="22"/>
      <c r="C7" s="23">
        <v>15</v>
      </c>
      <c r="D7" s="24">
        <v>33096</v>
      </c>
      <c r="E7" s="24">
        <v>99288</v>
      </c>
      <c r="F7" s="24">
        <v>99288</v>
      </c>
      <c r="G7" s="25">
        <v>60640</v>
      </c>
      <c r="H7" s="24">
        <v>23850</v>
      </c>
      <c r="I7" s="24">
        <v>36074</v>
      </c>
      <c r="J7" s="26">
        <v>716</v>
      </c>
    </row>
    <row r="8" spans="1:11" s="34" customFormat="1" ht="18" customHeight="1" thickBot="1" x14ac:dyDescent="0.25">
      <c r="A8" s="27" t="s">
        <v>205</v>
      </c>
      <c r="B8" s="28"/>
      <c r="C8" s="29">
        <v>15</v>
      </c>
      <c r="D8" s="30">
        <v>33096</v>
      </c>
      <c r="E8" s="30">
        <v>99288</v>
      </c>
      <c r="F8" s="30">
        <v>99288</v>
      </c>
      <c r="G8" s="31">
        <f>SUM(H8:J8)</f>
        <v>60640</v>
      </c>
      <c r="H8" s="30">
        <v>23850</v>
      </c>
      <c r="I8" s="30">
        <v>36074</v>
      </c>
      <c r="J8" s="32">
        <v>716</v>
      </c>
      <c r="K8" s="33"/>
    </row>
    <row r="9" spans="1:11" s="34" customFormat="1" ht="12" customHeight="1" x14ac:dyDescent="0.2">
      <c r="E9" s="35"/>
      <c r="F9" s="35"/>
      <c r="G9" s="35"/>
      <c r="H9" s="35"/>
      <c r="I9" s="35"/>
      <c r="J9" s="36" t="s">
        <v>172</v>
      </c>
      <c r="K9" s="37"/>
    </row>
    <row r="10" spans="1:11" s="34" customFormat="1" ht="12" customHeight="1" x14ac:dyDescent="0.2">
      <c r="A10" s="38"/>
      <c r="B10" s="38"/>
      <c r="C10" s="38"/>
      <c r="D10" s="38"/>
      <c r="E10" s="35"/>
      <c r="F10" s="35"/>
      <c r="G10" s="35"/>
      <c r="H10" s="35"/>
      <c r="I10" s="35"/>
      <c r="J10" s="35"/>
    </row>
    <row r="11" spans="1:11" s="34" customFormat="1" ht="12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1" ht="15.9" customHeight="1" x14ac:dyDescent="0.2">
      <c r="A12" s="5" t="s">
        <v>206</v>
      </c>
    </row>
    <row r="13" spans="1:11" ht="12" customHeight="1" thickBot="1" x14ac:dyDescent="0.25">
      <c r="J13" s="6" t="s">
        <v>126</v>
      </c>
    </row>
    <row r="14" spans="1:11" ht="18" customHeight="1" x14ac:dyDescent="0.2">
      <c r="A14" s="40" t="s">
        <v>137</v>
      </c>
      <c r="B14" s="41"/>
      <c r="C14" s="42"/>
      <c r="D14" s="43"/>
      <c r="E14" s="44"/>
      <c r="F14" s="44"/>
      <c r="G14" s="44"/>
      <c r="H14" s="44"/>
      <c r="I14" s="45"/>
      <c r="J14" s="46"/>
    </row>
    <row r="15" spans="1:11" ht="18" customHeight="1" x14ac:dyDescent="0.2">
      <c r="A15" s="33"/>
      <c r="B15" s="47" t="s">
        <v>138</v>
      </c>
      <c r="C15" s="48"/>
      <c r="D15" s="49" t="s">
        <v>139</v>
      </c>
      <c r="E15" s="50"/>
      <c r="F15" s="50"/>
      <c r="G15" s="50"/>
      <c r="H15" s="50"/>
      <c r="I15" s="51"/>
      <c r="J15" s="52">
        <v>914460</v>
      </c>
    </row>
    <row r="16" spans="1:11" ht="18" customHeight="1" x14ac:dyDescent="0.2">
      <c r="A16" s="33"/>
      <c r="B16" s="47" t="s">
        <v>140</v>
      </c>
      <c r="C16" s="48"/>
      <c r="D16" s="49" t="s">
        <v>187</v>
      </c>
      <c r="E16" s="50"/>
      <c r="F16" s="50"/>
      <c r="G16" s="50"/>
      <c r="H16" s="50"/>
      <c r="I16" s="51"/>
      <c r="J16" s="52">
        <v>40428</v>
      </c>
    </row>
    <row r="17" spans="1:10" ht="18" customHeight="1" x14ac:dyDescent="0.2">
      <c r="A17" s="33"/>
      <c r="B17" s="53" t="s">
        <v>141</v>
      </c>
      <c r="C17" s="54"/>
      <c r="D17" s="55" t="s">
        <v>142</v>
      </c>
      <c r="E17" s="56"/>
      <c r="F17" s="56"/>
      <c r="G17" s="56"/>
      <c r="H17" s="56"/>
      <c r="I17" s="57"/>
      <c r="J17" s="52">
        <v>105881</v>
      </c>
    </row>
    <row r="18" spans="1:10" ht="18" customHeight="1" x14ac:dyDescent="0.2">
      <c r="A18" s="58" t="s">
        <v>143</v>
      </c>
      <c r="B18" s="59"/>
      <c r="C18" s="60"/>
      <c r="D18" s="50"/>
      <c r="E18" s="50"/>
      <c r="F18" s="50"/>
      <c r="G18" s="50"/>
      <c r="H18" s="50"/>
      <c r="I18" s="50"/>
      <c r="J18" s="61"/>
    </row>
    <row r="19" spans="1:10" ht="18" customHeight="1" x14ac:dyDescent="0.2">
      <c r="A19" s="33"/>
      <c r="B19" s="47" t="s">
        <v>144</v>
      </c>
      <c r="C19" s="48"/>
      <c r="D19" s="62" t="s">
        <v>188</v>
      </c>
      <c r="E19" s="63"/>
      <c r="F19" s="63"/>
      <c r="G19" s="63"/>
      <c r="H19" s="63"/>
      <c r="I19" s="50"/>
      <c r="J19" s="52">
        <v>253761</v>
      </c>
    </row>
    <row r="20" spans="1:10" ht="18" customHeight="1" x14ac:dyDescent="0.2">
      <c r="A20" s="64"/>
      <c r="B20" s="53"/>
      <c r="C20" s="54"/>
      <c r="D20" s="65"/>
      <c r="E20" s="66"/>
      <c r="F20" s="66"/>
      <c r="G20" s="66"/>
      <c r="H20" s="50"/>
      <c r="I20" s="50"/>
      <c r="J20" s="67"/>
    </row>
    <row r="21" spans="1:10" ht="18" customHeight="1" x14ac:dyDescent="0.2">
      <c r="A21" s="58" t="s">
        <v>145</v>
      </c>
      <c r="B21" s="59"/>
      <c r="C21" s="60"/>
      <c r="D21" s="68"/>
      <c r="E21" s="69"/>
      <c r="F21" s="69"/>
      <c r="G21" s="69"/>
      <c r="H21" s="69"/>
      <c r="I21" s="70"/>
      <c r="J21" s="52"/>
    </row>
    <row r="22" spans="1:10" ht="18" customHeight="1" x14ac:dyDescent="0.2">
      <c r="A22" s="33"/>
      <c r="B22" s="47" t="s">
        <v>146</v>
      </c>
      <c r="C22" s="48"/>
      <c r="D22" s="49" t="s">
        <v>207</v>
      </c>
      <c r="E22" s="50"/>
      <c r="F22" s="50"/>
      <c r="G22" s="50"/>
      <c r="H22" s="50"/>
      <c r="I22" s="51"/>
      <c r="J22" s="52">
        <v>186402</v>
      </c>
    </row>
    <row r="23" spans="1:10" ht="18" customHeight="1" x14ac:dyDescent="0.2">
      <c r="A23" s="33"/>
      <c r="B23" s="47" t="s">
        <v>147</v>
      </c>
      <c r="C23" s="48"/>
      <c r="D23" s="49" t="s">
        <v>208</v>
      </c>
      <c r="E23" s="50"/>
      <c r="F23" s="50"/>
      <c r="G23" s="50"/>
      <c r="H23" s="50"/>
      <c r="I23" s="51"/>
      <c r="J23" s="52">
        <v>49884</v>
      </c>
    </row>
    <row r="24" spans="1:10" ht="18" customHeight="1" x14ac:dyDescent="0.2">
      <c r="A24" s="33"/>
      <c r="B24" s="47" t="s">
        <v>181</v>
      </c>
      <c r="C24" s="48"/>
      <c r="D24" s="49" t="s">
        <v>183</v>
      </c>
      <c r="E24" s="50"/>
      <c r="F24" s="50"/>
      <c r="G24" s="50"/>
      <c r="H24" s="50"/>
      <c r="I24" s="51"/>
      <c r="J24" s="52">
        <v>15220</v>
      </c>
    </row>
    <row r="25" spans="1:10" ht="18" customHeight="1" x14ac:dyDescent="0.2">
      <c r="A25" s="33"/>
      <c r="B25" s="53" t="s">
        <v>148</v>
      </c>
      <c r="C25" s="54"/>
      <c r="D25" s="55" t="s">
        <v>209</v>
      </c>
      <c r="E25" s="56"/>
      <c r="F25" s="56"/>
      <c r="G25" s="56"/>
      <c r="H25" s="56"/>
      <c r="I25" s="57"/>
      <c r="J25" s="52">
        <v>20787</v>
      </c>
    </row>
    <row r="26" spans="1:10" ht="18" customHeight="1" x14ac:dyDescent="0.2">
      <c r="A26" s="58" t="s">
        <v>149</v>
      </c>
      <c r="B26" s="59"/>
      <c r="C26" s="60"/>
      <c r="D26" s="50"/>
      <c r="E26" s="50"/>
      <c r="F26" s="50"/>
      <c r="G26" s="50"/>
      <c r="H26" s="50"/>
      <c r="I26" s="50"/>
      <c r="J26" s="61"/>
    </row>
    <row r="27" spans="1:10" ht="18" customHeight="1" x14ac:dyDescent="0.2">
      <c r="A27" s="33"/>
      <c r="B27" s="47" t="s">
        <v>150</v>
      </c>
      <c r="C27" s="48"/>
      <c r="D27" s="71" t="s">
        <v>201</v>
      </c>
      <c r="E27" s="72"/>
      <c r="F27" s="37" t="s">
        <v>204</v>
      </c>
      <c r="G27" s="50"/>
      <c r="H27" s="50"/>
      <c r="I27" s="50"/>
      <c r="J27" s="52">
        <v>365000</v>
      </c>
    </row>
    <row r="28" spans="1:10" ht="18" customHeight="1" x14ac:dyDescent="0.2">
      <c r="A28" s="58" t="s">
        <v>175</v>
      </c>
      <c r="B28" s="59"/>
      <c r="C28" s="60"/>
      <c r="D28" s="69"/>
      <c r="E28" s="69"/>
      <c r="F28" s="69"/>
      <c r="G28" s="69"/>
      <c r="H28" s="69"/>
      <c r="I28" s="69"/>
      <c r="J28" s="61"/>
    </row>
    <row r="29" spans="1:10" ht="18" customHeight="1" x14ac:dyDescent="0.2">
      <c r="A29" s="33"/>
      <c r="B29" s="47" t="s">
        <v>176</v>
      </c>
      <c r="C29" s="48"/>
      <c r="D29" s="73" t="s">
        <v>210</v>
      </c>
      <c r="E29" s="39"/>
      <c r="F29" s="39"/>
      <c r="G29" s="39"/>
      <c r="H29" s="39"/>
      <c r="I29" s="74"/>
      <c r="J29" s="52">
        <v>397547</v>
      </c>
    </row>
    <row r="30" spans="1:10" ht="18" customHeight="1" thickBot="1" x14ac:dyDescent="0.25">
      <c r="A30" s="75"/>
      <c r="B30" s="76" t="s">
        <v>177</v>
      </c>
      <c r="C30" s="77"/>
      <c r="D30" s="78" t="s">
        <v>211</v>
      </c>
      <c r="E30" s="79"/>
      <c r="F30" s="78"/>
      <c r="G30" s="78"/>
      <c r="H30" s="78"/>
      <c r="I30" s="78"/>
      <c r="J30" s="80">
        <v>424705</v>
      </c>
    </row>
    <row r="31" spans="1:10" ht="16.5" customHeight="1" x14ac:dyDescent="0.2">
      <c r="B31" s="81" t="s">
        <v>212</v>
      </c>
      <c r="J31" s="82" t="s">
        <v>102</v>
      </c>
    </row>
    <row r="53" ht="47.25" customHeight="1" x14ac:dyDescent="0.2"/>
  </sheetData>
  <mergeCells count="29">
    <mergeCell ref="B20:C20"/>
    <mergeCell ref="D20:G20"/>
    <mergeCell ref="A21:C21"/>
    <mergeCell ref="D27:E27"/>
    <mergeCell ref="B30:C30"/>
    <mergeCell ref="A28:C28"/>
    <mergeCell ref="B29:C29"/>
    <mergeCell ref="B22:C22"/>
    <mergeCell ref="B23:C23"/>
    <mergeCell ref="B25:C25"/>
    <mergeCell ref="A26:C26"/>
    <mergeCell ref="B27:C27"/>
    <mergeCell ref="B24:C24"/>
    <mergeCell ref="D29:I29"/>
    <mergeCell ref="B17:C17"/>
    <mergeCell ref="A11:J11"/>
    <mergeCell ref="A18:C18"/>
    <mergeCell ref="B19:C19"/>
    <mergeCell ref="D19:H19"/>
    <mergeCell ref="A7:B7"/>
    <mergeCell ref="A8:B8"/>
    <mergeCell ref="A14:C14"/>
    <mergeCell ref="B15:C15"/>
    <mergeCell ref="B16:C16"/>
    <mergeCell ref="A4:B5"/>
    <mergeCell ref="C4:C5"/>
    <mergeCell ref="D4:F4"/>
    <mergeCell ref="G4:J4"/>
    <mergeCell ref="A6:B6"/>
  </mergeCells>
  <phoneticPr fontId="2"/>
  <pageMargins left="0.70866141732283472" right="0.70866141732283472" top="0.78740157480314965" bottom="0.19685039370078741" header="0.35433070866141736" footer="0"/>
  <pageSetup paperSize="9" firstPageNumber="73" orientation="portrait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9B5B-162A-4717-921C-00723C4C462C}">
  <sheetPr>
    <tabColor rgb="FF00B0F0"/>
  </sheetPr>
  <dimension ref="A1:H46"/>
  <sheetViews>
    <sheetView showGridLines="0" view="pageBreakPreview" topLeftCell="A19" zoomScaleNormal="100" zoomScaleSheetLayoutView="100" workbookViewId="0">
      <selection sqref="A1:XFD1048576"/>
    </sheetView>
  </sheetViews>
  <sheetFormatPr defaultColWidth="9" defaultRowHeight="12" x14ac:dyDescent="0.2"/>
  <cols>
    <col min="1" max="1" width="4.109375" style="4" customWidth="1"/>
    <col min="2" max="2" width="14.21875" style="4" customWidth="1"/>
    <col min="3" max="3" width="10.109375" style="4" customWidth="1"/>
    <col min="4" max="6" width="10.6640625" style="4" customWidth="1"/>
    <col min="7" max="8" width="13.6640625" style="4" customWidth="1"/>
    <col min="9" max="16384" width="9" style="4"/>
  </cols>
  <sheetData>
    <row r="1" spans="1:8" ht="24" customHeight="1" x14ac:dyDescent="0.2">
      <c r="A1" s="3" t="s">
        <v>4</v>
      </c>
    </row>
    <row r="2" spans="1:8" ht="15.9" customHeight="1" x14ac:dyDescent="0.2">
      <c r="A2" s="83"/>
    </row>
    <row r="3" spans="1:8" ht="12" customHeight="1" thickBot="1" x14ac:dyDescent="0.25">
      <c r="H3" s="6" t="s">
        <v>189</v>
      </c>
    </row>
    <row r="4" spans="1:8" s="14" customFormat="1" ht="15" customHeight="1" x14ac:dyDescent="0.2">
      <c r="A4" s="7" t="s">
        <v>5</v>
      </c>
      <c r="B4" s="84"/>
      <c r="C4" s="85"/>
      <c r="D4" s="86" t="s">
        <v>6</v>
      </c>
      <c r="E4" s="87"/>
      <c r="F4" s="87"/>
      <c r="G4" s="88" t="s">
        <v>7</v>
      </c>
      <c r="H4" s="89" t="s">
        <v>92</v>
      </c>
    </row>
    <row r="5" spans="1:8" s="14" customFormat="1" ht="15" customHeight="1" x14ac:dyDescent="0.2">
      <c r="A5" s="90"/>
      <c r="B5" s="91"/>
      <c r="C5" s="92"/>
      <c r="D5" s="93" t="s">
        <v>8</v>
      </c>
      <c r="E5" s="94" t="s">
        <v>9</v>
      </c>
      <c r="F5" s="94" t="s">
        <v>10</v>
      </c>
      <c r="G5" s="95"/>
      <c r="H5" s="96"/>
    </row>
    <row r="6" spans="1:8" ht="15.9" customHeight="1" x14ac:dyDescent="0.2">
      <c r="A6" s="21" t="s">
        <v>198</v>
      </c>
      <c r="B6" s="47"/>
      <c r="C6" s="97"/>
      <c r="D6" s="98">
        <f>E6+F6</f>
        <v>22585</v>
      </c>
      <c r="E6" s="99">
        <v>21542</v>
      </c>
      <c r="F6" s="99">
        <v>1043</v>
      </c>
      <c r="G6" s="99">
        <v>522945</v>
      </c>
      <c r="H6" s="100">
        <v>130387</v>
      </c>
    </row>
    <row r="7" spans="1:8" ht="15.9" customHeight="1" x14ac:dyDescent="0.2">
      <c r="A7" s="21" t="s">
        <v>202</v>
      </c>
      <c r="B7" s="47"/>
      <c r="C7" s="97"/>
      <c r="D7" s="98">
        <v>21570</v>
      </c>
      <c r="E7" s="99">
        <v>20614</v>
      </c>
      <c r="F7" s="99">
        <v>956</v>
      </c>
      <c r="G7" s="99">
        <v>514054</v>
      </c>
      <c r="H7" s="100">
        <v>126207</v>
      </c>
    </row>
    <row r="8" spans="1:8" s="34" customFormat="1" ht="15.9" customHeight="1" x14ac:dyDescent="0.2">
      <c r="A8" s="101" t="s">
        <v>213</v>
      </c>
      <c r="B8" s="102"/>
      <c r="C8" s="103"/>
      <c r="D8" s="104">
        <f>SUM(D9,D14,D18,D29)</f>
        <v>21275</v>
      </c>
      <c r="E8" s="105">
        <f>SUM(E9,E14,E18,E29)</f>
        <v>20332</v>
      </c>
      <c r="F8" s="105">
        <f>SUM(F9,F14,F18,F29)</f>
        <v>943</v>
      </c>
      <c r="G8" s="105">
        <f>SUM(G9,G14,G18,G29)</f>
        <v>513459</v>
      </c>
      <c r="H8" s="106">
        <f>SUM(H9,H14,H18,H29)</f>
        <v>123230</v>
      </c>
    </row>
    <row r="9" spans="1:8" s="113" customFormat="1" ht="20.100000000000001" customHeight="1" x14ac:dyDescent="0.15">
      <c r="A9" s="107" t="s">
        <v>103</v>
      </c>
      <c r="B9" s="108"/>
      <c r="C9" s="109"/>
      <c r="D9" s="110">
        <f>D10</f>
        <v>4787</v>
      </c>
      <c r="E9" s="111">
        <f>E10</f>
        <v>4734</v>
      </c>
      <c r="F9" s="111">
        <f>F10</f>
        <v>53</v>
      </c>
      <c r="G9" s="111">
        <f>G10</f>
        <v>87528</v>
      </c>
      <c r="H9" s="112">
        <f>H10</f>
        <v>21985</v>
      </c>
    </row>
    <row r="10" spans="1:8" s="34" customFormat="1" ht="18" customHeight="1" x14ac:dyDescent="0.2">
      <c r="A10" s="114"/>
      <c r="B10" s="102" t="s">
        <v>164</v>
      </c>
      <c r="C10" s="115"/>
      <c r="D10" s="116">
        <f>SUM(D11:D12)</f>
        <v>4787</v>
      </c>
      <c r="E10" s="117">
        <f>SUM(E11:E12)</f>
        <v>4734</v>
      </c>
      <c r="F10" s="117">
        <f>SUM(F11:F12)</f>
        <v>53</v>
      </c>
      <c r="G10" s="117">
        <f>SUM(G11:G12)</f>
        <v>87528</v>
      </c>
      <c r="H10" s="118">
        <f>SUM(H11:H12)</f>
        <v>21985</v>
      </c>
    </row>
    <row r="11" spans="1:8" ht="18" customHeight="1" x14ac:dyDescent="0.2">
      <c r="A11" s="33"/>
      <c r="B11" s="119" t="s">
        <v>11</v>
      </c>
      <c r="C11" s="120" t="s">
        <v>18</v>
      </c>
      <c r="D11" s="121">
        <f>SUM(E11:F11)</f>
        <v>620</v>
      </c>
      <c r="E11" s="122">
        <v>619</v>
      </c>
      <c r="F11" s="122">
        <v>1</v>
      </c>
      <c r="G11" s="122">
        <v>4494</v>
      </c>
      <c r="H11" s="123">
        <v>4532</v>
      </c>
    </row>
    <row r="12" spans="1:8" ht="18" customHeight="1" x14ac:dyDescent="0.2">
      <c r="A12" s="33"/>
      <c r="B12" s="119" t="s">
        <v>101</v>
      </c>
      <c r="C12" s="124"/>
      <c r="D12" s="121">
        <f>SUM(E12:F12)</f>
        <v>4167</v>
      </c>
      <c r="E12" s="122">
        <v>4115</v>
      </c>
      <c r="F12" s="122">
        <v>52</v>
      </c>
      <c r="G12" s="122">
        <v>83034</v>
      </c>
      <c r="H12" s="123">
        <v>17453</v>
      </c>
    </row>
    <row r="13" spans="1:8" ht="22.95" customHeight="1" x14ac:dyDescent="0.2">
      <c r="A13" s="33"/>
      <c r="B13" s="125" t="s">
        <v>184</v>
      </c>
      <c r="C13" s="126"/>
      <c r="D13" s="121"/>
      <c r="E13" s="127"/>
      <c r="F13" s="127"/>
      <c r="G13" s="127"/>
      <c r="H13" s="128"/>
    </row>
    <row r="14" spans="1:8" s="113" customFormat="1" ht="20.100000000000001" customHeight="1" x14ac:dyDescent="0.15">
      <c r="A14" s="107" t="s">
        <v>104</v>
      </c>
      <c r="B14" s="108"/>
      <c r="C14" s="109"/>
      <c r="D14" s="110">
        <f>D15</f>
        <v>2834</v>
      </c>
      <c r="E14" s="111">
        <f>E15</f>
        <v>2834</v>
      </c>
      <c r="F14" s="111">
        <f>F15</f>
        <v>0</v>
      </c>
      <c r="G14" s="111">
        <f>G15</f>
        <v>64716</v>
      </c>
      <c r="H14" s="112">
        <f>H15</f>
        <v>21748</v>
      </c>
    </row>
    <row r="15" spans="1:8" s="34" customFormat="1" ht="18" customHeight="1" x14ac:dyDescent="0.2">
      <c r="A15" s="129"/>
      <c r="B15" s="102" t="s">
        <v>117</v>
      </c>
      <c r="C15" s="115"/>
      <c r="D15" s="116">
        <f>SUM(D16:D16)</f>
        <v>2834</v>
      </c>
      <c r="E15" s="117">
        <f>SUM(E16:E16)</f>
        <v>2834</v>
      </c>
      <c r="F15" s="117">
        <f>SUM(F16)</f>
        <v>0</v>
      </c>
      <c r="G15" s="117">
        <f>SUM(G16:G16)</f>
        <v>64716</v>
      </c>
      <c r="H15" s="118">
        <f>SUM(H16:H16)</f>
        <v>21748</v>
      </c>
    </row>
    <row r="16" spans="1:8" ht="18" customHeight="1" x14ac:dyDescent="0.2">
      <c r="A16" s="33"/>
      <c r="B16" s="119" t="s">
        <v>115</v>
      </c>
      <c r="C16" s="124"/>
      <c r="D16" s="121">
        <f>SUM(E16:F16)</f>
        <v>2834</v>
      </c>
      <c r="E16" s="122">
        <v>2834</v>
      </c>
      <c r="F16" s="130" t="s">
        <v>203</v>
      </c>
      <c r="G16" s="122">
        <v>64716</v>
      </c>
      <c r="H16" s="123">
        <v>21748</v>
      </c>
    </row>
    <row r="17" spans="1:8" ht="21.75" customHeight="1" x14ac:dyDescent="0.2">
      <c r="A17" s="33"/>
      <c r="B17" s="131" t="s">
        <v>178</v>
      </c>
      <c r="C17" s="132"/>
      <c r="D17" s="121"/>
      <c r="E17" s="127"/>
      <c r="F17" s="127"/>
      <c r="G17" s="127"/>
      <c r="H17" s="128"/>
    </row>
    <row r="18" spans="1:8" s="113" customFormat="1" ht="20.100000000000001" customHeight="1" x14ac:dyDescent="0.15">
      <c r="A18" s="107" t="s">
        <v>105</v>
      </c>
      <c r="B18" s="108"/>
      <c r="C18" s="109"/>
      <c r="D18" s="110">
        <f>SUM(D24,D19)</f>
        <v>5273</v>
      </c>
      <c r="E18" s="111">
        <f>SUM(E24,E19)</f>
        <v>4865</v>
      </c>
      <c r="F18" s="111">
        <f>SUM(F24,F19)</f>
        <v>408</v>
      </c>
      <c r="G18" s="111">
        <f>SUM(G24,G19)</f>
        <v>125588</v>
      </c>
      <c r="H18" s="112">
        <f>SUM(H24,H19)</f>
        <v>31026</v>
      </c>
    </row>
    <row r="19" spans="1:8" ht="18" customHeight="1" x14ac:dyDescent="0.2">
      <c r="A19" s="133"/>
      <c r="B19" s="102" t="s">
        <v>171</v>
      </c>
      <c r="C19" s="115"/>
      <c r="D19" s="116">
        <f>SUM(D20:D22)</f>
        <v>3611</v>
      </c>
      <c r="E19" s="117">
        <f>SUM(E20:E22)</f>
        <v>3203</v>
      </c>
      <c r="F19" s="117">
        <f>SUM(F20:F22)</f>
        <v>408</v>
      </c>
      <c r="G19" s="117">
        <f>SUM(G20:G22)</f>
        <v>51676</v>
      </c>
      <c r="H19" s="118">
        <f>SUM(H20:H22)</f>
        <v>9212</v>
      </c>
    </row>
    <row r="20" spans="1:8" ht="18" customHeight="1" x14ac:dyDescent="0.2">
      <c r="A20" s="33"/>
      <c r="B20" s="119" t="s">
        <v>0</v>
      </c>
      <c r="C20" s="124"/>
      <c r="D20" s="121">
        <f>SUM(E20:F20)</f>
        <v>1439</v>
      </c>
      <c r="E20" s="122">
        <v>1423</v>
      </c>
      <c r="F20" s="122">
        <v>16</v>
      </c>
      <c r="G20" s="122">
        <v>8171</v>
      </c>
      <c r="H20" s="123">
        <v>2851</v>
      </c>
    </row>
    <row r="21" spans="1:8" ht="18" customHeight="1" x14ac:dyDescent="0.2">
      <c r="A21" s="33"/>
      <c r="B21" s="134" t="s">
        <v>165</v>
      </c>
      <c r="C21" s="135"/>
      <c r="D21" s="121"/>
      <c r="E21" s="127"/>
      <c r="F21" s="127"/>
      <c r="G21" s="127"/>
      <c r="H21" s="128"/>
    </row>
    <row r="22" spans="1:8" ht="18" customHeight="1" x14ac:dyDescent="0.2">
      <c r="A22" s="33"/>
      <c r="B22" s="119" t="s">
        <v>124</v>
      </c>
      <c r="C22" s="124"/>
      <c r="D22" s="121">
        <f>SUM(E22:F22)</f>
        <v>2172</v>
      </c>
      <c r="E22" s="122">
        <v>1780</v>
      </c>
      <c r="F22" s="122">
        <v>392</v>
      </c>
      <c r="G22" s="122">
        <v>43505</v>
      </c>
      <c r="H22" s="123">
        <v>6361</v>
      </c>
    </row>
    <row r="23" spans="1:8" ht="18" customHeight="1" x14ac:dyDescent="0.2">
      <c r="A23" s="33"/>
      <c r="B23" s="131" t="s">
        <v>118</v>
      </c>
      <c r="C23" s="132"/>
      <c r="D23" s="121"/>
      <c r="E23" s="127"/>
      <c r="F23" s="127"/>
      <c r="G23" s="127"/>
      <c r="H23" s="128"/>
    </row>
    <row r="24" spans="1:8" s="34" customFormat="1" ht="18" customHeight="1" x14ac:dyDescent="0.2">
      <c r="A24" s="114"/>
      <c r="B24" s="102" t="s">
        <v>170</v>
      </c>
      <c r="C24" s="115"/>
      <c r="D24" s="116">
        <f>SUM(D25:D27)</f>
        <v>1662</v>
      </c>
      <c r="E24" s="117">
        <f>SUM(E25:E27)</f>
        <v>1662</v>
      </c>
      <c r="F24" s="117">
        <f>SUM(F25:F27)</f>
        <v>0</v>
      </c>
      <c r="G24" s="117">
        <f>SUM(G25:G27)</f>
        <v>73912</v>
      </c>
      <c r="H24" s="118">
        <f>SUM(H25:H27)</f>
        <v>21814</v>
      </c>
    </row>
    <row r="25" spans="1:8" ht="18" customHeight="1" x14ac:dyDescent="0.2">
      <c r="A25" s="33" t="s">
        <v>190</v>
      </c>
      <c r="B25" s="119" t="s">
        <v>3</v>
      </c>
      <c r="C25" s="124"/>
      <c r="D25" s="121">
        <f>SUM(E25:F25)</f>
        <v>943</v>
      </c>
      <c r="E25" s="122">
        <v>943</v>
      </c>
      <c r="F25" s="122">
        <v>0</v>
      </c>
      <c r="G25" s="122">
        <v>24289</v>
      </c>
      <c r="H25" s="123">
        <v>8312</v>
      </c>
    </row>
    <row r="26" spans="1:8" ht="21.75" customHeight="1" x14ac:dyDescent="0.2">
      <c r="A26" s="33"/>
      <c r="B26" s="125" t="s">
        <v>179</v>
      </c>
      <c r="C26" s="126"/>
      <c r="D26" s="121"/>
      <c r="E26" s="127"/>
      <c r="F26" s="127"/>
      <c r="G26" s="127"/>
      <c r="H26" s="128"/>
    </row>
    <row r="27" spans="1:8" ht="18" customHeight="1" x14ac:dyDescent="0.2">
      <c r="A27" s="33"/>
      <c r="B27" s="119" t="s">
        <v>191</v>
      </c>
      <c r="C27" s="124"/>
      <c r="D27" s="121">
        <f>SUM(E27:F27)</f>
        <v>719</v>
      </c>
      <c r="E27" s="122">
        <v>719</v>
      </c>
      <c r="F27" s="122">
        <v>0</v>
      </c>
      <c r="G27" s="122">
        <v>49623</v>
      </c>
      <c r="H27" s="123">
        <v>13502</v>
      </c>
    </row>
    <row r="28" spans="1:8" ht="21" customHeight="1" x14ac:dyDescent="0.2">
      <c r="A28" s="33"/>
      <c r="B28" s="125" t="s">
        <v>180</v>
      </c>
      <c r="C28" s="126"/>
      <c r="D28" s="121"/>
      <c r="E28" s="127"/>
      <c r="F28" s="127"/>
      <c r="G28" s="127"/>
      <c r="H28" s="128"/>
    </row>
    <row r="29" spans="1:8" s="113" customFormat="1" ht="20.100000000000001" customHeight="1" x14ac:dyDescent="0.15">
      <c r="A29" s="107" t="s">
        <v>106</v>
      </c>
      <c r="B29" s="108"/>
      <c r="C29" s="109"/>
      <c r="D29" s="110">
        <f>SUM(D30,D34,D39)</f>
        <v>8381</v>
      </c>
      <c r="E29" s="111">
        <f>SUM(E30,E34,E39)</f>
        <v>7899</v>
      </c>
      <c r="F29" s="111">
        <f>SUM(F30,F34,F39)</f>
        <v>482</v>
      </c>
      <c r="G29" s="111">
        <f>SUM(G30,G34,G39)</f>
        <v>235627</v>
      </c>
      <c r="H29" s="112">
        <f>SUM(H30,H34,H39)</f>
        <v>48471</v>
      </c>
    </row>
    <row r="30" spans="1:8" s="34" customFormat="1" ht="18" customHeight="1" x14ac:dyDescent="0.2">
      <c r="A30" s="114"/>
      <c r="B30" s="102" t="s">
        <v>167</v>
      </c>
      <c r="C30" s="115"/>
      <c r="D30" s="116">
        <f>SUM(D31:D33)</f>
        <v>2730</v>
      </c>
      <c r="E30" s="117">
        <f>SUM(E31:E33)</f>
        <v>2700</v>
      </c>
      <c r="F30" s="117">
        <f>SUM(F31:F33)</f>
        <v>30</v>
      </c>
      <c r="G30" s="117">
        <f>SUM(G31:G33)</f>
        <v>76182</v>
      </c>
      <c r="H30" s="118">
        <f>SUM(H31:H33)</f>
        <v>13943</v>
      </c>
    </row>
    <row r="31" spans="1:8" ht="18" customHeight="1" x14ac:dyDescent="0.2">
      <c r="A31" s="33"/>
      <c r="B31" s="119" t="s">
        <v>95</v>
      </c>
      <c r="C31" s="136"/>
      <c r="D31" s="121">
        <f>SUM(E31:F31)</f>
        <v>1759</v>
      </c>
      <c r="E31" s="122">
        <v>1731</v>
      </c>
      <c r="F31" s="122">
        <v>28</v>
      </c>
      <c r="G31" s="122">
        <v>52303</v>
      </c>
      <c r="H31" s="123">
        <v>8430</v>
      </c>
    </row>
    <row r="32" spans="1:8" ht="18" customHeight="1" x14ac:dyDescent="0.2">
      <c r="A32" s="33"/>
      <c r="B32" s="137" t="s">
        <v>192</v>
      </c>
      <c r="C32" s="138"/>
      <c r="D32" s="121"/>
      <c r="E32" s="122"/>
      <c r="F32" s="122"/>
      <c r="G32" s="122"/>
      <c r="H32" s="123"/>
    </row>
    <row r="33" spans="1:8" ht="18" customHeight="1" x14ac:dyDescent="0.2">
      <c r="A33" s="33"/>
      <c r="B33" s="119" t="s">
        <v>1</v>
      </c>
      <c r="C33" s="136" t="s">
        <v>123</v>
      </c>
      <c r="D33" s="121">
        <f>SUM(E33:F33)</f>
        <v>971</v>
      </c>
      <c r="E33" s="122">
        <v>969</v>
      </c>
      <c r="F33" s="122">
        <v>2</v>
      </c>
      <c r="G33" s="122">
        <v>23879</v>
      </c>
      <c r="H33" s="123">
        <v>5513</v>
      </c>
    </row>
    <row r="34" spans="1:8" s="34" customFormat="1" ht="18" customHeight="1" x14ac:dyDescent="0.2">
      <c r="A34" s="114"/>
      <c r="B34" s="102" t="s">
        <v>168</v>
      </c>
      <c r="C34" s="115"/>
      <c r="D34" s="116">
        <f>SUM(D35:D37)</f>
        <v>2570</v>
      </c>
      <c r="E34" s="117">
        <f>SUM(E35:E37)</f>
        <v>2118</v>
      </c>
      <c r="F34" s="117">
        <f>SUM(F35:F37)</f>
        <v>452</v>
      </c>
      <c r="G34" s="117">
        <f>SUM(G35:G37)</f>
        <v>52557</v>
      </c>
      <c r="H34" s="118">
        <f>SUM(H35:H37)</f>
        <v>18867</v>
      </c>
    </row>
    <row r="35" spans="1:8" ht="18" customHeight="1" x14ac:dyDescent="0.2">
      <c r="A35" s="33"/>
      <c r="B35" s="119" t="s">
        <v>96</v>
      </c>
      <c r="C35" s="136" t="s">
        <v>99</v>
      </c>
      <c r="D35" s="121">
        <f>SUM(E35:F35)</f>
        <v>827</v>
      </c>
      <c r="E35" s="122">
        <v>827</v>
      </c>
      <c r="F35" s="130" t="s">
        <v>203</v>
      </c>
      <c r="G35" s="122">
        <v>25987</v>
      </c>
      <c r="H35" s="123">
        <v>4121</v>
      </c>
    </row>
    <row r="36" spans="1:8" ht="18" customHeight="1" x14ac:dyDescent="0.2">
      <c r="A36" s="33"/>
      <c r="B36" s="119" t="s">
        <v>12</v>
      </c>
      <c r="C36" s="136" t="s">
        <v>19</v>
      </c>
      <c r="D36" s="121">
        <f>SUM(E36:F36)</f>
        <v>343</v>
      </c>
      <c r="E36" s="122">
        <v>342</v>
      </c>
      <c r="F36" s="122">
        <v>1</v>
      </c>
      <c r="G36" s="122">
        <v>15387</v>
      </c>
      <c r="H36" s="123">
        <v>7618</v>
      </c>
    </row>
    <row r="37" spans="1:8" ht="18" customHeight="1" x14ac:dyDescent="0.2">
      <c r="A37" s="33"/>
      <c r="B37" s="119" t="s">
        <v>13</v>
      </c>
      <c r="C37" s="136"/>
      <c r="D37" s="121">
        <f>SUM(E37:F37)</f>
        <v>1400</v>
      </c>
      <c r="E37" s="122">
        <v>949</v>
      </c>
      <c r="F37" s="122">
        <v>451</v>
      </c>
      <c r="G37" s="122">
        <v>11183</v>
      </c>
      <c r="H37" s="123">
        <v>7128</v>
      </c>
    </row>
    <row r="38" spans="1:8" ht="18" customHeight="1" x14ac:dyDescent="0.2">
      <c r="A38" s="33"/>
      <c r="B38" s="50" t="s">
        <v>166</v>
      </c>
      <c r="C38" s="136"/>
      <c r="D38" s="121"/>
      <c r="E38" s="127"/>
      <c r="F38" s="127"/>
      <c r="G38" s="127"/>
      <c r="H38" s="128"/>
    </row>
    <row r="39" spans="1:8" s="34" customFormat="1" ht="18" customHeight="1" x14ac:dyDescent="0.2">
      <c r="A39" s="114"/>
      <c r="B39" s="102" t="s">
        <v>169</v>
      </c>
      <c r="C39" s="115"/>
      <c r="D39" s="116">
        <f>SUM(D40:D42)</f>
        <v>3081</v>
      </c>
      <c r="E39" s="117">
        <f>SUM(E40:E42)</f>
        <v>3081</v>
      </c>
      <c r="F39" s="117">
        <f>SUM(F40:F42)</f>
        <v>0</v>
      </c>
      <c r="G39" s="117">
        <f>SUM(G40:G42)</f>
        <v>106888</v>
      </c>
      <c r="H39" s="118">
        <f>SUM(H40:H42)</f>
        <v>15661</v>
      </c>
    </row>
    <row r="40" spans="1:8" ht="18" customHeight="1" x14ac:dyDescent="0.2">
      <c r="A40" s="33"/>
      <c r="B40" s="119" t="s">
        <v>14</v>
      </c>
      <c r="C40" s="136" t="s">
        <v>15</v>
      </c>
      <c r="D40" s="121">
        <f>SUM(E40:F40)</f>
        <v>1355</v>
      </c>
      <c r="E40" s="122">
        <v>1355</v>
      </c>
      <c r="F40" s="122">
        <v>0</v>
      </c>
      <c r="G40" s="122">
        <v>78005</v>
      </c>
      <c r="H40" s="123">
        <v>8685</v>
      </c>
    </row>
    <row r="41" spans="1:8" ht="18" customHeight="1" x14ac:dyDescent="0.2">
      <c r="A41" s="33"/>
      <c r="B41" s="119" t="s">
        <v>16</v>
      </c>
      <c r="C41" s="136" t="s">
        <v>20</v>
      </c>
      <c r="D41" s="121">
        <f>SUM(E41:F41)</f>
        <v>826</v>
      </c>
      <c r="E41" s="122">
        <v>826</v>
      </c>
      <c r="F41" s="122">
        <v>0</v>
      </c>
      <c r="G41" s="122">
        <v>23787</v>
      </c>
      <c r="H41" s="123">
        <v>3716</v>
      </c>
    </row>
    <row r="42" spans="1:8" ht="18" customHeight="1" x14ac:dyDescent="0.2">
      <c r="A42" s="33"/>
      <c r="B42" s="119" t="s">
        <v>17</v>
      </c>
      <c r="C42" s="124"/>
      <c r="D42" s="121">
        <f>SUM(E42:F42)</f>
        <v>900</v>
      </c>
      <c r="E42" s="122">
        <v>900</v>
      </c>
      <c r="F42" s="122">
        <v>0</v>
      </c>
      <c r="G42" s="122">
        <v>5096</v>
      </c>
      <c r="H42" s="123">
        <v>3260</v>
      </c>
    </row>
    <row r="43" spans="1:8" ht="18" customHeight="1" x14ac:dyDescent="0.2">
      <c r="A43" s="33"/>
      <c r="B43" s="50" t="s">
        <v>116</v>
      </c>
      <c r="C43" s="124"/>
      <c r="D43" s="121"/>
      <c r="E43" s="127"/>
      <c r="F43" s="127"/>
      <c r="G43" s="127"/>
      <c r="H43" s="128"/>
    </row>
    <row r="44" spans="1:8" ht="7.5" customHeight="1" thickBot="1" x14ac:dyDescent="0.25">
      <c r="A44" s="75"/>
      <c r="B44" s="78"/>
      <c r="C44" s="139"/>
      <c r="D44" s="140"/>
      <c r="E44" s="141"/>
      <c r="F44" s="141"/>
      <c r="G44" s="141"/>
      <c r="H44" s="142"/>
    </row>
    <row r="45" spans="1:8" x14ac:dyDescent="0.2">
      <c r="H45" s="143" t="s">
        <v>102</v>
      </c>
    </row>
    <row r="46" spans="1:8" x14ac:dyDescent="0.2">
      <c r="A46" s="81" t="s">
        <v>214</v>
      </c>
    </row>
  </sheetData>
  <mergeCells count="21">
    <mergeCell ref="B32:C32"/>
    <mergeCell ref="B34:C34"/>
    <mergeCell ref="B39:C39"/>
    <mergeCell ref="B21:C21"/>
    <mergeCell ref="B23:C23"/>
    <mergeCell ref="B24:C24"/>
    <mergeCell ref="B26:C26"/>
    <mergeCell ref="B28:C28"/>
    <mergeCell ref="B30:C30"/>
    <mergeCell ref="B19:C19"/>
    <mergeCell ref="A4:C5"/>
    <mergeCell ref="D4:F4"/>
    <mergeCell ref="G4:G5"/>
    <mergeCell ref="H4:H5"/>
    <mergeCell ref="A6:C6"/>
    <mergeCell ref="A7:C7"/>
    <mergeCell ref="A8:C8"/>
    <mergeCell ref="B10:C10"/>
    <mergeCell ref="B13:C13"/>
    <mergeCell ref="B15:C15"/>
    <mergeCell ref="B17:C17"/>
  </mergeCells>
  <phoneticPr fontId="2"/>
  <pageMargins left="0.70866141732283472" right="0.70866141732283472" top="0.78740157480314965" bottom="0.19685039370078741" header="0.35433070866141736" footer="0"/>
  <pageSetup paperSize="9" firstPageNumber="74" orientation="portrait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C34B-CC51-4654-854B-45932454E75B}">
  <sheetPr>
    <tabColor rgb="FF00B0F0"/>
  </sheetPr>
  <dimension ref="A1:K73"/>
  <sheetViews>
    <sheetView showGridLines="0" view="pageBreakPreview" topLeftCell="A10" zoomScale="130" zoomScaleNormal="100" zoomScaleSheetLayoutView="130" workbookViewId="0">
      <selection sqref="A1:XFD1048576"/>
    </sheetView>
  </sheetViews>
  <sheetFormatPr defaultColWidth="9" defaultRowHeight="12" x14ac:dyDescent="0.15"/>
  <cols>
    <col min="1" max="1" width="4.6640625" style="144" customWidth="1"/>
    <col min="2" max="2" width="10.6640625" style="144" customWidth="1"/>
    <col min="3" max="3" width="10" style="144" customWidth="1"/>
    <col min="4" max="4" width="6.6640625" style="144" customWidth="1"/>
    <col min="5" max="6" width="8.6640625" style="144" customWidth="1"/>
    <col min="7" max="7" width="8.109375" style="144" customWidth="1"/>
    <col min="8" max="9" width="6.6640625" style="144" customWidth="1"/>
    <col min="10" max="10" width="7.6640625" style="144" customWidth="1"/>
    <col min="11" max="11" width="10.44140625" style="144" customWidth="1"/>
    <col min="12" max="16384" width="9" style="144"/>
  </cols>
  <sheetData>
    <row r="1" spans="1:11" ht="24" customHeight="1" x14ac:dyDescent="0.15">
      <c r="A1" s="3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9" customHeight="1" x14ac:dyDescent="0.15">
      <c r="A2" s="8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6" t="s">
        <v>173</v>
      </c>
    </row>
    <row r="4" spans="1:11" s="152" customFormat="1" ht="10.5" customHeight="1" x14ac:dyDescent="0.15">
      <c r="A4" s="145" t="s">
        <v>100</v>
      </c>
      <c r="B4" s="146"/>
      <c r="C4" s="147"/>
      <c r="D4" s="148" t="s">
        <v>21</v>
      </c>
      <c r="E4" s="149" t="s">
        <v>22</v>
      </c>
      <c r="F4" s="149" t="s">
        <v>93</v>
      </c>
      <c r="G4" s="150" t="s">
        <v>23</v>
      </c>
      <c r="H4" s="150"/>
      <c r="I4" s="150"/>
      <c r="J4" s="150" t="s">
        <v>24</v>
      </c>
      <c r="K4" s="151"/>
    </row>
    <row r="5" spans="1:11" s="152" customFormat="1" ht="10.5" customHeight="1" x14ac:dyDescent="0.15">
      <c r="A5" s="153"/>
      <c r="B5" s="154"/>
      <c r="C5" s="155"/>
      <c r="D5" s="156"/>
      <c r="E5" s="157"/>
      <c r="F5" s="157"/>
      <c r="G5" s="158" t="s">
        <v>25</v>
      </c>
      <c r="H5" s="158" t="s">
        <v>26</v>
      </c>
      <c r="I5" s="158" t="s">
        <v>27</v>
      </c>
      <c r="J5" s="158" t="s">
        <v>25</v>
      </c>
      <c r="K5" s="159" t="s">
        <v>28</v>
      </c>
    </row>
    <row r="6" spans="1:11" s="166" customFormat="1" ht="10.5" customHeight="1" x14ac:dyDescent="0.15">
      <c r="A6" s="160" t="s">
        <v>199</v>
      </c>
      <c r="B6" s="161"/>
      <c r="C6" s="162"/>
      <c r="D6" s="163">
        <v>53</v>
      </c>
      <c r="E6" s="164">
        <v>5499</v>
      </c>
      <c r="F6" s="164">
        <v>885975</v>
      </c>
      <c r="G6" s="164">
        <v>498</v>
      </c>
      <c r="H6" s="164">
        <v>366</v>
      </c>
      <c r="I6" s="164">
        <v>132</v>
      </c>
      <c r="J6" s="164">
        <v>3472</v>
      </c>
      <c r="K6" s="165">
        <v>2038</v>
      </c>
    </row>
    <row r="7" spans="1:11" s="166" customFormat="1" ht="10.5" customHeight="1" x14ac:dyDescent="0.15">
      <c r="A7" s="160" t="s">
        <v>202</v>
      </c>
      <c r="B7" s="161"/>
      <c r="C7" s="162"/>
      <c r="D7" s="163">
        <v>51</v>
      </c>
      <c r="E7" s="164">
        <v>5158</v>
      </c>
      <c r="F7" s="164">
        <v>835269</v>
      </c>
      <c r="G7" s="164">
        <v>472</v>
      </c>
      <c r="H7" s="164">
        <v>348</v>
      </c>
      <c r="I7" s="164">
        <v>124</v>
      </c>
      <c r="J7" s="164">
        <v>3347</v>
      </c>
      <c r="K7" s="165">
        <v>1994</v>
      </c>
    </row>
    <row r="8" spans="1:11" s="173" customFormat="1" ht="10.5" customHeight="1" x14ac:dyDescent="0.15">
      <c r="A8" s="167" t="s">
        <v>205</v>
      </c>
      <c r="B8" s="168"/>
      <c r="C8" s="169"/>
      <c r="D8" s="170">
        <f t="shared" ref="D8:K8" si="0">SUM(D9,D25,D41,D53)</f>
        <v>50</v>
      </c>
      <c r="E8" s="171">
        <f t="shared" si="0"/>
        <v>5013</v>
      </c>
      <c r="F8" s="171">
        <f t="shared" si="0"/>
        <v>806920</v>
      </c>
      <c r="G8" s="171">
        <f t="shared" si="0"/>
        <v>457</v>
      </c>
      <c r="H8" s="171">
        <f t="shared" si="0"/>
        <v>336</v>
      </c>
      <c r="I8" s="171">
        <f t="shared" si="0"/>
        <v>121</v>
      </c>
      <c r="J8" s="171">
        <f t="shared" si="0"/>
        <v>3312</v>
      </c>
      <c r="K8" s="172">
        <f t="shared" si="0"/>
        <v>1998</v>
      </c>
    </row>
    <row r="9" spans="1:11" s="173" customFormat="1" ht="10.5" customHeight="1" x14ac:dyDescent="0.15">
      <c r="A9" s="174" t="s">
        <v>103</v>
      </c>
      <c r="B9" s="175"/>
      <c r="C9" s="176"/>
      <c r="D9" s="170">
        <f>D10</f>
        <v>14</v>
      </c>
      <c r="E9" s="171">
        <f t="shared" ref="E9:K9" si="1">E10</f>
        <v>959</v>
      </c>
      <c r="F9" s="171">
        <f t="shared" si="1"/>
        <v>279957</v>
      </c>
      <c r="G9" s="171">
        <f t="shared" si="1"/>
        <v>128</v>
      </c>
      <c r="H9" s="171">
        <f t="shared" si="1"/>
        <v>94</v>
      </c>
      <c r="I9" s="171">
        <f t="shared" si="1"/>
        <v>34</v>
      </c>
      <c r="J9" s="171">
        <f t="shared" si="1"/>
        <v>1237</v>
      </c>
      <c r="K9" s="172">
        <f t="shared" si="1"/>
        <v>535</v>
      </c>
    </row>
    <row r="10" spans="1:11" s="173" customFormat="1" ht="10.5" customHeight="1" x14ac:dyDescent="0.15">
      <c r="A10" s="177"/>
      <c r="B10" s="168" t="s">
        <v>164</v>
      </c>
      <c r="C10" s="178"/>
      <c r="D10" s="170">
        <f>COUNTA(B11:B24)</f>
        <v>14</v>
      </c>
      <c r="E10" s="171">
        <f t="shared" ref="E10:K10" si="2">SUM(E11:E24)</f>
        <v>959</v>
      </c>
      <c r="F10" s="171">
        <f t="shared" si="2"/>
        <v>279957</v>
      </c>
      <c r="G10" s="171">
        <f t="shared" si="2"/>
        <v>128</v>
      </c>
      <c r="H10" s="171">
        <f t="shared" si="2"/>
        <v>94</v>
      </c>
      <c r="I10" s="171">
        <f t="shared" si="2"/>
        <v>34</v>
      </c>
      <c r="J10" s="171">
        <f t="shared" si="2"/>
        <v>1237</v>
      </c>
      <c r="K10" s="172">
        <f t="shared" si="2"/>
        <v>535</v>
      </c>
    </row>
    <row r="11" spans="1:11" s="166" customFormat="1" ht="10.5" customHeight="1" x14ac:dyDescent="0.15">
      <c r="A11" s="179"/>
      <c r="B11" s="180" t="s">
        <v>29</v>
      </c>
      <c r="C11" s="181" t="s">
        <v>76</v>
      </c>
      <c r="D11" s="163"/>
      <c r="E11" s="182">
        <v>66</v>
      </c>
      <c r="F11" s="182">
        <v>44812</v>
      </c>
      <c r="G11" s="164">
        <f>SUM(H11:I11)</f>
        <v>10</v>
      </c>
      <c r="H11" s="182">
        <v>8</v>
      </c>
      <c r="I11" s="182">
        <v>2</v>
      </c>
      <c r="J11" s="182">
        <v>76</v>
      </c>
      <c r="K11" s="183">
        <v>26</v>
      </c>
    </row>
    <row r="12" spans="1:11" s="166" customFormat="1" ht="10.5" customHeight="1" x14ac:dyDescent="0.15">
      <c r="A12" s="179"/>
      <c r="B12" s="180" t="s">
        <v>30</v>
      </c>
      <c r="C12" s="181" t="s">
        <v>193</v>
      </c>
      <c r="D12" s="163"/>
      <c r="E12" s="182">
        <v>51</v>
      </c>
      <c r="F12" s="182">
        <v>31680</v>
      </c>
      <c r="G12" s="164">
        <f t="shared" ref="G12:G24" si="3">SUM(H12:I12)</f>
        <v>10</v>
      </c>
      <c r="H12" s="182">
        <v>8</v>
      </c>
      <c r="I12" s="182">
        <v>2</v>
      </c>
      <c r="J12" s="182">
        <v>60</v>
      </c>
      <c r="K12" s="183">
        <v>40</v>
      </c>
    </row>
    <row r="13" spans="1:11" s="166" customFormat="1" ht="10.5" customHeight="1" x14ac:dyDescent="0.15">
      <c r="A13" s="179"/>
      <c r="B13" s="180" t="s">
        <v>31</v>
      </c>
      <c r="C13" s="181" t="s">
        <v>119</v>
      </c>
      <c r="D13" s="163"/>
      <c r="E13" s="182">
        <v>86</v>
      </c>
      <c r="F13" s="182">
        <v>23220</v>
      </c>
      <c r="G13" s="164">
        <f t="shared" si="3"/>
        <v>11</v>
      </c>
      <c r="H13" s="182">
        <v>8</v>
      </c>
      <c r="I13" s="182">
        <v>3</v>
      </c>
      <c r="J13" s="182">
        <v>147</v>
      </c>
      <c r="K13" s="183">
        <v>106</v>
      </c>
    </row>
    <row r="14" spans="1:11" s="166" customFormat="1" ht="10.5" customHeight="1" x14ac:dyDescent="0.15">
      <c r="A14" s="179"/>
      <c r="B14" s="180" t="s">
        <v>32</v>
      </c>
      <c r="C14" s="181" t="s">
        <v>77</v>
      </c>
      <c r="D14" s="163"/>
      <c r="E14" s="182">
        <v>101</v>
      </c>
      <c r="F14" s="182">
        <v>24000</v>
      </c>
      <c r="G14" s="164">
        <f t="shared" si="3"/>
        <v>18</v>
      </c>
      <c r="H14" s="182">
        <v>13</v>
      </c>
      <c r="I14" s="182">
        <v>5</v>
      </c>
      <c r="J14" s="182">
        <v>149</v>
      </c>
      <c r="K14" s="183">
        <v>39</v>
      </c>
    </row>
    <row r="15" spans="1:11" s="166" customFormat="1" ht="10.5" customHeight="1" x14ac:dyDescent="0.15">
      <c r="A15" s="179"/>
      <c r="B15" s="180" t="s">
        <v>33</v>
      </c>
      <c r="C15" s="181" t="s">
        <v>77</v>
      </c>
      <c r="D15" s="163"/>
      <c r="E15" s="182">
        <v>30</v>
      </c>
      <c r="F15" s="182">
        <v>504</v>
      </c>
      <c r="G15" s="164">
        <f t="shared" si="3"/>
        <v>8</v>
      </c>
      <c r="H15" s="182">
        <v>6</v>
      </c>
      <c r="I15" s="182">
        <v>2</v>
      </c>
      <c r="J15" s="182">
        <v>15</v>
      </c>
      <c r="K15" s="183">
        <v>10</v>
      </c>
    </row>
    <row r="16" spans="1:11" s="166" customFormat="1" ht="10.5" customHeight="1" x14ac:dyDescent="0.15">
      <c r="A16" s="179"/>
      <c r="B16" s="180" t="s">
        <v>34</v>
      </c>
      <c r="C16" s="181" t="s">
        <v>77</v>
      </c>
      <c r="D16" s="163"/>
      <c r="E16" s="182">
        <v>88</v>
      </c>
      <c r="F16" s="182">
        <v>28701</v>
      </c>
      <c r="G16" s="164">
        <f t="shared" si="3"/>
        <v>10</v>
      </c>
      <c r="H16" s="182">
        <v>8</v>
      </c>
      <c r="I16" s="182">
        <v>2</v>
      </c>
      <c r="J16" s="182">
        <v>180</v>
      </c>
      <c r="K16" s="183">
        <v>31</v>
      </c>
    </row>
    <row r="17" spans="1:11" s="166" customFormat="1" ht="10.5" customHeight="1" x14ac:dyDescent="0.15">
      <c r="A17" s="179"/>
      <c r="B17" s="180" t="s">
        <v>35</v>
      </c>
      <c r="C17" s="181" t="s">
        <v>77</v>
      </c>
      <c r="D17" s="163"/>
      <c r="E17" s="182">
        <v>187</v>
      </c>
      <c r="F17" s="182">
        <v>75361</v>
      </c>
      <c r="G17" s="164">
        <f t="shared" si="3"/>
        <v>9</v>
      </c>
      <c r="H17" s="182">
        <v>7</v>
      </c>
      <c r="I17" s="182">
        <v>2</v>
      </c>
      <c r="J17" s="182">
        <v>117</v>
      </c>
      <c r="K17" s="183">
        <v>43</v>
      </c>
    </row>
    <row r="18" spans="1:11" s="166" customFormat="1" ht="10.5" customHeight="1" x14ac:dyDescent="0.15">
      <c r="A18" s="179"/>
      <c r="B18" s="180" t="s">
        <v>36</v>
      </c>
      <c r="C18" s="181" t="s">
        <v>78</v>
      </c>
      <c r="D18" s="163"/>
      <c r="E18" s="182">
        <v>7</v>
      </c>
      <c r="F18" s="182">
        <v>1400</v>
      </c>
      <c r="G18" s="164">
        <f t="shared" si="3"/>
        <v>4</v>
      </c>
      <c r="H18" s="182">
        <v>3</v>
      </c>
      <c r="I18" s="182">
        <v>1</v>
      </c>
      <c r="J18" s="182">
        <v>67</v>
      </c>
      <c r="K18" s="183">
        <v>22</v>
      </c>
    </row>
    <row r="19" spans="1:11" s="166" customFormat="1" ht="10.5" customHeight="1" x14ac:dyDescent="0.15">
      <c r="A19" s="179"/>
      <c r="B19" s="180" t="s">
        <v>37</v>
      </c>
      <c r="C19" s="181" t="s">
        <v>77</v>
      </c>
      <c r="D19" s="163"/>
      <c r="E19" s="182">
        <v>77</v>
      </c>
      <c r="F19" s="182">
        <v>3850</v>
      </c>
      <c r="G19" s="164">
        <f t="shared" si="3"/>
        <v>11</v>
      </c>
      <c r="H19" s="182">
        <v>8</v>
      </c>
      <c r="I19" s="182">
        <v>3</v>
      </c>
      <c r="J19" s="182">
        <v>80</v>
      </c>
      <c r="K19" s="183">
        <v>48</v>
      </c>
    </row>
    <row r="20" spans="1:11" s="166" customFormat="1" ht="10.5" customHeight="1" x14ac:dyDescent="0.15">
      <c r="A20" s="179"/>
      <c r="B20" s="180" t="s">
        <v>38</v>
      </c>
      <c r="C20" s="181" t="s">
        <v>77</v>
      </c>
      <c r="D20" s="163"/>
      <c r="E20" s="182">
        <v>43</v>
      </c>
      <c r="F20" s="182">
        <v>6450</v>
      </c>
      <c r="G20" s="164">
        <f t="shared" si="3"/>
        <v>9</v>
      </c>
      <c r="H20" s="182">
        <v>6</v>
      </c>
      <c r="I20" s="182">
        <v>3</v>
      </c>
      <c r="J20" s="182">
        <v>125</v>
      </c>
      <c r="K20" s="183">
        <v>83</v>
      </c>
    </row>
    <row r="21" spans="1:11" s="166" customFormat="1" ht="10.5" customHeight="1" x14ac:dyDescent="0.15">
      <c r="A21" s="179"/>
      <c r="B21" s="180" t="s">
        <v>39</v>
      </c>
      <c r="C21" s="181" t="s">
        <v>77</v>
      </c>
      <c r="D21" s="163"/>
      <c r="E21" s="182">
        <v>20</v>
      </c>
      <c r="F21" s="182">
        <v>4080</v>
      </c>
      <c r="G21" s="164">
        <f t="shared" si="3"/>
        <v>6</v>
      </c>
      <c r="H21" s="182">
        <v>4</v>
      </c>
      <c r="I21" s="182">
        <v>2</v>
      </c>
      <c r="J21" s="182">
        <v>90</v>
      </c>
      <c r="K21" s="183">
        <v>29</v>
      </c>
    </row>
    <row r="22" spans="1:11" s="166" customFormat="1" ht="10.5" customHeight="1" x14ac:dyDescent="0.15">
      <c r="A22" s="179"/>
      <c r="B22" s="180" t="s">
        <v>40</v>
      </c>
      <c r="C22" s="181" t="s">
        <v>77</v>
      </c>
      <c r="D22" s="163"/>
      <c r="E22" s="182">
        <v>16</v>
      </c>
      <c r="F22" s="182">
        <v>4991</v>
      </c>
      <c r="G22" s="164">
        <f t="shared" si="3"/>
        <v>5</v>
      </c>
      <c r="H22" s="182">
        <v>3</v>
      </c>
      <c r="I22" s="182">
        <v>2</v>
      </c>
      <c r="J22" s="182">
        <v>22</v>
      </c>
      <c r="K22" s="183">
        <v>8</v>
      </c>
    </row>
    <row r="23" spans="1:11" s="166" customFormat="1" ht="10.5" customHeight="1" x14ac:dyDescent="0.15">
      <c r="A23" s="179"/>
      <c r="B23" s="180" t="s">
        <v>41</v>
      </c>
      <c r="C23" s="181" t="s">
        <v>77</v>
      </c>
      <c r="D23" s="163"/>
      <c r="E23" s="182">
        <v>9</v>
      </c>
      <c r="F23" s="182">
        <v>12320</v>
      </c>
      <c r="G23" s="164">
        <f t="shared" si="3"/>
        <v>5</v>
      </c>
      <c r="H23" s="182">
        <v>3</v>
      </c>
      <c r="I23" s="182">
        <v>2</v>
      </c>
      <c r="J23" s="182">
        <v>55</v>
      </c>
      <c r="K23" s="183">
        <v>25</v>
      </c>
    </row>
    <row r="24" spans="1:11" s="166" customFormat="1" ht="10.5" customHeight="1" x14ac:dyDescent="0.15">
      <c r="A24" s="179"/>
      <c r="B24" s="180" t="s">
        <v>42</v>
      </c>
      <c r="C24" s="181" t="s">
        <v>77</v>
      </c>
      <c r="D24" s="163"/>
      <c r="E24" s="182">
        <v>178</v>
      </c>
      <c r="F24" s="182">
        <v>18588</v>
      </c>
      <c r="G24" s="164">
        <f t="shared" si="3"/>
        <v>12</v>
      </c>
      <c r="H24" s="182">
        <v>9</v>
      </c>
      <c r="I24" s="182">
        <v>3</v>
      </c>
      <c r="J24" s="182">
        <v>54</v>
      </c>
      <c r="K24" s="183">
        <v>25</v>
      </c>
    </row>
    <row r="25" spans="1:11" s="173" customFormat="1" ht="10.5" customHeight="1" x14ac:dyDescent="0.15">
      <c r="A25" s="174" t="s">
        <v>104</v>
      </c>
      <c r="B25" s="175"/>
      <c r="C25" s="176"/>
      <c r="D25" s="170">
        <f>D26</f>
        <v>14</v>
      </c>
      <c r="E25" s="171">
        <f t="shared" ref="E25:K25" si="4">E26</f>
        <v>1445</v>
      </c>
      <c r="F25" s="171">
        <f t="shared" si="4"/>
        <v>107395</v>
      </c>
      <c r="G25" s="171">
        <f t="shared" si="4"/>
        <v>115</v>
      </c>
      <c r="H25" s="171">
        <f t="shared" si="4"/>
        <v>80</v>
      </c>
      <c r="I25" s="171">
        <f t="shared" si="4"/>
        <v>35</v>
      </c>
      <c r="J25" s="171">
        <f t="shared" si="4"/>
        <v>508</v>
      </c>
      <c r="K25" s="172">
        <f t="shared" si="4"/>
        <v>407</v>
      </c>
    </row>
    <row r="26" spans="1:11" s="173" customFormat="1" ht="10.5" customHeight="1" x14ac:dyDescent="0.15">
      <c r="A26" s="177"/>
      <c r="B26" s="168" t="s">
        <v>117</v>
      </c>
      <c r="C26" s="178"/>
      <c r="D26" s="170">
        <f>COUNTA(B27:B40)</f>
        <v>14</v>
      </c>
      <c r="E26" s="171">
        <f t="shared" ref="E26:K26" si="5">SUM(E27:E40)</f>
        <v>1445</v>
      </c>
      <c r="F26" s="171">
        <f t="shared" si="5"/>
        <v>107395</v>
      </c>
      <c r="G26" s="171">
        <f t="shared" si="5"/>
        <v>115</v>
      </c>
      <c r="H26" s="171">
        <f t="shared" si="5"/>
        <v>80</v>
      </c>
      <c r="I26" s="171">
        <f t="shared" si="5"/>
        <v>35</v>
      </c>
      <c r="J26" s="171">
        <f t="shared" si="5"/>
        <v>508</v>
      </c>
      <c r="K26" s="172">
        <f t="shared" si="5"/>
        <v>407</v>
      </c>
    </row>
    <row r="27" spans="1:11" s="166" customFormat="1" ht="10.5" customHeight="1" x14ac:dyDescent="0.15">
      <c r="A27" s="179"/>
      <c r="B27" s="180" t="s">
        <v>43</v>
      </c>
      <c r="C27" s="181" t="s">
        <v>120</v>
      </c>
      <c r="D27" s="163"/>
      <c r="E27" s="182">
        <v>155</v>
      </c>
      <c r="F27" s="182">
        <v>4650</v>
      </c>
      <c r="G27" s="164">
        <f>SUM(H27:I27)</f>
        <v>10</v>
      </c>
      <c r="H27" s="164">
        <v>7</v>
      </c>
      <c r="I27" s="164">
        <v>3</v>
      </c>
      <c r="J27" s="164">
        <v>21</v>
      </c>
      <c r="K27" s="165">
        <v>20</v>
      </c>
    </row>
    <row r="28" spans="1:11" s="166" customFormat="1" ht="10.5" customHeight="1" x14ac:dyDescent="0.15">
      <c r="A28" s="179"/>
      <c r="B28" s="180" t="s">
        <v>44</v>
      </c>
      <c r="C28" s="181" t="s">
        <v>79</v>
      </c>
      <c r="D28" s="163"/>
      <c r="E28" s="182">
        <v>275</v>
      </c>
      <c r="F28" s="182">
        <v>8376</v>
      </c>
      <c r="G28" s="164">
        <f t="shared" ref="G28:G40" si="6">SUM(H28:I28)</f>
        <v>10</v>
      </c>
      <c r="H28" s="182">
        <v>7</v>
      </c>
      <c r="I28" s="182">
        <v>3</v>
      </c>
      <c r="J28" s="182">
        <v>55</v>
      </c>
      <c r="K28" s="183">
        <v>36</v>
      </c>
    </row>
    <row r="29" spans="1:11" s="166" customFormat="1" ht="10.5" customHeight="1" x14ac:dyDescent="0.15">
      <c r="A29" s="179"/>
      <c r="B29" s="180" t="s">
        <v>45</v>
      </c>
      <c r="C29" s="181" t="s">
        <v>46</v>
      </c>
      <c r="D29" s="163"/>
      <c r="E29" s="182">
        <v>141</v>
      </c>
      <c r="F29" s="182">
        <v>3666</v>
      </c>
      <c r="G29" s="164">
        <f t="shared" si="6"/>
        <v>10</v>
      </c>
      <c r="H29" s="182">
        <v>7</v>
      </c>
      <c r="I29" s="182">
        <v>3</v>
      </c>
      <c r="J29" s="182">
        <v>23</v>
      </c>
      <c r="K29" s="183">
        <v>21</v>
      </c>
    </row>
    <row r="30" spans="1:11" s="166" customFormat="1" ht="10.5" customHeight="1" x14ac:dyDescent="0.15">
      <c r="A30" s="179"/>
      <c r="B30" s="180" t="s">
        <v>47</v>
      </c>
      <c r="C30" s="181" t="s">
        <v>80</v>
      </c>
      <c r="D30" s="163"/>
      <c r="E30" s="182">
        <v>267</v>
      </c>
      <c r="F30" s="182">
        <v>14685</v>
      </c>
      <c r="G30" s="164">
        <f t="shared" si="6"/>
        <v>12</v>
      </c>
      <c r="H30" s="182">
        <v>9</v>
      </c>
      <c r="I30" s="182">
        <v>3</v>
      </c>
      <c r="J30" s="182">
        <v>66</v>
      </c>
      <c r="K30" s="183">
        <v>64</v>
      </c>
    </row>
    <row r="31" spans="1:11" s="166" customFormat="1" ht="10.5" customHeight="1" x14ac:dyDescent="0.15">
      <c r="A31" s="179"/>
      <c r="B31" s="180" t="s">
        <v>48</v>
      </c>
      <c r="C31" s="181" t="s">
        <v>77</v>
      </c>
      <c r="D31" s="163"/>
      <c r="E31" s="182">
        <v>115</v>
      </c>
      <c r="F31" s="182">
        <v>6739</v>
      </c>
      <c r="G31" s="164">
        <f t="shared" si="6"/>
        <v>7</v>
      </c>
      <c r="H31" s="182">
        <v>5</v>
      </c>
      <c r="I31" s="182">
        <v>2</v>
      </c>
      <c r="J31" s="182">
        <v>33</v>
      </c>
      <c r="K31" s="183">
        <v>33</v>
      </c>
    </row>
    <row r="32" spans="1:11" s="166" customFormat="1" ht="10.5" customHeight="1" x14ac:dyDescent="0.15">
      <c r="A32" s="179"/>
      <c r="B32" s="180" t="s">
        <v>49</v>
      </c>
      <c r="C32" s="181" t="s">
        <v>77</v>
      </c>
      <c r="D32" s="163"/>
      <c r="E32" s="182">
        <v>40</v>
      </c>
      <c r="F32" s="182">
        <v>30240</v>
      </c>
      <c r="G32" s="164">
        <f t="shared" si="6"/>
        <v>6</v>
      </c>
      <c r="H32" s="182">
        <v>4</v>
      </c>
      <c r="I32" s="182">
        <v>2</v>
      </c>
      <c r="J32" s="182">
        <v>118</v>
      </c>
      <c r="K32" s="183">
        <v>44</v>
      </c>
    </row>
    <row r="33" spans="1:11" s="166" customFormat="1" ht="10.5" customHeight="1" x14ac:dyDescent="0.15">
      <c r="A33" s="179"/>
      <c r="B33" s="180" t="s">
        <v>50</v>
      </c>
      <c r="C33" s="181" t="s">
        <v>77</v>
      </c>
      <c r="D33" s="163"/>
      <c r="E33" s="182">
        <v>61</v>
      </c>
      <c r="F33" s="182">
        <v>3950</v>
      </c>
      <c r="G33" s="164">
        <f t="shared" si="6"/>
        <v>8</v>
      </c>
      <c r="H33" s="182">
        <v>6</v>
      </c>
      <c r="I33" s="182">
        <v>2</v>
      </c>
      <c r="J33" s="182">
        <v>21</v>
      </c>
      <c r="K33" s="183">
        <v>21</v>
      </c>
    </row>
    <row r="34" spans="1:11" s="166" customFormat="1" ht="10.5" customHeight="1" x14ac:dyDescent="0.15">
      <c r="A34" s="179"/>
      <c r="B34" s="180" t="s">
        <v>51</v>
      </c>
      <c r="C34" s="181" t="s">
        <v>77</v>
      </c>
      <c r="D34" s="163"/>
      <c r="E34" s="182">
        <v>33</v>
      </c>
      <c r="F34" s="182">
        <v>2673</v>
      </c>
      <c r="G34" s="164">
        <f t="shared" si="6"/>
        <v>7</v>
      </c>
      <c r="H34" s="182">
        <v>5</v>
      </c>
      <c r="I34" s="182">
        <v>2</v>
      </c>
      <c r="J34" s="182">
        <v>16</v>
      </c>
      <c r="K34" s="183">
        <v>16</v>
      </c>
    </row>
    <row r="35" spans="1:11" s="166" customFormat="1" ht="10.5" customHeight="1" x14ac:dyDescent="0.15">
      <c r="A35" s="179"/>
      <c r="B35" s="180" t="s">
        <v>52</v>
      </c>
      <c r="C35" s="181" t="s">
        <v>77</v>
      </c>
      <c r="D35" s="163"/>
      <c r="E35" s="182">
        <v>39</v>
      </c>
      <c r="F35" s="182">
        <v>1560</v>
      </c>
      <c r="G35" s="164">
        <f t="shared" si="6"/>
        <v>6</v>
      </c>
      <c r="H35" s="182">
        <v>4</v>
      </c>
      <c r="I35" s="182">
        <v>2</v>
      </c>
      <c r="J35" s="182">
        <v>7</v>
      </c>
      <c r="K35" s="183">
        <v>7</v>
      </c>
    </row>
    <row r="36" spans="1:11" s="166" customFormat="1" ht="10.5" customHeight="1" x14ac:dyDescent="0.15">
      <c r="A36" s="179"/>
      <c r="B36" s="180" t="s">
        <v>53</v>
      </c>
      <c r="C36" s="181" t="s">
        <v>77</v>
      </c>
      <c r="D36" s="163"/>
      <c r="E36" s="182">
        <v>125</v>
      </c>
      <c r="F36" s="182">
        <v>3375</v>
      </c>
      <c r="G36" s="164">
        <f t="shared" si="6"/>
        <v>7</v>
      </c>
      <c r="H36" s="182">
        <v>5</v>
      </c>
      <c r="I36" s="182">
        <v>2</v>
      </c>
      <c r="J36" s="182">
        <v>18</v>
      </c>
      <c r="K36" s="183">
        <v>18</v>
      </c>
    </row>
    <row r="37" spans="1:11" s="166" customFormat="1" ht="10.5" customHeight="1" x14ac:dyDescent="0.15">
      <c r="A37" s="179"/>
      <c r="B37" s="180" t="s">
        <v>54</v>
      </c>
      <c r="C37" s="181" t="s">
        <v>77</v>
      </c>
      <c r="D37" s="163"/>
      <c r="E37" s="182">
        <v>32</v>
      </c>
      <c r="F37" s="182">
        <v>5338</v>
      </c>
      <c r="G37" s="164">
        <f t="shared" si="6"/>
        <v>8</v>
      </c>
      <c r="H37" s="182">
        <v>6</v>
      </c>
      <c r="I37" s="182">
        <v>2</v>
      </c>
      <c r="J37" s="182">
        <v>31</v>
      </c>
      <c r="K37" s="183">
        <v>31</v>
      </c>
    </row>
    <row r="38" spans="1:11" s="166" customFormat="1" ht="10.5" customHeight="1" x14ac:dyDescent="0.15">
      <c r="A38" s="179"/>
      <c r="B38" s="180" t="s">
        <v>55</v>
      </c>
      <c r="C38" s="181" t="s">
        <v>77</v>
      </c>
      <c r="D38" s="163"/>
      <c r="E38" s="182">
        <v>100</v>
      </c>
      <c r="F38" s="182">
        <v>9300</v>
      </c>
      <c r="G38" s="164">
        <f t="shared" si="6"/>
        <v>8</v>
      </c>
      <c r="H38" s="182">
        <v>5</v>
      </c>
      <c r="I38" s="182">
        <v>3</v>
      </c>
      <c r="J38" s="182">
        <v>53</v>
      </c>
      <c r="K38" s="183">
        <v>53</v>
      </c>
    </row>
    <row r="39" spans="1:11" s="166" customFormat="1" ht="10.5" customHeight="1" x14ac:dyDescent="0.15">
      <c r="A39" s="179"/>
      <c r="B39" s="180" t="s">
        <v>56</v>
      </c>
      <c r="C39" s="181" t="s">
        <v>77</v>
      </c>
      <c r="D39" s="163"/>
      <c r="E39" s="182">
        <v>38</v>
      </c>
      <c r="F39" s="182">
        <v>4290</v>
      </c>
      <c r="G39" s="164">
        <f t="shared" si="6"/>
        <v>8</v>
      </c>
      <c r="H39" s="182">
        <v>5</v>
      </c>
      <c r="I39" s="182">
        <v>3</v>
      </c>
      <c r="J39" s="182">
        <v>23</v>
      </c>
      <c r="K39" s="183">
        <v>23</v>
      </c>
    </row>
    <row r="40" spans="1:11" s="166" customFormat="1" ht="10.5" customHeight="1" x14ac:dyDescent="0.15">
      <c r="A40" s="179"/>
      <c r="B40" s="180" t="s">
        <v>182</v>
      </c>
      <c r="C40" s="181" t="s">
        <v>77</v>
      </c>
      <c r="D40" s="163"/>
      <c r="E40" s="182">
        <v>24</v>
      </c>
      <c r="F40" s="182">
        <v>8553</v>
      </c>
      <c r="G40" s="164">
        <f t="shared" si="6"/>
        <v>8</v>
      </c>
      <c r="H40" s="182">
        <v>5</v>
      </c>
      <c r="I40" s="182">
        <v>3</v>
      </c>
      <c r="J40" s="182">
        <v>23</v>
      </c>
      <c r="K40" s="183">
        <v>20</v>
      </c>
    </row>
    <row r="41" spans="1:11" s="173" customFormat="1" ht="10.5" customHeight="1" x14ac:dyDescent="0.15">
      <c r="A41" s="174" t="s">
        <v>105</v>
      </c>
      <c r="B41" s="175"/>
      <c r="C41" s="176"/>
      <c r="D41" s="170">
        <f>SUM(D49,D42)</f>
        <v>9</v>
      </c>
      <c r="E41" s="171">
        <f t="shared" ref="E41:K41" si="7">SUM(E49,E42)</f>
        <v>1562</v>
      </c>
      <c r="F41" s="171">
        <f t="shared" si="7"/>
        <v>165130</v>
      </c>
      <c r="G41" s="171">
        <f t="shared" si="7"/>
        <v>85</v>
      </c>
      <c r="H41" s="171">
        <f t="shared" si="7"/>
        <v>64</v>
      </c>
      <c r="I41" s="171">
        <f t="shared" si="7"/>
        <v>21</v>
      </c>
      <c r="J41" s="171">
        <f t="shared" si="7"/>
        <v>781</v>
      </c>
      <c r="K41" s="172">
        <f t="shared" si="7"/>
        <v>526</v>
      </c>
    </row>
    <row r="42" spans="1:11" s="166" customFormat="1" ht="10.5" customHeight="1" x14ac:dyDescent="0.15">
      <c r="A42" s="174"/>
      <c r="B42" s="168" t="s">
        <v>171</v>
      </c>
      <c r="C42" s="178"/>
      <c r="D42" s="170">
        <f>COUNTA(B43:B48)</f>
        <v>6</v>
      </c>
      <c r="E42" s="171">
        <f>SUM(E43:E48)</f>
        <v>1373</v>
      </c>
      <c r="F42" s="171">
        <f t="shared" ref="F42:K42" si="8">SUM(F43:F48)</f>
        <v>76888</v>
      </c>
      <c r="G42" s="171">
        <f t="shared" si="8"/>
        <v>59</v>
      </c>
      <c r="H42" s="171">
        <f t="shared" si="8"/>
        <v>44</v>
      </c>
      <c r="I42" s="171">
        <f t="shared" si="8"/>
        <v>15</v>
      </c>
      <c r="J42" s="171">
        <f t="shared" si="8"/>
        <v>321</v>
      </c>
      <c r="K42" s="172">
        <f t="shared" si="8"/>
        <v>270</v>
      </c>
    </row>
    <row r="43" spans="1:11" s="166" customFormat="1" ht="10.5" customHeight="1" x14ac:dyDescent="0.15">
      <c r="A43" s="179"/>
      <c r="B43" s="180" t="s">
        <v>57</v>
      </c>
      <c r="C43" s="181" t="s">
        <v>113</v>
      </c>
      <c r="D43" s="163"/>
      <c r="E43" s="182">
        <v>164</v>
      </c>
      <c r="F43" s="182">
        <v>3702</v>
      </c>
      <c r="G43" s="164">
        <f>SUM(H43:I43)</f>
        <v>8</v>
      </c>
      <c r="H43" s="182">
        <v>5</v>
      </c>
      <c r="I43" s="182">
        <v>3</v>
      </c>
      <c r="J43" s="182">
        <v>71</v>
      </c>
      <c r="K43" s="183">
        <v>46</v>
      </c>
    </row>
    <row r="44" spans="1:11" s="166" customFormat="1" ht="10.5" customHeight="1" x14ac:dyDescent="0.15">
      <c r="A44" s="179"/>
      <c r="B44" s="180" t="s">
        <v>112</v>
      </c>
      <c r="C44" s="181" t="s">
        <v>194</v>
      </c>
      <c r="D44" s="163"/>
      <c r="E44" s="182">
        <v>153</v>
      </c>
      <c r="F44" s="182">
        <v>3060</v>
      </c>
      <c r="G44" s="164">
        <f t="shared" ref="G44:G52" si="9">SUM(H44:I44)</f>
        <v>8</v>
      </c>
      <c r="H44" s="182">
        <v>6</v>
      </c>
      <c r="I44" s="182">
        <v>2</v>
      </c>
      <c r="J44" s="182">
        <v>14</v>
      </c>
      <c r="K44" s="183">
        <v>12</v>
      </c>
    </row>
    <row r="45" spans="1:11" s="166" customFormat="1" ht="10.5" customHeight="1" x14ac:dyDescent="0.15">
      <c r="A45" s="179"/>
      <c r="B45" s="180" t="s">
        <v>58</v>
      </c>
      <c r="C45" s="181" t="s">
        <v>81</v>
      </c>
      <c r="D45" s="163"/>
      <c r="E45" s="182">
        <v>125</v>
      </c>
      <c r="F45" s="182">
        <v>25000</v>
      </c>
      <c r="G45" s="164">
        <f t="shared" si="9"/>
        <v>10</v>
      </c>
      <c r="H45" s="182">
        <v>7</v>
      </c>
      <c r="I45" s="182">
        <v>3</v>
      </c>
      <c r="J45" s="182">
        <v>52</v>
      </c>
      <c r="K45" s="183">
        <v>46</v>
      </c>
    </row>
    <row r="46" spans="1:11" s="166" customFormat="1" ht="10.5" customHeight="1" x14ac:dyDescent="0.15">
      <c r="A46" s="179"/>
      <c r="B46" s="180" t="s">
        <v>59</v>
      </c>
      <c r="C46" s="181" t="s">
        <v>77</v>
      </c>
      <c r="D46" s="163"/>
      <c r="E46" s="182">
        <v>140</v>
      </c>
      <c r="F46" s="182">
        <v>23100</v>
      </c>
      <c r="G46" s="164">
        <f t="shared" si="9"/>
        <v>11</v>
      </c>
      <c r="H46" s="182">
        <v>9</v>
      </c>
      <c r="I46" s="182">
        <v>2</v>
      </c>
      <c r="J46" s="182">
        <v>38</v>
      </c>
      <c r="K46" s="183">
        <v>38</v>
      </c>
    </row>
    <row r="47" spans="1:11" s="166" customFormat="1" ht="10.5" customHeight="1" x14ac:dyDescent="0.15">
      <c r="A47" s="179"/>
      <c r="B47" s="180" t="s">
        <v>60</v>
      </c>
      <c r="C47" s="181" t="s">
        <v>77</v>
      </c>
      <c r="D47" s="163"/>
      <c r="E47" s="182">
        <v>59</v>
      </c>
      <c r="F47" s="182">
        <v>8850</v>
      </c>
      <c r="G47" s="164">
        <f t="shared" si="9"/>
        <v>10</v>
      </c>
      <c r="H47" s="182">
        <v>8</v>
      </c>
      <c r="I47" s="182">
        <v>2</v>
      </c>
      <c r="J47" s="182">
        <v>30</v>
      </c>
      <c r="K47" s="183">
        <v>25</v>
      </c>
    </row>
    <row r="48" spans="1:11" s="166" customFormat="1" ht="10.5" customHeight="1" x14ac:dyDescent="0.15">
      <c r="A48" s="179"/>
      <c r="B48" s="180" t="s">
        <v>61</v>
      </c>
      <c r="C48" s="181" t="s">
        <v>82</v>
      </c>
      <c r="D48" s="163"/>
      <c r="E48" s="182">
        <v>732</v>
      </c>
      <c r="F48" s="182">
        <v>13176</v>
      </c>
      <c r="G48" s="164">
        <f t="shared" si="9"/>
        <v>12</v>
      </c>
      <c r="H48" s="182">
        <v>9</v>
      </c>
      <c r="I48" s="182">
        <v>3</v>
      </c>
      <c r="J48" s="182">
        <v>116</v>
      </c>
      <c r="K48" s="183">
        <v>103</v>
      </c>
    </row>
    <row r="49" spans="1:11" s="173" customFormat="1" ht="10.5" customHeight="1" x14ac:dyDescent="0.15">
      <c r="A49" s="177"/>
      <c r="B49" s="168" t="s">
        <v>170</v>
      </c>
      <c r="C49" s="178"/>
      <c r="D49" s="170">
        <f>COUNTA(B50:B52)</f>
        <v>3</v>
      </c>
      <c r="E49" s="171">
        <f>SUM(E50:E52)</f>
        <v>189</v>
      </c>
      <c r="F49" s="171">
        <f t="shared" ref="F49:K49" si="10">SUM(F50:F52)</f>
        <v>88242</v>
      </c>
      <c r="G49" s="171">
        <f t="shared" si="9"/>
        <v>26</v>
      </c>
      <c r="H49" s="171">
        <f t="shared" si="10"/>
        <v>20</v>
      </c>
      <c r="I49" s="171">
        <f t="shared" si="10"/>
        <v>6</v>
      </c>
      <c r="J49" s="171">
        <f t="shared" si="10"/>
        <v>460</v>
      </c>
      <c r="K49" s="172">
        <f t="shared" si="10"/>
        <v>256</v>
      </c>
    </row>
    <row r="50" spans="1:11" s="166" customFormat="1" ht="10.5" customHeight="1" x14ac:dyDescent="0.15">
      <c r="A50" s="179" t="s">
        <v>190</v>
      </c>
      <c r="B50" s="180" t="s">
        <v>62</v>
      </c>
      <c r="C50" s="181" t="s">
        <v>121</v>
      </c>
      <c r="D50" s="163"/>
      <c r="E50" s="182">
        <v>41</v>
      </c>
      <c r="F50" s="182">
        <v>4872</v>
      </c>
      <c r="G50" s="164">
        <f t="shared" si="9"/>
        <v>6</v>
      </c>
      <c r="H50" s="182">
        <v>4</v>
      </c>
      <c r="I50" s="182">
        <v>2</v>
      </c>
      <c r="J50" s="182">
        <v>29</v>
      </c>
      <c r="K50" s="183">
        <v>29</v>
      </c>
    </row>
    <row r="51" spans="1:11" s="166" customFormat="1" ht="10.5" customHeight="1" x14ac:dyDescent="0.15">
      <c r="A51" s="179"/>
      <c r="B51" s="180" t="s">
        <v>63</v>
      </c>
      <c r="C51" s="181" t="s">
        <v>77</v>
      </c>
      <c r="D51" s="163"/>
      <c r="E51" s="182">
        <v>36</v>
      </c>
      <c r="F51" s="182">
        <v>9450</v>
      </c>
      <c r="G51" s="164">
        <f t="shared" si="9"/>
        <v>9</v>
      </c>
      <c r="H51" s="182">
        <v>7</v>
      </c>
      <c r="I51" s="182">
        <v>2</v>
      </c>
      <c r="J51" s="182">
        <v>52</v>
      </c>
      <c r="K51" s="183">
        <v>51</v>
      </c>
    </row>
    <row r="52" spans="1:11" s="166" customFormat="1" ht="10.5" customHeight="1" x14ac:dyDescent="0.15">
      <c r="A52" s="179"/>
      <c r="B52" s="180" t="s">
        <v>114</v>
      </c>
      <c r="C52" s="181" t="s">
        <v>77</v>
      </c>
      <c r="D52" s="163"/>
      <c r="E52" s="182">
        <v>112</v>
      </c>
      <c r="F52" s="182">
        <v>73920</v>
      </c>
      <c r="G52" s="164">
        <f t="shared" si="9"/>
        <v>11</v>
      </c>
      <c r="H52" s="182">
        <v>9</v>
      </c>
      <c r="I52" s="182">
        <v>2</v>
      </c>
      <c r="J52" s="182">
        <v>379</v>
      </c>
      <c r="K52" s="183">
        <v>176</v>
      </c>
    </row>
    <row r="53" spans="1:11" s="173" customFormat="1" ht="10.5" customHeight="1" x14ac:dyDescent="0.15">
      <c r="A53" s="174" t="s">
        <v>107</v>
      </c>
      <c r="B53" s="175"/>
      <c r="C53" s="176"/>
      <c r="D53" s="170">
        <f>SUM(D54,D63,D65)</f>
        <v>13</v>
      </c>
      <c r="E53" s="171">
        <f t="shared" ref="E53:K53" si="11">SUM(E54,E63,E65)</f>
        <v>1047</v>
      </c>
      <c r="F53" s="171">
        <f t="shared" si="11"/>
        <v>254438</v>
      </c>
      <c r="G53" s="171">
        <f t="shared" si="11"/>
        <v>129</v>
      </c>
      <c r="H53" s="171">
        <f t="shared" si="11"/>
        <v>98</v>
      </c>
      <c r="I53" s="171">
        <f t="shared" si="11"/>
        <v>31</v>
      </c>
      <c r="J53" s="171">
        <f t="shared" si="11"/>
        <v>786</v>
      </c>
      <c r="K53" s="172">
        <f t="shared" si="11"/>
        <v>530</v>
      </c>
    </row>
    <row r="54" spans="1:11" s="173" customFormat="1" ht="10.5" customHeight="1" x14ac:dyDescent="0.15">
      <c r="A54" s="177"/>
      <c r="B54" s="168" t="s">
        <v>167</v>
      </c>
      <c r="C54" s="178"/>
      <c r="D54" s="170">
        <f>COUNTA(B55:B62)</f>
        <v>8</v>
      </c>
      <c r="E54" s="171">
        <f>SUM(E55:E62)</f>
        <v>641</v>
      </c>
      <c r="F54" s="171">
        <f t="shared" ref="F54:K54" si="12">SUM(F55:F62)</f>
        <v>181946</v>
      </c>
      <c r="G54" s="171">
        <f t="shared" si="12"/>
        <v>77</v>
      </c>
      <c r="H54" s="171">
        <f t="shared" si="12"/>
        <v>57</v>
      </c>
      <c r="I54" s="171">
        <f t="shared" si="12"/>
        <v>20</v>
      </c>
      <c r="J54" s="171">
        <f t="shared" si="12"/>
        <v>609</v>
      </c>
      <c r="K54" s="172">
        <f t="shared" si="12"/>
        <v>419</v>
      </c>
    </row>
    <row r="55" spans="1:11" s="166" customFormat="1" ht="10.5" customHeight="1" x14ac:dyDescent="0.15">
      <c r="A55" s="179"/>
      <c r="B55" s="180" t="s">
        <v>64</v>
      </c>
      <c r="C55" s="181" t="s">
        <v>122</v>
      </c>
      <c r="D55" s="163"/>
      <c r="E55" s="182">
        <v>27</v>
      </c>
      <c r="F55" s="182">
        <v>6600</v>
      </c>
      <c r="G55" s="164">
        <f>SUM(H55:I55)</f>
        <v>8</v>
      </c>
      <c r="H55" s="182">
        <v>5</v>
      </c>
      <c r="I55" s="182">
        <v>3</v>
      </c>
      <c r="J55" s="182">
        <v>29</v>
      </c>
      <c r="K55" s="183">
        <v>29</v>
      </c>
    </row>
    <row r="56" spans="1:11" s="166" customFormat="1" ht="10.5" customHeight="1" x14ac:dyDescent="0.15">
      <c r="A56" s="179"/>
      <c r="B56" s="180" t="s">
        <v>65</v>
      </c>
      <c r="C56" s="181" t="s">
        <v>77</v>
      </c>
      <c r="D56" s="163"/>
      <c r="E56" s="182">
        <v>281</v>
      </c>
      <c r="F56" s="182">
        <v>13632</v>
      </c>
      <c r="G56" s="164">
        <f t="shared" ref="G56:G62" si="13">SUM(H56:I56)</f>
        <v>12</v>
      </c>
      <c r="H56" s="182">
        <v>9</v>
      </c>
      <c r="I56" s="182">
        <v>3</v>
      </c>
      <c r="J56" s="182">
        <v>81</v>
      </c>
      <c r="K56" s="183">
        <v>76</v>
      </c>
    </row>
    <row r="57" spans="1:11" s="166" customFormat="1" ht="10.5" customHeight="1" x14ac:dyDescent="0.15">
      <c r="A57" s="179"/>
      <c r="B57" s="180" t="s">
        <v>66</v>
      </c>
      <c r="C57" s="181" t="s">
        <v>77</v>
      </c>
      <c r="D57" s="163"/>
      <c r="E57" s="182">
        <v>20</v>
      </c>
      <c r="F57" s="182">
        <v>9304</v>
      </c>
      <c r="G57" s="164">
        <f t="shared" si="13"/>
        <v>8</v>
      </c>
      <c r="H57" s="182">
        <v>5</v>
      </c>
      <c r="I57" s="182">
        <v>3</v>
      </c>
      <c r="J57" s="182">
        <v>39</v>
      </c>
      <c r="K57" s="183">
        <v>35</v>
      </c>
    </row>
    <row r="58" spans="1:11" s="166" customFormat="1" ht="10.5" customHeight="1" x14ac:dyDescent="0.15">
      <c r="A58" s="179"/>
      <c r="B58" s="180" t="s">
        <v>67</v>
      </c>
      <c r="C58" s="181" t="s">
        <v>77</v>
      </c>
      <c r="D58" s="163"/>
      <c r="E58" s="182">
        <v>27</v>
      </c>
      <c r="F58" s="182">
        <v>27810</v>
      </c>
      <c r="G58" s="164">
        <f t="shared" si="13"/>
        <v>7</v>
      </c>
      <c r="H58" s="182">
        <v>5</v>
      </c>
      <c r="I58" s="182">
        <v>2</v>
      </c>
      <c r="J58" s="182">
        <v>29</v>
      </c>
      <c r="K58" s="183">
        <v>29</v>
      </c>
    </row>
    <row r="59" spans="1:11" s="166" customFormat="1" ht="10.5" customHeight="1" x14ac:dyDescent="0.15">
      <c r="A59" s="179"/>
      <c r="B59" s="180" t="s">
        <v>68</v>
      </c>
      <c r="C59" s="181" t="s">
        <v>77</v>
      </c>
      <c r="D59" s="163"/>
      <c r="E59" s="182">
        <v>23</v>
      </c>
      <c r="F59" s="182">
        <v>17500</v>
      </c>
      <c r="G59" s="164">
        <f t="shared" si="13"/>
        <v>7</v>
      </c>
      <c r="H59" s="182">
        <v>5</v>
      </c>
      <c r="I59" s="182">
        <v>2</v>
      </c>
      <c r="J59" s="182">
        <v>35</v>
      </c>
      <c r="K59" s="183">
        <v>10</v>
      </c>
    </row>
    <row r="60" spans="1:11" s="166" customFormat="1" ht="10.5" customHeight="1" x14ac:dyDescent="0.15">
      <c r="A60" s="179"/>
      <c r="B60" s="180" t="s">
        <v>69</v>
      </c>
      <c r="C60" s="181" t="s">
        <v>123</v>
      </c>
      <c r="D60" s="163"/>
      <c r="E60" s="182">
        <v>35</v>
      </c>
      <c r="F60" s="182">
        <v>11900</v>
      </c>
      <c r="G60" s="164">
        <f t="shared" si="13"/>
        <v>8</v>
      </c>
      <c r="H60" s="182">
        <v>6</v>
      </c>
      <c r="I60" s="182">
        <v>2</v>
      </c>
      <c r="J60" s="182">
        <v>127</v>
      </c>
      <c r="K60" s="183">
        <v>21</v>
      </c>
    </row>
    <row r="61" spans="1:11" s="166" customFormat="1" ht="10.5" customHeight="1" x14ac:dyDescent="0.15">
      <c r="A61" s="179"/>
      <c r="B61" s="180" t="s">
        <v>70</v>
      </c>
      <c r="C61" s="181" t="s">
        <v>77</v>
      </c>
      <c r="D61" s="163"/>
      <c r="E61" s="182">
        <v>26</v>
      </c>
      <c r="F61" s="182">
        <v>4760</v>
      </c>
      <c r="G61" s="164">
        <f t="shared" si="13"/>
        <v>11</v>
      </c>
      <c r="H61" s="182">
        <v>9</v>
      </c>
      <c r="I61" s="182">
        <v>2</v>
      </c>
      <c r="J61" s="182">
        <v>15</v>
      </c>
      <c r="K61" s="183">
        <v>15</v>
      </c>
    </row>
    <row r="62" spans="1:11" s="166" customFormat="1" ht="10.5" customHeight="1" x14ac:dyDescent="0.15">
      <c r="A62" s="179"/>
      <c r="B62" s="180" t="s">
        <v>97</v>
      </c>
      <c r="C62" s="181" t="s">
        <v>122</v>
      </c>
      <c r="D62" s="163"/>
      <c r="E62" s="182">
        <v>202</v>
      </c>
      <c r="F62" s="182">
        <v>90440</v>
      </c>
      <c r="G62" s="164">
        <f t="shared" si="13"/>
        <v>16</v>
      </c>
      <c r="H62" s="182">
        <v>13</v>
      </c>
      <c r="I62" s="182">
        <v>3</v>
      </c>
      <c r="J62" s="182">
        <v>254</v>
      </c>
      <c r="K62" s="183">
        <v>204</v>
      </c>
    </row>
    <row r="63" spans="1:11" s="173" customFormat="1" ht="10.5" customHeight="1" x14ac:dyDescent="0.15">
      <c r="A63" s="177"/>
      <c r="B63" s="168" t="s">
        <v>168</v>
      </c>
      <c r="C63" s="178"/>
      <c r="D63" s="170">
        <f>COUNTA(B64)</f>
        <v>1</v>
      </c>
      <c r="E63" s="171">
        <f t="shared" ref="E63:K63" si="14">SUM(E64:E64)</f>
        <v>21</v>
      </c>
      <c r="F63" s="171">
        <f t="shared" si="14"/>
        <v>13570</v>
      </c>
      <c r="G63" s="171">
        <f t="shared" si="14"/>
        <v>6</v>
      </c>
      <c r="H63" s="171">
        <f t="shared" si="14"/>
        <v>4</v>
      </c>
      <c r="I63" s="171">
        <f t="shared" si="14"/>
        <v>2</v>
      </c>
      <c r="J63" s="171">
        <f>SUM(J64:J64)</f>
        <v>37</v>
      </c>
      <c r="K63" s="172">
        <f t="shared" si="14"/>
        <v>33</v>
      </c>
    </row>
    <row r="64" spans="1:11" s="166" customFormat="1" ht="10.5" customHeight="1" x14ac:dyDescent="0.15">
      <c r="A64" s="179"/>
      <c r="B64" s="180" t="s">
        <v>71</v>
      </c>
      <c r="C64" s="181" t="s">
        <v>99</v>
      </c>
      <c r="D64" s="163"/>
      <c r="E64" s="182">
        <v>21</v>
      </c>
      <c r="F64" s="182">
        <v>13570</v>
      </c>
      <c r="G64" s="164">
        <f>SUM(H64:I64)</f>
        <v>6</v>
      </c>
      <c r="H64" s="182">
        <v>4</v>
      </c>
      <c r="I64" s="182">
        <v>2</v>
      </c>
      <c r="J64" s="182">
        <v>37</v>
      </c>
      <c r="K64" s="183">
        <v>33</v>
      </c>
    </row>
    <row r="65" spans="1:11" s="173" customFormat="1" ht="10.5" customHeight="1" x14ac:dyDescent="0.15">
      <c r="A65" s="177"/>
      <c r="B65" s="168" t="s">
        <v>169</v>
      </c>
      <c r="C65" s="178"/>
      <c r="D65" s="170">
        <f>COUNTA(B66:B69)</f>
        <v>4</v>
      </c>
      <c r="E65" s="171">
        <f>SUM(E66:E69)</f>
        <v>385</v>
      </c>
      <c r="F65" s="171">
        <f t="shared" ref="F65:K65" si="15">SUM(F66:F69)</f>
        <v>58922</v>
      </c>
      <c r="G65" s="171">
        <f t="shared" si="15"/>
        <v>46</v>
      </c>
      <c r="H65" s="171">
        <f t="shared" si="15"/>
        <v>37</v>
      </c>
      <c r="I65" s="171">
        <f t="shared" si="15"/>
        <v>9</v>
      </c>
      <c r="J65" s="171">
        <f t="shared" si="15"/>
        <v>140</v>
      </c>
      <c r="K65" s="172">
        <f t="shared" si="15"/>
        <v>78</v>
      </c>
    </row>
    <row r="66" spans="1:11" s="166" customFormat="1" ht="10.5" customHeight="1" x14ac:dyDescent="0.15">
      <c r="A66" s="179"/>
      <c r="B66" s="180" t="s">
        <v>72</v>
      </c>
      <c r="C66" s="181" t="s">
        <v>15</v>
      </c>
      <c r="D66" s="163"/>
      <c r="E66" s="182">
        <v>87</v>
      </c>
      <c r="F66" s="182">
        <v>43500</v>
      </c>
      <c r="G66" s="164">
        <f>SUM(H66:I66)</f>
        <v>5</v>
      </c>
      <c r="H66" s="182">
        <v>4</v>
      </c>
      <c r="I66" s="182">
        <v>1</v>
      </c>
      <c r="J66" s="182">
        <v>64</v>
      </c>
      <c r="K66" s="183">
        <v>51</v>
      </c>
    </row>
    <row r="67" spans="1:11" s="166" customFormat="1" ht="10.5" customHeight="1" x14ac:dyDescent="0.15">
      <c r="A67" s="179"/>
      <c r="B67" s="180" t="s">
        <v>73</v>
      </c>
      <c r="C67" s="181" t="s">
        <v>98</v>
      </c>
      <c r="D67" s="163"/>
      <c r="E67" s="182">
        <v>174</v>
      </c>
      <c r="F67" s="182">
        <v>870</v>
      </c>
      <c r="G67" s="164">
        <f t="shared" ref="G67:G69" si="16">SUM(H67:I67)</f>
        <v>19</v>
      </c>
      <c r="H67" s="182">
        <v>16</v>
      </c>
      <c r="I67" s="182">
        <v>3</v>
      </c>
      <c r="J67" s="182">
        <v>24</v>
      </c>
      <c r="K67" s="183">
        <v>24</v>
      </c>
    </row>
    <row r="68" spans="1:11" s="166" customFormat="1" ht="10.5" customHeight="1" x14ac:dyDescent="0.15">
      <c r="A68" s="179"/>
      <c r="B68" s="180" t="s">
        <v>74</v>
      </c>
      <c r="C68" s="181" t="s">
        <v>77</v>
      </c>
      <c r="D68" s="163"/>
      <c r="E68" s="182">
        <v>72</v>
      </c>
      <c r="F68" s="182">
        <v>9144</v>
      </c>
      <c r="G68" s="164">
        <f t="shared" si="16"/>
        <v>14</v>
      </c>
      <c r="H68" s="182">
        <v>11</v>
      </c>
      <c r="I68" s="182">
        <v>3</v>
      </c>
      <c r="J68" s="182">
        <v>22</v>
      </c>
      <c r="K68" s="183">
        <v>1</v>
      </c>
    </row>
    <row r="69" spans="1:11" s="166" customFormat="1" ht="10.5" customHeight="1" x14ac:dyDescent="0.15">
      <c r="A69" s="179"/>
      <c r="B69" s="180" t="s">
        <v>75</v>
      </c>
      <c r="C69" s="181" t="s">
        <v>77</v>
      </c>
      <c r="D69" s="163"/>
      <c r="E69" s="182">
        <v>52</v>
      </c>
      <c r="F69" s="182">
        <v>5408</v>
      </c>
      <c r="G69" s="164">
        <f t="shared" si="16"/>
        <v>8</v>
      </c>
      <c r="H69" s="182">
        <v>6</v>
      </c>
      <c r="I69" s="182">
        <v>2</v>
      </c>
      <c r="J69" s="182">
        <v>30</v>
      </c>
      <c r="K69" s="183">
        <v>2</v>
      </c>
    </row>
    <row r="70" spans="1:11" s="166" customFormat="1" ht="10.5" customHeight="1" thickBot="1" x14ac:dyDescent="0.2">
      <c r="A70" s="184"/>
      <c r="B70" s="185"/>
      <c r="C70" s="186"/>
      <c r="D70" s="187"/>
      <c r="E70" s="188"/>
      <c r="F70" s="188"/>
      <c r="G70" s="188"/>
      <c r="H70" s="188"/>
      <c r="I70" s="188"/>
      <c r="J70" s="188"/>
      <c r="K70" s="189"/>
    </row>
    <row r="71" spans="1:11" s="166" customFormat="1" ht="10.5" customHeight="1" x14ac:dyDescent="0.15">
      <c r="B71" s="190"/>
      <c r="C71" s="190"/>
      <c r="D71" s="190"/>
      <c r="E71" s="190"/>
      <c r="F71" s="190"/>
      <c r="G71" s="190"/>
      <c r="H71" s="190"/>
      <c r="I71" s="190"/>
      <c r="J71" s="190"/>
      <c r="K71" s="191" t="s">
        <v>102</v>
      </c>
    </row>
    <row r="72" spans="1:11" s="166" customFormat="1" ht="10.5" customHeight="1" x14ac:dyDescent="0.15">
      <c r="A72" s="192" t="s">
        <v>215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</row>
    <row r="73" spans="1:11" s="166" customFormat="1" ht="10.5" customHeight="1" x14ac:dyDescent="0.15">
      <c r="A73" s="81" t="s">
        <v>216</v>
      </c>
    </row>
  </sheetData>
  <mergeCells count="17">
    <mergeCell ref="B49:C49"/>
    <mergeCell ref="B54:C54"/>
    <mergeCell ref="B63:C63"/>
    <mergeCell ref="B65:C65"/>
    <mergeCell ref="A72:K72"/>
    <mergeCell ref="G4:I4"/>
    <mergeCell ref="J4:K4"/>
    <mergeCell ref="B42:C42"/>
    <mergeCell ref="A4:C5"/>
    <mergeCell ref="D4:D5"/>
    <mergeCell ref="E4:E5"/>
    <mergeCell ref="F4:F5"/>
    <mergeCell ref="A6:C6"/>
    <mergeCell ref="A7:C7"/>
    <mergeCell ref="A8:C8"/>
    <mergeCell ref="B10:C10"/>
    <mergeCell ref="B26:C26"/>
  </mergeCells>
  <phoneticPr fontId="2"/>
  <pageMargins left="0.70866141732283472" right="0.70866141732283472" top="0.78740157480314965" bottom="0.19685039370078741" header="0.35433070866141736" footer="0"/>
  <pageSetup paperSize="9" firstPageNumber="75" orientation="portrait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F0CF-5275-417E-84E1-5B21C20308BE}">
  <sheetPr>
    <tabColor rgb="FF00B0F0"/>
  </sheetPr>
  <dimension ref="A1:J38"/>
  <sheetViews>
    <sheetView showGridLines="0" view="pageBreakPreview" topLeftCell="A13" zoomScale="99" zoomScaleNormal="100" zoomScaleSheetLayoutView="99" workbookViewId="0">
      <selection sqref="A1:XFD1048576"/>
    </sheetView>
  </sheetViews>
  <sheetFormatPr defaultColWidth="9" defaultRowHeight="12" x14ac:dyDescent="0.15"/>
  <cols>
    <col min="1" max="2" width="4.6640625" style="144" customWidth="1"/>
    <col min="3" max="3" width="18.109375" style="144" customWidth="1"/>
    <col min="4" max="8" width="10.109375" style="144" customWidth="1"/>
    <col min="9" max="9" width="10.77734375" style="215" customWidth="1"/>
    <col min="10" max="10" width="3.33203125" style="144" customWidth="1"/>
    <col min="11" max="16384" width="9" style="144"/>
  </cols>
  <sheetData>
    <row r="1" spans="1:10" ht="24" customHeight="1" x14ac:dyDescent="0.15">
      <c r="A1" s="3" t="s">
        <v>83</v>
      </c>
      <c r="B1" s="83"/>
      <c r="C1" s="4"/>
      <c r="D1" s="4"/>
      <c r="E1" s="4"/>
      <c r="F1" s="4"/>
      <c r="G1" s="4"/>
      <c r="H1" s="4"/>
      <c r="I1" s="50"/>
    </row>
    <row r="2" spans="1:10" ht="15.9" customHeight="1" x14ac:dyDescent="0.15">
      <c r="A2" s="83"/>
      <c r="B2" s="83"/>
      <c r="C2" s="4"/>
      <c r="D2" s="4"/>
      <c r="E2" s="4"/>
      <c r="F2" s="4"/>
      <c r="G2" s="4"/>
      <c r="H2" s="4"/>
      <c r="I2" s="50"/>
    </row>
    <row r="3" spans="1:10" ht="12" customHeight="1" thickBot="1" x14ac:dyDescent="0.2">
      <c r="A3" s="4"/>
      <c r="B3" s="4"/>
      <c r="C3" s="4"/>
      <c r="D3" s="4"/>
      <c r="E3" s="4"/>
      <c r="F3" s="4"/>
      <c r="G3" s="4"/>
      <c r="H3" s="4"/>
      <c r="I3" s="193" t="s">
        <v>84</v>
      </c>
    </row>
    <row r="4" spans="1:10" ht="15" customHeight="1" x14ac:dyDescent="0.15">
      <c r="A4" s="194" t="s">
        <v>85</v>
      </c>
      <c r="B4" s="195"/>
      <c r="C4" s="196"/>
      <c r="D4" s="197" t="s">
        <v>94</v>
      </c>
      <c r="E4" s="198"/>
      <c r="F4" s="198"/>
      <c r="G4" s="198"/>
      <c r="H4" s="198"/>
      <c r="I4" s="199" t="s">
        <v>86</v>
      </c>
    </row>
    <row r="5" spans="1:10" ht="15" customHeight="1" x14ac:dyDescent="0.15">
      <c r="A5" s="200"/>
      <c r="B5" s="201"/>
      <c r="C5" s="202"/>
      <c r="D5" s="93" t="s">
        <v>8</v>
      </c>
      <c r="E5" s="94" t="s">
        <v>87</v>
      </c>
      <c r="F5" s="94" t="s">
        <v>88</v>
      </c>
      <c r="G5" s="94" t="s">
        <v>89</v>
      </c>
      <c r="H5" s="94" t="s">
        <v>90</v>
      </c>
      <c r="I5" s="203"/>
    </row>
    <row r="6" spans="1:10" ht="15" customHeight="1" x14ac:dyDescent="0.15">
      <c r="A6" s="21" t="s">
        <v>197</v>
      </c>
      <c r="B6" s="47"/>
      <c r="C6" s="47"/>
      <c r="D6" s="121">
        <v>272</v>
      </c>
      <c r="E6" s="127">
        <v>26</v>
      </c>
      <c r="F6" s="127">
        <v>30</v>
      </c>
      <c r="G6" s="127">
        <v>31</v>
      </c>
      <c r="H6" s="127">
        <v>185</v>
      </c>
      <c r="I6" s="128">
        <v>262</v>
      </c>
    </row>
    <row r="7" spans="1:10" ht="15" customHeight="1" x14ac:dyDescent="0.15">
      <c r="A7" s="21" t="s">
        <v>202</v>
      </c>
      <c r="B7" s="47"/>
      <c r="C7" s="47"/>
      <c r="D7" s="121">
        <v>249</v>
      </c>
      <c r="E7" s="127">
        <v>20</v>
      </c>
      <c r="F7" s="127">
        <v>27</v>
      </c>
      <c r="G7" s="127">
        <v>13</v>
      </c>
      <c r="H7" s="127">
        <v>189</v>
      </c>
      <c r="I7" s="128">
        <v>240</v>
      </c>
    </row>
    <row r="8" spans="1:10" s="204" customFormat="1" ht="15" customHeight="1" x14ac:dyDescent="0.15">
      <c r="A8" s="101" t="s">
        <v>205</v>
      </c>
      <c r="B8" s="102"/>
      <c r="C8" s="102"/>
      <c r="D8" s="116">
        <f>SUM(E8:H8)</f>
        <v>248</v>
      </c>
      <c r="E8" s="117">
        <f>SUM(E10,E14,E17,E24)</f>
        <v>20</v>
      </c>
      <c r="F8" s="117">
        <f>SUM(F10,F14,F17,F24)</f>
        <v>17</v>
      </c>
      <c r="G8" s="117">
        <f>SUM(G10,G14,G17,G24)</f>
        <v>24</v>
      </c>
      <c r="H8" s="117">
        <f>SUM(H10,H14,H17,H24)</f>
        <v>187</v>
      </c>
      <c r="I8" s="118">
        <f>SUM(I10,I14,I17,I24)</f>
        <v>248</v>
      </c>
    </row>
    <row r="9" spans="1:10" ht="15" customHeight="1" x14ac:dyDescent="0.15">
      <c r="A9" s="133"/>
      <c r="B9" s="205"/>
      <c r="C9" s="205"/>
      <c r="D9" s="116"/>
      <c r="E9" s="117"/>
      <c r="F9" s="117"/>
      <c r="G9" s="117"/>
      <c r="H9" s="117"/>
      <c r="I9" s="118"/>
    </row>
    <row r="10" spans="1:10" s="204" customFormat="1" ht="15" customHeight="1" x14ac:dyDescent="0.15">
      <c r="A10" s="133" t="s">
        <v>108</v>
      </c>
      <c r="B10" s="205"/>
      <c r="C10" s="205"/>
      <c r="D10" s="116">
        <f t="shared" ref="D10:I10" si="0">D11</f>
        <v>42</v>
      </c>
      <c r="E10" s="117">
        <f t="shared" si="0"/>
        <v>4</v>
      </c>
      <c r="F10" s="117">
        <f t="shared" si="0"/>
        <v>3</v>
      </c>
      <c r="G10" s="117">
        <f t="shared" si="0"/>
        <v>10</v>
      </c>
      <c r="H10" s="117">
        <f t="shared" si="0"/>
        <v>25</v>
      </c>
      <c r="I10" s="118">
        <f t="shared" si="0"/>
        <v>42</v>
      </c>
    </row>
    <row r="11" spans="1:10" s="204" customFormat="1" ht="15" customHeight="1" x14ac:dyDescent="0.15">
      <c r="A11" s="114"/>
      <c r="B11" s="168" t="s">
        <v>164</v>
      </c>
      <c r="C11" s="169"/>
      <c r="D11" s="116">
        <f t="shared" ref="D11:I11" si="1">SUM(D12:D13)</f>
        <v>42</v>
      </c>
      <c r="E11" s="117">
        <f t="shared" si="1"/>
        <v>4</v>
      </c>
      <c r="F11" s="117">
        <f t="shared" si="1"/>
        <v>3</v>
      </c>
      <c r="G11" s="117">
        <f t="shared" si="1"/>
        <v>10</v>
      </c>
      <c r="H11" s="117">
        <f t="shared" si="1"/>
        <v>25</v>
      </c>
      <c r="I11" s="118">
        <f t="shared" si="1"/>
        <v>42</v>
      </c>
    </row>
    <row r="12" spans="1:10" ht="15" customHeight="1" x14ac:dyDescent="0.15">
      <c r="A12" s="33"/>
      <c r="B12" s="50"/>
      <c r="C12" s="119" t="s">
        <v>11</v>
      </c>
      <c r="D12" s="121">
        <f>SUM(E12:H12)</f>
        <v>11</v>
      </c>
      <c r="E12" s="122">
        <v>3</v>
      </c>
      <c r="F12" s="127">
        <v>3</v>
      </c>
      <c r="G12" s="206">
        <v>4</v>
      </c>
      <c r="H12" s="122">
        <v>1</v>
      </c>
      <c r="I12" s="123">
        <f>SUM(E12:H12)</f>
        <v>11</v>
      </c>
    </row>
    <row r="13" spans="1:10" ht="15" customHeight="1" x14ac:dyDescent="0.15">
      <c r="A13" s="33"/>
      <c r="B13" s="50"/>
      <c r="C13" s="119" t="s">
        <v>101</v>
      </c>
      <c r="D13" s="121">
        <f>SUM(E13:H13)</f>
        <v>31</v>
      </c>
      <c r="E13" s="127">
        <v>1</v>
      </c>
      <c r="F13" s="127">
        <v>0</v>
      </c>
      <c r="G13" s="122">
        <v>6</v>
      </c>
      <c r="H13" s="122">
        <v>24</v>
      </c>
      <c r="I13" s="123">
        <f>SUM(E13:H13)</f>
        <v>31</v>
      </c>
      <c r="J13" s="144" t="s">
        <v>195</v>
      </c>
    </row>
    <row r="14" spans="1:10" s="204" customFormat="1" ht="15" customHeight="1" x14ac:dyDescent="0.15">
      <c r="A14" s="133" t="s">
        <v>109</v>
      </c>
      <c r="B14" s="205"/>
      <c r="C14" s="205"/>
      <c r="D14" s="116">
        <f t="shared" ref="D14:I14" si="2">D15</f>
        <v>30</v>
      </c>
      <c r="E14" s="122">
        <f t="shared" si="2"/>
        <v>0</v>
      </c>
      <c r="F14" s="117">
        <f t="shared" si="2"/>
        <v>1</v>
      </c>
      <c r="G14" s="117">
        <f t="shared" si="2"/>
        <v>1</v>
      </c>
      <c r="H14" s="117">
        <f t="shared" si="2"/>
        <v>28</v>
      </c>
      <c r="I14" s="118">
        <f t="shared" si="2"/>
        <v>30</v>
      </c>
    </row>
    <row r="15" spans="1:10" s="204" customFormat="1" ht="15" customHeight="1" x14ac:dyDescent="0.15">
      <c r="A15" s="129"/>
      <c r="B15" s="102" t="s">
        <v>117</v>
      </c>
      <c r="C15" s="207"/>
      <c r="D15" s="116">
        <f t="shared" ref="D15:I15" si="3">SUM(D16:D16)</f>
        <v>30</v>
      </c>
      <c r="E15" s="122">
        <f t="shared" si="3"/>
        <v>0</v>
      </c>
      <c r="F15" s="117">
        <f t="shared" si="3"/>
        <v>1</v>
      </c>
      <c r="G15" s="117">
        <f t="shared" si="3"/>
        <v>1</v>
      </c>
      <c r="H15" s="117">
        <f t="shared" si="3"/>
        <v>28</v>
      </c>
      <c r="I15" s="118">
        <f t="shared" si="3"/>
        <v>30</v>
      </c>
    </row>
    <row r="16" spans="1:10" ht="15" customHeight="1" x14ac:dyDescent="0.15">
      <c r="A16" s="33"/>
      <c r="B16" s="50"/>
      <c r="C16" s="119" t="s">
        <v>115</v>
      </c>
      <c r="D16" s="121">
        <f>SUM(E16:H16)</f>
        <v>30</v>
      </c>
      <c r="E16" s="122">
        <v>0</v>
      </c>
      <c r="F16" s="208">
        <v>1</v>
      </c>
      <c r="G16" s="130">
        <v>1</v>
      </c>
      <c r="H16" s="122">
        <v>28</v>
      </c>
      <c r="I16" s="123">
        <f>SUM(E16:H16)</f>
        <v>30</v>
      </c>
    </row>
    <row r="17" spans="1:9" s="204" customFormat="1" ht="15" customHeight="1" x14ac:dyDescent="0.15">
      <c r="A17" s="133" t="s">
        <v>110</v>
      </c>
      <c r="B17" s="205"/>
      <c r="C17" s="205"/>
      <c r="D17" s="116">
        <f t="shared" ref="D17:I17" si="4">SUM(D21,D18)</f>
        <v>55</v>
      </c>
      <c r="E17" s="117">
        <f t="shared" si="4"/>
        <v>6</v>
      </c>
      <c r="F17" s="117">
        <f t="shared" si="4"/>
        <v>4</v>
      </c>
      <c r="G17" s="117">
        <f t="shared" si="4"/>
        <v>6</v>
      </c>
      <c r="H17" s="117">
        <f t="shared" si="4"/>
        <v>39</v>
      </c>
      <c r="I17" s="118">
        <f t="shared" si="4"/>
        <v>55</v>
      </c>
    </row>
    <row r="18" spans="1:9" ht="15" customHeight="1" x14ac:dyDescent="0.15">
      <c r="A18" s="133"/>
      <c r="B18" s="102" t="s">
        <v>171</v>
      </c>
      <c r="C18" s="207"/>
      <c r="D18" s="116">
        <f t="shared" ref="D18:I18" si="5">SUM(D19:D20)</f>
        <v>22</v>
      </c>
      <c r="E18" s="117">
        <f t="shared" si="5"/>
        <v>5</v>
      </c>
      <c r="F18" s="117">
        <f t="shared" si="5"/>
        <v>2</v>
      </c>
      <c r="G18" s="117">
        <f t="shared" si="5"/>
        <v>2</v>
      </c>
      <c r="H18" s="117">
        <f t="shared" si="5"/>
        <v>13</v>
      </c>
      <c r="I18" s="118">
        <f t="shared" si="5"/>
        <v>22</v>
      </c>
    </row>
    <row r="19" spans="1:9" ht="15" customHeight="1" x14ac:dyDescent="0.15">
      <c r="A19" s="33"/>
      <c r="B19" s="50"/>
      <c r="C19" s="119" t="s">
        <v>2</v>
      </c>
      <c r="D19" s="121">
        <f>SUM(E19:H19)</f>
        <v>12</v>
      </c>
      <c r="E19" s="122">
        <v>4</v>
      </c>
      <c r="F19" s="209">
        <v>2</v>
      </c>
      <c r="G19" s="122">
        <v>0</v>
      </c>
      <c r="H19" s="122">
        <v>6</v>
      </c>
      <c r="I19" s="123">
        <f>SUM(E19:H19)</f>
        <v>12</v>
      </c>
    </row>
    <row r="20" spans="1:9" ht="15" customHeight="1" x14ac:dyDescent="0.15">
      <c r="A20" s="33"/>
      <c r="B20" s="50"/>
      <c r="C20" s="119" t="s">
        <v>124</v>
      </c>
      <c r="D20" s="121">
        <f>SUM(E20:H20)</f>
        <v>10</v>
      </c>
      <c r="E20" s="130">
        <v>1</v>
      </c>
      <c r="F20" s="122">
        <v>0</v>
      </c>
      <c r="G20" s="208">
        <v>2</v>
      </c>
      <c r="H20" s="122">
        <v>7</v>
      </c>
      <c r="I20" s="123">
        <f>SUM(E20:H20)</f>
        <v>10</v>
      </c>
    </row>
    <row r="21" spans="1:9" s="204" customFormat="1" ht="15" customHeight="1" x14ac:dyDescent="0.15">
      <c r="A21" s="114"/>
      <c r="B21" s="102" t="s">
        <v>170</v>
      </c>
      <c r="C21" s="207"/>
      <c r="D21" s="116">
        <f t="shared" ref="D21:I21" si="6">SUM(D22:D23)</f>
        <v>33</v>
      </c>
      <c r="E21" s="117">
        <f t="shared" si="6"/>
        <v>1</v>
      </c>
      <c r="F21" s="117">
        <f t="shared" si="6"/>
        <v>2</v>
      </c>
      <c r="G21" s="117">
        <f t="shared" si="6"/>
        <v>4</v>
      </c>
      <c r="H21" s="117">
        <f t="shared" si="6"/>
        <v>26</v>
      </c>
      <c r="I21" s="118">
        <f t="shared" si="6"/>
        <v>33</v>
      </c>
    </row>
    <row r="22" spans="1:9" ht="15" customHeight="1" x14ac:dyDescent="0.15">
      <c r="A22" s="33" t="s">
        <v>190</v>
      </c>
      <c r="B22" s="50"/>
      <c r="C22" s="119" t="s">
        <v>3</v>
      </c>
      <c r="D22" s="121">
        <f>SUM(E22:H22)</f>
        <v>14</v>
      </c>
      <c r="E22" s="210">
        <v>0</v>
      </c>
      <c r="F22" s="210">
        <v>1</v>
      </c>
      <c r="G22" s="127">
        <v>2</v>
      </c>
      <c r="H22" s="127">
        <v>11</v>
      </c>
      <c r="I22" s="128">
        <f>SUM(E22:H22)</f>
        <v>14</v>
      </c>
    </row>
    <row r="23" spans="1:9" ht="15" customHeight="1" x14ac:dyDescent="0.15">
      <c r="A23" s="33"/>
      <c r="B23" s="50"/>
      <c r="C23" s="119" t="s">
        <v>191</v>
      </c>
      <c r="D23" s="121">
        <f>SUM(E23:H23)</f>
        <v>19</v>
      </c>
      <c r="E23" s="127">
        <v>1</v>
      </c>
      <c r="F23" s="127">
        <v>1</v>
      </c>
      <c r="G23" s="127">
        <v>2</v>
      </c>
      <c r="H23" s="127">
        <v>15</v>
      </c>
      <c r="I23" s="128">
        <f>SUM(E23:H23)</f>
        <v>19</v>
      </c>
    </row>
    <row r="24" spans="1:9" s="204" customFormat="1" ht="15" customHeight="1" x14ac:dyDescent="0.15">
      <c r="A24" s="133" t="s">
        <v>111</v>
      </c>
      <c r="B24" s="205"/>
      <c r="C24" s="205"/>
      <c r="D24" s="116">
        <f t="shared" ref="D24:I24" si="7">SUM(D25,D28,D32)</f>
        <v>121</v>
      </c>
      <c r="E24" s="117">
        <f t="shared" si="7"/>
        <v>10</v>
      </c>
      <c r="F24" s="117">
        <f t="shared" si="7"/>
        <v>9</v>
      </c>
      <c r="G24" s="117">
        <f t="shared" si="7"/>
        <v>7</v>
      </c>
      <c r="H24" s="117">
        <f t="shared" si="7"/>
        <v>95</v>
      </c>
      <c r="I24" s="118">
        <f t="shared" si="7"/>
        <v>121</v>
      </c>
    </row>
    <row r="25" spans="1:9" s="204" customFormat="1" ht="15" customHeight="1" x14ac:dyDescent="0.15">
      <c r="A25" s="114"/>
      <c r="B25" s="102" t="s">
        <v>167</v>
      </c>
      <c r="C25" s="207"/>
      <c r="D25" s="116">
        <f t="shared" ref="D25:I25" si="8">SUM(D26:D27)</f>
        <v>23</v>
      </c>
      <c r="E25" s="208">
        <f t="shared" si="8"/>
        <v>0</v>
      </c>
      <c r="F25" s="117">
        <f t="shared" si="8"/>
        <v>1</v>
      </c>
      <c r="G25" s="208">
        <f t="shared" si="8"/>
        <v>0</v>
      </c>
      <c r="H25" s="117">
        <f t="shared" si="8"/>
        <v>22</v>
      </c>
      <c r="I25" s="118">
        <f t="shared" si="8"/>
        <v>23</v>
      </c>
    </row>
    <row r="26" spans="1:9" ht="15" customHeight="1" x14ac:dyDescent="0.15">
      <c r="A26" s="33"/>
      <c r="B26" s="50"/>
      <c r="C26" s="119" t="s">
        <v>95</v>
      </c>
      <c r="D26" s="121">
        <f t="shared" ref="D26" si="9">SUM(E26:H26)</f>
        <v>14</v>
      </c>
      <c r="E26" s="208">
        <v>0</v>
      </c>
      <c r="F26" s="208">
        <v>1</v>
      </c>
      <c r="G26" s="208">
        <v>0</v>
      </c>
      <c r="H26" s="122">
        <v>13</v>
      </c>
      <c r="I26" s="123">
        <f>SUM(E26:H26)</f>
        <v>14</v>
      </c>
    </row>
    <row r="27" spans="1:9" ht="15" customHeight="1" x14ac:dyDescent="0.15">
      <c r="A27" s="33"/>
      <c r="B27" s="50"/>
      <c r="C27" s="119" t="s">
        <v>1</v>
      </c>
      <c r="D27" s="121">
        <f>SUM(E27:H27)</f>
        <v>9</v>
      </c>
      <c r="E27" s="208">
        <v>0</v>
      </c>
      <c r="F27" s="208">
        <v>0</v>
      </c>
      <c r="G27" s="122">
        <v>0</v>
      </c>
      <c r="H27" s="122">
        <v>9</v>
      </c>
      <c r="I27" s="123">
        <f>SUM(E27:H27)</f>
        <v>9</v>
      </c>
    </row>
    <row r="28" spans="1:9" s="204" customFormat="1" ht="15" customHeight="1" x14ac:dyDescent="0.15">
      <c r="A28" s="114"/>
      <c r="B28" s="102" t="s">
        <v>168</v>
      </c>
      <c r="C28" s="207"/>
      <c r="D28" s="116">
        <f t="shared" ref="D28:I28" si="10">SUM(D29:D31)</f>
        <v>56</v>
      </c>
      <c r="E28" s="117">
        <f t="shared" si="10"/>
        <v>5</v>
      </c>
      <c r="F28" s="117">
        <f t="shared" si="10"/>
        <v>3</v>
      </c>
      <c r="G28" s="117">
        <f t="shared" si="10"/>
        <v>2</v>
      </c>
      <c r="H28" s="117">
        <f t="shared" si="10"/>
        <v>46</v>
      </c>
      <c r="I28" s="118">
        <f t="shared" si="10"/>
        <v>56</v>
      </c>
    </row>
    <row r="29" spans="1:9" ht="15" customHeight="1" x14ac:dyDescent="0.15">
      <c r="A29" s="33"/>
      <c r="B29" s="50"/>
      <c r="C29" s="119" t="s">
        <v>96</v>
      </c>
      <c r="D29" s="121">
        <f t="shared" ref="D29:D31" si="11">SUM(E29:H29)</f>
        <v>9</v>
      </c>
      <c r="E29" s="122">
        <v>4</v>
      </c>
      <c r="F29" s="122">
        <v>0</v>
      </c>
      <c r="G29" s="208">
        <v>1</v>
      </c>
      <c r="H29" s="122">
        <v>4</v>
      </c>
      <c r="I29" s="123">
        <f>SUM(E29:H29)</f>
        <v>9</v>
      </c>
    </row>
    <row r="30" spans="1:9" ht="15" customHeight="1" x14ac:dyDescent="0.15">
      <c r="A30" s="33"/>
      <c r="B30" s="50"/>
      <c r="C30" s="119" t="s">
        <v>12</v>
      </c>
      <c r="D30" s="121">
        <f t="shared" si="11"/>
        <v>29</v>
      </c>
      <c r="E30" s="122">
        <v>0</v>
      </c>
      <c r="F30" s="122">
        <v>1</v>
      </c>
      <c r="G30" s="122">
        <v>0</v>
      </c>
      <c r="H30" s="122">
        <v>28</v>
      </c>
      <c r="I30" s="123">
        <f>SUM(E30:H30)</f>
        <v>29</v>
      </c>
    </row>
    <row r="31" spans="1:9" ht="15" customHeight="1" x14ac:dyDescent="0.15">
      <c r="A31" s="33"/>
      <c r="B31" s="50"/>
      <c r="C31" s="119" t="s">
        <v>13</v>
      </c>
      <c r="D31" s="121">
        <f t="shared" si="11"/>
        <v>18</v>
      </c>
      <c r="E31" s="208">
        <v>1</v>
      </c>
      <c r="F31" s="122">
        <v>2</v>
      </c>
      <c r="G31" s="208">
        <v>1</v>
      </c>
      <c r="H31" s="122">
        <v>14</v>
      </c>
      <c r="I31" s="123">
        <f>SUM(E31:H31)</f>
        <v>18</v>
      </c>
    </row>
    <row r="32" spans="1:9" s="204" customFormat="1" ht="15" customHeight="1" x14ac:dyDescent="0.15">
      <c r="A32" s="114"/>
      <c r="B32" s="102" t="s">
        <v>169</v>
      </c>
      <c r="C32" s="207"/>
      <c r="D32" s="116">
        <f t="shared" ref="D32:I32" si="12">SUM(D33:D35)</f>
        <v>42</v>
      </c>
      <c r="E32" s="117">
        <f t="shared" si="12"/>
        <v>5</v>
      </c>
      <c r="F32" s="117">
        <f t="shared" si="12"/>
        <v>5</v>
      </c>
      <c r="G32" s="117">
        <f t="shared" si="12"/>
        <v>5</v>
      </c>
      <c r="H32" s="117">
        <f t="shared" si="12"/>
        <v>27</v>
      </c>
      <c r="I32" s="118">
        <f t="shared" si="12"/>
        <v>42</v>
      </c>
    </row>
    <row r="33" spans="1:9" ht="15" customHeight="1" x14ac:dyDescent="0.15">
      <c r="A33" s="33"/>
      <c r="B33" s="50"/>
      <c r="C33" s="119" t="s">
        <v>14</v>
      </c>
      <c r="D33" s="121">
        <f t="shared" ref="D33:D35" si="13">SUM(E33:H33)</f>
        <v>22</v>
      </c>
      <c r="E33" s="130">
        <v>3</v>
      </c>
      <c r="F33" s="122">
        <v>3</v>
      </c>
      <c r="G33" s="122">
        <v>2</v>
      </c>
      <c r="H33" s="122">
        <v>14</v>
      </c>
      <c r="I33" s="123">
        <f>SUM(E33:H33)</f>
        <v>22</v>
      </c>
    </row>
    <row r="34" spans="1:9" ht="15" customHeight="1" x14ac:dyDescent="0.15">
      <c r="A34" s="33"/>
      <c r="B34" s="50"/>
      <c r="C34" s="119" t="s">
        <v>16</v>
      </c>
      <c r="D34" s="121">
        <f t="shared" si="13"/>
        <v>10</v>
      </c>
      <c r="E34" s="208">
        <v>2</v>
      </c>
      <c r="F34" s="130">
        <v>2</v>
      </c>
      <c r="G34" s="130">
        <v>1</v>
      </c>
      <c r="H34" s="122">
        <v>5</v>
      </c>
      <c r="I34" s="123">
        <f>SUM(E34:H34)</f>
        <v>10</v>
      </c>
    </row>
    <row r="35" spans="1:9" ht="15" customHeight="1" x14ac:dyDescent="0.15">
      <c r="A35" s="33"/>
      <c r="B35" s="50"/>
      <c r="C35" s="119" t="s">
        <v>17</v>
      </c>
      <c r="D35" s="121">
        <f t="shared" si="13"/>
        <v>10</v>
      </c>
      <c r="E35" s="130">
        <v>0</v>
      </c>
      <c r="F35" s="130">
        <v>0</v>
      </c>
      <c r="G35" s="130">
        <v>2</v>
      </c>
      <c r="H35" s="122">
        <v>8</v>
      </c>
      <c r="I35" s="123">
        <f>SUM(E35:H35)</f>
        <v>10</v>
      </c>
    </row>
    <row r="36" spans="1:9" ht="15" customHeight="1" thickBot="1" x14ac:dyDescent="0.2">
      <c r="A36" s="75"/>
      <c r="B36" s="78"/>
      <c r="C36" s="78"/>
      <c r="D36" s="211"/>
      <c r="E36" s="212"/>
      <c r="F36" s="212"/>
      <c r="G36" s="212"/>
      <c r="H36" s="212"/>
      <c r="I36" s="80"/>
    </row>
    <row r="37" spans="1:9" x14ac:dyDescent="0.15">
      <c r="I37" s="213" t="s">
        <v>102</v>
      </c>
    </row>
    <row r="38" spans="1:9" ht="26.4" customHeight="1" x14ac:dyDescent="0.15">
      <c r="A38" s="214" t="s">
        <v>217</v>
      </c>
      <c r="B38" s="214"/>
      <c r="C38" s="214"/>
      <c r="D38" s="214"/>
      <c r="E38" s="214"/>
      <c r="F38" s="214"/>
      <c r="G38" s="214"/>
      <c r="H38" s="214"/>
      <c r="I38" s="214"/>
    </row>
  </sheetData>
  <mergeCells count="14">
    <mergeCell ref="B32:C32"/>
    <mergeCell ref="A38:I38"/>
    <mergeCell ref="B11:C11"/>
    <mergeCell ref="B15:C15"/>
    <mergeCell ref="B18:C18"/>
    <mergeCell ref="B21:C21"/>
    <mergeCell ref="B25:C25"/>
    <mergeCell ref="B28:C28"/>
    <mergeCell ref="A8:C8"/>
    <mergeCell ref="A4:C5"/>
    <mergeCell ref="D4:H4"/>
    <mergeCell ref="I4:I5"/>
    <mergeCell ref="A6:C6"/>
    <mergeCell ref="A7:C7"/>
  </mergeCells>
  <phoneticPr fontId="2"/>
  <pageMargins left="0.70866141732283472" right="0.70866141732283472" top="0.78740157480314965" bottom="0.19685039370078741" header="0.35433070866141736" footer="0"/>
  <pageSetup paperSize="9" firstPageNumber="76" orientation="portrait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23"/>
  <sheetViews>
    <sheetView showGridLines="0" view="pageBreakPreview" zoomScaleNormal="100" zoomScaleSheetLayoutView="100" workbookViewId="0">
      <selection sqref="A1:XFD1048576"/>
    </sheetView>
  </sheetViews>
  <sheetFormatPr defaultColWidth="9" defaultRowHeight="12" x14ac:dyDescent="0.2"/>
  <cols>
    <col min="1" max="1" width="4.6640625" style="4" customWidth="1"/>
    <col min="2" max="2" width="7.88671875" style="4" customWidth="1"/>
    <col min="3" max="6" width="10.109375" style="4" customWidth="1"/>
    <col min="7" max="7" width="13.6640625" style="4" customWidth="1"/>
    <col min="8" max="8" width="11" style="4" customWidth="1"/>
    <col min="9" max="16384" width="9" style="4"/>
  </cols>
  <sheetData>
    <row r="1" spans="1:10" ht="24" customHeight="1" x14ac:dyDescent="0.2">
      <c r="A1" s="3" t="s">
        <v>151</v>
      </c>
    </row>
    <row r="2" spans="1:10" ht="15.9" customHeight="1" x14ac:dyDescent="0.2">
      <c r="A2" s="83"/>
    </row>
    <row r="3" spans="1:10" ht="12" customHeight="1" thickBot="1" x14ac:dyDescent="0.25">
      <c r="H3" s="6" t="s">
        <v>174</v>
      </c>
    </row>
    <row r="4" spans="1:10" s="14" customFormat="1" ht="18" customHeight="1" x14ac:dyDescent="0.2">
      <c r="A4" s="194" t="s">
        <v>185</v>
      </c>
      <c r="B4" s="85"/>
      <c r="C4" s="216" t="s">
        <v>152</v>
      </c>
      <c r="D4" s="11"/>
      <c r="E4" s="11"/>
      <c r="F4" s="11"/>
      <c r="G4" s="9" t="s">
        <v>153</v>
      </c>
      <c r="H4" s="217"/>
      <c r="J4" s="4"/>
    </row>
    <row r="5" spans="1:10" s="14" customFormat="1" ht="18" customHeight="1" x14ac:dyDescent="0.2">
      <c r="A5" s="90"/>
      <c r="B5" s="92"/>
      <c r="C5" s="218" t="s">
        <v>154</v>
      </c>
      <c r="D5" s="91"/>
      <c r="E5" s="219" t="s">
        <v>155</v>
      </c>
      <c r="F5" s="220"/>
      <c r="G5" s="17"/>
      <c r="H5" s="221"/>
    </row>
    <row r="6" spans="1:10" ht="18" customHeight="1" x14ac:dyDescent="0.2">
      <c r="A6" s="21" t="s">
        <v>199</v>
      </c>
      <c r="B6" s="222"/>
      <c r="C6" s="50">
        <v>74</v>
      </c>
      <c r="D6" s="223">
        <v>-65</v>
      </c>
      <c r="E6" s="224">
        <v>5372</v>
      </c>
      <c r="F6" s="225">
        <v>-4665</v>
      </c>
      <c r="G6" s="49" t="s">
        <v>156</v>
      </c>
      <c r="H6" s="226"/>
      <c r="J6" s="14"/>
    </row>
    <row r="7" spans="1:10" ht="18" customHeight="1" x14ac:dyDescent="0.2">
      <c r="A7" s="21" t="s">
        <v>202</v>
      </c>
      <c r="B7" s="222"/>
      <c r="C7" s="50">
        <v>74</v>
      </c>
      <c r="D7" s="223">
        <v>-65</v>
      </c>
      <c r="E7" s="224">
        <v>5372</v>
      </c>
      <c r="F7" s="225">
        <v>-4665</v>
      </c>
      <c r="G7" s="49" t="s">
        <v>157</v>
      </c>
      <c r="H7" s="226" t="s">
        <v>196</v>
      </c>
    </row>
    <row r="8" spans="1:10" s="34" customFormat="1" ht="18" customHeight="1" x14ac:dyDescent="0.2">
      <c r="A8" s="101" t="s">
        <v>205</v>
      </c>
      <c r="B8" s="207"/>
      <c r="C8" s="205">
        <f>SUM(C10:C16)</f>
        <v>74</v>
      </c>
      <c r="D8" s="227">
        <f>SUM(D10:D16)</f>
        <v>-65</v>
      </c>
      <c r="E8" s="228">
        <f>SUM(E10:E16)</f>
        <v>5372</v>
      </c>
      <c r="F8" s="229">
        <f>SUM(F10:F16)</f>
        <v>-4665</v>
      </c>
      <c r="G8" s="230"/>
      <c r="H8" s="231"/>
      <c r="J8" s="4"/>
    </row>
    <row r="9" spans="1:10" ht="18" customHeight="1" x14ac:dyDescent="0.2">
      <c r="A9" s="33"/>
      <c r="B9" s="124"/>
      <c r="C9" s="50"/>
      <c r="D9" s="223"/>
      <c r="E9" s="224"/>
      <c r="F9" s="225"/>
      <c r="G9" s="49"/>
      <c r="H9" s="226"/>
      <c r="J9" s="34"/>
    </row>
    <row r="10" spans="1:10" ht="18" customHeight="1" x14ac:dyDescent="0.2">
      <c r="A10" s="33"/>
      <c r="B10" s="232" t="s">
        <v>158</v>
      </c>
      <c r="C10" s="50">
        <v>5</v>
      </c>
      <c r="D10" s="223">
        <v>-5</v>
      </c>
      <c r="E10" s="224">
        <v>190</v>
      </c>
      <c r="F10" s="225">
        <v>-190</v>
      </c>
      <c r="G10" s="49"/>
      <c r="H10" s="226"/>
    </row>
    <row r="11" spans="1:10" ht="18" customHeight="1" x14ac:dyDescent="0.2">
      <c r="A11" s="33"/>
      <c r="B11" s="232" t="s">
        <v>186</v>
      </c>
      <c r="C11" s="50">
        <v>12</v>
      </c>
      <c r="D11" s="223">
        <v>-10</v>
      </c>
      <c r="E11" s="224">
        <v>978</v>
      </c>
      <c r="F11" s="225">
        <v>-932</v>
      </c>
      <c r="G11" s="49"/>
      <c r="H11" s="226"/>
    </row>
    <row r="12" spans="1:10" ht="18" customHeight="1" x14ac:dyDescent="0.2">
      <c r="A12" s="33"/>
      <c r="B12" s="232" t="s">
        <v>159</v>
      </c>
      <c r="C12" s="50">
        <v>4</v>
      </c>
      <c r="D12" s="223">
        <v>-3</v>
      </c>
      <c r="E12" s="224">
        <v>334</v>
      </c>
      <c r="F12" s="225">
        <v>-241</v>
      </c>
      <c r="G12" s="49"/>
      <c r="H12" s="226"/>
    </row>
    <row r="13" spans="1:10" ht="18" customHeight="1" x14ac:dyDescent="0.2">
      <c r="A13" s="33"/>
      <c r="B13" s="232" t="s">
        <v>160</v>
      </c>
      <c r="C13" s="50">
        <v>5</v>
      </c>
      <c r="D13" s="223">
        <v>-4</v>
      </c>
      <c r="E13" s="224">
        <v>145</v>
      </c>
      <c r="F13" s="225">
        <v>-129</v>
      </c>
      <c r="G13" s="49"/>
      <c r="H13" s="226"/>
    </row>
    <row r="14" spans="1:10" ht="18" customHeight="1" x14ac:dyDescent="0.2">
      <c r="A14" s="33"/>
      <c r="B14" s="232" t="s">
        <v>115</v>
      </c>
      <c r="C14" s="50">
        <v>18</v>
      </c>
      <c r="D14" s="223">
        <v>-15</v>
      </c>
      <c r="E14" s="224">
        <v>974</v>
      </c>
      <c r="F14" s="225">
        <v>-627</v>
      </c>
      <c r="G14" s="49"/>
      <c r="H14" s="226"/>
    </row>
    <row r="15" spans="1:10" ht="18" customHeight="1" x14ac:dyDescent="0.2">
      <c r="A15" s="33"/>
      <c r="B15" s="232" t="s">
        <v>101</v>
      </c>
      <c r="C15" s="50">
        <v>19</v>
      </c>
      <c r="D15" s="223">
        <v>-17</v>
      </c>
      <c r="E15" s="224">
        <v>1720</v>
      </c>
      <c r="F15" s="225">
        <v>-1515</v>
      </c>
      <c r="G15" s="49"/>
      <c r="H15" s="226"/>
    </row>
    <row r="16" spans="1:10" ht="18" customHeight="1" x14ac:dyDescent="0.2">
      <c r="A16" s="33"/>
      <c r="B16" s="232" t="s">
        <v>161</v>
      </c>
      <c r="C16" s="50">
        <v>11</v>
      </c>
      <c r="D16" s="223">
        <v>-11</v>
      </c>
      <c r="E16" s="224">
        <v>1031</v>
      </c>
      <c r="F16" s="225">
        <v>-1031</v>
      </c>
      <c r="G16" s="49"/>
      <c r="H16" s="226"/>
    </row>
    <row r="17" spans="1:8" ht="18" customHeight="1" thickBot="1" x14ac:dyDescent="0.25">
      <c r="A17" s="75"/>
      <c r="B17" s="139"/>
      <c r="C17" s="78"/>
      <c r="D17" s="78"/>
      <c r="E17" s="233"/>
      <c r="F17" s="78"/>
      <c r="G17" s="233"/>
      <c r="H17" s="234"/>
    </row>
    <row r="18" spans="1:8" x14ac:dyDescent="0.2">
      <c r="H18" s="213" t="s">
        <v>102</v>
      </c>
    </row>
    <row r="19" spans="1:8" x14ac:dyDescent="0.2">
      <c r="A19" s="81" t="s">
        <v>162</v>
      </c>
      <c r="B19" s="81"/>
      <c r="C19" s="81"/>
      <c r="D19" s="81"/>
      <c r="E19" s="81"/>
      <c r="F19" s="81"/>
    </row>
    <row r="20" spans="1:8" x14ac:dyDescent="0.2">
      <c r="A20" s="81" t="s">
        <v>163</v>
      </c>
      <c r="B20" s="81"/>
      <c r="C20" s="81"/>
      <c r="D20" s="81"/>
      <c r="E20" s="81"/>
      <c r="F20" s="81"/>
    </row>
    <row r="23" spans="1:8" x14ac:dyDescent="0.2">
      <c r="C23" s="235"/>
      <c r="D23" s="235"/>
      <c r="E23" s="235"/>
      <c r="F23" s="235"/>
    </row>
  </sheetData>
  <mergeCells count="8">
    <mergeCell ref="G4:H5"/>
    <mergeCell ref="A6:B6"/>
    <mergeCell ref="A4:B5"/>
    <mergeCell ref="A8:B8"/>
    <mergeCell ref="A7:B7"/>
    <mergeCell ref="C4:F4"/>
    <mergeCell ref="C5:D5"/>
    <mergeCell ref="E5:F5"/>
  </mergeCells>
  <phoneticPr fontId="2"/>
  <pageMargins left="0.70866141732283472" right="0.70866141732283472" top="0.78740157480314965" bottom="0.19685039370078741" header="0.35433070866141736" footer="0"/>
  <pageSetup paperSize="9" firstPageNumber="77" orientation="portrait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"/>
  <sheetViews>
    <sheetView showGridLines="0" zoomScaleNormal="100" zoomScaleSheetLayoutView="100" workbookViewId="0">
      <selection activeCell="D20" sqref="D20:G20"/>
    </sheetView>
  </sheetViews>
  <sheetFormatPr defaultColWidth="9" defaultRowHeight="12" x14ac:dyDescent="0.2"/>
  <cols>
    <col min="1" max="16384" width="9" style="1"/>
  </cols>
  <sheetData>
    <row r="11" spans="1:1" x14ac:dyDescent="0.2">
      <c r="A11" s="2"/>
    </row>
  </sheetData>
  <phoneticPr fontId="2"/>
  <pageMargins left="0.70866141732283472" right="0.70866141732283472" top="0.78740157480314965" bottom="0.19685039370078741" header="0.35433070866141736" footer="0"/>
  <pageSetup paperSize="9" firstPageNumber="78" orientation="portrait" blackAndWhite="1" useFirstPageNumber="1" r:id="rId1"/>
  <headerFooter differentOddEven="1" scaleWithDoc="0" alignWithMargins="0">
    <oddHeader>&amp;R&amp;"ＭＳ Ｐ明朝,標準"Ⅶ林業団体　　　　　- &amp;P -</oddHeader>
    <evenHeader>&amp;L&amp;"ＭＳ Ｐ明朝,標準"- &amp;P -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6" ma:contentTypeDescription="新しいドキュメントを作成します。" ma:contentTypeScope="" ma:versionID="d7f865be7e18ab7815242ce46166adc3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7f2c1d8ea7f0e197893f13492525285a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Props1.xml><?xml version="1.0" encoding="utf-8"?>
<ds:datastoreItem xmlns:ds="http://schemas.openxmlformats.org/officeDocument/2006/customXml" ds:itemID="{20306D3F-9712-4123-BED3-1C4F929BA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93366-9271-496C-8F91-D3CE1632A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17359-DD6D-4179-8863-9B68C750F97D}">
  <ds:schemaRefs>
    <ds:schemaRef ds:uri="9e0e3b5b-2cae-41d7-835b-9dff6050ca0e"/>
    <ds:schemaRef ds:uri="http://purl.org/dc/elements/1.1/"/>
    <ds:schemaRef ds:uri="http://schemas.microsoft.com/office/2006/metadata/properties"/>
    <ds:schemaRef ds:uri="ae958e96-db4f-4530-8d4e-6a1e71ae38e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【73P】7-1連合会</vt:lpstr>
      <vt:lpstr>【74P】7-2森林組合</vt:lpstr>
      <vt:lpstr>【75P】7-3生産森組</vt:lpstr>
      <vt:lpstr>【76P】7-4雇用労働者</vt:lpstr>
      <vt:lpstr>【77P】7-5入会資源</vt:lpstr>
      <vt:lpstr>78ページ調整</vt:lpstr>
      <vt:lpstr>'【73P】7-1連合会'!Print_Area</vt:lpstr>
      <vt:lpstr>'【74P】7-2森林組合'!Print_Area</vt:lpstr>
      <vt:lpstr>'【75P】7-3生産森組'!Print_Area</vt:lpstr>
      <vt:lpstr>'【76P】7-4雇用労働者'!Print_Area</vt:lpstr>
      <vt:lpstr>'【77P】7-5入会資源'!Print_Area</vt:lpstr>
      <vt:lpstr>'78ページ調整'!Print_Area</vt:lpstr>
      <vt:lpstr>'【75P】7-3生産森組'!Print_Titles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</dc:creator>
  <cp:lastModifiedBy>（林）齋藤 俊裕</cp:lastModifiedBy>
  <cp:lastPrinted>2024-03-06T07:05:08Z</cp:lastPrinted>
  <dcterms:created xsi:type="dcterms:W3CDTF">1999-11-24T05:52:25Z</dcterms:created>
  <dcterms:modified xsi:type="dcterms:W3CDTF">2024-03-06T07:05:21Z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