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tabRatio="739" activeTab="6"/>
  </bookViews>
  <sheets>
    <sheet name="9-1第１次林構～活性化林構" sheetId="1" r:id="rId1"/>
    <sheet name="9-2(1)～(6)強化林構" sheetId="2" r:id="rId2"/>
    <sheet name="9-3(1)" sheetId="3" r:id="rId3"/>
    <sheet name="9-3(2)(3)(4)" sheetId="4" r:id="rId4"/>
    <sheet name="9-3(5)(6)" sheetId="5" r:id="rId5"/>
    <sheet name="9-4、5交付金" sheetId="6" r:id="rId6"/>
    <sheet name="9-6、7基金" sheetId="7" r:id="rId7"/>
  </sheets>
  <definedNames>
    <definedName name="_xlnm.Print_Area" localSheetId="2">'9-3(1)'!$A$1:$H$86</definedName>
    <definedName name="_xlnm.Print_Titles" localSheetId="5">'9-4、5交付金'!$33:$35</definedName>
    <definedName name="_xlnm.Print_Titles" localSheetId="6">'9-6、7基金'!$23:$25</definedName>
  </definedNames>
  <calcPr fullCalcOnLoad="1"/>
</workbook>
</file>

<file path=xl/sharedStrings.xml><?xml version="1.0" encoding="utf-8"?>
<sst xmlns="http://schemas.openxmlformats.org/spreadsheetml/2006/main" count="1117" uniqueCount="618">
  <si>
    <t>（単位：千円）</t>
  </si>
  <si>
    <t>類</t>
  </si>
  <si>
    <t>事　　業　　区　　分</t>
  </si>
  <si>
    <t>事　業　種　目</t>
  </si>
  <si>
    <t>型</t>
  </si>
  <si>
    <t>回</t>
  </si>
  <si>
    <t>回</t>
  </si>
  <si>
    <t>棟</t>
  </si>
  <si>
    <t>式</t>
  </si>
  <si>
    <t>棟</t>
  </si>
  <si>
    <t>棟</t>
  </si>
  <si>
    <t>箇所</t>
  </si>
  <si>
    <t>棟</t>
  </si>
  <si>
    <t>箇所</t>
  </si>
  <si>
    <t>式</t>
  </si>
  <si>
    <t>給水施設</t>
  </si>
  <si>
    <t>ｍ</t>
  </si>
  <si>
    <t>計</t>
  </si>
  <si>
    <t>箇所</t>
  </si>
  <si>
    <t>台</t>
  </si>
  <si>
    <t>台</t>
  </si>
  <si>
    <t>用</t>
  </si>
  <si>
    <t>基</t>
  </si>
  <si>
    <t>台</t>
  </si>
  <si>
    <t>　　小　　計</t>
  </si>
  <si>
    <t>　作業用建物</t>
  </si>
  <si>
    <t>　　小　　計</t>
  </si>
  <si>
    <t>　　小　　計</t>
  </si>
  <si>
    <t>　便所</t>
  </si>
  <si>
    <t>　　小　　計</t>
  </si>
  <si>
    <t>　　小　　計</t>
  </si>
  <si>
    <t>　休養施設</t>
  </si>
  <si>
    <t>　　　 事　　　業　　　内　　　容</t>
  </si>
  <si>
    <t>回</t>
  </si>
  <si>
    <t>台</t>
  </si>
  <si>
    <t>体</t>
  </si>
  <si>
    <t>育</t>
  </si>
  <si>
    <t>　かんな盤</t>
  </si>
  <si>
    <t>成</t>
  </si>
  <si>
    <t>　ほぞ取盤</t>
  </si>
  <si>
    <t>地域協議会活動</t>
  </si>
  <si>
    <t>　会議開催</t>
  </si>
  <si>
    <t>　啓蒙普及</t>
  </si>
  <si>
    <t>森</t>
  </si>
  <si>
    <t>地域資源有効促進活動</t>
  </si>
  <si>
    <t>　地域資源活用分析調査</t>
  </si>
  <si>
    <t>式</t>
  </si>
  <si>
    <t>林</t>
  </si>
  <si>
    <t>活</t>
  </si>
  <si>
    <t>　森林浴歩道</t>
  </si>
  <si>
    <t>　林間広場</t>
  </si>
  <si>
    <t>型</t>
  </si>
  <si>
    <t>　管理棟</t>
  </si>
  <si>
    <t>ｍ</t>
  </si>
  <si>
    <t>事</t>
  </si>
  <si>
    <t>経営効率化事業</t>
  </si>
  <si>
    <t>効率化施設整備事業</t>
  </si>
  <si>
    <t>業</t>
  </si>
  <si>
    <t>　帯鋸盤</t>
  </si>
  <si>
    <t>　集じん装置</t>
  </si>
  <si>
    <t>経営安定化事業</t>
  </si>
  <si>
    <t>　ジョインター</t>
  </si>
  <si>
    <t>台</t>
  </si>
  <si>
    <t>　貯木場整備新設</t>
  </si>
  <si>
    <t>　貯木場改良舗装</t>
  </si>
  <si>
    <t>　フォークリフト</t>
  </si>
  <si>
    <t>　トラック付クレーン</t>
  </si>
  <si>
    <t>担い手確保条件整備事業</t>
  </si>
  <si>
    <t>生活環境施設整備事業</t>
  </si>
  <si>
    <t>　先進地調査</t>
  </si>
  <si>
    <t>林間広場施設</t>
  </si>
  <si>
    <t>ｍ</t>
  </si>
  <si>
    <t>　炊事施設</t>
  </si>
  <si>
    <t>　林間遊具施設</t>
  </si>
  <si>
    <t>　案内板</t>
  </si>
  <si>
    <t>　ベンチ</t>
  </si>
  <si>
    <t>基</t>
  </si>
  <si>
    <t>山村体験交流施設　</t>
  </si>
  <si>
    <t>　休憩施設</t>
  </si>
  <si>
    <t>森林空間管理施設</t>
  </si>
  <si>
    <t>　駐車場</t>
  </si>
  <si>
    <t>　電気導入施設</t>
  </si>
  <si>
    <t>その他</t>
  </si>
  <si>
    <t>　合併浄化槽</t>
  </si>
  <si>
    <t>合　　　　計</t>
  </si>
  <si>
    <t>指定年度</t>
  </si>
  <si>
    <t>地域名</t>
  </si>
  <si>
    <t>事業区分</t>
  </si>
  <si>
    <t>実績計</t>
  </si>
  <si>
    <t>〔資料〕林業振興課</t>
  </si>
  <si>
    <t>群馬県（箕郷町・桐生市等）</t>
  </si>
  <si>
    <t>経済新生緊急特別林構事業</t>
  </si>
  <si>
    <t>１１年度</t>
  </si>
  <si>
    <t>吾妻東部</t>
  </si>
  <si>
    <t>利根下流流域</t>
  </si>
  <si>
    <t>（単位：千円）</t>
  </si>
  <si>
    <t>類</t>
  </si>
  <si>
    <t>型</t>
  </si>
  <si>
    <t>事 業 費</t>
  </si>
  <si>
    <t>林業情報処理施設</t>
  </si>
  <si>
    <t>　情報処理機械施設</t>
  </si>
  <si>
    <t>台</t>
  </si>
  <si>
    <t>計</t>
  </si>
  <si>
    <t>合　　　　計</t>
  </si>
  <si>
    <t>事　　　業　　　内　　　容</t>
  </si>
  <si>
    <t>森林資源緊急整備事業</t>
  </si>
  <si>
    <t>森林資源情報処理施設整備事業</t>
  </si>
  <si>
    <t>森林資源情報整備事業</t>
  </si>
  <si>
    <t>森林資源等情報整備</t>
  </si>
  <si>
    <t>間伐材等有効利用促進事業</t>
  </si>
  <si>
    <t>林道開設　　１路線</t>
  </si>
  <si>
    <t>林道舗装　　１路線</t>
  </si>
  <si>
    <t>間伐材等効率化路網整備事業</t>
  </si>
  <si>
    <t>間伐材等効率化施設整備事業</t>
  </si>
  <si>
    <t>林業生産施設</t>
  </si>
  <si>
    <t>　　人員輸送車</t>
  </si>
  <si>
    <t>間伐材等加工体制整備事業</t>
  </si>
  <si>
    <t>木材加工処理施設</t>
  </si>
  <si>
    <t>　丸棒加工施設装置</t>
  </si>
  <si>
    <t>　　貯木場改良・舗装</t>
  </si>
  <si>
    <t>箇所</t>
  </si>
  <si>
    <t>　　貯木場新設</t>
  </si>
  <si>
    <t>　会議開催</t>
  </si>
  <si>
    <t>回</t>
  </si>
  <si>
    <t>　普及啓蒙活動</t>
  </si>
  <si>
    <t>経営実態調査</t>
  </si>
  <si>
    <t>　グラップル付クレーン</t>
  </si>
  <si>
    <t>林業生産用機械</t>
  </si>
  <si>
    <t>　タワーヤーダ</t>
  </si>
  <si>
    <t>　　用地整備</t>
  </si>
  <si>
    <t>　　敷地舗装</t>
  </si>
  <si>
    <t>木材処理加工施設</t>
  </si>
  <si>
    <t>　先削り機</t>
  </si>
  <si>
    <t>　用地整備</t>
  </si>
  <si>
    <t>　フォワーダ</t>
  </si>
  <si>
    <t>　トラック</t>
  </si>
  <si>
    <t>基盤整備用機械</t>
  </si>
  <si>
    <t>　バックホウ</t>
  </si>
  <si>
    <t>　中ぐり加工機</t>
  </si>
  <si>
    <t>　丸棒研磨機</t>
  </si>
  <si>
    <t>連絡道</t>
  </si>
  <si>
    <t>　先進地調査</t>
  </si>
  <si>
    <t>地域協議会活動</t>
  </si>
  <si>
    <t>林道開設　　　 ２路線</t>
  </si>
  <si>
    <t>　製品保管倉庫</t>
  </si>
  <si>
    <t>棟</t>
  </si>
  <si>
    <t>　連絡道舗装　　１路線</t>
  </si>
  <si>
    <t>ｍ</t>
  </si>
  <si>
    <t>受委託推進路網整備事業</t>
  </si>
  <si>
    <t>地域産物活用施設整備事業</t>
  </si>
  <si>
    <t>組織化推進活動事業</t>
  </si>
  <si>
    <t>森林活用推進事業</t>
  </si>
  <si>
    <t>森林空間活用施設整備事業</t>
  </si>
  <si>
    <t>森林活用施設整備事業</t>
  </si>
  <si>
    <t>１２年度</t>
  </si>
  <si>
    <t>下仁田町</t>
  </si>
  <si>
    <t>木質資源有効利用促進事業</t>
  </si>
  <si>
    <t>利根上流（川場村）</t>
  </si>
  <si>
    <t>利根下流（桐生市）</t>
  </si>
  <si>
    <t>西毛（藤岡市、万場町）</t>
  </si>
  <si>
    <t>地域林業経営集約化型</t>
  </si>
  <si>
    <t>（注）当該年度事業費に翌年度への繰越額を含む。</t>
  </si>
  <si>
    <t>Ｈ　１１　～　Ｈ　１２　年　度</t>
  </si>
  <si>
    <t>（注）平成１２年度事業は、平成１１年度からの繰越分。</t>
  </si>
  <si>
    <t>事　　業　　区　　分</t>
  </si>
  <si>
    <t>事　業　種　目</t>
  </si>
  <si>
    <t>　　　 事　　　業　　　内　　　容</t>
  </si>
  <si>
    <t>担い手育成推進事業</t>
  </si>
  <si>
    <t>式</t>
  </si>
  <si>
    <t>　管理棟</t>
  </si>
  <si>
    <t>効率化施設整備事業</t>
  </si>
  <si>
    <t>　林業生産用機械</t>
  </si>
  <si>
    <t>間伐材等利用推進施設整備事業</t>
  </si>
  <si>
    <t>需要拡大促進施設</t>
  </si>
  <si>
    <t>　需要拡大促進施設装置</t>
  </si>
  <si>
    <t>　　製品保管倉庫</t>
  </si>
  <si>
    <t>　需要拡大促進用機械</t>
  </si>
  <si>
    <t>資源循環利用推進事業</t>
  </si>
  <si>
    <t>木材加工流通施設整備事業</t>
  </si>
  <si>
    <t>　木材材質高度化施設装置</t>
  </si>
  <si>
    <t>　　防虫・防腐施設</t>
  </si>
  <si>
    <t>　　多軸ボール盤</t>
  </si>
  <si>
    <t>　　横切機</t>
  </si>
  <si>
    <t>　　椪積スタンド</t>
  </si>
  <si>
    <t>木材集出荷販売施設</t>
  </si>
  <si>
    <t>　木材集出荷販売施設装置</t>
  </si>
  <si>
    <t>　　貯木場改良・舗装</t>
  </si>
  <si>
    <t>　木材集出荷用機械</t>
  </si>
  <si>
    <t>　　自走式クリーナー</t>
  </si>
  <si>
    <t>需要拡大施設整備事業</t>
  </si>
  <si>
    <t>間伐材等利用推進モデル施設</t>
  </si>
  <si>
    <t>　河川・公園施設</t>
  </si>
  <si>
    <t>作業道開設　 　７路線</t>
  </si>
  <si>
    <t>　防腐処理施設</t>
  </si>
  <si>
    <t>　丸鋸盤</t>
  </si>
  <si>
    <t>　チッパー</t>
  </si>
  <si>
    <t>　剥皮施設</t>
  </si>
  <si>
    <t>　円柱加工機</t>
  </si>
  <si>
    <t>　面取り加工機</t>
  </si>
  <si>
    <t>　穴あけ機</t>
  </si>
  <si>
    <t>　横切り機</t>
  </si>
  <si>
    <t>　刃物研磨機</t>
  </si>
  <si>
    <t>　電気導入施設</t>
  </si>
  <si>
    <t>１３年度</t>
  </si>
  <si>
    <t>小　　　計</t>
  </si>
  <si>
    <t>甘楽・富岡</t>
  </si>
  <si>
    <t>貸付乾燥特別対策</t>
  </si>
  <si>
    <t>（注）市町村推進事業費を含まず。</t>
  </si>
  <si>
    <t>（注）平成１３年度事業は、平成１２年度からの繰越分。</t>
  </si>
  <si>
    <t>Ｈ　１２　～　Ｈ　１３　年　度</t>
  </si>
  <si>
    <t>　　生産活動準備拠点施設</t>
  </si>
  <si>
    <t>路網整備事業</t>
  </si>
  <si>
    <t>林道開設　　　 １路線</t>
  </si>
  <si>
    <t>森林施業効率化事業</t>
  </si>
  <si>
    <t>作業道開設　　　２路線</t>
  </si>
  <si>
    <t>　　選別機</t>
  </si>
  <si>
    <t>　　乾燥施設</t>
  </si>
  <si>
    <t>　　作業用建物</t>
  </si>
  <si>
    <t>　　かんな盤</t>
  </si>
  <si>
    <t>　木材処理加工用機械</t>
  </si>
  <si>
    <t>　　原木小口揃機</t>
  </si>
  <si>
    <t>乾燥材供給体制整備事業</t>
  </si>
  <si>
    <t>木材乾燥施設等整備事業</t>
  </si>
  <si>
    <t>木材乾燥等施設</t>
  </si>
  <si>
    <t>　木材乾燥等施設装置</t>
  </si>
  <si>
    <t>事業数量、事業費未確定（実績報告時点で再確認）</t>
  </si>
  <si>
    <t>Ｈ　８　～　Ｈ　１３　年　度</t>
  </si>
  <si>
    <t>　プロセッサ</t>
  </si>
  <si>
    <t>　バックホウ</t>
  </si>
  <si>
    <t>下仁田南牧</t>
  </si>
  <si>
    <t>利根下流</t>
  </si>
  <si>
    <t>H9</t>
  </si>
  <si>
    <t>H10</t>
  </si>
  <si>
    <t>H11</t>
  </si>
  <si>
    <t>H12</t>
  </si>
  <si>
    <t>H13</t>
  </si>
  <si>
    <t>第１次林構</t>
  </si>
  <si>
    <t>第２次林構</t>
  </si>
  <si>
    <t>新林構</t>
  </si>
  <si>
    <t>活性化林構</t>
  </si>
  <si>
    <t>事業実施期間(S40～S49）</t>
  </si>
  <si>
    <t>事業実施期間(S48～S60）</t>
  </si>
  <si>
    <t>事業実施期間(S55～H5）</t>
  </si>
  <si>
    <t>事業実施期間(H2～H10）</t>
  </si>
  <si>
    <t>区分</t>
  </si>
  <si>
    <t>実施</t>
  </si>
  <si>
    <t>事業費</t>
  </si>
  <si>
    <t>年度</t>
  </si>
  <si>
    <t>（千円）</t>
  </si>
  <si>
    <t>第１次</t>
  </si>
  <si>
    <t>中之条町</t>
  </si>
  <si>
    <t>40～42</t>
  </si>
  <si>
    <t>第２次</t>
  </si>
  <si>
    <t>48～51</t>
  </si>
  <si>
    <t>実験</t>
  </si>
  <si>
    <t>新治村</t>
  </si>
  <si>
    <t>総合型</t>
  </si>
  <si>
    <t>赤城村</t>
  </si>
  <si>
    <t>新治村</t>
  </si>
  <si>
    <t>水上町</t>
  </si>
  <si>
    <t>川場村</t>
  </si>
  <si>
    <t>（勢）東村</t>
  </si>
  <si>
    <t>40～42</t>
  </si>
  <si>
    <t>49～53</t>
  </si>
  <si>
    <t>県森連</t>
  </si>
  <si>
    <t>54～58</t>
  </si>
  <si>
    <t>南牧村</t>
  </si>
  <si>
    <t>4～8</t>
  </si>
  <si>
    <t>倉渕村</t>
  </si>
  <si>
    <t>41～43</t>
  </si>
  <si>
    <t>上野村</t>
  </si>
  <si>
    <t>月夜野町</t>
  </si>
  <si>
    <t>子持村</t>
  </si>
  <si>
    <t>万場町</t>
  </si>
  <si>
    <t>沼田市</t>
  </si>
  <si>
    <t>山村</t>
  </si>
  <si>
    <t>片品村</t>
  </si>
  <si>
    <t>黒保根村</t>
  </si>
  <si>
    <t>桐生市</t>
  </si>
  <si>
    <t>黒保根村</t>
  </si>
  <si>
    <t>43～45</t>
  </si>
  <si>
    <t>吾妻町</t>
  </si>
  <si>
    <t>52～55</t>
  </si>
  <si>
    <t>56～62､5</t>
  </si>
  <si>
    <t>8～10</t>
  </si>
  <si>
    <t>43～45</t>
  </si>
  <si>
    <t>高山村</t>
  </si>
  <si>
    <t>松井田町</t>
  </si>
  <si>
    <t>資源活用</t>
  </si>
  <si>
    <t>利根村</t>
  </si>
  <si>
    <t>富岡市</t>
  </si>
  <si>
    <t>嬬恋村</t>
  </si>
  <si>
    <t>中里村</t>
  </si>
  <si>
    <t>4～7</t>
  </si>
  <si>
    <t>45～47</t>
  </si>
  <si>
    <t>妙義町</t>
  </si>
  <si>
    <t>53～56</t>
  </si>
  <si>
    <t>59～1</t>
  </si>
  <si>
    <t>6～8</t>
  </si>
  <si>
    <t>甘楽町</t>
  </si>
  <si>
    <t>地域活性</t>
  </si>
  <si>
    <t>2～3</t>
  </si>
  <si>
    <t>46～48</t>
  </si>
  <si>
    <t>54～58</t>
  </si>
  <si>
    <t>2～3</t>
  </si>
  <si>
    <t>46～48</t>
  </si>
  <si>
    <t>渋川市</t>
  </si>
  <si>
    <t>大間々町</t>
  </si>
  <si>
    <t>藤岡市</t>
  </si>
  <si>
    <t>吾妻町</t>
  </si>
  <si>
    <t>63～5</t>
  </si>
  <si>
    <t>2～3</t>
  </si>
  <si>
    <t>47～49</t>
  </si>
  <si>
    <t>伊香保町</t>
  </si>
  <si>
    <t>活力</t>
  </si>
  <si>
    <t>榛名町</t>
  </si>
  <si>
    <t>榛東村</t>
  </si>
  <si>
    <t>地区</t>
  </si>
  <si>
    <t>白沢村</t>
  </si>
  <si>
    <t>57～61</t>
  </si>
  <si>
    <t>利根町</t>
  </si>
  <si>
    <t>吉岡町</t>
  </si>
  <si>
    <t>箕郷町</t>
  </si>
  <si>
    <t>景気</t>
  </si>
  <si>
    <t>追加</t>
  </si>
  <si>
    <t>47～48</t>
  </si>
  <si>
    <t>小野上村</t>
  </si>
  <si>
    <t>60～4</t>
  </si>
  <si>
    <t>群馬県</t>
  </si>
  <si>
    <t>吉井町</t>
  </si>
  <si>
    <t>特別</t>
  </si>
  <si>
    <t>53～54</t>
  </si>
  <si>
    <t>適正</t>
  </si>
  <si>
    <t>活性化</t>
  </si>
  <si>
    <t>長野原町</t>
  </si>
  <si>
    <t>緊急</t>
  </si>
  <si>
    <t>高</t>
  </si>
  <si>
    <t>1～2</t>
  </si>
  <si>
    <t>山村・森林</t>
  </si>
  <si>
    <t>20市町村</t>
  </si>
  <si>
    <t>24市町村</t>
  </si>
  <si>
    <t>27市町村</t>
  </si>
  <si>
    <t>（注１）新林構事業の区分で</t>
  </si>
  <si>
    <t>実験は「新林業構造改善促進対策実験事業」</t>
  </si>
  <si>
    <t>特別は「林業構造改善村落特別対策事業」</t>
  </si>
  <si>
    <t>適正は「森林管理適正化対策事業」</t>
  </si>
  <si>
    <t>活性化は「林業地域活性化対策事業」</t>
  </si>
  <si>
    <t>緊急は「地域林業活性化緊急対策事業」</t>
  </si>
  <si>
    <t>高は「国産材生産高度化促進モデル事業」</t>
  </si>
  <si>
    <t>山村・森林は「山村・森林地域活性化緊急特別対策事業」（新林構とは別枠）</t>
  </si>
  <si>
    <t>（注２）活性化林構事業の区分で</t>
  </si>
  <si>
    <t>資源活用は「資源活用型」</t>
  </si>
  <si>
    <t>地域活性は「地域活性化型」で、沼田市については「緑のアメニティ整備事業」</t>
  </si>
  <si>
    <t>活力は「活力増進モデル」</t>
  </si>
  <si>
    <t>景気は「景気対策臨時緊急特別林業構造改善事業」（活性化林構とは別枠）で、指定上は「群馬県」として１本の地域</t>
  </si>
  <si>
    <t>54～55</t>
  </si>
  <si>
    <t>3～7</t>
  </si>
  <si>
    <t>40～42</t>
  </si>
  <si>
    <t>48～51</t>
  </si>
  <si>
    <t>54～58</t>
  </si>
  <si>
    <t>49～52</t>
  </si>
  <si>
    <t>55～58</t>
  </si>
  <si>
    <t>5～10</t>
  </si>
  <si>
    <t>41～43</t>
  </si>
  <si>
    <t>50～53</t>
  </si>
  <si>
    <t>56～58</t>
  </si>
  <si>
    <t>5～8</t>
  </si>
  <si>
    <t>42～44</t>
  </si>
  <si>
    <t>51～54</t>
  </si>
  <si>
    <t>55～61</t>
  </si>
  <si>
    <t>6、9～10</t>
  </si>
  <si>
    <t>51～55</t>
  </si>
  <si>
    <t>56～63</t>
  </si>
  <si>
    <t>7～10</t>
  </si>
  <si>
    <t>52～55</t>
  </si>
  <si>
    <t>57～62</t>
  </si>
  <si>
    <t>8～10</t>
  </si>
  <si>
    <t>44～46</t>
  </si>
  <si>
    <t>53～56</t>
  </si>
  <si>
    <t>57～2</t>
  </si>
  <si>
    <t>2～5</t>
  </si>
  <si>
    <t>58～4</t>
  </si>
  <si>
    <t>45～47</t>
  </si>
  <si>
    <t>58～2、5</t>
  </si>
  <si>
    <t>59～3、5</t>
  </si>
  <si>
    <t>60～2</t>
  </si>
  <si>
    <t>54～57</t>
  </si>
  <si>
    <t>60～3</t>
  </si>
  <si>
    <t>2～3</t>
  </si>
  <si>
    <t>47～49</t>
  </si>
  <si>
    <t>4～5</t>
  </si>
  <si>
    <t>46～48</t>
  </si>
  <si>
    <t>55～60</t>
  </si>
  <si>
    <t>61～3</t>
  </si>
  <si>
    <t>55～59</t>
  </si>
  <si>
    <t>58～60</t>
  </si>
  <si>
    <t>59～61</t>
  </si>
  <si>
    <t>55～56</t>
  </si>
  <si>
    <t>（１）経営基盤強化林業構造改善事業</t>
  </si>
  <si>
    <t>（１）経営基盤強化林業構造改善事業</t>
  </si>
  <si>
    <t>（２）経済新生緊急特別林業構造改善事業</t>
  </si>
  <si>
    <t>（３）木質資源有効利用緊急特別林業構造改善事業</t>
  </si>
  <si>
    <t>（４）地域林業経営確立林業構造改善事業</t>
  </si>
  <si>
    <t>（注）市町村推進事業を含まず。</t>
  </si>
  <si>
    <t>第 １ 表　　第１次林構～活性化林構　実績一覧表</t>
  </si>
  <si>
    <t>総事業費</t>
  </si>
  <si>
    <t>８年度</t>
  </si>
  <si>
    <t>９年度</t>
  </si>
  <si>
    <t>１０年度</t>
  </si>
  <si>
    <t>下仁田町・南牧村</t>
  </si>
  <si>
    <t>事業体育成型</t>
  </si>
  <si>
    <t>〃</t>
  </si>
  <si>
    <t>〃</t>
  </si>
  <si>
    <t>森林活用型</t>
  </si>
  <si>
    <t>計画年度</t>
  </si>
  <si>
    <t>地域材利用促進施設緊急整備事業</t>
  </si>
  <si>
    <t>１４年度</t>
  </si>
  <si>
    <t>（５）地域材利用促進施設緊急整備事業（無利子貸付金）</t>
  </si>
  <si>
    <t>（６）林業・木材産業構造改革事業</t>
  </si>
  <si>
    <t>林業経営構造対策事業</t>
  </si>
  <si>
    <t>市町村名</t>
  </si>
  <si>
    <t>万場町、中里村</t>
  </si>
  <si>
    <t>地域名</t>
  </si>
  <si>
    <t>（勢）東村</t>
  </si>
  <si>
    <t>（吾）東村、中之条町、吾妻町、高山村</t>
  </si>
  <si>
    <t>事業名</t>
  </si>
  <si>
    <t>Ｈ　１４　年　度</t>
  </si>
  <si>
    <t>作業道開設　　　 ２路線</t>
  </si>
  <si>
    <t>事　　業　　名</t>
  </si>
  <si>
    <t>事　業　区　分</t>
  </si>
  <si>
    <t>林業生産効率化事業</t>
  </si>
  <si>
    <t>効率化施設整備事業</t>
  </si>
  <si>
    <t>ｍ</t>
  </si>
  <si>
    <t>　　プロセッサ</t>
  </si>
  <si>
    <t>　　タワーヤーダ</t>
  </si>
  <si>
    <t>　　トラック</t>
  </si>
  <si>
    <t>　木材処理加工用機械</t>
  </si>
  <si>
    <t>合　　　　　計</t>
  </si>
  <si>
    <t>地　　域　　名</t>
  </si>
  <si>
    <t>〃</t>
  </si>
  <si>
    <t>〃</t>
  </si>
  <si>
    <t>〃</t>
  </si>
  <si>
    <t>ｍ</t>
  </si>
  <si>
    <t>　　トラック</t>
  </si>
  <si>
    <t>　　フォークリフト</t>
  </si>
  <si>
    <t>　　モルダー</t>
  </si>
  <si>
    <t>　　フォークリフト</t>
  </si>
  <si>
    <t>　　モルダー</t>
  </si>
  <si>
    <t>　　ギャングリッパー</t>
  </si>
  <si>
    <t>小　　計</t>
  </si>
  <si>
    <t>小　　計</t>
  </si>
  <si>
    <t>　　トラック</t>
  </si>
  <si>
    <t>１５年度</t>
  </si>
  <si>
    <t>安中市、松井田町</t>
  </si>
  <si>
    <t>林業経営構造対策事業</t>
  </si>
  <si>
    <t>しいたけ生産体制整備緊急対策事業</t>
  </si>
  <si>
    <t>特用林産物生産施設</t>
  </si>
  <si>
    <t>特用林産物活用施設等</t>
  </si>
  <si>
    <t>整備事業</t>
  </si>
  <si>
    <t>　特用林産物生産施設装置</t>
  </si>
  <si>
    <t>　　フレーム</t>
  </si>
  <si>
    <t>　　植菌機</t>
  </si>
  <si>
    <t>　　加温機</t>
  </si>
  <si>
    <t>　　給水施設</t>
  </si>
  <si>
    <t>小　　　　計</t>
  </si>
  <si>
    <t>合　　　　計</t>
  </si>
  <si>
    <t>しいたけ構造改革
促進事業</t>
  </si>
  <si>
    <t>第２表　強化林構～林業・木材産業構造改革　実績一覧表</t>
  </si>
  <si>
    <t>第３表　強化林構～林業・木材産業構造改革　事業内容一覧表</t>
  </si>
  <si>
    <t>Ｈ　１４　年　度　～　Ｈ　１６　年　度</t>
  </si>
  <si>
    <t>木質資源循環利用効率化事業</t>
  </si>
  <si>
    <t>木材加工流通施設整備事業</t>
  </si>
  <si>
    <t>木材産業構造改革事業</t>
  </si>
  <si>
    <t>木質資源循環利用効率化事業</t>
  </si>
  <si>
    <t>　　選別機</t>
  </si>
  <si>
    <t>　　管理棟</t>
  </si>
  <si>
    <t>　　電算処理施設</t>
  </si>
  <si>
    <t>　　L型支柱</t>
  </si>
  <si>
    <t>　　その他　従業員休憩棟</t>
  </si>
  <si>
    <t>　　その他　照明施設</t>
  </si>
  <si>
    <t>　　機械保管倉庫</t>
  </si>
  <si>
    <t>小計</t>
  </si>
  <si>
    <t>台</t>
  </si>
  <si>
    <t>棟</t>
  </si>
  <si>
    <t>式</t>
  </si>
  <si>
    <t>　　冷蔵施設</t>
  </si>
  <si>
    <t>　　作業用建物</t>
  </si>
  <si>
    <t>　　包装機</t>
  </si>
  <si>
    <t>　　その他　造成・舗装工事等</t>
  </si>
  <si>
    <t>　特用林産物生産用機械</t>
  </si>
  <si>
    <t>　　フォークリフト</t>
  </si>
  <si>
    <t>　　ホイールローダー</t>
  </si>
  <si>
    <t>地域材利用促進対策事業</t>
  </si>
  <si>
    <t>木質バイオマスエネルギー利用促進事業</t>
  </si>
  <si>
    <t>木質バイオマスエネルギー供給施設</t>
  </si>
  <si>
    <t>木質資源利用ボイラー</t>
  </si>
  <si>
    <t>熱供給配管</t>
  </si>
  <si>
    <t>作業用建物</t>
  </si>
  <si>
    <t>　　ログローダー</t>
  </si>
  <si>
    <t>　　フォークリフト</t>
  </si>
  <si>
    <t>政 策 目 標</t>
  </si>
  <si>
    <t>望ましい林業構造の確立</t>
  </si>
  <si>
    <t>木材利用及び木材産業体制の整備促進</t>
  </si>
  <si>
    <t>林業構造確立施設の整備</t>
  </si>
  <si>
    <t>木材加工流通施設整備</t>
  </si>
  <si>
    <t>　　丸鋸盤</t>
  </si>
  <si>
    <t>木材産業構造改革整備</t>
  </si>
  <si>
    <t>　木材製材施設装置</t>
  </si>
  <si>
    <t>　木材加工施設装置</t>
  </si>
  <si>
    <t>　プレカット加工施設装置</t>
  </si>
  <si>
    <t>　　木材乾燥機</t>
  </si>
  <si>
    <t>　　横架材加工機</t>
  </si>
  <si>
    <t>　　集塵装置</t>
  </si>
  <si>
    <t>基</t>
  </si>
  <si>
    <t>　　帯鋸盤</t>
  </si>
  <si>
    <t>　　鋸仕上機械</t>
  </si>
  <si>
    <t>　　集塵装置・チップｵｶﾞﾔｰﾄﾞ</t>
  </si>
  <si>
    <t>　　剥皮施設</t>
  </si>
  <si>
    <t>　　その他</t>
  </si>
  <si>
    <t>　　　かんな盤</t>
  </si>
  <si>
    <t>　　　全自動耳摺機</t>
  </si>
  <si>
    <t>　　　全自動結束機</t>
  </si>
  <si>
    <t>　　　搬送装置</t>
  </si>
  <si>
    <t>　　　バーク粉砕機・バークヤード</t>
  </si>
  <si>
    <t>　　　木質燃料ボイラー</t>
  </si>
  <si>
    <t>　　　ボイラー室</t>
  </si>
  <si>
    <t>　　　養生施設</t>
  </si>
  <si>
    <t>棟</t>
  </si>
  <si>
    <t>１７年度</t>
  </si>
  <si>
    <t>市町村</t>
  </si>
  <si>
    <t>鬼石町</t>
  </si>
  <si>
    <t>メ ニ ュ ー</t>
  </si>
  <si>
    <t>木材加工流通施設整備</t>
  </si>
  <si>
    <t>１６年度</t>
  </si>
  <si>
    <t>(吾)東村</t>
  </si>
  <si>
    <t>(勢)東村</t>
  </si>
  <si>
    <t>第 4 表　林業・木材産業等振興施設整備交付金　実績一覧表</t>
  </si>
  <si>
    <t>第 5 表　林業・木材産業等振興施設整備交付金　事業内容一覧表</t>
  </si>
  <si>
    <t>　　チッパー(チップキャンター)</t>
  </si>
  <si>
    <t>　　　グレーディングマシン</t>
  </si>
  <si>
    <t>〃</t>
  </si>
  <si>
    <t>〃</t>
  </si>
  <si>
    <t>特用林産の振興</t>
  </si>
  <si>
    <t>特用林産物活用施設等整備</t>
  </si>
  <si>
    <t>１８年度</t>
  </si>
  <si>
    <t>特用林産物活用施設等整備</t>
  </si>
  <si>
    <t>　特用林産物集出荷・販売施設装置</t>
  </si>
  <si>
    <t>特用林産物加工流通施設</t>
  </si>
  <si>
    <t>　　　盛り付けコンベアー</t>
  </si>
  <si>
    <t>　　　ラベラー</t>
  </si>
  <si>
    <t>　　　金属探知機</t>
  </si>
  <si>
    <t>旧（勢）東村</t>
  </si>
  <si>
    <t>みどり市</t>
  </si>
  <si>
    <t>旧鬼石町</t>
  </si>
  <si>
    <t>効率化施設整備</t>
  </si>
  <si>
    <t>１９年度</t>
  </si>
  <si>
    <t>東吾妻町</t>
  </si>
  <si>
    <t>旧吾妻町</t>
  </si>
  <si>
    <t>林業機械広域利用施設</t>
  </si>
  <si>
    <t>　広域利用林業機械</t>
  </si>
  <si>
    <t>特用林産の振興施設整備</t>
  </si>
  <si>
    <t>特用林産物生産施設</t>
  </si>
  <si>
    <t>　特用林産物生産施設装置</t>
  </si>
  <si>
    <t>　　植菌機</t>
  </si>
  <si>
    <t>　　プロセッサ</t>
  </si>
  <si>
    <t>　　フォワーダ</t>
  </si>
  <si>
    <t>　　スイングヤーダ</t>
  </si>
  <si>
    <t>草津町</t>
  </si>
  <si>
    <t>２０年度</t>
  </si>
  <si>
    <t>Ｈ　１７～２０　年　度</t>
  </si>
  <si>
    <t>　　かくはん機</t>
  </si>
  <si>
    <t>　　充てん機</t>
  </si>
  <si>
    <t>　　菌床製造装置</t>
  </si>
  <si>
    <t>　　殺菌装置</t>
  </si>
  <si>
    <t>　　ボイラー</t>
  </si>
  <si>
    <t>　特用林産生産用機械</t>
  </si>
  <si>
    <t>　　生鮮物運搬車</t>
  </si>
  <si>
    <t>木材加工流通施設</t>
  </si>
  <si>
    <t>　集成材加工施設装置</t>
  </si>
  <si>
    <t>　　集じん装置</t>
  </si>
  <si>
    <t>　　ジョインター</t>
  </si>
  <si>
    <t>　　フォークリフト</t>
  </si>
  <si>
    <t>　　ギャングリッパー搬送装置</t>
  </si>
  <si>
    <t>　　フィンガーライン搬送装置</t>
  </si>
  <si>
    <t>　　自動耳摺機</t>
  </si>
  <si>
    <t>　　搬送装置</t>
  </si>
  <si>
    <t>　　用地舗装</t>
  </si>
  <si>
    <t>　　ギャングリッパー</t>
  </si>
  <si>
    <t>　品質向上・物流拠点施設装置</t>
  </si>
  <si>
    <t>　　木屑焚ボイラー</t>
  </si>
  <si>
    <t>第 6 表　林業・木材産業再生緊急対策事業（基金） 　実績一覧表</t>
  </si>
  <si>
    <t>事業メニュー</t>
  </si>
  <si>
    <t>中温乾燥機</t>
  </si>
  <si>
    <t>ぐんま型木製ｶﾞｰﾄﾞﾚｰﾙ性能試験</t>
  </si>
  <si>
    <t>第 7 表　林業・木材産業再生緊急対策事業（基金）　事業内容一覧表</t>
  </si>
  <si>
    <t>中之条町</t>
  </si>
  <si>
    <t>２１年度</t>
  </si>
  <si>
    <t>H2１年度</t>
  </si>
  <si>
    <t>前橋市</t>
  </si>
  <si>
    <t>事業種目</t>
  </si>
  <si>
    <t>高性能林業機械等の導入</t>
  </si>
  <si>
    <t>木材加工流通施設等整備</t>
  </si>
  <si>
    <t>間伐材加工流通施設整備</t>
  </si>
  <si>
    <t>地域材利用開発</t>
  </si>
  <si>
    <t>地域材利用拡大に向けた製品開発、商品開発</t>
  </si>
  <si>
    <t>グラップル付きバックホウ</t>
  </si>
  <si>
    <t>スイングヤーダ</t>
  </si>
  <si>
    <t>プロセッサ</t>
  </si>
  <si>
    <t>計</t>
  </si>
  <si>
    <t>木材加工流通施設等整備</t>
  </si>
  <si>
    <t>間伐材加工流通施設整備</t>
  </si>
  <si>
    <t>ログローダー</t>
  </si>
  <si>
    <t xml:space="preserve">ｸﾞﾚｰﾃﾞｨﾝｸﾞﾏｼﾝ </t>
  </si>
  <si>
    <t>　　</t>
  </si>
  <si>
    <t>地域材利用開発</t>
  </si>
  <si>
    <t>地域材利用拡大に向けた製品開発、商品開発</t>
  </si>
  <si>
    <t>　　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</si>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</sst>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.000_);[Red]\(0.000\)"/>
    <numFmt numFmtId="179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21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5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76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3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176" fontId="5" fillId="0" borderId="14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23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6" xfId="0" applyFont="1" applyFill="1" applyBorder="1" applyAlignment="1">
      <alignment horizontal="left" vertical="center" shrinkToFit="1"/>
    </xf>
    <xf numFmtId="0" fontId="12" fillId="0" borderId="47" xfId="0" applyFont="1" applyFill="1" applyBorder="1" applyAlignment="1">
      <alignment horizontal="left" vertical="center" shrinkToFit="1"/>
    </xf>
    <xf numFmtId="0" fontId="12" fillId="0" borderId="48" xfId="0" applyFont="1" applyFill="1" applyBorder="1" applyAlignment="1">
      <alignment horizontal="left" vertical="center" shrinkToFit="1"/>
    </xf>
    <xf numFmtId="0" fontId="12" fillId="0" borderId="49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50" xfId="0" applyFont="1" applyFill="1" applyBorder="1" applyAlignment="1">
      <alignment horizontal="left" vertical="center" shrinkToFit="1"/>
    </xf>
    <xf numFmtId="0" fontId="12" fillId="0" borderId="51" xfId="0" applyFont="1" applyFill="1" applyBorder="1" applyAlignment="1">
      <alignment horizontal="left" vertical="center" shrinkToFit="1"/>
    </xf>
    <xf numFmtId="0" fontId="12" fillId="0" borderId="52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53" xfId="0" applyFont="1" applyFill="1" applyBorder="1" applyAlignment="1">
      <alignment horizontal="left" vertical="center" shrinkToFit="1"/>
    </xf>
    <xf numFmtId="0" fontId="12" fillId="0" borderId="54" xfId="0" applyFont="1" applyFill="1" applyBorder="1" applyAlignment="1">
      <alignment horizontal="left" vertical="center" shrinkToFit="1"/>
    </xf>
    <xf numFmtId="0" fontId="12" fillId="0" borderId="55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56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/>
    </xf>
    <xf numFmtId="38" fontId="5" fillId="0" borderId="57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27" xfId="49" applyFont="1" applyBorder="1" applyAlignment="1">
      <alignment/>
    </xf>
    <xf numFmtId="38" fontId="5" fillId="0" borderId="31" xfId="49" applyFont="1" applyBorder="1" applyAlignment="1">
      <alignment/>
    </xf>
    <xf numFmtId="38" fontId="7" fillId="0" borderId="0" xfId="49" applyFont="1" applyAlignment="1">
      <alignment/>
    </xf>
    <xf numFmtId="176" fontId="5" fillId="0" borderId="14" xfId="0" applyNumberFormat="1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38" fontId="5" fillId="0" borderId="40" xfId="49" applyFont="1" applyFill="1" applyBorder="1" applyAlignment="1">
      <alignment/>
    </xf>
    <xf numFmtId="0" fontId="5" fillId="0" borderId="41" xfId="0" applyFont="1" applyFill="1" applyBorder="1" applyAlignment="1">
      <alignment/>
    </xf>
    <xf numFmtId="38" fontId="5" fillId="0" borderId="41" xfId="49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38" fontId="12" fillId="0" borderId="60" xfId="49" applyFont="1" applyFill="1" applyBorder="1" applyAlignment="1">
      <alignment vertical="center"/>
    </xf>
    <xf numFmtId="38" fontId="12" fillId="0" borderId="61" xfId="49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/>
    </xf>
    <xf numFmtId="38" fontId="12" fillId="0" borderId="62" xfId="49" applyFont="1" applyFill="1" applyBorder="1" applyAlignment="1">
      <alignment vertical="center"/>
    </xf>
    <xf numFmtId="38" fontId="12" fillId="0" borderId="63" xfId="49" applyFont="1" applyFill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38" fontId="12" fillId="0" borderId="64" xfId="49" applyFont="1" applyFill="1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2" fillId="0" borderId="65" xfId="0" applyFont="1" applyFill="1" applyBorder="1" applyAlignment="1">
      <alignment horizontal="center" vertical="center"/>
    </xf>
    <xf numFmtId="38" fontId="12" fillId="0" borderId="66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67" xfId="49" applyFont="1" applyFill="1" applyBorder="1" applyAlignment="1">
      <alignment vertical="center"/>
    </xf>
    <xf numFmtId="38" fontId="12" fillId="0" borderId="68" xfId="49" applyFont="1" applyFill="1" applyBorder="1" applyAlignment="1">
      <alignment vertical="center"/>
    </xf>
    <xf numFmtId="38" fontId="12" fillId="0" borderId="69" xfId="49" applyFont="1" applyFill="1" applyBorder="1" applyAlignment="1">
      <alignment vertical="center"/>
    </xf>
    <xf numFmtId="38" fontId="12" fillId="0" borderId="70" xfId="49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38" fontId="12" fillId="0" borderId="72" xfId="49" applyFont="1" applyFill="1" applyBorder="1" applyAlignment="1">
      <alignment vertical="center"/>
    </xf>
    <xf numFmtId="0" fontId="12" fillId="0" borderId="73" xfId="0" applyFont="1" applyFill="1" applyBorder="1" applyAlignment="1">
      <alignment vertical="center" textRotation="255"/>
    </xf>
    <xf numFmtId="0" fontId="12" fillId="0" borderId="73" xfId="0" applyFont="1" applyFill="1" applyBorder="1" applyAlignment="1">
      <alignment horizontal="center" vertical="center"/>
    </xf>
    <xf numFmtId="38" fontId="12" fillId="0" borderId="74" xfId="49" applyFont="1" applyFill="1" applyBorder="1" applyAlignment="1">
      <alignment vertical="center"/>
    </xf>
    <xf numFmtId="0" fontId="12" fillId="0" borderId="33" xfId="0" applyFont="1" applyFill="1" applyBorder="1" applyAlignment="1">
      <alignment vertical="center" textRotation="255"/>
    </xf>
    <xf numFmtId="0" fontId="12" fillId="0" borderId="59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2" xfId="49" applyFont="1" applyFill="1" applyBorder="1" applyAlignment="1">
      <alignment vertical="center"/>
    </xf>
    <xf numFmtId="38" fontId="12" fillId="0" borderId="23" xfId="49" applyFont="1" applyFill="1" applyBorder="1" applyAlignment="1">
      <alignment vertical="center"/>
    </xf>
    <xf numFmtId="0" fontId="12" fillId="0" borderId="75" xfId="0" applyFont="1" applyFill="1" applyBorder="1" applyAlignment="1">
      <alignment horizontal="center" vertical="center"/>
    </xf>
    <xf numFmtId="38" fontId="12" fillId="0" borderId="76" xfId="49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38" fontId="12" fillId="0" borderId="31" xfId="49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3" fontId="12" fillId="0" borderId="73" xfId="0" applyNumberFormat="1" applyFont="1" applyBorder="1" applyAlignment="1">
      <alignment vertical="center"/>
    </xf>
    <xf numFmtId="3" fontId="17" fillId="0" borderId="73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8" fillId="0" borderId="80" xfId="0" applyFont="1" applyFill="1" applyBorder="1" applyAlignment="1">
      <alignment horizontal="center" vertical="center"/>
    </xf>
    <xf numFmtId="3" fontId="18" fillId="0" borderId="30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5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73" xfId="0" applyFont="1" applyBorder="1" applyAlignment="1">
      <alignment vertical="center" wrapText="1"/>
    </xf>
    <xf numFmtId="0" fontId="12" fillId="0" borderId="26" xfId="0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vertical="top"/>
    </xf>
    <xf numFmtId="0" fontId="12" fillId="0" borderId="81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8" fillId="0" borderId="83" xfId="0" applyFont="1" applyFill="1" applyBorder="1" applyAlignment="1">
      <alignment horizontal="center" vertical="center"/>
    </xf>
    <xf numFmtId="3" fontId="18" fillId="0" borderId="73" xfId="0" applyNumberFormat="1" applyFont="1" applyBorder="1" applyAlignment="1">
      <alignment vertical="center"/>
    </xf>
    <xf numFmtId="3" fontId="18" fillId="0" borderId="76" xfId="0" applyNumberFormat="1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18" fillId="0" borderId="2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30" xfId="0" applyFont="1" applyBorder="1" applyAlignment="1">
      <alignment horizontal="center" vertical="center"/>
    </xf>
    <xf numFmtId="3" fontId="18" fillId="0" borderId="31" xfId="0" applyNumberFormat="1" applyFont="1" applyBorder="1" applyAlignment="1">
      <alignment vertical="center"/>
    </xf>
    <xf numFmtId="3" fontId="18" fillId="0" borderId="85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0" fillId="0" borderId="16" xfId="0" applyBorder="1" applyAlignment="1">
      <alignment vertical="top" wrapText="1"/>
    </xf>
    <xf numFmtId="0" fontId="12" fillId="0" borderId="32" xfId="0" applyFont="1" applyFill="1" applyBorder="1" applyAlignment="1">
      <alignment horizontal="right" vertical="center"/>
    </xf>
    <xf numFmtId="0" fontId="12" fillId="0" borderId="79" xfId="0" applyFont="1" applyFill="1" applyBorder="1" applyAlignment="1">
      <alignment horizontal="right" vertical="center"/>
    </xf>
    <xf numFmtId="38" fontId="18" fillId="0" borderId="11" xfId="49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176" fontId="12" fillId="0" borderId="86" xfId="0" applyNumberFormat="1" applyFont="1" applyBorder="1" applyAlignment="1">
      <alignment vertical="center"/>
    </xf>
    <xf numFmtId="176" fontId="12" fillId="0" borderId="74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6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8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2" xfId="0" applyFont="1" applyFill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0" fontId="13" fillId="0" borderId="21" xfId="0" applyFont="1" applyBorder="1" applyAlignment="1">
      <alignment vertical="center"/>
    </xf>
    <xf numFmtId="0" fontId="0" fillId="0" borderId="16" xfId="0" applyFont="1" applyBorder="1" applyAlignment="1">
      <alignment vertical="top" wrapText="1"/>
    </xf>
    <xf numFmtId="3" fontId="12" fillId="0" borderId="7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12" fillId="0" borderId="19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/>
    </xf>
    <xf numFmtId="3" fontId="12" fillId="0" borderId="3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 textRotation="255"/>
    </xf>
    <xf numFmtId="0" fontId="13" fillId="0" borderId="79" xfId="0" applyFont="1" applyFill="1" applyBorder="1" applyAlignment="1">
      <alignment/>
    </xf>
    <xf numFmtId="0" fontId="12" fillId="0" borderId="10" xfId="0" applyFont="1" applyFill="1" applyBorder="1" applyAlignment="1">
      <alignment vertical="center" textRotation="255"/>
    </xf>
    <xf numFmtId="0" fontId="12" fillId="0" borderId="15" xfId="0" applyFont="1" applyFill="1" applyBorder="1" applyAlignment="1">
      <alignment vertical="center" textRotation="255"/>
    </xf>
    <xf numFmtId="0" fontId="12" fillId="0" borderId="19" xfId="0" applyFont="1" applyFill="1" applyBorder="1" applyAlignment="1">
      <alignment vertical="center" textRotation="255"/>
    </xf>
    <xf numFmtId="0" fontId="13" fillId="0" borderId="33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textRotation="255"/>
    </xf>
    <xf numFmtId="0" fontId="12" fillId="0" borderId="59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8" fontId="12" fillId="0" borderId="71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65" xfId="49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12" fillId="0" borderId="19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38" fontId="12" fillId="0" borderId="14" xfId="49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2" fillId="0" borderId="91" xfId="0" applyFont="1" applyFill="1" applyBorder="1" applyAlignment="1">
      <alignment horizontal="center" vertical="center" textRotation="255"/>
    </xf>
    <xf numFmtId="0" fontId="13" fillId="0" borderId="92" xfId="0" applyFont="1" applyFill="1" applyBorder="1" applyAlignment="1">
      <alignment/>
    </xf>
    <xf numFmtId="0" fontId="13" fillId="0" borderId="93" xfId="0" applyFont="1" applyFill="1" applyBorder="1" applyAlignment="1">
      <alignment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95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2" fillId="0" borderId="26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78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97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" fillId="0" borderId="9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9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 textRotation="255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3" fillId="0" borderId="19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0" borderId="98" xfId="0" applyFont="1" applyBorder="1" applyAlignment="1">
      <alignment horizontal="center" vertical="center" textRotation="255" shrinkToFit="1"/>
    </xf>
    <xf numFmtId="0" fontId="12" fillId="0" borderId="81" xfId="0" applyFont="1" applyBorder="1" applyAlignment="1">
      <alignment horizontal="center" vertical="center" textRotation="255" shrinkToFit="1"/>
    </xf>
    <xf numFmtId="0" fontId="12" fillId="0" borderId="34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34" xfId="0" applyFont="1" applyFill="1" applyBorder="1" applyAlignment="1">
      <alignment vertical="center"/>
    </xf>
    <xf numFmtId="0" fontId="12" fillId="0" borderId="1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2" fillId="0" borderId="10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0" borderId="99" xfId="0" applyFont="1" applyBorder="1" applyAlignment="1">
      <alignment vertical="center"/>
    </xf>
    <xf numFmtId="0" fontId="12" fillId="0" borderId="32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0" fontId="12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2" fillId="0" borderId="9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8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2" fillId="0" borderId="21" xfId="0" applyFont="1" applyFill="1" applyBorder="1" applyAlignment="1">
      <alignment vertical="center"/>
    </xf>
    <xf numFmtId="0" fontId="12" fillId="0" borderId="81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8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8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11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73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2" fillId="0" borderId="73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12" fillId="0" borderId="81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wrapText="1"/>
    </xf>
    <xf numFmtId="0" fontId="12" fillId="0" borderId="73" xfId="0" applyFont="1" applyFill="1" applyBorder="1" applyAlignment="1">
      <alignment horizontal="center" vertical="center"/>
    </xf>
    <xf numFmtId="0" fontId="12" fillId="0" borderId="34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2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0" xfId="0" applyFont="1" applyAlignment="1">
      <alignment wrapText="1"/>
    </xf>
    <xf numFmtId="3" fontId="11" fillId="0" borderId="22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2" fillId="0" borderId="76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89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top"/>
    </xf>
    <xf numFmtId="0" fontId="13" fillId="0" borderId="12" xfId="0" applyFont="1" applyBorder="1" applyAlignment="1">
      <alignment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81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3" fillId="0" borderId="34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26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13" fillId="0" borderId="20" xfId="0" applyFont="1" applyBorder="1" applyAlignment="1">
      <alignment vertical="top" wrapText="1"/>
    </xf>
    <xf numFmtId="0" fontId="13" fillId="0" borderId="98" xfId="0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176" fontId="12" fillId="0" borderId="28" xfId="0" applyNumberFormat="1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4" customWidth="1"/>
    <col min="2" max="2" width="7.625" style="64" customWidth="1"/>
    <col min="3" max="3" width="8.125" style="64" customWidth="1"/>
    <col min="4" max="4" width="9.625" style="64" customWidth="1"/>
    <col min="5" max="5" width="3.625" style="64" customWidth="1"/>
    <col min="6" max="6" width="7.625" style="64" customWidth="1"/>
    <col min="7" max="7" width="8.125" style="64" customWidth="1"/>
    <col min="8" max="8" width="9.625" style="64" customWidth="1"/>
    <col min="9" max="9" width="3.625" style="64" customWidth="1"/>
    <col min="10" max="10" width="7.625" style="64" customWidth="1"/>
    <col min="11" max="11" width="8.125" style="64" customWidth="1"/>
    <col min="12" max="12" width="9.625" style="64" customWidth="1"/>
    <col min="13" max="13" width="3.625" style="64" customWidth="1"/>
    <col min="14" max="14" width="7.625" style="64" customWidth="1"/>
    <col min="15" max="15" width="8.125" style="64" customWidth="1"/>
    <col min="16" max="16" width="9.625" style="64" customWidth="1"/>
    <col min="17" max="16384" width="9.00390625" style="64" customWidth="1"/>
  </cols>
  <sheetData>
    <row r="1" spans="1:13" s="62" customFormat="1" ht="17.25">
      <c r="A1" s="159" t="s">
        <v>404</v>
      </c>
      <c r="B1" s="61"/>
      <c r="C1" s="61"/>
      <c r="D1" s="61"/>
      <c r="E1" s="61"/>
      <c r="F1" s="61"/>
      <c r="G1" s="61"/>
      <c r="H1" s="61"/>
      <c r="I1" s="61"/>
      <c r="M1" s="61"/>
    </row>
    <row r="2" spans="1:16" ht="12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105" customFormat="1" ht="15" customHeight="1">
      <c r="A3" s="337" t="s">
        <v>236</v>
      </c>
      <c r="B3" s="322"/>
      <c r="C3" s="322"/>
      <c r="D3" s="318"/>
      <c r="E3" s="319" t="s">
        <v>237</v>
      </c>
      <c r="F3" s="322"/>
      <c r="G3" s="322"/>
      <c r="H3" s="318"/>
      <c r="I3" s="320" t="s">
        <v>238</v>
      </c>
      <c r="J3" s="321"/>
      <c r="K3" s="321"/>
      <c r="L3" s="321"/>
      <c r="M3" s="321" t="s">
        <v>239</v>
      </c>
      <c r="N3" s="321"/>
      <c r="O3" s="321"/>
      <c r="P3" s="321"/>
    </row>
    <row r="4" spans="1:16" s="105" customFormat="1" ht="15" customHeight="1">
      <c r="A4" s="331" t="s">
        <v>240</v>
      </c>
      <c r="B4" s="332"/>
      <c r="C4" s="332"/>
      <c r="D4" s="333"/>
      <c r="E4" s="334" t="s">
        <v>241</v>
      </c>
      <c r="F4" s="332"/>
      <c r="G4" s="332"/>
      <c r="H4" s="333"/>
      <c r="I4" s="335" t="s">
        <v>242</v>
      </c>
      <c r="J4" s="336"/>
      <c r="K4" s="336"/>
      <c r="L4" s="336"/>
      <c r="M4" s="336" t="s">
        <v>243</v>
      </c>
      <c r="N4" s="336"/>
      <c r="O4" s="336"/>
      <c r="P4" s="336"/>
    </row>
    <row r="5" spans="1:16" s="105" customFormat="1" ht="15" customHeight="1">
      <c r="A5" s="357" t="s">
        <v>244</v>
      </c>
      <c r="B5" s="350" t="s">
        <v>86</v>
      </c>
      <c r="C5" s="108" t="s">
        <v>245</v>
      </c>
      <c r="D5" s="108" t="s">
        <v>246</v>
      </c>
      <c r="E5" s="345" t="s">
        <v>244</v>
      </c>
      <c r="F5" s="350" t="s">
        <v>86</v>
      </c>
      <c r="G5" s="108" t="s">
        <v>245</v>
      </c>
      <c r="H5" s="108" t="s">
        <v>246</v>
      </c>
      <c r="I5" s="345" t="s">
        <v>244</v>
      </c>
      <c r="J5" s="350" t="s">
        <v>86</v>
      </c>
      <c r="K5" s="108" t="s">
        <v>245</v>
      </c>
      <c r="L5" s="109" t="s">
        <v>246</v>
      </c>
      <c r="M5" s="357" t="s">
        <v>244</v>
      </c>
      <c r="N5" s="350" t="s">
        <v>86</v>
      </c>
      <c r="O5" s="108" t="s">
        <v>245</v>
      </c>
      <c r="P5" s="109" t="s">
        <v>246</v>
      </c>
    </row>
    <row r="6" spans="1:16" s="105" customFormat="1" ht="15" customHeight="1">
      <c r="A6" s="339"/>
      <c r="B6" s="330"/>
      <c r="C6" s="104" t="s">
        <v>247</v>
      </c>
      <c r="D6" s="104" t="s">
        <v>248</v>
      </c>
      <c r="E6" s="347"/>
      <c r="F6" s="330"/>
      <c r="G6" s="104" t="s">
        <v>247</v>
      </c>
      <c r="H6" s="104" t="s">
        <v>248</v>
      </c>
      <c r="I6" s="347"/>
      <c r="J6" s="330"/>
      <c r="K6" s="104" t="s">
        <v>247</v>
      </c>
      <c r="L6" s="106" t="s">
        <v>248</v>
      </c>
      <c r="M6" s="339"/>
      <c r="N6" s="330"/>
      <c r="O6" s="104" t="s">
        <v>247</v>
      </c>
      <c r="P6" s="106" t="s">
        <v>248</v>
      </c>
    </row>
    <row r="7" spans="1:16" s="105" customFormat="1" ht="15" customHeight="1">
      <c r="A7" s="357" t="s">
        <v>249</v>
      </c>
      <c r="B7" s="65" t="s">
        <v>250</v>
      </c>
      <c r="C7" s="110" t="s">
        <v>251</v>
      </c>
      <c r="D7" s="111">
        <v>55002</v>
      </c>
      <c r="E7" s="345" t="s">
        <v>252</v>
      </c>
      <c r="F7" s="65" t="s">
        <v>155</v>
      </c>
      <c r="G7" s="110" t="s">
        <v>253</v>
      </c>
      <c r="H7" s="111">
        <v>190228</v>
      </c>
      <c r="I7" s="345" t="s">
        <v>254</v>
      </c>
      <c r="J7" s="65" t="s">
        <v>255</v>
      </c>
      <c r="K7" s="110" t="s">
        <v>355</v>
      </c>
      <c r="L7" s="112">
        <v>146452</v>
      </c>
      <c r="M7" s="323" t="s">
        <v>256</v>
      </c>
      <c r="N7" s="65" t="s">
        <v>257</v>
      </c>
      <c r="O7" s="110" t="s">
        <v>356</v>
      </c>
      <c r="P7" s="112">
        <v>393200</v>
      </c>
    </row>
    <row r="8" spans="1:16" s="105" customFormat="1" ht="15" customHeight="1">
      <c r="A8" s="338"/>
      <c r="B8" s="66" t="s">
        <v>155</v>
      </c>
      <c r="C8" s="113" t="s">
        <v>357</v>
      </c>
      <c r="D8" s="114">
        <v>78000</v>
      </c>
      <c r="E8" s="346"/>
      <c r="F8" s="66" t="s">
        <v>258</v>
      </c>
      <c r="G8" s="113" t="s">
        <v>358</v>
      </c>
      <c r="H8" s="114">
        <v>167400</v>
      </c>
      <c r="I8" s="346"/>
      <c r="J8" s="66" t="s">
        <v>259</v>
      </c>
      <c r="K8" s="113" t="s">
        <v>359</v>
      </c>
      <c r="L8" s="115">
        <v>148568</v>
      </c>
      <c r="M8" s="324"/>
      <c r="N8" s="66" t="s">
        <v>260</v>
      </c>
      <c r="O8" s="113" t="s">
        <v>356</v>
      </c>
      <c r="P8" s="115">
        <v>401896</v>
      </c>
    </row>
    <row r="9" spans="1:16" s="105" customFormat="1" ht="15" customHeight="1">
      <c r="A9" s="338"/>
      <c r="B9" s="66" t="s">
        <v>261</v>
      </c>
      <c r="C9" s="113" t="s">
        <v>262</v>
      </c>
      <c r="D9" s="114">
        <v>88001</v>
      </c>
      <c r="E9" s="346"/>
      <c r="F9" s="66" t="s">
        <v>250</v>
      </c>
      <c r="G9" s="113" t="s">
        <v>263</v>
      </c>
      <c r="H9" s="114">
        <v>240360</v>
      </c>
      <c r="I9" s="346"/>
      <c r="J9" s="66" t="s">
        <v>264</v>
      </c>
      <c r="K9" s="113" t="s">
        <v>265</v>
      </c>
      <c r="L9" s="115">
        <v>112530</v>
      </c>
      <c r="M9" s="324"/>
      <c r="N9" s="66" t="s">
        <v>266</v>
      </c>
      <c r="O9" s="113" t="s">
        <v>267</v>
      </c>
      <c r="P9" s="115">
        <v>486385</v>
      </c>
    </row>
    <row r="10" spans="1:16" s="105" customFormat="1" ht="15" customHeight="1">
      <c r="A10" s="338"/>
      <c r="B10" s="66" t="s">
        <v>268</v>
      </c>
      <c r="C10" s="113" t="s">
        <v>269</v>
      </c>
      <c r="D10" s="114">
        <v>67084</v>
      </c>
      <c r="E10" s="346"/>
      <c r="F10" s="66" t="s">
        <v>270</v>
      </c>
      <c r="G10" s="113" t="s">
        <v>360</v>
      </c>
      <c r="H10" s="114">
        <v>215000</v>
      </c>
      <c r="I10" s="346"/>
      <c r="J10" s="66" t="s">
        <v>271</v>
      </c>
      <c r="K10" s="113" t="s">
        <v>361</v>
      </c>
      <c r="L10" s="115">
        <v>148840</v>
      </c>
      <c r="M10" s="324"/>
      <c r="N10" s="66" t="s">
        <v>272</v>
      </c>
      <c r="O10" s="113" t="s">
        <v>362</v>
      </c>
      <c r="P10" s="115">
        <v>537269</v>
      </c>
    </row>
    <row r="11" spans="1:16" s="105" customFormat="1" ht="15" customHeight="1">
      <c r="A11" s="338"/>
      <c r="B11" s="66" t="s">
        <v>273</v>
      </c>
      <c r="C11" s="113" t="s">
        <v>363</v>
      </c>
      <c r="D11" s="114">
        <v>60648</v>
      </c>
      <c r="E11" s="346"/>
      <c r="F11" s="66" t="s">
        <v>266</v>
      </c>
      <c r="G11" s="113" t="s">
        <v>364</v>
      </c>
      <c r="H11" s="114">
        <v>222000</v>
      </c>
      <c r="I11" s="347"/>
      <c r="J11" s="67" t="s">
        <v>274</v>
      </c>
      <c r="K11" s="116" t="s">
        <v>365</v>
      </c>
      <c r="L11" s="117">
        <v>79018</v>
      </c>
      <c r="M11" s="324"/>
      <c r="N11" s="66" t="s">
        <v>155</v>
      </c>
      <c r="O11" s="113" t="s">
        <v>366</v>
      </c>
      <c r="P11" s="115">
        <v>809992</v>
      </c>
    </row>
    <row r="12" spans="1:16" s="105" customFormat="1" ht="15" customHeight="1">
      <c r="A12" s="338"/>
      <c r="B12" s="66" t="s">
        <v>258</v>
      </c>
      <c r="C12" s="113" t="s">
        <v>367</v>
      </c>
      <c r="D12" s="114">
        <v>44699</v>
      </c>
      <c r="E12" s="346"/>
      <c r="F12" s="66" t="s">
        <v>257</v>
      </c>
      <c r="G12" s="113" t="s">
        <v>368</v>
      </c>
      <c r="H12" s="114">
        <v>270000</v>
      </c>
      <c r="I12" s="325" t="s">
        <v>275</v>
      </c>
      <c r="J12" s="65" t="s">
        <v>276</v>
      </c>
      <c r="K12" s="110" t="s">
        <v>369</v>
      </c>
      <c r="L12" s="112">
        <v>589000</v>
      </c>
      <c r="M12" s="324"/>
      <c r="N12" s="66" t="s">
        <v>255</v>
      </c>
      <c r="O12" s="113" t="s">
        <v>370</v>
      </c>
      <c r="P12" s="115">
        <v>97618</v>
      </c>
    </row>
    <row r="13" spans="1:16" s="105" customFormat="1" ht="15" customHeight="1">
      <c r="A13" s="338"/>
      <c r="B13" s="66" t="s">
        <v>276</v>
      </c>
      <c r="C13" s="113" t="s">
        <v>367</v>
      </c>
      <c r="D13" s="114">
        <v>55999</v>
      </c>
      <c r="E13" s="346"/>
      <c r="F13" s="66" t="s">
        <v>277</v>
      </c>
      <c r="G13" s="113" t="s">
        <v>371</v>
      </c>
      <c r="H13" s="114">
        <v>305142</v>
      </c>
      <c r="I13" s="326"/>
      <c r="J13" s="66" t="s">
        <v>270</v>
      </c>
      <c r="K13" s="113" t="s">
        <v>372</v>
      </c>
      <c r="L13" s="115">
        <v>570000</v>
      </c>
      <c r="M13" s="324"/>
      <c r="N13" s="66" t="s">
        <v>278</v>
      </c>
      <c r="O13" s="113" t="s">
        <v>373</v>
      </c>
      <c r="P13" s="115">
        <v>283902</v>
      </c>
    </row>
    <row r="14" spans="1:16" s="105" customFormat="1" ht="15" customHeight="1">
      <c r="A14" s="338"/>
      <c r="B14" s="66" t="s">
        <v>279</v>
      </c>
      <c r="C14" s="113" t="s">
        <v>280</v>
      </c>
      <c r="D14" s="114">
        <v>63000</v>
      </c>
      <c r="E14" s="346"/>
      <c r="F14" s="66" t="s">
        <v>281</v>
      </c>
      <c r="G14" s="113" t="s">
        <v>282</v>
      </c>
      <c r="H14" s="114">
        <v>244000</v>
      </c>
      <c r="I14" s="326"/>
      <c r="J14" s="66" t="s">
        <v>250</v>
      </c>
      <c r="K14" s="113" t="s">
        <v>283</v>
      </c>
      <c r="L14" s="115">
        <v>556860</v>
      </c>
      <c r="M14" s="324"/>
      <c r="N14" s="66" t="s">
        <v>261</v>
      </c>
      <c r="O14" s="113" t="s">
        <v>284</v>
      </c>
      <c r="P14" s="115">
        <v>283587</v>
      </c>
    </row>
    <row r="15" spans="1:16" s="105" customFormat="1" ht="15" customHeight="1">
      <c r="A15" s="338"/>
      <c r="B15" s="66" t="s">
        <v>281</v>
      </c>
      <c r="C15" s="113" t="s">
        <v>285</v>
      </c>
      <c r="D15" s="114">
        <v>74000</v>
      </c>
      <c r="E15" s="346"/>
      <c r="F15" s="66" t="s">
        <v>260</v>
      </c>
      <c r="G15" s="113" t="s">
        <v>374</v>
      </c>
      <c r="H15" s="114">
        <v>216960</v>
      </c>
      <c r="I15" s="326"/>
      <c r="J15" s="66" t="s">
        <v>257</v>
      </c>
      <c r="K15" s="113" t="s">
        <v>375</v>
      </c>
      <c r="L15" s="115">
        <v>245140</v>
      </c>
      <c r="M15" s="324"/>
      <c r="N15" s="67" t="s">
        <v>286</v>
      </c>
      <c r="O15" s="116" t="s">
        <v>376</v>
      </c>
      <c r="P15" s="117">
        <v>168629</v>
      </c>
    </row>
    <row r="16" spans="1:16" s="105" customFormat="1" ht="15" customHeight="1">
      <c r="A16" s="338"/>
      <c r="B16" s="66" t="s">
        <v>286</v>
      </c>
      <c r="C16" s="113" t="s">
        <v>377</v>
      </c>
      <c r="D16" s="114">
        <v>53000</v>
      </c>
      <c r="E16" s="346"/>
      <c r="F16" s="66" t="s">
        <v>287</v>
      </c>
      <c r="G16" s="113" t="s">
        <v>378</v>
      </c>
      <c r="H16" s="114">
        <v>178000</v>
      </c>
      <c r="I16" s="326"/>
      <c r="J16" s="66" t="s">
        <v>266</v>
      </c>
      <c r="K16" s="113" t="s">
        <v>379</v>
      </c>
      <c r="L16" s="115">
        <v>413680</v>
      </c>
      <c r="M16" s="357" t="s">
        <v>288</v>
      </c>
      <c r="N16" s="65" t="s">
        <v>270</v>
      </c>
      <c r="O16" s="110" t="s">
        <v>380</v>
      </c>
      <c r="P16" s="112">
        <v>280558</v>
      </c>
    </row>
    <row r="17" spans="1:16" s="105" customFormat="1" ht="15" customHeight="1">
      <c r="A17" s="338"/>
      <c r="B17" s="66" t="s">
        <v>274</v>
      </c>
      <c r="C17" s="113" t="s">
        <v>377</v>
      </c>
      <c r="D17" s="114">
        <v>50000</v>
      </c>
      <c r="E17" s="346"/>
      <c r="F17" s="66" t="s">
        <v>289</v>
      </c>
      <c r="G17" s="113" t="s">
        <v>378</v>
      </c>
      <c r="H17" s="114">
        <v>194050</v>
      </c>
      <c r="I17" s="326"/>
      <c r="J17" s="66" t="s">
        <v>155</v>
      </c>
      <c r="K17" s="113" t="s">
        <v>381</v>
      </c>
      <c r="L17" s="115">
        <v>635299</v>
      </c>
      <c r="M17" s="328"/>
      <c r="N17" s="66" t="s">
        <v>274</v>
      </c>
      <c r="O17" s="113">
        <v>3</v>
      </c>
      <c r="P17" s="115">
        <v>48956</v>
      </c>
    </row>
    <row r="18" spans="1:16" s="105" customFormat="1" ht="15" customHeight="1">
      <c r="A18" s="338"/>
      <c r="B18" s="66" t="s">
        <v>259</v>
      </c>
      <c r="C18" s="113" t="s">
        <v>382</v>
      </c>
      <c r="D18" s="114">
        <v>56000</v>
      </c>
      <c r="E18" s="346"/>
      <c r="F18" s="66" t="s">
        <v>290</v>
      </c>
      <c r="G18" s="113" t="s">
        <v>378</v>
      </c>
      <c r="H18" s="342">
        <v>345050</v>
      </c>
      <c r="I18" s="326"/>
      <c r="J18" s="66" t="s">
        <v>291</v>
      </c>
      <c r="K18" s="113" t="s">
        <v>383</v>
      </c>
      <c r="L18" s="115">
        <v>523812</v>
      </c>
      <c r="M18" s="328"/>
      <c r="N18" s="66" t="s">
        <v>292</v>
      </c>
      <c r="O18" s="113" t="s">
        <v>293</v>
      </c>
      <c r="P18" s="115">
        <v>231954</v>
      </c>
    </row>
    <row r="19" spans="1:16" s="105" customFormat="1" ht="15" customHeight="1">
      <c r="A19" s="338"/>
      <c r="B19" s="66" t="s">
        <v>292</v>
      </c>
      <c r="C19" s="113" t="s">
        <v>294</v>
      </c>
      <c r="D19" s="114">
        <v>56000</v>
      </c>
      <c r="E19" s="346"/>
      <c r="F19" s="66" t="s">
        <v>295</v>
      </c>
      <c r="G19" s="113" t="s">
        <v>296</v>
      </c>
      <c r="H19" s="343"/>
      <c r="I19" s="326"/>
      <c r="J19" s="66" t="s">
        <v>255</v>
      </c>
      <c r="K19" s="113" t="s">
        <v>297</v>
      </c>
      <c r="L19" s="115">
        <v>272550</v>
      </c>
      <c r="M19" s="329"/>
      <c r="N19" s="67" t="s">
        <v>250</v>
      </c>
      <c r="O19" s="116" t="s">
        <v>298</v>
      </c>
      <c r="P19" s="117">
        <v>276128</v>
      </c>
    </row>
    <row r="20" spans="1:16" s="105" customFormat="1" ht="15" customHeight="1">
      <c r="A20" s="338"/>
      <c r="B20" s="66" t="s">
        <v>270</v>
      </c>
      <c r="C20" s="113" t="s">
        <v>382</v>
      </c>
      <c r="D20" s="114">
        <v>70000</v>
      </c>
      <c r="E20" s="346"/>
      <c r="F20" s="66" t="s">
        <v>299</v>
      </c>
      <c r="G20" s="113" t="s">
        <v>378</v>
      </c>
      <c r="H20" s="344"/>
      <c r="I20" s="326"/>
      <c r="J20" s="66" t="s">
        <v>277</v>
      </c>
      <c r="K20" s="113" t="s">
        <v>384</v>
      </c>
      <c r="L20" s="115">
        <v>388412</v>
      </c>
      <c r="M20" s="357" t="s">
        <v>300</v>
      </c>
      <c r="N20" s="68" t="s">
        <v>255</v>
      </c>
      <c r="O20" s="120" t="s">
        <v>301</v>
      </c>
      <c r="P20" s="121">
        <v>45400</v>
      </c>
    </row>
    <row r="21" spans="1:16" s="105" customFormat="1" ht="15" customHeight="1">
      <c r="A21" s="338"/>
      <c r="B21" s="66" t="s">
        <v>291</v>
      </c>
      <c r="C21" s="113" t="s">
        <v>302</v>
      </c>
      <c r="D21" s="114">
        <v>64000</v>
      </c>
      <c r="E21" s="346"/>
      <c r="F21" s="66" t="s">
        <v>268</v>
      </c>
      <c r="G21" s="113" t="s">
        <v>303</v>
      </c>
      <c r="H21" s="114">
        <v>283034</v>
      </c>
      <c r="I21" s="326"/>
      <c r="J21" s="66" t="s">
        <v>260</v>
      </c>
      <c r="K21" s="113" t="s">
        <v>385</v>
      </c>
      <c r="L21" s="115">
        <v>281020</v>
      </c>
      <c r="M21" s="328"/>
      <c r="N21" s="66" t="s">
        <v>261</v>
      </c>
      <c r="O21" s="113" t="s">
        <v>304</v>
      </c>
      <c r="P21" s="115">
        <v>42100</v>
      </c>
    </row>
    <row r="22" spans="1:16" s="105" customFormat="1" ht="15" customHeight="1">
      <c r="A22" s="338"/>
      <c r="B22" s="66" t="s">
        <v>287</v>
      </c>
      <c r="C22" s="113" t="s">
        <v>305</v>
      </c>
      <c r="D22" s="114">
        <v>64000</v>
      </c>
      <c r="E22" s="346"/>
      <c r="F22" s="66" t="s">
        <v>306</v>
      </c>
      <c r="G22" s="113" t="s">
        <v>386</v>
      </c>
      <c r="H22" s="342">
        <v>470000</v>
      </c>
      <c r="I22" s="326"/>
      <c r="J22" s="66" t="s">
        <v>290</v>
      </c>
      <c r="K22" s="113" t="s">
        <v>387</v>
      </c>
      <c r="L22" s="115">
        <v>423540</v>
      </c>
      <c r="M22" s="328"/>
      <c r="N22" s="66" t="s">
        <v>307</v>
      </c>
      <c r="O22" s="113" t="s">
        <v>388</v>
      </c>
      <c r="P22" s="115">
        <v>45900</v>
      </c>
    </row>
    <row r="23" spans="1:16" s="105" customFormat="1" ht="15" customHeight="1">
      <c r="A23" s="338"/>
      <c r="B23" s="66" t="s">
        <v>308</v>
      </c>
      <c r="C23" s="113" t="s">
        <v>389</v>
      </c>
      <c r="D23" s="114">
        <v>54000</v>
      </c>
      <c r="E23" s="346"/>
      <c r="F23" s="66" t="s">
        <v>272</v>
      </c>
      <c r="G23" s="113" t="s">
        <v>386</v>
      </c>
      <c r="H23" s="343"/>
      <c r="I23" s="326"/>
      <c r="J23" s="66" t="s">
        <v>309</v>
      </c>
      <c r="K23" s="113" t="s">
        <v>310</v>
      </c>
      <c r="L23" s="115">
        <v>271458</v>
      </c>
      <c r="M23" s="328"/>
      <c r="N23" s="66" t="s">
        <v>259</v>
      </c>
      <c r="O23" s="113" t="s">
        <v>311</v>
      </c>
      <c r="P23" s="115">
        <v>46100</v>
      </c>
    </row>
    <row r="24" spans="1:16" s="105" customFormat="1" ht="15" customHeight="1">
      <c r="A24" s="338"/>
      <c r="B24" s="66" t="s">
        <v>266</v>
      </c>
      <c r="C24" s="113" t="s">
        <v>312</v>
      </c>
      <c r="D24" s="114">
        <v>71408</v>
      </c>
      <c r="E24" s="346"/>
      <c r="F24" s="66" t="s">
        <v>313</v>
      </c>
      <c r="G24" s="113" t="s">
        <v>386</v>
      </c>
      <c r="H24" s="343"/>
      <c r="I24" s="327"/>
      <c r="J24" s="67" t="s">
        <v>261</v>
      </c>
      <c r="K24" s="116">
        <v>5</v>
      </c>
      <c r="L24" s="117">
        <v>40316</v>
      </c>
      <c r="M24" s="357" t="s">
        <v>314</v>
      </c>
      <c r="N24" s="348" t="s">
        <v>290</v>
      </c>
      <c r="O24" s="350" t="s">
        <v>390</v>
      </c>
      <c r="P24" s="352">
        <v>96745</v>
      </c>
    </row>
    <row r="25" spans="1:16" s="105" customFormat="1" ht="15" customHeight="1">
      <c r="A25" s="338"/>
      <c r="B25" s="66" t="s">
        <v>315</v>
      </c>
      <c r="C25" s="113" t="s">
        <v>389</v>
      </c>
      <c r="D25" s="114">
        <v>66000</v>
      </c>
      <c r="E25" s="346"/>
      <c r="F25" s="66" t="s">
        <v>316</v>
      </c>
      <c r="G25" s="113" t="s">
        <v>359</v>
      </c>
      <c r="H25" s="343"/>
      <c r="I25" s="345" t="s">
        <v>317</v>
      </c>
      <c r="J25" s="65" t="s">
        <v>318</v>
      </c>
      <c r="K25" s="110" t="s">
        <v>319</v>
      </c>
      <c r="L25" s="112">
        <v>153200</v>
      </c>
      <c r="M25" s="329"/>
      <c r="N25" s="349"/>
      <c r="O25" s="351"/>
      <c r="P25" s="353"/>
    </row>
    <row r="26" spans="1:16" s="105" customFormat="1" ht="15" customHeight="1">
      <c r="A26" s="339"/>
      <c r="B26" s="67" t="s">
        <v>320</v>
      </c>
      <c r="C26" s="116" t="s">
        <v>389</v>
      </c>
      <c r="D26" s="123">
        <v>60000</v>
      </c>
      <c r="E26" s="346"/>
      <c r="F26" s="66" t="s">
        <v>321</v>
      </c>
      <c r="G26" s="113">
        <v>54</v>
      </c>
      <c r="H26" s="343"/>
      <c r="I26" s="346"/>
      <c r="J26" s="66" t="s">
        <v>322</v>
      </c>
      <c r="K26" s="113" t="s">
        <v>375</v>
      </c>
      <c r="L26" s="115">
        <v>159260</v>
      </c>
      <c r="M26" s="354" t="s">
        <v>323</v>
      </c>
      <c r="N26" s="70" t="s">
        <v>315</v>
      </c>
      <c r="O26" s="110">
        <v>10</v>
      </c>
      <c r="P26" s="124">
        <v>68120</v>
      </c>
    </row>
    <row r="27" spans="1:16" s="105" customFormat="1" ht="15" customHeight="1">
      <c r="A27" s="357" t="s">
        <v>324</v>
      </c>
      <c r="B27" s="65" t="s">
        <v>250</v>
      </c>
      <c r="C27" s="110" t="s">
        <v>325</v>
      </c>
      <c r="D27" s="111">
        <v>16680</v>
      </c>
      <c r="E27" s="346"/>
      <c r="F27" s="66" t="s">
        <v>326</v>
      </c>
      <c r="G27" s="113">
        <v>56</v>
      </c>
      <c r="H27" s="344"/>
      <c r="I27" s="346"/>
      <c r="J27" s="66" t="s">
        <v>326</v>
      </c>
      <c r="K27" s="113" t="s">
        <v>327</v>
      </c>
      <c r="L27" s="115">
        <v>194378</v>
      </c>
      <c r="M27" s="355"/>
      <c r="N27" s="71" t="s">
        <v>308</v>
      </c>
      <c r="O27" s="113">
        <v>10</v>
      </c>
      <c r="P27" s="125">
        <v>1270</v>
      </c>
    </row>
    <row r="28" spans="1:16" s="105" customFormat="1" ht="15" customHeight="1">
      <c r="A28" s="338"/>
      <c r="B28" s="66" t="s">
        <v>155</v>
      </c>
      <c r="C28" s="113" t="s">
        <v>391</v>
      </c>
      <c r="D28" s="114">
        <v>29390</v>
      </c>
      <c r="E28" s="346"/>
      <c r="F28" s="66" t="s">
        <v>315</v>
      </c>
      <c r="G28" s="113" t="s">
        <v>392</v>
      </c>
      <c r="H28" s="114">
        <v>218000</v>
      </c>
      <c r="I28" s="347"/>
      <c r="J28" s="67" t="s">
        <v>272</v>
      </c>
      <c r="K28" s="116" t="s">
        <v>393</v>
      </c>
      <c r="L28" s="117">
        <v>171972</v>
      </c>
      <c r="M28" s="356"/>
      <c r="N28" s="72" t="s">
        <v>328</v>
      </c>
      <c r="O28" s="116">
        <v>10</v>
      </c>
      <c r="P28" s="126">
        <v>13500</v>
      </c>
    </row>
    <row r="29" spans="1:16" s="105" customFormat="1" ht="15" customHeight="1">
      <c r="A29" s="338"/>
      <c r="B29" s="66" t="s">
        <v>261</v>
      </c>
      <c r="C29" s="113" t="s">
        <v>305</v>
      </c>
      <c r="D29" s="114">
        <v>39000</v>
      </c>
      <c r="E29" s="346"/>
      <c r="F29" s="66" t="s">
        <v>329</v>
      </c>
      <c r="G29" s="113" t="s">
        <v>394</v>
      </c>
      <c r="H29" s="114">
        <v>176000</v>
      </c>
      <c r="I29" s="345" t="s">
        <v>330</v>
      </c>
      <c r="J29" s="65" t="s">
        <v>274</v>
      </c>
      <c r="K29" s="110">
        <v>55</v>
      </c>
      <c r="L29" s="112">
        <v>39028</v>
      </c>
      <c r="M29" s="107"/>
      <c r="N29" s="69"/>
      <c r="O29" s="108"/>
      <c r="P29" s="122"/>
    </row>
    <row r="30" spans="1:16" s="105" customFormat="1" ht="15" customHeight="1">
      <c r="A30" s="339"/>
      <c r="B30" s="67" t="s">
        <v>258</v>
      </c>
      <c r="C30" s="116" t="s">
        <v>389</v>
      </c>
      <c r="D30" s="123">
        <v>14500</v>
      </c>
      <c r="E30" s="347"/>
      <c r="F30" s="67" t="s">
        <v>276</v>
      </c>
      <c r="G30" s="116">
        <v>54</v>
      </c>
      <c r="H30" s="123">
        <v>36100</v>
      </c>
      <c r="I30" s="347"/>
      <c r="J30" s="67" t="s">
        <v>273</v>
      </c>
      <c r="K30" s="116">
        <v>55</v>
      </c>
      <c r="L30" s="117">
        <v>46592</v>
      </c>
      <c r="M30" s="118"/>
      <c r="N30" s="73"/>
      <c r="O30" s="127"/>
      <c r="P30" s="128"/>
    </row>
    <row r="31" spans="1:16" s="105" customFormat="1" ht="15" customHeight="1">
      <c r="A31" s="129"/>
      <c r="B31" s="130"/>
      <c r="C31" s="131"/>
      <c r="D31" s="132"/>
      <c r="E31" s="345" t="s">
        <v>324</v>
      </c>
      <c r="F31" s="65" t="s">
        <v>155</v>
      </c>
      <c r="G31" s="110" t="s">
        <v>331</v>
      </c>
      <c r="H31" s="111">
        <v>126000</v>
      </c>
      <c r="I31" s="345" t="s">
        <v>332</v>
      </c>
      <c r="J31" s="65" t="s">
        <v>308</v>
      </c>
      <c r="K31" s="110" t="s">
        <v>395</v>
      </c>
      <c r="L31" s="112">
        <v>79000</v>
      </c>
      <c r="M31" s="92"/>
      <c r="N31" s="73"/>
      <c r="O31" s="127"/>
      <c r="P31" s="128"/>
    </row>
    <row r="32" spans="1:16" s="105" customFormat="1" ht="15" customHeight="1">
      <c r="A32" s="133"/>
      <c r="B32" s="130"/>
      <c r="C32" s="131"/>
      <c r="D32" s="132"/>
      <c r="E32" s="346"/>
      <c r="F32" s="66" t="s">
        <v>270</v>
      </c>
      <c r="G32" s="113" t="s">
        <v>355</v>
      </c>
      <c r="H32" s="114">
        <v>100000</v>
      </c>
      <c r="I32" s="347"/>
      <c r="J32" s="67" t="s">
        <v>307</v>
      </c>
      <c r="K32" s="116" t="s">
        <v>396</v>
      </c>
      <c r="L32" s="117">
        <v>75170</v>
      </c>
      <c r="M32" s="118"/>
      <c r="N32" s="73"/>
      <c r="O32" s="127"/>
      <c r="P32" s="128"/>
    </row>
    <row r="33" spans="1:16" s="105" customFormat="1" ht="15" customHeight="1">
      <c r="A33" s="133"/>
      <c r="B33" s="130"/>
      <c r="C33" s="131"/>
      <c r="D33" s="132"/>
      <c r="E33" s="347"/>
      <c r="F33" s="67" t="s">
        <v>266</v>
      </c>
      <c r="G33" s="116" t="s">
        <v>397</v>
      </c>
      <c r="H33" s="123">
        <v>116000</v>
      </c>
      <c r="I33" s="345" t="s">
        <v>333</v>
      </c>
      <c r="J33" s="65" t="s">
        <v>334</v>
      </c>
      <c r="K33" s="110">
        <v>59</v>
      </c>
      <c r="L33" s="112">
        <v>53000</v>
      </c>
      <c r="M33" s="92"/>
      <c r="N33" s="73"/>
      <c r="O33" s="127"/>
      <c r="P33" s="128"/>
    </row>
    <row r="34" spans="1:16" s="105" customFormat="1" ht="15" customHeight="1">
      <c r="A34" s="133"/>
      <c r="B34" s="130"/>
      <c r="C34" s="131"/>
      <c r="D34" s="132"/>
      <c r="E34" s="134"/>
      <c r="F34" s="130"/>
      <c r="G34" s="131"/>
      <c r="H34" s="132"/>
      <c r="I34" s="346"/>
      <c r="J34" s="66" t="s">
        <v>274</v>
      </c>
      <c r="K34" s="113">
        <v>60</v>
      </c>
      <c r="L34" s="115">
        <v>44500</v>
      </c>
      <c r="M34" s="118"/>
      <c r="N34" s="73"/>
      <c r="O34" s="127"/>
      <c r="P34" s="128"/>
    </row>
    <row r="35" spans="1:16" s="105" customFormat="1" ht="15" customHeight="1">
      <c r="A35" s="133"/>
      <c r="B35" s="130"/>
      <c r="C35" s="131"/>
      <c r="D35" s="132"/>
      <c r="E35" s="131"/>
      <c r="F35" s="130"/>
      <c r="G35" s="131"/>
      <c r="H35" s="132"/>
      <c r="I35" s="346"/>
      <c r="J35" s="66" t="s">
        <v>289</v>
      </c>
      <c r="K35" s="113">
        <v>61</v>
      </c>
      <c r="L35" s="115">
        <v>47108</v>
      </c>
      <c r="M35" s="118"/>
      <c r="N35" s="73"/>
      <c r="O35" s="127"/>
      <c r="P35" s="128"/>
    </row>
    <row r="36" spans="1:16" s="105" customFormat="1" ht="15" customHeight="1">
      <c r="A36" s="133"/>
      <c r="B36" s="130"/>
      <c r="C36" s="131"/>
      <c r="D36" s="132"/>
      <c r="E36" s="131"/>
      <c r="F36" s="130"/>
      <c r="G36" s="131"/>
      <c r="H36" s="132"/>
      <c r="I36" s="347"/>
      <c r="J36" s="67" t="s">
        <v>315</v>
      </c>
      <c r="K36" s="116">
        <v>61</v>
      </c>
      <c r="L36" s="117">
        <v>43200</v>
      </c>
      <c r="M36" s="118"/>
      <c r="N36" s="73"/>
      <c r="O36" s="127"/>
      <c r="P36" s="128"/>
    </row>
    <row r="37" spans="1:16" s="105" customFormat="1" ht="15" customHeight="1">
      <c r="A37" s="133"/>
      <c r="B37" s="130"/>
      <c r="C37" s="131"/>
      <c r="D37" s="132"/>
      <c r="E37" s="131"/>
      <c r="F37" s="130"/>
      <c r="G37" s="131"/>
      <c r="H37" s="132"/>
      <c r="I37" s="345" t="s">
        <v>335</v>
      </c>
      <c r="J37" s="74" t="s">
        <v>255</v>
      </c>
      <c r="K37" s="120">
        <v>62</v>
      </c>
      <c r="L37" s="121">
        <v>5310</v>
      </c>
      <c r="M37" s="92"/>
      <c r="N37" s="73"/>
      <c r="O37" s="127"/>
      <c r="P37" s="128"/>
    </row>
    <row r="38" spans="1:16" s="105" customFormat="1" ht="15" customHeight="1">
      <c r="A38" s="133"/>
      <c r="B38" s="130"/>
      <c r="C38" s="131"/>
      <c r="D38" s="132"/>
      <c r="E38" s="131"/>
      <c r="F38" s="130"/>
      <c r="G38" s="131"/>
      <c r="H38" s="132"/>
      <c r="I38" s="346"/>
      <c r="J38" s="75" t="s">
        <v>250</v>
      </c>
      <c r="K38" s="113">
        <v>62</v>
      </c>
      <c r="L38" s="115">
        <v>57730</v>
      </c>
      <c r="M38" s="118"/>
      <c r="N38" s="73"/>
      <c r="O38" s="127"/>
      <c r="P38" s="128"/>
    </row>
    <row r="39" spans="1:16" s="105" customFormat="1" ht="15" customHeight="1">
      <c r="A39" s="133"/>
      <c r="B39" s="130"/>
      <c r="C39" s="131"/>
      <c r="D39" s="132"/>
      <c r="E39" s="131"/>
      <c r="F39" s="130"/>
      <c r="G39" s="131"/>
      <c r="H39" s="132"/>
      <c r="I39" s="347"/>
      <c r="J39" s="76" t="s">
        <v>257</v>
      </c>
      <c r="K39" s="135">
        <v>62</v>
      </c>
      <c r="L39" s="136">
        <v>54900</v>
      </c>
      <c r="M39" s="118"/>
      <c r="N39" s="73"/>
      <c r="O39" s="127"/>
      <c r="P39" s="128"/>
    </row>
    <row r="40" spans="1:16" s="105" customFormat="1" ht="15" customHeight="1">
      <c r="A40" s="133"/>
      <c r="B40" s="130"/>
      <c r="C40" s="131"/>
      <c r="D40" s="132"/>
      <c r="E40" s="131"/>
      <c r="F40" s="130"/>
      <c r="G40" s="131"/>
      <c r="H40" s="132"/>
      <c r="I40" s="137" t="s">
        <v>336</v>
      </c>
      <c r="J40" s="77" t="s">
        <v>155</v>
      </c>
      <c r="K40" s="138" t="s">
        <v>337</v>
      </c>
      <c r="L40" s="139">
        <v>99600</v>
      </c>
      <c r="M40" s="140"/>
      <c r="N40" s="73"/>
      <c r="O40" s="127"/>
      <c r="P40" s="128"/>
    </row>
    <row r="41" spans="1:16" s="105" customFormat="1" ht="15" customHeight="1">
      <c r="A41" s="133"/>
      <c r="B41" s="130"/>
      <c r="C41" s="131"/>
      <c r="D41" s="132"/>
      <c r="E41" s="131"/>
      <c r="F41" s="130"/>
      <c r="G41" s="131"/>
      <c r="H41" s="132"/>
      <c r="I41" s="345" t="s">
        <v>338</v>
      </c>
      <c r="J41" s="74" t="s">
        <v>276</v>
      </c>
      <c r="K41" s="120">
        <v>63</v>
      </c>
      <c r="L41" s="121">
        <v>13972</v>
      </c>
      <c r="M41" s="92"/>
      <c r="N41" s="73"/>
      <c r="O41" s="127"/>
      <c r="P41" s="128"/>
    </row>
    <row r="42" spans="1:16" s="105" customFormat="1" ht="15" customHeight="1">
      <c r="A42" s="133"/>
      <c r="B42" s="130"/>
      <c r="C42" s="131"/>
      <c r="D42" s="132"/>
      <c r="E42" s="131"/>
      <c r="F42" s="130"/>
      <c r="G42" s="131"/>
      <c r="H42" s="132"/>
      <c r="I42" s="346"/>
      <c r="J42" s="75" t="s">
        <v>260</v>
      </c>
      <c r="K42" s="113">
        <v>63</v>
      </c>
      <c r="L42" s="115">
        <v>5000</v>
      </c>
      <c r="M42" s="118"/>
      <c r="N42" s="73"/>
      <c r="O42" s="127"/>
      <c r="P42" s="128"/>
    </row>
    <row r="43" spans="1:16" s="105" customFormat="1" ht="15" customHeight="1">
      <c r="A43" s="133"/>
      <c r="B43" s="130"/>
      <c r="C43" s="131"/>
      <c r="D43" s="132"/>
      <c r="E43" s="131"/>
      <c r="F43" s="130"/>
      <c r="G43" s="131"/>
      <c r="H43" s="132"/>
      <c r="I43" s="346"/>
      <c r="J43" s="75" t="s">
        <v>270</v>
      </c>
      <c r="K43" s="113">
        <v>63</v>
      </c>
      <c r="L43" s="115">
        <v>7430</v>
      </c>
      <c r="M43" s="118"/>
      <c r="N43" s="73"/>
      <c r="O43" s="127"/>
      <c r="P43" s="128"/>
    </row>
    <row r="44" spans="1:16" s="105" customFormat="1" ht="15" customHeight="1">
      <c r="A44" s="133"/>
      <c r="B44" s="130"/>
      <c r="C44" s="131"/>
      <c r="D44" s="132"/>
      <c r="E44" s="131"/>
      <c r="F44" s="130"/>
      <c r="G44" s="131"/>
      <c r="H44" s="132"/>
      <c r="I44" s="346"/>
      <c r="J44" s="75" t="s">
        <v>308</v>
      </c>
      <c r="K44" s="113">
        <v>63</v>
      </c>
      <c r="L44" s="115">
        <v>672</v>
      </c>
      <c r="M44" s="118"/>
      <c r="N44" s="73"/>
      <c r="O44" s="127"/>
      <c r="P44" s="128"/>
    </row>
    <row r="45" spans="1:16" s="105" customFormat="1" ht="15" customHeight="1">
      <c r="A45" s="133"/>
      <c r="B45" s="130"/>
      <c r="C45" s="131"/>
      <c r="D45" s="132"/>
      <c r="E45" s="131"/>
      <c r="F45" s="130"/>
      <c r="G45" s="131"/>
      <c r="H45" s="132"/>
      <c r="I45" s="346"/>
      <c r="J45" s="75" t="s">
        <v>155</v>
      </c>
      <c r="K45" s="113">
        <v>63</v>
      </c>
      <c r="L45" s="115">
        <v>10080</v>
      </c>
      <c r="M45" s="118"/>
      <c r="N45" s="73"/>
      <c r="O45" s="127"/>
      <c r="P45" s="128"/>
    </row>
    <row r="46" spans="1:16" s="105" customFormat="1" ht="15" customHeight="1">
      <c r="A46" s="133"/>
      <c r="B46" s="130"/>
      <c r="C46" s="131"/>
      <c r="D46" s="132"/>
      <c r="E46" s="131"/>
      <c r="F46" s="130"/>
      <c r="G46" s="131"/>
      <c r="H46" s="132"/>
      <c r="I46" s="346"/>
      <c r="J46" s="75" t="s">
        <v>266</v>
      </c>
      <c r="K46" s="113">
        <v>63</v>
      </c>
      <c r="L46" s="115">
        <v>15290</v>
      </c>
      <c r="M46" s="118"/>
      <c r="N46" s="73"/>
      <c r="O46" s="127"/>
      <c r="P46" s="128"/>
    </row>
    <row r="47" spans="1:16" s="105" customFormat="1" ht="15" customHeight="1">
      <c r="A47" s="133"/>
      <c r="B47" s="130"/>
      <c r="C47" s="131"/>
      <c r="D47" s="132"/>
      <c r="E47" s="131"/>
      <c r="F47" s="130"/>
      <c r="G47" s="131"/>
      <c r="H47" s="132"/>
      <c r="I47" s="346"/>
      <c r="J47" s="75" t="s">
        <v>291</v>
      </c>
      <c r="K47" s="113">
        <v>63</v>
      </c>
      <c r="L47" s="115">
        <v>60000</v>
      </c>
      <c r="M47" s="118"/>
      <c r="N47" s="73"/>
      <c r="O47" s="127"/>
      <c r="P47" s="128"/>
    </row>
    <row r="48" spans="1:16" s="105" customFormat="1" ht="15" customHeight="1">
      <c r="A48" s="133"/>
      <c r="B48" s="130"/>
      <c r="C48" s="131"/>
      <c r="D48" s="132"/>
      <c r="E48" s="131"/>
      <c r="F48" s="130"/>
      <c r="G48" s="131"/>
      <c r="H48" s="132"/>
      <c r="I48" s="346"/>
      <c r="J48" s="75" t="s">
        <v>250</v>
      </c>
      <c r="K48" s="113">
        <v>63</v>
      </c>
      <c r="L48" s="115">
        <v>3290</v>
      </c>
      <c r="M48" s="118"/>
      <c r="N48" s="73"/>
      <c r="O48" s="127"/>
      <c r="P48" s="128"/>
    </row>
    <row r="49" spans="1:16" s="105" customFormat="1" ht="15" customHeight="1">
      <c r="A49" s="133"/>
      <c r="B49" s="130"/>
      <c r="C49" s="131"/>
      <c r="D49" s="132"/>
      <c r="E49" s="131"/>
      <c r="F49" s="130"/>
      <c r="G49" s="131"/>
      <c r="H49" s="132"/>
      <c r="I49" s="346"/>
      <c r="J49" s="75" t="s">
        <v>257</v>
      </c>
      <c r="K49" s="113">
        <v>63</v>
      </c>
      <c r="L49" s="115">
        <v>4000</v>
      </c>
      <c r="M49" s="118"/>
      <c r="N49" s="73"/>
      <c r="O49" s="127"/>
      <c r="P49" s="128"/>
    </row>
    <row r="50" spans="1:16" s="105" customFormat="1" ht="15" customHeight="1">
      <c r="A50" s="133"/>
      <c r="B50" s="130"/>
      <c r="C50" s="131"/>
      <c r="D50" s="132"/>
      <c r="E50" s="131"/>
      <c r="F50" s="130"/>
      <c r="G50" s="131"/>
      <c r="H50" s="132"/>
      <c r="I50" s="346"/>
      <c r="J50" s="75" t="s">
        <v>277</v>
      </c>
      <c r="K50" s="113">
        <v>63</v>
      </c>
      <c r="L50" s="115">
        <v>4000</v>
      </c>
      <c r="M50" s="118"/>
      <c r="N50" s="73"/>
      <c r="O50" s="127"/>
      <c r="P50" s="128"/>
    </row>
    <row r="51" spans="1:16" s="105" customFormat="1" ht="15" customHeight="1">
      <c r="A51" s="141"/>
      <c r="B51" s="142"/>
      <c r="C51" s="143"/>
      <c r="D51" s="144"/>
      <c r="E51" s="143"/>
      <c r="F51" s="142"/>
      <c r="G51" s="143"/>
      <c r="H51" s="144"/>
      <c r="I51" s="347"/>
      <c r="J51" s="78" t="s">
        <v>261</v>
      </c>
      <c r="K51" s="116">
        <v>63</v>
      </c>
      <c r="L51" s="117">
        <v>2500</v>
      </c>
      <c r="M51" s="119"/>
      <c r="N51" s="79"/>
      <c r="O51" s="104"/>
      <c r="P51" s="145"/>
    </row>
    <row r="52" spans="1:16" s="151" customFormat="1" ht="15" customHeight="1" thickBot="1">
      <c r="A52" s="146" t="s">
        <v>102</v>
      </c>
      <c r="B52" s="340" t="s">
        <v>339</v>
      </c>
      <c r="C52" s="341"/>
      <c r="D52" s="147">
        <f>SUM(D7:D51)</f>
        <v>1350411</v>
      </c>
      <c r="E52" s="148" t="s">
        <v>102</v>
      </c>
      <c r="F52" s="340" t="s">
        <v>340</v>
      </c>
      <c r="G52" s="341"/>
      <c r="H52" s="147">
        <f>SUM(H7:H51)</f>
        <v>4313324</v>
      </c>
      <c r="I52" s="148" t="s">
        <v>102</v>
      </c>
      <c r="J52" s="340" t="s">
        <v>341</v>
      </c>
      <c r="K52" s="341"/>
      <c r="L52" s="149">
        <f>SUM(L7:L51)</f>
        <v>7296677</v>
      </c>
      <c r="M52" s="150" t="s">
        <v>102</v>
      </c>
      <c r="N52" s="340" t="s">
        <v>339</v>
      </c>
      <c r="O52" s="341"/>
      <c r="P52" s="149">
        <f>SUM(P7:P51)</f>
        <v>4659209</v>
      </c>
    </row>
    <row r="53" spans="1:16" s="151" customFormat="1" ht="12" customHeight="1">
      <c r="A53" s="152"/>
      <c r="B53" s="152"/>
      <c r="C53" s="152"/>
      <c r="D53" s="153"/>
      <c r="E53" s="152"/>
      <c r="F53" s="152"/>
      <c r="G53" s="152"/>
      <c r="H53" s="153"/>
      <c r="I53" s="152"/>
      <c r="J53" s="152"/>
      <c r="K53" s="152"/>
      <c r="L53" s="153"/>
      <c r="M53" s="152"/>
      <c r="N53" s="152"/>
      <c r="O53" s="152"/>
      <c r="P53" s="153"/>
    </row>
    <row r="54" s="105" customFormat="1" ht="12" customHeight="1">
      <c r="A54" s="105" t="s">
        <v>342</v>
      </c>
    </row>
    <row r="55" s="105" customFormat="1" ht="12" customHeight="1">
      <c r="B55" s="105" t="s">
        <v>343</v>
      </c>
    </row>
    <row r="56" s="105" customFormat="1" ht="12" customHeight="1">
      <c r="B56" s="105" t="s">
        <v>344</v>
      </c>
    </row>
    <row r="57" s="105" customFormat="1" ht="12" customHeight="1">
      <c r="B57" s="105" t="s">
        <v>345</v>
      </c>
    </row>
    <row r="58" s="105" customFormat="1" ht="12" customHeight="1">
      <c r="B58" s="105" t="s">
        <v>346</v>
      </c>
    </row>
    <row r="59" s="105" customFormat="1" ht="12" customHeight="1">
      <c r="B59" s="105" t="s">
        <v>347</v>
      </c>
    </row>
    <row r="60" s="105" customFormat="1" ht="12" customHeight="1">
      <c r="B60" s="105" t="s">
        <v>348</v>
      </c>
    </row>
    <row r="61" s="105" customFormat="1" ht="12" customHeight="1">
      <c r="B61" s="105" t="s">
        <v>349</v>
      </c>
    </row>
    <row r="62" s="105" customFormat="1" ht="12" customHeight="1">
      <c r="A62" s="105" t="s">
        <v>350</v>
      </c>
    </row>
    <row r="63" s="105" customFormat="1" ht="12" customHeight="1">
      <c r="B63" s="105" t="s">
        <v>351</v>
      </c>
    </row>
    <row r="64" s="105" customFormat="1" ht="12" customHeight="1">
      <c r="B64" s="105" t="s">
        <v>352</v>
      </c>
    </row>
    <row r="65" s="105" customFormat="1" ht="12" customHeight="1">
      <c r="B65" s="105" t="s">
        <v>353</v>
      </c>
    </row>
    <row r="66" s="105" customFormat="1" ht="12" customHeight="1">
      <c r="B66" s="105" t="s">
        <v>354</v>
      </c>
    </row>
    <row r="67" s="105" customFormat="1" ht="6" customHeight="1"/>
    <row r="68" s="105" customFormat="1" ht="12">
      <c r="A68" s="297" t="s">
        <v>89</v>
      </c>
    </row>
    <row r="69" s="105" customFormat="1" ht="12"/>
    <row r="70" s="105" customFormat="1" ht="12"/>
    <row r="71" s="105" customFormat="1" ht="12"/>
    <row r="72" s="105" customFormat="1" ht="12"/>
    <row r="73" s="105" customFormat="1" ht="12"/>
  </sheetData>
  <sheetProtection/>
  <mergeCells count="42">
    <mergeCell ref="A3:D3"/>
    <mergeCell ref="E3:H3"/>
    <mergeCell ref="I3:L3"/>
    <mergeCell ref="M3:P3"/>
    <mergeCell ref="A4:D4"/>
    <mergeCell ref="E4:H4"/>
    <mergeCell ref="I4:L4"/>
    <mergeCell ref="M4:P4"/>
    <mergeCell ref="A5:A6"/>
    <mergeCell ref="B5:B6"/>
    <mergeCell ref="E5:E6"/>
    <mergeCell ref="F5:F6"/>
    <mergeCell ref="I5:I6"/>
    <mergeCell ref="J5:J6"/>
    <mergeCell ref="M5:M6"/>
    <mergeCell ref="N5:N6"/>
    <mergeCell ref="A7:A26"/>
    <mergeCell ref="E7:E30"/>
    <mergeCell ref="I7:I11"/>
    <mergeCell ref="M7:M15"/>
    <mergeCell ref="I12:I24"/>
    <mergeCell ref="M16:M19"/>
    <mergeCell ref="H18:H20"/>
    <mergeCell ref="M20:M23"/>
    <mergeCell ref="M24:M25"/>
    <mergeCell ref="A27:A30"/>
    <mergeCell ref="N24:N25"/>
    <mergeCell ref="O24:O25"/>
    <mergeCell ref="P24:P25"/>
    <mergeCell ref="I25:I28"/>
    <mergeCell ref="M26:M28"/>
    <mergeCell ref="N52:O52"/>
    <mergeCell ref="I37:I39"/>
    <mergeCell ref="I41:I51"/>
    <mergeCell ref="I29:I30"/>
    <mergeCell ref="I31:I32"/>
    <mergeCell ref="I33:I36"/>
    <mergeCell ref="B52:C52"/>
    <mergeCell ref="F52:G52"/>
    <mergeCell ref="H22:H27"/>
    <mergeCell ref="J52:K52"/>
    <mergeCell ref="E31:E33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64" customWidth="1"/>
    <col min="2" max="2" width="14.875" style="64" customWidth="1"/>
    <col min="3" max="3" width="16.125" style="64" customWidth="1"/>
    <col min="4" max="5" width="8.875" style="64" customWidth="1"/>
    <col min="6" max="13" width="10.625" style="64" customWidth="1"/>
    <col min="14" max="16384" width="9.00390625" style="64" customWidth="1"/>
  </cols>
  <sheetData>
    <row r="1" s="62" customFormat="1" ht="18.75">
      <c r="A1" s="155" t="s">
        <v>467</v>
      </c>
    </row>
    <row r="2" ht="17.25" customHeight="1">
      <c r="A2" s="162"/>
    </row>
    <row r="3" s="62" customFormat="1" ht="14.25">
      <c r="A3" s="61" t="s">
        <v>398</v>
      </c>
    </row>
    <row r="4" ht="11.25" customHeight="1" thickBot="1">
      <c r="M4" s="161" t="s">
        <v>95</v>
      </c>
    </row>
    <row r="5" spans="1:13" s="242" customFormat="1" ht="22.5" customHeight="1" thickBot="1">
      <c r="A5" s="240" t="s">
        <v>85</v>
      </c>
      <c r="B5" s="375" t="s">
        <v>438</v>
      </c>
      <c r="C5" s="377"/>
      <c r="D5" s="375" t="s">
        <v>87</v>
      </c>
      <c r="E5" s="377"/>
      <c r="F5" s="236" t="s">
        <v>405</v>
      </c>
      <c r="G5" s="236" t="s">
        <v>406</v>
      </c>
      <c r="H5" s="236" t="s">
        <v>407</v>
      </c>
      <c r="I5" s="236" t="s">
        <v>408</v>
      </c>
      <c r="J5" s="236" t="s">
        <v>92</v>
      </c>
      <c r="K5" s="236" t="s">
        <v>154</v>
      </c>
      <c r="L5" s="236" t="s">
        <v>203</v>
      </c>
      <c r="M5" s="241" t="s">
        <v>88</v>
      </c>
    </row>
    <row r="6" spans="1:13" ht="22.5" customHeight="1">
      <c r="A6" s="141">
        <v>9</v>
      </c>
      <c r="B6" s="379" t="s">
        <v>409</v>
      </c>
      <c r="C6" s="380"/>
      <c r="D6" s="363" t="s">
        <v>410</v>
      </c>
      <c r="E6" s="378"/>
      <c r="F6" s="163">
        <v>500000</v>
      </c>
      <c r="G6" s="163"/>
      <c r="H6" s="163">
        <v>196335</v>
      </c>
      <c r="I6" s="163">
        <v>152000</v>
      </c>
      <c r="J6" s="163">
        <v>72275</v>
      </c>
      <c r="K6" s="163"/>
      <c r="L6" s="164"/>
      <c r="M6" s="165">
        <f>SUM(H6:L6)</f>
        <v>420610</v>
      </c>
    </row>
    <row r="7" spans="1:13" ht="22.5" customHeight="1">
      <c r="A7" s="166">
        <v>11</v>
      </c>
      <c r="B7" s="371" t="s">
        <v>93</v>
      </c>
      <c r="C7" s="372"/>
      <c r="D7" s="305" t="s">
        <v>411</v>
      </c>
      <c r="E7" s="313"/>
      <c r="F7" s="167">
        <v>478000</v>
      </c>
      <c r="G7" s="167"/>
      <c r="H7" s="167"/>
      <c r="I7" s="167"/>
      <c r="J7" s="167">
        <v>198429</v>
      </c>
      <c r="K7" s="167">
        <v>257382</v>
      </c>
      <c r="L7" s="168"/>
      <c r="M7" s="169">
        <f>SUM(H7:L7)</f>
        <v>455811</v>
      </c>
    </row>
    <row r="8" spans="1:13" ht="22.5" customHeight="1">
      <c r="A8" s="166">
        <v>11</v>
      </c>
      <c r="B8" s="371" t="s">
        <v>94</v>
      </c>
      <c r="C8" s="372"/>
      <c r="D8" s="305" t="s">
        <v>412</v>
      </c>
      <c r="E8" s="313"/>
      <c r="F8" s="167">
        <v>400000</v>
      </c>
      <c r="G8" s="167"/>
      <c r="H8" s="167"/>
      <c r="I8" s="167"/>
      <c r="J8" s="167">
        <v>124960</v>
      </c>
      <c r="K8" s="167">
        <v>99390</v>
      </c>
      <c r="L8" s="168">
        <v>56699</v>
      </c>
      <c r="M8" s="169">
        <f>SUM(H8:L8)</f>
        <v>281049</v>
      </c>
    </row>
    <row r="9" spans="1:13" s="244" customFormat="1" ht="22.5" customHeight="1">
      <c r="A9" s="373" t="s">
        <v>204</v>
      </c>
      <c r="B9" s="374"/>
      <c r="C9" s="312"/>
      <c r="D9" s="311"/>
      <c r="E9" s="312"/>
      <c r="F9" s="237">
        <f>SUM(F6:F8)</f>
        <v>1378000</v>
      </c>
      <c r="G9" s="237"/>
      <c r="H9" s="237">
        <f>SUM(H6)</f>
        <v>196335</v>
      </c>
      <c r="I9" s="237">
        <f>SUM(I6)</f>
        <v>152000</v>
      </c>
      <c r="J9" s="237">
        <f>SUM(J6:J8)</f>
        <v>395664</v>
      </c>
      <c r="K9" s="237">
        <f>SUM(K6:K8)</f>
        <v>356772</v>
      </c>
      <c r="L9" s="237">
        <f>SUM(L6:L8)</f>
        <v>56699</v>
      </c>
      <c r="M9" s="243">
        <f>SUM(H9:L9)</f>
        <v>1157470</v>
      </c>
    </row>
    <row r="10" spans="1:13" ht="22.5" customHeight="1">
      <c r="A10" s="166">
        <v>8</v>
      </c>
      <c r="B10" s="371" t="s">
        <v>270</v>
      </c>
      <c r="C10" s="372"/>
      <c r="D10" s="305" t="s">
        <v>413</v>
      </c>
      <c r="E10" s="313"/>
      <c r="F10" s="167">
        <v>300004</v>
      </c>
      <c r="G10" s="167">
        <v>125655</v>
      </c>
      <c r="H10" s="167">
        <v>174349</v>
      </c>
      <c r="I10" s="167"/>
      <c r="J10" s="167"/>
      <c r="K10" s="167"/>
      <c r="L10" s="168"/>
      <c r="M10" s="169">
        <f>SUM(G10:H10)</f>
        <v>300004</v>
      </c>
    </row>
    <row r="11" spans="1:13" s="244" customFormat="1" ht="22.5" customHeight="1">
      <c r="A11" s="373" t="s">
        <v>204</v>
      </c>
      <c r="B11" s="374"/>
      <c r="C11" s="312"/>
      <c r="D11" s="311"/>
      <c r="E11" s="312"/>
      <c r="F11" s="237">
        <f>SUM(F10)</f>
        <v>300004</v>
      </c>
      <c r="G11" s="237">
        <f>SUM(G10)</f>
        <v>125655</v>
      </c>
      <c r="H11" s="237">
        <f>SUM(H10)</f>
        <v>174349</v>
      </c>
      <c r="I11" s="237"/>
      <c r="J11" s="237"/>
      <c r="K11" s="237"/>
      <c r="L11" s="237"/>
      <c r="M11" s="243">
        <f>SUM(G11:H11)</f>
        <v>300004</v>
      </c>
    </row>
    <row r="12" spans="1:13" s="244" customFormat="1" ht="22.5" customHeight="1" thickBot="1">
      <c r="A12" s="360" t="s">
        <v>437</v>
      </c>
      <c r="B12" s="361"/>
      <c r="C12" s="315"/>
      <c r="D12" s="314"/>
      <c r="E12" s="315"/>
      <c r="F12" s="238">
        <f>SUM(F11,F9)</f>
        <v>1678004</v>
      </c>
      <c r="G12" s="238">
        <f>SUM(G11)</f>
        <v>125655</v>
      </c>
      <c r="H12" s="238">
        <f>H11+H9</f>
        <v>370684</v>
      </c>
      <c r="I12" s="238">
        <f>SUM(I9)</f>
        <v>152000</v>
      </c>
      <c r="J12" s="238">
        <f>SUM(J9)</f>
        <v>395664</v>
      </c>
      <c r="K12" s="238">
        <f>SUM(K9)</f>
        <v>356772</v>
      </c>
      <c r="L12" s="238">
        <f>SUM(L9)</f>
        <v>56699</v>
      </c>
      <c r="M12" s="246">
        <f>SUM(G12:L12)</f>
        <v>1457474</v>
      </c>
    </row>
    <row r="13" spans="1:11" ht="9.75" customHeight="1">
      <c r="A13" s="171"/>
      <c r="B13" s="171"/>
      <c r="C13" s="172"/>
      <c r="D13" s="173"/>
      <c r="E13" s="173"/>
      <c r="F13" s="173"/>
      <c r="G13" s="173"/>
      <c r="H13" s="173"/>
      <c r="I13" s="173"/>
      <c r="J13" s="173"/>
      <c r="K13" s="173"/>
    </row>
    <row r="14" spans="1:7" ht="12">
      <c r="A14" s="298" t="s">
        <v>161</v>
      </c>
      <c r="B14" s="171"/>
      <c r="C14" s="171"/>
      <c r="D14" s="171"/>
      <c r="E14" s="171"/>
      <c r="F14" s="173"/>
      <c r="G14" s="173"/>
    </row>
    <row r="15" spans="1:11" ht="12" customHeight="1">
      <c r="A15" s="299" t="s">
        <v>89</v>
      </c>
      <c r="B15" s="171"/>
      <c r="C15" s="172"/>
      <c r="D15" s="173"/>
      <c r="E15" s="173"/>
      <c r="F15" s="173"/>
      <c r="G15" s="173"/>
      <c r="H15" s="173"/>
      <c r="I15" s="173"/>
      <c r="J15" s="173"/>
      <c r="K15" s="173"/>
    </row>
    <row r="16" spans="4:11" ht="17.25" customHeight="1">
      <c r="D16" s="160"/>
      <c r="E16" s="160"/>
      <c r="F16" s="160"/>
      <c r="G16" s="160"/>
      <c r="H16" s="160"/>
      <c r="I16" s="160"/>
      <c r="J16" s="160"/>
      <c r="K16" s="160"/>
    </row>
    <row r="17" spans="1:7" s="62" customFormat="1" ht="14.25">
      <c r="A17" s="61" t="s">
        <v>400</v>
      </c>
      <c r="D17" s="174"/>
      <c r="E17" s="174"/>
      <c r="F17" s="174"/>
      <c r="G17" s="174"/>
    </row>
    <row r="18" spans="4:8" ht="11.25" customHeight="1" thickBot="1">
      <c r="D18" s="160"/>
      <c r="E18" s="160"/>
      <c r="G18" s="160"/>
      <c r="H18" s="161" t="s">
        <v>95</v>
      </c>
    </row>
    <row r="19" spans="1:8" s="242" customFormat="1" ht="22.5" customHeight="1" thickBot="1">
      <c r="A19" s="240" t="s">
        <v>85</v>
      </c>
      <c r="B19" s="375" t="s">
        <v>438</v>
      </c>
      <c r="C19" s="377"/>
      <c r="D19" s="362" t="s">
        <v>429</v>
      </c>
      <c r="E19" s="362"/>
      <c r="F19" s="362"/>
      <c r="G19" s="236" t="s">
        <v>92</v>
      </c>
      <c r="H19" s="247" t="s">
        <v>88</v>
      </c>
    </row>
    <row r="20" spans="1:8" ht="22.5" customHeight="1">
      <c r="A20" s="141">
        <v>11</v>
      </c>
      <c r="B20" s="358" t="s">
        <v>90</v>
      </c>
      <c r="C20" s="359"/>
      <c r="D20" s="304" t="s">
        <v>91</v>
      </c>
      <c r="E20" s="304"/>
      <c r="F20" s="304"/>
      <c r="G20" s="163">
        <v>110463</v>
      </c>
      <c r="H20" s="165">
        <f>SUM(G20)</f>
        <v>110463</v>
      </c>
    </row>
    <row r="21" spans="1:8" s="244" customFormat="1" ht="22.5" customHeight="1" thickBot="1">
      <c r="A21" s="360" t="s">
        <v>437</v>
      </c>
      <c r="B21" s="361"/>
      <c r="C21" s="315"/>
      <c r="D21" s="245"/>
      <c r="E21" s="248"/>
      <c r="F21" s="239"/>
      <c r="G21" s="238">
        <f>SUM(G20)</f>
        <v>110463</v>
      </c>
      <c r="H21" s="246">
        <f>SUM(H20)</f>
        <v>110463</v>
      </c>
    </row>
    <row r="22" spans="1:7" ht="9.75" customHeight="1">
      <c r="A22" s="171"/>
      <c r="B22" s="171"/>
      <c r="C22" s="171"/>
      <c r="D22" s="171"/>
      <c r="E22" s="171"/>
      <c r="F22" s="173"/>
      <c r="G22" s="173"/>
    </row>
    <row r="23" spans="1:7" ht="12">
      <c r="A23" s="298" t="s">
        <v>161</v>
      </c>
      <c r="B23" s="171"/>
      <c r="C23" s="171"/>
      <c r="D23" s="171"/>
      <c r="E23" s="171"/>
      <c r="F23" s="173"/>
      <c r="G23" s="173"/>
    </row>
    <row r="24" ht="12">
      <c r="A24" s="299" t="s">
        <v>89</v>
      </c>
    </row>
    <row r="25" ht="17.25" customHeight="1"/>
    <row r="26" spans="1:7" s="62" customFormat="1" ht="14.25">
      <c r="A26" s="61" t="s">
        <v>401</v>
      </c>
      <c r="D26" s="174"/>
      <c r="E26" s="174"/>
      <c r="F26" s="174"/>
      <c r="G26" s="174"/>
    </row>
    <row r="27" spans="4:8" ht="11.25" customHeight="1" thickBot="1">
      <c r="D27" s="160"/>
      <c r="E27" s="160"/>
      <c r="G27" s="160"/>
      <c r="H27" s="161" t="s">
        <v>95</v>
      </c>
    </row>
    <row r="28" spans="1:8" s="242" customFormat="1" ht="22.5" customHeight="1" thickBot="1">
      <c r="A28" s="240" t="s">
        <v>85</v>
      </c>
      <c r="B28" s="375" t="s">
        <v>438</v>
      </c>
      <c r="C28" s="376"/>
      <c r="D28" s="362" t="s">
        <v>429</v>
      </c>
      <c r="E28" s="362"/>
      <c r="F28" s="362"/>
      <c r="G28" s="236" t="s">
        <v>154</v>
      </c>
      <c r="H28" s="247" t="s">
        <v>88</v>
      </c>
    </row>
    <row r="29" spans="1:8" ht="22.5" customHeight="1">
      <c r="A29" s="141">
        <v>12</v>
      </c>
      <c r="B29" s="358" t="s">
        <v>157</v>
      </c>
      <c r="C29" s="381"/>
      <c r="D29" s="363" t="s">
        <v>156</v>
      </c>
      <c r="E29" s="364"/>
      <c r="F29" s="365"/>
      <c r="G29" s="163">
        <v>20228</v>
      </c>
      <c r="H29" s="165">
        <f>SUM(G29:G29)</f>
        <v>20228</v>
      </c>
    </row>
    <row r="30" spans="1:8" ht="22.5" customHeight="1">
      <c r="A30" s="129">
        <v>12</v>
      </c>
      <c r="B30" s="368" t="s">
        <v>158</v>
      </c>
      <c r="C30" s="369"/>
      <c r="D30" s="305" t="s">
        <v>412</v>
      </c>
      <c r="E30" s="306"/>
      <c r="F30" s="307"/>
      <c r="G30" s="177">
        <v>47650</v>
      </c>
      <c r="H30" s="169">
        <f>SUM(G30:G30)</f>
        <v>47650</v>
      </c>
    </row>
    <row r="31" spans="1:8" ht="22.5" customHeight="1">
      <c r="A31" s="129">
        <v>12</v>
      </c>
      <c r="B31" s="368" t="s">
        <v>159</v>
      </c>
      <c r="C31" s="369"/>
      <c r="D31" s="305" t="s">
        <v>439</v>
      </c>
      <c r="E31" s="306"/>
      <c r="F31" s="307"/>
      <c r="G31" s="177">
        <v>31244</v>
      </c>
      <c r="H31" s="169">
        <f>SUM(G31:G31)</f>
        <v>31244</v>
      </c>
    </row>
    <row r="32" spans="1:8" s="244" customFormat="1" ht="22.5" customHeight="1" thickBot="1">
      <c r="A32" s="360" t="s">
        <v>437</v>
      </c>
      <c r="B32" s="361"/>
      <c r="C32" s="315"/>
      <c r="D32" s="314"/>
      <c r="E32" s="366"/>
      <c r="F32" s="367"/>
      <c r="G32" s="238">
        <f>SUM(G29:G31)</f>
        <v>99122</v>
      </c>
      <c r="H32" s="246">
        <f>SUM(H29:H31)</f>
        <v>99122</v>
      </c>
    </row>
    <row r="33" spans="1:7" ht="9.75" customHeight="1">
      <c r="A33" s="171"/>
      <c r="B33" s="171"/>
      <c r="C33" s="171"/>
      <c r="D33" s="171"/>
      <c r="E33" s="171"/>
      <c r="F33" s="173"/>
      <c r="G33" s="173"/>
    </row>
    <row r="34" spans="1:7" ht="12">
      <c r="A34" s="298" t="s">
        <v>161</v>
      </c>
      <c r="B34" s="171"/>
      <c r="C34" s="171"/>
      <c r="D34" s="171"/>
      <c r="E34" s="171"/>
      <c r="F34" s="173"/>
      <c r="G34" s="173"/>
    </row>
    <row r="35" ht="12">
      <c r="A35" s="299" t="s">
        <v>89</v>
      </c>
    </row>
    <row r="36" ht="17.25" customHeight="1"/>
    <row r="37" spans="1:8" s="62" customFormat="1" ht="14.25">
      <c r="A37" s="61" t="s">
        <v>402</v>
      </c>
      <c r="D37" s="174"/>
      <c r="E37" s="174"/>
      <c r="F37" s="174"/>
      <c r="G37" s="174"/>
      <c r="H37" s="174"/>
    </row>
    <row r="38" spans="4:9" ht="11.25" customHeight="1" thickBot="1">
      <c r="D38" s="160"/>
      <c r="E38" s="160"/>
      <c r="F38" s="160"/>
      <c r="H38" s="160"/>
      <c r="I38" s="161" t="s">
        <v>95</v>
      </c>
    </row>
    <row r="39" spans="1:9" s="242" customFormat="1" ht="22.5" customHeight="1" thickBot="1">
      <c r="A39" s="240" t="s">
        <v>85</v>
      </c>
      <c r="B39" s="375" t="s">
        <v>438</v>
      </c>
      <c r="C39" s="377"/>
      <c r="D39" s="362" t="s">
        <v>429</v>
      </c>
      <c r="E39" s="362"/>
      <c r="F39" s="362"/>
      <c r="G39" s="236" t="s">
        <v>154</v>
      </c>
      <c r="H39" s="180" t="s">
        <v>203</v>
      </c>
      <c r="I39" s="247" t="s">
        <v>88</v>
      </c>
    </row>
    <row r="40" spans="1:9" ht="22.5" customHeight="1">
      <c r="A40" s="141">
        <v>12</v>
      </c>
      <c r="B40" s="358" t="s">
        <v>155</v>
      </c>
      <c r="C40" s="359"/>
      <c r="D40" s="304" t="s">
        <v>160</v>
      </c>
      <c r="E40" s="304"/>
      <c r="F40" s="304"/>
      <c r="G40" s="163">
        <v>172698</v>
      </c>
      <c r="H40" s="178">
        <v>126435</v>
      </c>
      <c r="I40" s="165">
        <f>SUM(G40:H40)</f>
        <v>299133</v>
      </c>
    </row>
    <row r="41" spans="1:9" s="244" customFormat="1" ht="22.5" customHeight="1">
      <c r="A41" s="317" t="s">
        <v>204</v>
      </c>
      <c r="B41" s="303"/>
      <c r="C41" s="303"/>
      <c r="D41" s="249"/>
      <c r="E41" s="250"/>
      <c r="F41" s="251"/>
      <c r="G41" s="252">
        <f>G40</f>
        <v>172698</v>
      </c>
      <c r="H41" s="253">
        <f>H40</f>
        <v>126435</v>
      </c>
      <c r="I41" s="254">
        <f>I40</f>
        <v>299133</v>
      </c>
    </row>
    <row r="42" spans="1:9" ht="22.5" customHeight="1">
      <c r="A42" s="129">
        <v>13</v>
      </c>
      <c r="B42" s="368" t="s">
        <v>205</v>
      </c>
      <c r="C42" s="370"/>
      <c r="D42" s="316" t="s">
        <v>206</v>
      </c>
      <c r="E42" s="316"/>
      <c r="F42" s="316"/>
      <c r="G42" s="177"/>
      <c r="H42" s="179">
        <v>103908</v>
      </c>
      <c r="I42" s="169">
        <f>SUM(G42:H42)</f>
        <v>103908</v>
      </c>
    </row>
    <row r="43" spans="1:9" s="244" customFormat="1" ht="22.5" customHeight="1">
      <c r="A43" s="317" t="s">
        <v>204</v>
      </c>
      <c r="B43" s="303"/>
      <c r="C43" s="303"/>
      <c r="D43" s="249"/>
      <c r="E43" s="250"/>
      <c r="F43" s="251"/>
      <c r="G43" s="252"/>
      <c r="H43" s="253">
        <f>H42</f>
        <v>103908</v>
      </c>
      <c r="I43" s="254">
        <f>I42</f>
        <v>103908</v>
      </c>
    </row>
    <row r="44" spans="1:9" s="244" customFormat="1" ht="22.5" customHeight="1" thickBot="1">
      <c r="A44" s="360" t="s">
        <v>437</v>
      </c>
      <c r="B44" s="361"/>
      <c r="C44" s="315"/>
      <c r="D44" s="245"/>
      <c r="E44" s="248"/>
      <c r="F44" s="239"/>
      <c r="G44" s="238">
        <f>SUM(G41,G43)</f>
        <v>172698</v>
      </c>
      <c r="H44" s="181">
        <f>SUM(H41,H43)</f>
        <v>230343</v>
      </c>
      <c r="I44" s="246">
        <f>SUM(I41,I43)</f>
        <v>403041</v>
      </c>
    </row>
    <row r="45" spans="1:8" ht="9.75" customHeight="1">
      <c r="A45" s="171"/>
      <c r="B45" s="171"/>
      <c r="C45" s="171"/>
      <c r="D45" s="171"/>
      <c r="E45" s="171"/>
      <c r="F45" s="173"/>
      <c r="G45" s="173"/>
      <c r="H45" s="173"/>
    </row>
    <row r="46" spans="1:8" ht="12">
      <c r="A46" s="299" t="s">
        <v>207</v>
      </c>
      <c r="B46" s="171"/>
      <c r="C46" s="171"/>
      <c r="D46" s="171"/>
      <c r="E46" s="171"/>
      <c r="F46" s="173"/>
      <c r="G46" s="173"/>
      <c r="H46" s="173"/>
    </row>
    <row r="47" ht="12">
      <c r="A47" s="299" t="s">
        <v>89</v>
      </c>
    </row>
    <row r="48" ht="17.25" customHeight="1"/>
    <row r="49" spans="1:7" s="62" customFormat="1" ht="14.25">
      <c r="A49" s="61" t="s">
        <v>417</v>
      </c>
      <c r="D49" s="174"/>
      <c r="E49" s="174"/>
      <c r="F49" s="174"/>
      <c r="G49" s="174"/>
    </row>
    <row r="50" spans="4:8" ht="11.25" customHeight="1" thickBot="1">
      <c r="D50" s="160"/>
      <c r="E50" s="160"/>
      <c r="G50" s="160"/>
      <c r="H50" s="161" t="s">
        <v>95</v>
      </c>
    </row>
    <row r="51" spans="1:8" s="242" customFormat="1" ht="22.5" customHeight="1" thickBot="1">
      <c r="A51" s="240" t="s">
        <v>85</v>
      </c>
      <c r="B51" s="375" t="s">
        <v>422</v>
      </c>
      <c r="C51" s="377"/>
      <c r="D51" s="362" t="s">
        <v>87</v>
      </c>
      <c r="E51" s="362"/>
      <c r="F51" s="362"/>
      <c r="G51" s="180" t="s">
        <v>416</v>
      </c>
      <c r="H51" s="247" t="s">
        <v>88</v>
      </c>
    </row>
    <row r="52" spans="1:8" ht="22.5" customHeight="1">
      <c r="A52" s="141">
        <v>14</v>
      </c>
      <c r="B52" s="358" t="s">
        <v>155</v>
      </c>
      <c r="C52" s="359"/>
      <c r="D52" s="304" t="s">
        <v>415</v>
      </c>
      <c r="E52" s="304"/>
      <c r="F52" s="304"/>
      <c r="G52" s="178">
        <v>16170</v>
      </c>
      <c r="H52" s="165">
        <f>SUM(G52:G52)</f>
        <v>16170</v>
      </c>
    </row>
    <row r="53" spans="1:8" s="244" customFormat="1" ht="22.5" customHeight="1" thickBot="1">
      <c r="A53" s="360" t="s">
        <v>437</v>
      </c>
      <c r="B53" s="361"/>
      <c r="C53" s="315"/>
      <c r="D53" s="245"/>
      <c r="E53" s="248"/>
      <c r="F53" s="239"/>
      <c r="G53" s="181">
        <f>G52</f>
        <v>16170</v>
      </c>
      <c r="H53" s="246">
        <f>H52</f>
        <v>16170</v>
      </c>
    </row>
    <row r="54" spans="1:7" ht="9.75" customHeight="1">
      <c r="A54" s="171"/>
      <c r="B54" s="171"/>
      <c r="C54" s="171"/>
      <c r="D54" s="171"/>
      <c r="E54" s="171"/>
      <c r="F54" s="173"/>
      <c r="G54" s="173"/>
    </row>
    <row r="55" ht="12">
      <c r="A55" s="299" t="s">
        <v>89</v>
      </c>
    </row>
    <row r="56" ht="17.25" customHeight="1"/>
    <row r="57" spans="1:7" s="62" customFormat="1" ht="14.25">
      <c r="A57" s="61" t="s">
        <v>418</v>
      </c>
      <c r="D57" s="174"/>
      <c r="E57" s="174"/>
      <c r="F57" s="174"/>
      <c r="G57" s="174"/>
    </row>
    <row r="58" spans="4:10" ht="11.25" customHeight="1" thickBot="1">
      <c r="D58" s="160"/>
      <c r="E58" s="160"/>
      <c r="G58" s="160"/>
      <c r="H58" s="160"/>
      <c r="I58" s="161"/>
      <c r="J58" s="161" t="s">
        <v>95</v>
      </c>
    </row>
    <row r="59" spans="1:10" s="242" customFormat="1" ht="22.5" customHeight="1" thickBot="1">
      <c r="A59" s="240" t="s">
        <v>414</v>
      </c>
      <c r="B59" s="375" t="s">
        <v>420</v>
      </c>
      <c r="C59" s="377"/>
      <c r="D59" s="362" t="s">
        <v>425</v>
      </c>
      <c r="E59" s="362"/>
      <c r="F59" s="362"/>
      <c r="G59" s="180" t="s">
        <v>416</v>
      </c>
      <c r="H59" s="180" t="s">
        <v>452</v>
      </c>
      <c r="I59" s="247" t="s">
        <v>533</v>
      </c>
      <c r="J59" s="247" t="s">
        <v>88</v>
      </c>
    </row>
    <row r="60" spans="1:10" ht="22.5" customHeight="1">
      <c r="A60" s="141">
        <v>14</v>
      </c>
      <c r="B60" s="358" t="s">
        <v>421</v>
      </c>
      <c r="C60" s="359"/>
      <c r="D60" s="304" t="s">
        <v>419</v>
      </c>
      <c r="E60" s="304"/>
      <c r="F60" s="304"/>
      <c r="G60" s="178">
        <v>31659</v>
      </c>
      <c r="H60" s="178"/>
      <c r="I60" s="165"/>
      <c r="J60" s="165">
        <f>SUM(G60:I60)</f>
        <v>31659</v>
      </c>
    </row>
    <row r="61" spans="1:10" ht="22.5" customHeight="1">
      <c r="A61" s="166">
        <v>14</v>
      </c>
      <c r="B61" s="368" t="s">
        <v>270</v>
      </c>
      <c r="C61" s="370"/>
      <c r="D61" s="316" t="s">
        <v>440</v>
      </c>
      <c r="E61" s="316"/>
      <c r="F61" s="316"/>
      <c r="G61" s="182">
        <v>22233</v>
      </c>
      <c r="H61" s="182"/>
      <c r="I61" s="169"/>
      <c r="J61" s="169">
        <f>SUM(G61:I61)</f>
        <v>22233</v>
      </c>
    </row>
    <row r="62" spans="1:10" ht="22.5" customHeight="1">
      <c r="A62" s="166">
        <v>14</v>
      </c>
      <c r="B62" s="368" t="s">
        <v>424</v>
      </c>
      <c r="C62" s="370"/>
      <c r="D62" s="316" t="s">
        <v>441</v>
      </c>
      <c r="E62" s="316"/>
      <c r="F62" s="316"/>
      <c r="G62" s="182">
        <v>6456</v>
      </c>
      <c r="H62" s="182"/>
      <c r="I62" s="169"/>
      <c r="J62" s="169">
        <f>SUM(G62:I62)</f>
        <v>6456</v>
      </c>
    </row>
    <row r="63" spans="1:10" ht="22.5" customHeight="1">
      <c r="A63" s="166">
        <v>14</v>
      </c>
      <c r="B63" s="368" t="s">
        <v>423</v>
      </c>
      <c r="C63" s="370"/>
      <c r="D63" s="316" t="s">
        <v>439</v>
      </c>
      <c r="E63" s="316"/>
      <c r="F63" s="316"/>
      <c r="G63" s="182">
        <v>5752</v>
      </c>
      <c r="H63" s="182"/>
      <c r="I63" s="169"/>
      <c r="J63" s="169">
        <f>SUM(G63:I63)</f>
        <v>5752</v>
      </c>
    </row>
    <row r="64" spans="1:10" ht="22.5" customHeight="1">
      <c r="A64" s="373" t="s">
        <v>464</v>
      </c>
      <c r="B64" s="374"/>
      <c r="C64" s="382"/>
      <c r="D64" s="311"/>
      <c r="E64" s="303"/>
      <c r="F64" s="312"/>
      <c r="G64" s="253">
        <f>SUM(G60:G63)</f>
        <v>66100</v>
      </c>
      <c r="H64" s="253">
        <f>SUM(H60:H63)</f>
        <v>0</v>
      </c>
      <c r="I64" s="243">
        <f>SUM(I60:I63)</f>
        <v>0</v>
      </c>
      <c r="J64" s="243">
        <f>SUM(J60:J63)</f>
        <v>66100</v>
      </c>
    </row>
    <row r="65" spans="1:11" ht="22.5" customHeight="1">
      <c r="A65" s="257">
        <v>15</v>
      </c>
      <c r="B65" s="387" t="s">
        <v>453</v>
      </c>
      <c r="C65" s="372"/>
      <c r="D65" s="305" t="s">
        <v>454</v>
      </c>
      <c r="E65" s="383"/>
      <c r="F65" s="313"/>
      <c r="G65" s="179"/>
      <c r="H65" s="179">
        <v>5754</v>
      </c>
      <c r="I65" s="255"/>
      <c r="J65" s="255">
        <f aca="true" t="shared" si="0" ref="J65:J72">SUM(H65:I65)</f>
        <v>5754</v>
      </c>
      <c r="K65" s="160"/>
    </row>
    <row r="66" spans="1:11" ht="22.5" customHeight="1">
      <c r="A66" s="287">
        <v>15</v>
      </c>
      <c r="B66" s="371" t="s">
        <v>534</v>
      </c>
      <c r="C66" s="388"/>
      <c r="D66" s="316" t="s">
        <v>441</v>
      </c>
      <c r="E66" s="316"/>
      <c r="F66" s="316"/>
      <c r="G66" s="179"/>
      <c r="H66" s="179"/>
      <c r="I66" s="255">
        <v>23444</v>
      </c>
      <c r="J66" s="255">
        <f t="shared" si="0"/>
        <v>23444</v>
      </c>
      <c r="K66" s="160"/>
    </row>
    <row r="67" spans="1:11" ht="22.5" customHeight="1">
      <c r="A67" s="287">
        <v>15</v>
      </c>
      <c r="B67" s="371" t="s">
        <v>535</v>
      </c>
      <c r="C67" s="388"/>
      <c r="D67" s="316" t="s">
        <v>540</v>
      </c>
      <c r="E67" s="316"/>
      <c r="F67" s="316"/>
      <c r="G67" s="179"/>
      <c r="H67" s="179"/>
      <c r="I67" s="255">
        <v>16800</v>
      </c>
      <c r="J67" s="255">
        <f t="shared" si="0"/>
        <v>16800</v>
      </c>
      <c r="K67" s="160"/>
    </row>
    <row r="68" spans="1:10" ht="22.5" customHeight="1">
      <c r="A68" s="287">
        <v>14</v>
      </c>
      <c r="B68" s="371" t="s">
        <v>530</v>
      </c>
      <c r="C68" s="388"/>
      <c r="D68" s="308" t="s">
        <v>472</v>
      </c>
      <c r="E68" s="309"/>
      <c r="F68" s="310"/>
      <c r="G68" s="179"/>
      <c r="H68" s="179">
        <v>128167</v>
      </c>
      <c r="I68" s="255">
        <v>26227</v>
      </c>
      <c r="J68" s="255">
        <f t="shared" si="0"/>
        <v>154394</v>
      </c>
    </row>
    <row r="69" spans="1:10" ht="22.5" customHeight="1">
      <c r="A69" s="257">
        <v>15</v>
      </c>
      <c r="B69" s="387" t="s">
        <v>290</v>
      </c>
      <c r="C69" s="372"/>
      <c r="D69" s="308" t="s">
        <v>455</v>
      </c>
      <c r="E69" s="389"/>
      <c r="F69" s="390"/>
      <c r="G69" s="179"/>
      <c r="H69" s="179">
        <v>75506</v>
      </c>
      <c r="I69" s="255"/>
      <c r="J69" s="255">
        <f>SUM(H69:I69)</f>
        <v>75506</v>
      </c>
    </row>
    <row r="70" spans="1:11" ht="22.5" customHeight="1">
      <c r="A70" s="258">
        <v>15</v>
      </c>
      <c r="B70" s="387" t="s">
        <v>287</v>
      </c>
      <c r="C70" s="372"/>
      <c r="D70" s="316" t="s">
        <v>541</v>
      </c>
      <c r="E70" s="316"/>
      <c r="F70" s="316"/>
      <c r="G70" s="179"/>
      <c r="H70" s="179">
        <v>251949</v>
      </c>
      <c r="I70" s="255">
        <v>136857</v>
      </c>
      <c r="J70" s="255">
        <f>SUM(H70:I70)</f>
        <v>388806</v>
      </c>
      <c r="K70" s="160"/>
    </row>
    <row r="71" spans="1:10" ht="22.5" customHeight="1">
      <c r="A71" s="287">
        <v>15</v>
      </c>
      <c r="B71" s="371" t="s">
        <v>534</v>
      </c>
      <c r="C71" s="388"/>
      <c r="D71" s="308" t="s">
        <v>492</v>
      </c>
      <c r="E71" s="309"/>
      <c r="F71" s="310"/>
      <c r="G71" s="179"/>
      <c r="H71" s="179"/>
      <c r="I71" s="255">
        <v>12383</v>
      </c>
      <c r="J71" s="255">
        <f t="shared" si="0"/>
        <v>12383</v>
      </c>
    </row>
    <row r="72" spans="1:10" ht="22.5" customHeight="1">
      <c r="A72" s="287">
        <v>15</v>
      </c>
      <c r="B72" s="371" t="s">
        <v>535</v>
      </c>
      <c r="C72" s="388"/>
      <c r="D72" s="316" t="s">
        <v>540</v>
      </c>
      <c r="E72" s="316"/>
      <c r="F72" s="316"/>
      <c r="G72" s="179"/>
      <c r="H72" s="179"/>
      <c r="I72" s="255">
        <v>13865</v>
      </c>
      <c r="J72" s="255">
        <f t="shared" si="0"/>
        <v>13865</v>
      </c>
    </row>
    <row r="73" spans="1:10" ht="22.5" customHeight="1">
      <c r="A73" s="373" t="s">
        <v>464</v>
      </c>
      <c r="B73" s="374"/>
      <c r="C73" s="382"/>
      <c r="D73" s="384"/>
      <c r="E73" s="385"/>
      <c r="F73" s="386"/>
      <c r="G73" s="253">
        <f>SUM(G65:G72)</f>
        <v>0</v>
      </c>
      <c r="H73" s="259">
        <f>SUM(H65:H72)</f>
        <v>461376</v>
      </c>
      <c r="I73" s="254">
        <f>SUM(I65:I72)</f>
        <v>229576</v>
      </c>
      <c r="J73" s="254">
        <f>SUM(J65:J72)</f>
        <v>690952</v>
      </c>
    </row>
    <row r="74" spans="1:11" s="244" customFormat="1" ht="22.5" customHeight="1" thickBot="1">
      <c r="A74" s="360" t="s">
        <v>465</v>
      </c>
      <c r="B74" s="361"/>
      <c r="C74" s="315"/>
      <c r="D74" s="314"/>
      <c r="E74" s="366"/>
      <c r="F74" s="315"/>
      <c r="G74" s="181">
        <f>G64+G73</f>
        <v>66100</v>
      </c>
      <c r="H74" s="181">
        <f>H64+H73</f>
        <v>461376</v>
      </c>
      <c r="I74" s="246">
        <f>I64+I73</f>
        <v>229576</v>
      </c>
      <c r="J74" s="246">
        <f>J64+J73</f>
        <v>757052</v>
      </c>
      <c r="K74" s="288"/>
    </row>
    <row r="75" spans="1:7" ht="9.75" customHeight="1">
      <c r="A75" s="171"/>
      <c r="B75" s="171"/>
      <c r="C75" s="171"/>
      <c r="D75" s="171"/>
      <c r="E75" s="171"/>
      <c r="F75" s="173"/>
      <c r="G75" s="173"/>
    </row>
    <row r="76" spans="1:8" ht="12">
      <c r="A76" s="299" t="s">
        <v>207</v>
      </c>
      <c r="B76" s="171"/>
      <c r="C76" s="171"/>
      <c r="D76" s="171"/>
      <c r="E76" s="171"/>
      <c r="F76" s="173"/>
      <c r="G76" s="173"/>
      <c r="H76" s="173"/>
    </row>
    <row r="77" ht="12">
      <c r="A77" s="299" t="s">
        <v>89</v>
      </c>
    </row>
  </sheetData>
  <sheetProtection/>
  <mergeCells count="77">
    <mergeCell ref="D72:F72"/>
    <mergeCell ref="B69:C69"/>
    <mergeCell ref="D69:F69"/>
    <mergeCell ref="B70:C70"/>
    <mergeCell ref="D70:F70"/>
    <mergeCell ref="B71:C71"/>
    <mergeCell ref="D67:F67"/>
    <mergeCell ref="B68:C68"/>
    <mergeCell ref="D68:F68"/>
    <mergeCell ref="B66:C66"/>
    <mergeCell ref="A73:C73"/>
    <mergeCell ref="D74:F74"/>
    <mergeCell ref="D64:F64"/>
    <mergeCell ref="A74:C74"/>
    <mergeCell ref="D65:F65"/>
    <mergeCell ref="D73:F73"/>
    <mergeCell ref="A64:C64"/>
    <mergeCell ref="B65:C65"/>
    <mergeCell ref="B72:C72"/>
    <mergeCell ref="B67:C67"/>
    <mergeCell ref="D63:F63"/>
    <mergeCell ref="B59:C59"/>
    <mergeCell ref="B60:C60"/>
    <mergeCell ref="B61:C61"/>
    <mergeCell ref="B62:C62"/>
    <mergeCell ref="D59:F59"/>
    <mergeCell ref="D60:F60"/>
    <mergeCell ref="D61:F61"/>
    <mergeCell ref="D62:F62"/>
    <mergeCell ref="B63:C63"/>
    <mergeCell ref="D52:F52"/>
    <mergeCell ref="B51:C51"/>
    <mergeCell ref="B52:C52"/>
    <mergeCell ref="B29:C29"/>
    <mergeCell ref="A53:C53"/>
    <mergeCell ref="D5:E5"/>
    <mergeCell ref="D6:E6"/>
    <mergeCell ref="D7:E7"/>
    <mergeCell ref="D8:E8"/>
    <mergeCell ref="A44:C44"/>
    <mergeCell ref="B5:C5"/>
    <mergeCell ref="B6:C6"/>
    <mergeCell ref="B39:C39"/>
    <mergeCell ref="A12:C12"/>
    <mergeCell ref="B7:C7"/>
    <mergeCell ref="B10:C10"/>
    <mergeCell ref="A11:C11"/>
    <mergeCell ref="B28:C28"/>
    <mergeCell ref="B8:C8"/>
    <mergeCell ref="A9:C9"/>
    <mergeCell ref="B19:C19"/>
    <mergeCell ref="B20:C20"/>
    <mergeCell ref="A21:C21"/>
    <mergeCell ref="B30:C30"/>
    <mergeCell ref="B31:C31"/>
    <mergeCell ref="B42:C42"/>
    <mergeCell ref="D39:F39"/>
    <mergeCell ref="A43:C43"/>
    <mergeCell ref="B40:C40"/>
    <mergeCell ref="A32:C32"/>
    <mergeCell ref="D19:F19"/>
    <mergeCell ref="D28:F28"/>
    <mergeCell ref="D29:F29"/>
    <mergeCell ref="D40:F40"/>
    <mergeCell ref="D42:F42"/>
    <mergeCell ref="A41:C41"/>
    <mergeCell ref="D32:F32"/>
    <mergeCell ref="D20:F20"/>
    <mergeCell ref="D30:F30"/>
    <mergeCell ref="D71:F71"/>
    <mergeCell ref="D9:E9"/>
    <mergeCell ref="D10:E10"/>
    <mergeCell ref="D11:E11"/>
    <mergeCell ref="D12:E12"/>
    <mergeCell ref="D66:F66"/>
    <mergeCell ref="D31:F31"/>
    <mergeCell ref="D51:F51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SheetLayoutView="100" zoomScalePageLayoutView="0" workbookViewId="0" topLeftCell="A1">
      <selection activeCell="A86" sqref="A86"/>
    </sheetView>
  </sheetViews>
  <sheetFormatPr defaultColWidth="9.00390625" defaultRowHeight="13.5"/>
  <cols>
    <col min="1" max="1" width="2.625" style="6" customWidth="1"/>
    <col min="2" max="3" width="12.625" style="6" customWidth="1"/>
    <col min="4" max="4" width="20.625" style="6" customWidth="1"/>
    <col min="5" max="5" width="25.625" style="6" customWidth="1"/>
    <col min="6" max="6" width="6.625" style="6" customWidth="1"/>
    <col min="7" max="7" width="4.625" style="6" customWidth="1"/>
    <col min="8" max="8" width="12.625" style="6" customWidth="1"/>
    <col min="9" max="9" width="10.00390625" style="6" customWidth="1"/>
    <col min="10" max="10" width="8.75390625" style="42" customWidth="1"/>
    <col min="11" max="17" width="7.625" style="42" customWidth="1"/>
    <col min="18" max="18" width="10.625" style="89" customWidth="1"/>
    <col min="19" max="24" width="9.00390625" style="6" customWidth="1"/>
    <col min="25" max="25" width="8.875" style="6" customWidth="1"/>
    <col min="26" max="16384" width="9.00390625" style="6" customWidth="1"/>
  </cols>
  <sheetData>
    <row r="1" spans="1:18" s="5" customFormat="1" ht="18.75">
      <c r="A1" s="155" t="s">
        <v>468</v>
      </c>
      <c r="B1" s="1"/>
      <c r="C1" s="1"/>
      <c r="D1" s="1"/>
      <c r="E1" s="1"/>
      <c r="R1" s="81"/>
    </row>
    <row r="2" spans="1:18" s="5" customFormat="1" ht="17.25">
      <c r="A2" s="80"/>
      <c r="B2" s="1"/>
      <c r="C2" s="1"/>
      <c r="D2" s="1"/>
      <c r="E2" s="1"/>
      <c r="R2" s="81"/>
    </row>
    <row r="3" spans="1:18" s="8" customFormat="1" ht="18" thickBot="1">
      <c r="A3" s="154" t="s">
        <v>399</v>
      </c>
      <c r="B3" s="4"/>
      <c r="C3" s="4"/>
      <c r="D3" s="4"/>
      <c r="E3" s="4"/>
      <c r="F3" s="35"/>
      <c r="G3" s="36"/>
      <c r="H3" s="35"/>
      <c r="J3" s="7"/>
      <c r="K3" s="7"/>
      <c r="L3" s="7"/>
      <c r="M3" s="7"/>
      <c r="N3" s="7"/>
      <c r="O3" s="7"/>
      <c r="P3" s="7"/>
      <c r="Q3" s="7"/>
      <c r="R3" s="82"/>
    </row>
    <row r="4" spans="1:18" s="2" customFormat="1" ht="12.75" thickBot="1">
      <c r="A4" s="3"/>
      <c r="B4" s="3"/>
      <c r="C4" s="3"/>
      <c r="D4" s="3"/>
      <c r="E4" s="3"/>
      <c r="G4" s="3"/>
      <c r="H4" s="37" t="s">
        <v>0</v>
      </c>
      <c r="J4" s="50" t="s">
        <v>229</v>
      </c>
      <c r="K4" s="51"/>
      <c r="L4" s="51"/>
      <c r="M4" s="59" t="s">
        <v>93</v>
      </c>
      <c r="N4" s="60"/>
      <c r="O4" s="51" t="s">
        <v>230</v>
      </c>
      <c r="P4" s="51"/>
      <c r="Q4" s="52"/>
      <c r="R4" s="83"/>
    </row>
    <row r="5" spans="1:18" s="93" customFormat="1" ht="12" customHeight="1">
      <c r="A5" s="91" t="s">
        <v>1</v>
      </c>
      <c r="B5" s="393" t="s">
        <v>2</v>
      </c>
      <c r="C5" s="394"/>
      <c r="D5" s="397" t="s">
        <v>3</v>
      </c>
      <c r="E5" s="399" t="s">
        <v>226</v>
      </c>
      <c r="F5" s="400"/>
      <c r="G5" s="400"/>
      <c r="H5" s="401"/>
      <c r="J5" s="99" t="s">
        <v>231</v>
      </c>
      <c r="K5" s="99" t="s">
        <v>232</v>
      </c>
      <c r="L5" s="99" t="s">
        <v>233</v>
      </c>
      <c r="M5" s="100" t="s">
        <v>233</v>
      </c>
      <c r="N5" s="100" t="s">
        <v>234</v>
      </c>
      <c r="O5" s="99" t="s">
        <v>233</v>
      </c>
      <c r="P5" s="99" t="s">
        <v>234</v>
      </c>
      <c r="Q5" s="99" t="s">
        <v>235</v>
      </c>
      <c r="R5" s="101" t="s">
        <v>102</v>
      </c>
    </row>
    <row r="6" spans="1:18" s="93" customFormat="1" ht="12" customHeight="1">
      <c r="A6" s="94" t="s">
        <v>4</v>
      </c>
      <c r="B6" s="395"/>
      <c r="C6" s="396"/>
      <c r="D6" s="398"/>
      <c r="E6" s="95" t="s">
        <v>32</v>
      </c>
      <c r="F6" s="96"/>
      <c r="G6" s="97"/>
      <c r="H6" s="98" t="s">
        <v>98</v>
      </c>
      <c r="J6" s="102"/>
      <c r="K6" s="102"/>
      <c r="L6" s="102"/>
      <c r="M6" s="102"/>
      <c r="N6" s="102"/>
      <c r="O6" s="102"/>
      <c r="P6" s="102"/>
      <c r="Q6" s="102"/>
      <c r="R6" s="103"/>
    </row>
    <row r="7" spans="1:18" s="2" customFormat="1" ht="12" customHeight="1">
      <c r="A7" s="38"/>
      <c r="B7" s="10" t="s">
        <v>167</v>
      </c>
      <c r="C7" s="44"/>
      <c r="D7" s="9" t="s">
        <v>150</v>
      </c>
      <c r="E7" s="10" t="s">
        <v>142</v>
      </c>
      <c r="F7" s="11"/>
      <c r="G7" s="12"/>
      <c r="H7" s="13"/>
      <c r="J7" s="53"/>
      <c r="K7" s="46"/>
      <c r="L7" s="46"/>
      <c r="M7" s="46"/>
      <c r="N7" s="46"/>
      <c r="O7" s="46"/>
      <c r="P7" s="46"/>
      <c r="Q7" s="46"/>
      <c r="R7" s="84"/>
    </row>
    <row r="8" spans="1:18" s="2" customFormat="1" ht="12" customHeight="1">
      <c r="A8" s="39"/>
      <c r="B8" s="15"/>
      <c r="C8" s="3"/>
      <c r="D8" s="14"/>
      <c r="E8" s="15" t="s">
        <v>122</v>
      </c>
      <c r="F8" s="16">
        <v>14</v>
      </c>
      <c r="G8" s="17" t="s">
        <v>123</v>
      </c>
      <c r="H8" s="18"/>
      <c r="J8" s="54"/>
      <c r="K8" s="47"/>
      <c r="L8" s="47"/>
      <c r="M8" s="47"/>
      <c r="N8" s="47"/>
      <c r="O8" s="47"/>
      <c r="P8" s="47"/>
      <c r="Q8" s="47"/>
      <c r="R8" s="85"/>
    </row>
    <row r="9" spans="1:18" s="2" customFormat="1" ht="12" customHeight="1">
      <c r="A9" s="39"/>
      <c r="B9" s="15"/>
      <c r="C9" s="3"/>
      <c r="D9" s="14"/>
      <c r="E9" s="15" t="s">
        <v>124</v>
      </c>
      <c r="F9" s="16">
        <v>2</v>
      </c>
      <c r="G9" s="17" t="s">
        <v>123</v>
      </c>
      <c r="H9" s="18">
        <v>2206</v>
      </c>
      <c r="J9" s="54">
        <v>192</v>
      </c>
      <c r="K9" s="47">
        <v>70</v>
      </c>
      <c r="L9" s="47">
        <v>1100</v>
      </c>
      <c r="M9" s="47">
        <v>120</v>
      </c>
      <c r="N9" s="47">
        <v>634</v>
      </c>
      <c r="O9" s="47">
        <v>30</v>
      </c>
      <c r="P9" s="47">
        <v>30</v>
      </c>
      <c r="Q9" s="47">
        <v>30</v>
      </c>
      <c r="R9" s="85">
        <f>SUM(J9:Q9)</f>
        <v>2206</v>
      </c>
    </row>
    <row r="10" spans="1:18" s="2" customFormat="1" ht="12" customHeight="1">
      <c r="A10" s="39"/>
      <c r="B10" s="15"/>
      <c r="C10" s="3"/>
      <c r="D10" s="14"/>
      <c r="E10" s="15" t="s">
        <v>141</v>
      </c>
      <c r="F10" s="16">
        <v>1</v>
      </c>
      <c r="G10" s="17" t="s">
        <v>123</v>
      </c>
      <c r="H10" s="18"/>
      <c r="J10" s="54"/>
      <c r="K10" s="47"/>
      <c r="L10" s="47"/>
      <c r="M10" s="47"/>
      <c r="N10" s="47"/>
      <c r="O10" s="47"/>
      <c r="P10" s="47"/>
      <c r="Q10" s="47"/>
      <c r="R10" s="85"/>
    </row>
    <row r="11" spans="1:18" s="2" customFormat="1" ht="12" customHeight="1">
      <c r="A11" s="39"/>
      <c r="B11" s="15"/>
      <c r="C11" s="3"/>
      <c r="D11" s="19"/>
      <c r="E11" s="20" t="s">
        <v>125</v>
      </c>
      <c r="F11" s="21">
        <v>1</v>
      </c>
      <c r="G11" s="22" t="s">
        <v>123</v>
      </c>
      <c r="H11" s="23"/>
      <c r="J11" s="55"/>
      <c r="K11" s="48"/>
      <c r="L11" s="48"/>
      <c r="M11" s="48"/>
      <c r="N11" s="48"/>
      <c r="O11" s="48"/>
      <c r="P11" s="48"/>
      <c r="Q11" s="48"/>
      <c r="R11" s="86"/>
    </row>
    <row r="12" spans="1:18" s="2" customFormat="1" ht="12" customHeight="1">
      <c r="A12" s="39"/>
      <c r="B12" s="20" t="s">
        <v>27</v>
      </c>
      <c r="C12" s="29"/>
      <c r="D12" s="25"/>
      <c r="E12" s="26"/>
      <c r="F12" s="27"/>
      <c r="G12" s="25"/>
      <c r="H12" s="28">
        <f>SUM(H8:H11)</f>
        <v>2206</v>
      </c>
      <c r="J12" s="56">
        <f aca="true" t="shared" si="0" ref="J12:P12">SUM(J8:J11)</f>
        <v>192</v>
      </c>
      <c r="K12" s="49">
        <f t="shared" si="0"/>
        <v>70</v>
      </c>
      <c r="L12" s="49">
        <f t="shared" si="0"/>
        <v>1100</v>
      </c>
      <c r="M12" s="49">
        <f t="shared" si="0"/>
        <v>120</v>
      </c>
      <c r="N12" s="49">
        <f t="shared" si="0"/>
        <v>634</v>
      </c>
      <c r="O12" s="49">
        <f t="shared" si="0"/>
        <v>30</v>
      </c>
      <c r="P12" s="49">
        <f t="shared" si="0"/>
        <v>30</v>
      </c>
      <c r="Q12" s="49">
        <f>SUM(Q8:Q11)</f>
        <v>30</v>
      </c>
      <c r="R12" s="87">
        <f>SUM(R8:R11)</f>
        <v>2206</v>
      </c>
    </row>
    <row r="13" spans="1:18" s="2" customFormat="1" ht="12" customHeight="1">
      <c r="A13" s="39"/>
      <c r="B13" s="10"/>
      <c r="C13" s="12"/>
      <c r="D13" s="402" t="s">
        <v>148</v>
      </c>
      <c r="E13" s="10" t="s">
        <v>143</v>
      </c>
      <c r="F13" s="11">
        <v>745</v>
      </c>
      <c r="G13" s="12" t="s">
        <v>53</v>
      </c>
      <c r="H13" s="13">
        <v>343160</v>
      </c>
      <c r="J13" s="53">
        <v>42000</v>
      </c>
      <c r="K13" s="46">
        <v>106930</v>
      </c>
      <c r="L13" s="46">
        <v>53850</v>
      </c>
      <c r="M13" s="46"/>
      <c r="N13" s="46"/>
      <c r="O13" s="46">
        <v>71600</v>
      </c>
      <c r="P13" s="46">
        <v>37700</v>
      </c>
      <c r="Q13" s="90">
        <v>31080</v>
      </c>
      <c r="R13" s="85">
        <f>SUM(J13:Q13)</f>
        <v>343160</v>
      </c>
    </row>
    <row r="14" spans="1:18" s="2" customFormat="1" ht="12" customHeight="1">
      <c r="A14" s="39"/>
      <c r="B14" s="15" t="s">
        <v>55</v>
      </c>
      <c r="C14" s="17"/>
      <c r="D14" s="403"/>
      <c r="E14" s="20" t="s">
        <v>192</v>
      </c>
      <c r="F14" s="21">
        <v>4789</v>
      </c>
      <c r="G14" s="22" t="s">
        <v>16</v>
      </c>
      <c r="H14" s="23"/>
      <c r="J14" s="55"/>
      <c r="K14" s="48"/>
      <c r="L14" s="48"/>
      <c r="M14" s="48"/>
      <c r="N14" s="48"/>
      <c r="O14" s="48"/>
      <c r="P14" s="48"/>
      <c r="Q14" s="48"/>
      <c r="R14" s="86"/>
    </row>
    <row r="15" spans="1:18" s="2" customFormat="1" ht="12" customHeight="1">
      <c r="A15" s="39"/>
      <c r="B15" s="15"/>
      <c r="C15" s="3"/>
      <c r="D15" s="9" t="s">
        <v>56</v>
      </c>
      <c r="E15" s="10" t="s">
        <v>127</v>
      </c>
      <c r="F15" s="11"/>
      <c r="G15" s="12"/>
      <c r="H15" s="13"/>
      <c r="J15" s="53"/>
      <c r="K15" s="46"/>
      <c r="L15" s="46"/>
      <c r="M15" s="46"/>
      <c r="N15" s="46"/>
      <c r="O15" s="46"/>
      <c r="P15" s="46"/>
      <c r="Q15" s="46"/>
      <c r="R15" s="84"/>
    </row>
    <row r="16" spans="1:18" s="2" customFormat="1" ht="12" customHeight="1">
      <c r="A16" s="39"/>
      <c r="B16" s="15"/>
      <c r="C16" s="3"/>
      <c r="D16" s="14"/>
      <c r="E16" s="15" t="s">
        <v>126</v>
      </c>
      <c r="F16" s="16">
        <v>1</v>
      </c>
      <c r="G16" s="17" t="s">
        <v>34</v>
      </c>
      <c r="H16" s="18"/>
      <c r="J16" s="54"/>
      <c r="K16" s="47"/>
      <c r="L16" s="47"/>
      <c r="M16" s="47"/>
      <c r="N16" s="47"/>
      <c r="O16" s="47"/>
      <c r="P16" s="47"/>
      <c r="Q16" s="47"/>
      <c r="R16" s="85"/>
    </row>
    <row r="17" spans="1:23" s="2" customFormat="1" ht="12" customHeight="1">
      <c r="A17" s="39"/>
      <c r="B17" s="15"/>
      <c r="C17" s="3"/>
      <c r="D17" s="14"/>
      <c r="E17" s="15" t="s">
        <v>128</v>
      </c>
      <c r="F17" s="16">
        <v>1</v>
      </c>
      <c r="G17" s="17" t="s">
        <v>101</v>
      </c>
      <c r="H17" s="18"/>
      <c r="J17" s="54"/>
      <c r="K17" s="47"/>
      <c r="L17" s="47"/>
      <c r="M17" s="47"/>
      <c r="N17" s="47"/>
      <c r="O17" s="47"/>
      <c r="P17" s="47"/>
      <c r="Q17" s="47"/>
      <c r="R17" s="85"/>
      <c r="W17" s="45" t="s">
        <v>225</v>
      </c>
    </row>
    <row r="18" spans="1:18" s="2" customFormat="1" ht="12" customHeight="1">
      <c r="A18" s="39"/>
      <c r="B18" s="15"/>
      <c r="C18" s="3"/>
      <c r="D18" s="14"/>
      <c r="E18" s="15" t="s">
        <v>134</v>
      </c>
      <c r="F18" s="16">
        <v>1</v>
      </c>
      <c r="G18" s="17" t="s">
        <v>101</v>
      </c>
      <c r="H18" s="18">
        <v>80224</v>
      </c>
      <c r="J18" s="54">
        <v>9330</v>
      </c>
      <c r="K18" s="47"/>
      <c r="L18" s="47">
        <v>17325</v>
      </c>
      <c r="M18" s="47"/>
      <c r="N18" s="47"/>
      <c r="O18" s="47">
        <v>27980</v>
      </c>
      <c r="P18" s="47"/>
      <c r="Q18" s="47">
        <v>25589</v>
      </c>
      <c r="R18" s="85">
        <f>SUM(J18:Q18)</f>
        <v>80224</v>
      </c>
    </row>
    <row r="19" spans="1:18" s="2" customFormat="1" ht="12" customHeight="1">
      <c r="A19" s="39"/>
      <c r="B19" s="15"/>
      <c r="C19" s="3"/>
      <c r="D19" s="14"/>
      <c r="E19" s="15" t="s">
        <v>135</v>
      </c>
      <c r="F19" s="16">
        <v>1</v>
      </c>
      <c r="G19" s="17" t="s">
        <v>101</v>
      </c>
      <c r="H19" s="18"/>
      <c r="J19" s="54"/>
      <c r="K19" s="47"/>
      <c r="L19" s="47"/>
      <c r="M19" s="47"/>
      <c r="N19" s="47"/>
      <c r="O19" s="47"/>
      <c r="P19" s="47"/>
      <c r="Q19" s="47"/>
      <c r="R19" s="85"/>
    </row>
    <row r="20" spans="1:18" s="2" customFormat="1" ht="12" customHeight="1">
      <c r="A20" s="39"/>
      <c r="B20" s="15"/>
      <c r="C20" s="3"/>
      <c r="D20" s="14"/>
      <c r="E20" s="15" t="s">
        <v>227</v>
      </c>
      <c r="F20" s="16">
        <v>1</v>
      </c>
      <c r="G20" s="17" t="s">
        <v>101</v>
      </c>
      <c r="H20" s="18"/>
      <c r="J20" s="54"/>
      <c r="K20" s="47"/>
      <c r="L20" s="47"/>
      <c r="M20" s="47"/>
      <c r="N20" s="47"/>
      <c r="O20" s="47"/>
      <c r="P20" s="47"/>
      <c r="Q20" s="47"/>
      <c r="R20" s="85"/>
    </row>
    <row r="21" spans="1:18" s="2" customFormat="1" ht="12" customHeight="1">
      <c r="A21" s="39"/>
      <c r="B21" s="15"/>
      <c r="C21" s="3"/>
      <c r="D21" s="14"/>
      <c r="E21" s="15" t="s">
        <v>228</v>
      </c>
      <c r="F21" s="16">
        <v>1</v>
      </c>
      <c r="G21" s="17" t="s">
        <v>101</v>
      </c>
      <c r="H21" s="18"/>
      <c r="J21" s="54"/>
      <c r="K21" s="47"/>
      <c r="L21" s="47"/>
      <c r="M21" s="47"/>
      <c r="N21" s="47"/>
      <c r="O21" s="47"/>
      <c r="P21" s="47"/>
      <c r="Q21" s="47"/>
      <c r="R21" s="85"/>
    </row>
    <row r="22" spans="1:18" s="2" customFormat="1" ht="12" customHeight="1">
      <c r="A22" s="39"/>
      <c r="B22" s="15"/>
      <c r="C22" s="3"/>
      <c r="D22" s="14"/>
      <c r="E22" s="15" t="s">
        <v>136</v>
      </c>
      <c r="F22" s="16"/>
      <c r="G22" s="17"/>
      <c r="H22" s="18"/>
      <c r="J22" s="54"/>
      <c r="K22" s="47"/>
      <c r="L22" s="47"/>
      <c r="M22" s="47"/>
      <c r="N22" s="47"/>
      <c r="O22" s="47"/>
      <c r="P22" s="47"/>
      <c r="Q22" s="47"/>
      <c r="R22" s="85"/>
    </row>
    <row r="23" spans="1:18" s="2" customFormat="1" ht="12" customHeight="1">
      <c r="A23" s="39"/>
      <c r="B23" s="15"/>
      <c r="C23" s="3"/>
      <c r="D23" s="19"/>
      <c r="E23" s="20" t="s">
        <v>137</v>
      </c>
      <c r="F23" s="21">
        <v>1</v>
      </c>
      <c r="G23" s="22" t="s">
        <v>101</v>
      </c>
      <c r="H23" s="23"/>
      <c r="J23" s="55"/>
      <c r="K23" s="48"/>
      <c r="L23" s="48"/>
      <c r="M23" s="48"/>
      <c r="N23" s="48"/>
      <c r="O23" s="48"/>
      <c r="P23" s="48"/>
      <c r="Q23" s="48"/>
      <c r="R23" s="86"/>
    </row>
    <row r="24" spans="1:18" s="2" customFormat="1" ht="12" customHeight="1">
      <c r="A24" s="39" t="s">
        <v>54</v>
      </c>
      <c r="B24" s="20" t="s">
        <v>29</v>
      </c>
      <c r="C24" s="29"/>
      <c r="D24" s="25"/>
      <c r="E24" s="26"/>
      <c r="F24" s="27"/>
      <c r="G24" s="25"/>
      <c r="H24" s="28">
        <f>SUM(H13:H23)</f>
        <v>423384</v>
      </c>
      <c r="J24" s="56">
        <f aca="true" t="shared" si="1" ref="J24:P24">SUM(J13:J23)</f>
        <v>51330</v>
      </c>
      <c r="K24" s="49">
        <f t="shared" si="1"/>
        <v>106930</v>
      </c>
      <c r="L24" s="49">
        <f t="shared" si="1"/>
        <v>71175</v>
      </c>
      <c r="M24" s="49">
        <f t="shared" si="1"/>
        <v>0</v>
      </c>
      <c r="N24" s="49">
        <f t="shared" si="1"/>
        <v>0</v>
      </c>
      <c r="O24" s="49">
        <f t="shared" si="1"/>
        <v>99580</v>
      </c>
      <c r="P24" s="49">
        <f t="shared" si="1"/>
        <v>37700</v>
      </c>
      <c r="Q24" s="49">
        <f>SUM(Q13:Q23)</f>
        <v>56669</v>
      </c>
      <c r="R24" s="87">
        <f>SUM(R13:R23)</f>
        <v>423384</v>
      </c>
    </row>
    <row r="25" spans="1:18" s="2" customFormat="1" ht="12" customHeight="1">
      <c r="A25" s="39"/>
      <c r="B25" s="10"/>
      <c r="C25" s="12"/>
      <c r="D25" s="9"/>
      <c r="E25" s="10" t="s">
        <v>131</v>
      </c>
      <c r="F25" s="11"/>
      <c r="G25" s="12"/>
      <c r="H25" s="13"/>
      <c r="J25" s="53"/>
      <c r="K25" s="46"/>
      <c r="L25" s="46"/>
      <c r="M25" s="46"/>
      <c r="N25" s="46"/>
      <c r="O25" s="46"/>
      <c r="P25" s="46"/>
      <c r="Q25" s="46"/>
      <c r="R25" s="84"/>
    </row>
    <row r="26" spans="1:18" s="2" customFormat="1" ht="12" customHeight="1">
      <c r="A26" s="39" t="s">
        <v>57</v>
      </c>
      <c r="B26" s="15"/>
      <c r="C26" s="17"/>
      <c r="D26" s="14"/>
      <c r="E26" s="15" t="s">
        <v>58</v>
      </c>
      <c r="F26" s="16">
        <v>2</v>
      </c>
      <c r="G26" s="17" t="s">
        <v>23</v>
      </c>
      <c r="H26" s="18"/>
      <c r="J26" s="54"/>
      <c r="K26" s="47"/>
      <c r="L26" s="47"/>
      <c r="M26" s="47"/>
      <c r="N26" s="47"/>
      <c r="O26" s="47"/>
      <c r="P26" s="47"/>
      <c r="Q26" s="47"/>
      <c r="R26" s="85"/>
    </row>
    <row r="27" spans="1:18" s="2" customFormat="1" ht="12" customHeight="1">
      <c r="A27" s="39"/>
      <c r="B27" s="15"/>
      <c r="C27" s="17"/>
      <c r="D27" s="14"/>
      <c r="E27" s="15" t="s">
        <v>194</v>
      </c>
      <c r="F27" s="16">
        <v>1</v>
      </c>
      <c r="G27" s="17" t="s">
        <v>23</v>
      </c>
      <c r="H27" s="18"/>
      <c r="J27" s="54"/>
      <c r="K27" s="47"/>
      <c r="L27" s="47"/>
      <c r="M27" s="47"/>
      <c r="N27" s="47"/>
      <c r="O27" s="47"/>
      <c r="P27" s="47"/>
      <c r="Q27" s="47"/>
      <c r="R27" s="85"/>
    </row>
    <row r="28" spans="1:18" s="2" customFormat="1" ht="12" customHeight="1">
      <c r="A28" s="39" t="s">
        <v>35</v>
      </c>
      <c r="B28" s="15"/>
      <c r="C28" s="17"/>
      <c r="D28" s="14"/>
      <c r="E28" s="15" t="s">
        <v>195</v>
      </c>
      <c r="F28" s="16">
        <v>1</v>
      </c>
      <c r="G28" s="17" t="s">
        <v>101</v>
      </c>
      <c r="H28" s="18"/>
      <c r="J28" s="54"/>
      <c r="K28" s="47"/>
      <c r="L28" s="47"/>
      <c r="M28" s="47"/>
      <c r="N28" s="47"/>
      <c r="O28" s="47"/>
      <c r="P28" s="47"/>
      <c r="Q28" s="47"/>
      <c r="R28" s="85"/>
    </row>
    <row r="29" spans="1:18" s="2" customFormat="1" ht="12" customHeight="1">
      <c r="A29" s="39"/>
      <c r="B29" s="15"/>
      <c r="C29" s="17"/>
      <c r="D29" s="14"/>
      <c r="E29" s="15" t="s">
        <v>59</v>
      </c>
      <c r="F29" s="16">
        <v>2</v>
      </c>
      <c r="G29" s="17" t="s">
        <v>8</v>
      </c>
      <c r="H29" s="18"/>
      <c r="J29" s="54"/>
      <c r="K29" s="47"/>
      <c r="L29" s="47"/>
      <c r="M29" s="47"/>
      <c r="N29" s="47"/>
      <c r="O29" s="47"/>
      <c r="P29" s="47"/>
      <c r="Q29" s="47"/>
      <c r="R29" s="85"/>
    </row>
    <row r="30" spans="1:18" s="2" customFormat="1" ht="12" customHeight="1">
      <c r="A30" s="39" t="s">
        <v>36</v>
      </c>
      <c r="B30" s="15"/>
      <c r="C30" s="17"/>
      <c r="D30" s="14"/>
      <c r="E30" s="15" t="s">
        <v>196</v>
      </c>
      <c r="F30" s="16">
        <v>1</v>
      </c>
      <c r="G30" s="17" t="s">
        <v>168</v>
      </c>
      <c r="H30" s="18"/>
      <c r="J30" s="54"/>
      <c r="K30" s="47"/>
      <c r="L30" s="47"/>
      <c r="M30" s="47"/>
      <c r="N30" s="47"/>
      <c r="O30" s="47"/>
      <c r="P30" s="47"/>
      <c r="Q30" s="47"/>
      <c r="R30" s="85"/>
    </row>
    <row r="31" spans="1:18" s="2" customFormat="1" ht="12" customHeight="1">
      <c r="A31" s="39"/>
      <c r="B31" s="15"/>
      <c r="C31" s="17"/>
      <c r="D31" s="14"/>
      <c r="E31" s="15" t="s">
        <v>193</v>
      </c>
      <c r="F31" s="16">
        <v>2</v>
      </c>
      <c r="G31" s="17" t="s">
        <v>168</v>
      </c>
      <c r="H31" s="18"/>
      <c r="J31" s="54"/>
      <c r="K31" s="47"/>
      <c r="L31" s="47"/>
      <c r="M31" s="47"/>
      <c r="N31" s="47"/>
      <c r="O31" s="47"/>
      <c r="P31" s="47"/>
      <c r="Q31" s="47"/>
      <c r="R31" s="85"/>
    </row>
    <row r="32" spans="1:18" s="2" customFormat="1" ht="12" customHeight="1">
      <c r="A32" s="39" t="s">
        <v>38</v>
      </c>
      <c r="B32" s="15" t="s">
        <v>60</v>
      </c>
      <c r="C32" s="17"/>
      <c r="D32" s="391" t="s">
        <v>149</v>
      </c>
      <c r="E32" s="15" t="s">
        <v>37</v>
      </c>
      <c r="F32" s="16">
        <v>1</v>
      </c>
      <c r="G32" s="17" t="s">
        <v>20</v>
      </c>
      <c r="H32" s="18"/>
      <c r="J32" s="54"/>
      <c r="K32" s="47"/>
      <c r="L32" s="47"/>
      <c r="M32" s="47"/>
      <c r="N32" s="47"/>
      <c r="O32" s="47"/>
      <c r="P32" s="47"/>
      <c r="Q32" s="47"/>
      <c r="R32" s="85"/>
    </row>
    <row r="33" spans="1:18" s="2" customFormat="1" ht="12" customHeight="1">
      <c r="A33" s="39"/>
      <c r="B33" s="15"/>
      <c r="C33" s="17"/>
      <c r="D33" s="391"/>
      <c r="E33" s="15" t="s">
        <v>39</v>
      </c>
      <c r="F33" s="16">
        <v>1</v>
      </c>
      <c r="G33" s="17" t="s">
        <v>19</v>
      </c>
      <c r="H33" s="18">
        <v>619881</v>
      </c>
      <c r="J33" s="54">
        <v>44813</v>
      </c>
      <c r="K33" s="47">
        <v>45000</v>
      </c>
      <c r="L33" s="47"/>
      <c r="M33" s="47">
        <v>198309</v>
      </c>
      <c r="N33" s="47">
        <v>256749</v>
      </c>
      <c r="O33" s="47">
        <v>13350</v>
      </c>
      <c r="P33" s="47">
        <v>61660</v>
      </c>
      <c r="Q33" s="47"/>
      <c r="R33" s="85">
        <f>SUM(J33:Q33)</f>
        <v>619881</v>
      </c>
    </row>
    <row r="34" spans="1:18" s="2" customFormat="1" ht="12" customHeight="1">
      <c r="A34" s="39" t="s">
        <v>97</v>
      </c>
      <c r="B34" s="15"/>
      <c r="C34" s="17"/>
      <c r="D34" s="14"/>
      <c r="E34" s="15" t="s">
        <v>61</v>
      </c>
      <c r="F34" s="16">
        <v>1</v>
      </c>
      <c r="G34" s="17" t="s">
        <v>62</v>
      </c>
      <c r="H34" s="18"/>
      <c r="J34" s="54"/>
      <c r="K34" s="47"/>
      <c r="L34" s="47"/>
      <c r="M34" s="47"/>
      <c r="N34" s="47"/>
      <c r="O34" s="47"/>
      <c r="P34" s="47"/>
      <c r="Q34" s="47"/>
      <c r="R34" s="85"/>
    </row>
    <row r="35" spans="1:18" s="2" customFormat="1" ht="12" customHeight="1">
      <c r="A35" s="39"/>
      <c r="B35" s="15"/>
      <c r="C35" s="17"/>
      <c r="D35" s="14"/>
      <c r="E35" s="15" t="s">
        <v>132</v>
      </c>
      <c r="F35" s="16">
        <v>1</v>
      </c>
      <c r="G35" s="17" t="s">
        <v>101</v>
      </c>
      <c r="H35" s="18"/>
      <c r="J35" s="54"/>
      <c r="K35" s="47"/>
      <c r="L35" s="47"/>
      <c r="M35" s="47"/>
      <c r="N35" s="47"/>
      <c r="O35" s="47"/>
      <c r="P35" s="47"/>
      <c r="Q35" s="47"/>
      <c r="R35" s="85"/>
    </row>
    <row r="36" spans="1:18" s="2" customFormat="1" ht="12" customHeight="1">
      <c r="A36" s="39"/>
      <c r="B36" s="15"/>
      <c r="C36" s="17"/>
      <c r="D36" s="14"/>
      <c r="E36" s="15" t="s">
        <v>138</v>
      </c>
      <c r="F36" s="16">
        <v>2</v>
      </c>
      <c r="G36" s="17" t="s">
        <v>101</v>
      </c>
      <c r="H36" s="18"/>
      <c r="J36" s="54"/>
      <c r="K36" s="47"/>
      <c r="L36" s="47"/>
      <c r="M36" s="47"/>
      <c r="N36" s="47"/>
      <c r="O36" s="47"/>
      <c r="P36" s="47"/>
      <c r="Q36" s="47"/>
      <c r="R36" s="85"/>
    </row>
    <row r="37" spans="1:18" s="2" customFormat="1" ht="12" customHeight="1">
      <c r="A37" s="39"/>
      <c r="B37" s="15"/>
      <c r="C37" s="17"/>
      <c r="D37" s="14"/>
      <c r="E37" s="15" t="s">
        <v>139</v>
      </c>
      <c r="F37" s="16">
        <v>2</v>
      </c>
      <c r="G37" s="17" t="s">
        <v>101</v>
      </c>
      <c r="H37" s="18"/>
      <c r="J37" s="54"/>
      <c r="K37" s="47"/>
      <c r="L37" s="47"/>
      <c r="M37" s="47"/>
      <c r="N37" s="47"/>
      <c r="O37" s="47"/>
      <c r="P37" s="47"/>
      <c r="Q37" s="47"/>
      <c r="R37" s="85"/>
    </row>
    <row r="38" spans="1:18" s="2" customFormat="1" ht="12" customHeight="1">
      <c r="A38" s="39"/>
      <c r="B38" s="15"/>
      <c r="C38" s="17"/>
      <c r="D38" s="14"/>
      <c r="E38" s="15" t="s">
        <v>197</v>
      </c>
      <c r="F38" s="16">
        <v>1</v>
      </c>
      <c r="G38" s="17" t="s">
        <v>101</v>
      </c>
      <c r="H38" s="18"/>
      <c r="J38" s="54"/>
      <c r="K38" s="47"/>
      <c r="L38" s="47"/>
      <c r="M38" s="47"/>
      <c r="N38" s="47"/>
      <c r="O38" s="47"/>
      <c r="P38" s="47"/>
      <c r="Q38" s="47"/>
      <c r="R38" s="85"/>
    </row>
    <row r="39" spans="1:18" s="2" customFormat="1" ht="12" customHeight="1">
      <c r="A39" s="39"/>
      <c r="B39" s="15"/>
      <c r="C39" s="17"/>
      <c r="D39" s="14"/>
      <c r="E39" s="15" t="s">
        <v>198</v>
      </c>
      <c r="F39" s="16">
        <v>1</v>
      </c>
      <c r="G39" s="17" t="s">
        <v>101</v>
      </c>
      <c r="H39" s="18"/>
      <c r="J39" s="54"/>
      <c r="K39" s="47"/>
      <c r="L39" s="47"/>
      <c r="M39" s="47"/>
      <c r="N39" s="47"/>
      <c r="O39" s="47"/>
      <c r="P39" s="47"/>
      <c r="Q39" s="47"/>
      <c r="R39" s="85"/>
    </row>
    <row r="40" spans="1:18" s="2" customFormat="1" ht="12" customHeight="1">
      <c r="A40" s="39"/>
      <c r="B40" s="15"/>
      <c r="C40" s="17"/>
      <c r="D40" s="14"/>
      <c r="E40" s="15" t="s">
        <v>199</v>
      </c>
      <c r="F40" s="16">
        <v>2</v>
      </c>
      <c r="G40" s="17" t="s">
        <v>101</v>
      </c>
      <c r="H40" s="18"/>
      <c r="J40" s="54"/>
      <c r="K40" s="47"/>
      <c r="L40" s="47"/>
      <c r="M40" s="47"/>
      <c r="N40" s="47"/>
      <c r="O40" s="47"/>
      <c r="P40" s="47"/>
      <c r="Q40" s="47"/>
      <c r="R40" s="85"/>
    </row>
    <row r="41" spans="1:18" s="2" customFormat="1" ht="12" customHeight="1">
      <c r="A41" s="39"/>
      <c r="B41" s="15"/>
      <c r="C41" s="17"/>
      <c r="D41" s="14"/>
      <c r="E41" s="15" t="s">
        <v>200</v>
      </c>
      <c r="F41" s="16">
        <v>1</v>
      </c>
      <c r="G41" s="17" t="s">
        <v>101</v>
      </c>
      <c r="H41" s="18"/>
      <c r="J41" s="54"/>
      <c r="K41" s="47"/>
      <c r="L41" s="47"/>
      <c r="M41" s="47"/>
      <c r="N41" s="47"/>
      <c r="O41" s="47"/>
      <c r="P41" s="47"/>
      <c r="Q41" s="47"/>
      <c r="R41" s="85"/>
    </row>
    <row r="42" spans="1:18" s="2" customFormat="1" ht="12" customHeight="1">
      <c r="A42" s="39"/>
      <c r="B42" s="15"/>
      <c r="C42" s="17"/>
      <c r="D42" s="14"/>
      <c r="E42" s="15" t="s">
        <v>201</v>
      </c>
      <c r="F42" s="16">
        <v>1</v>
      </c>
      <c r="G42" s="17" t="s">
        <v>101</v>
      </c>
      <c r="H42" s="18"/>
      <c r="J42" s="54"/>
      <c r="K42" s="47"/>
      <c r="L42" s="47"/>
      <c r="M42" s="47"/>
      <c r="N42" s="47"/>
      <c r="O42" s="47"/>
      <c r="P42" s="47"/>
      <c r="Q42" s="47"/>
      <c r="R42" s="85"/>
    </row>
    <row r="43" spans="1:18" s="2" customFormat="1" ht="12" customHeight="1">
      <c r="A43" s="39"/>
      <c r="B43" s="15"/>
      <c r="C43" s="17"/>
      <c r="D43" s="14"/>
      <c r="E43" s="15" t="s">
        <v>202</v>
      </c>
      <c r="F43" s="16">
        <v>1</v>
      </c>
      <c r="G43" s="17" t="s">
        <v>168</v>
      </c>
      <c r="H43" s="18"/>
      <c r="J43" s="54"/>
      <c r="K43" s="47"/>
      <c r="L43" s="47"/>
      <c r="M43" s="47"/>
      <c r="N43" s="47"/>
      <c r="O43" s="47"/>
      <c r="P43" s="47"/>
      <c r="Q43" s="47"/>
      <c r="R43" s="85"/>
    </row>
    <row r="44" spans="1:18" s="2" customFormat="1" ht="12" customHeight="1">
      <c r="A44" s="39"/>
      <c r="B44" s="15"/>
      <c r="C44" s="17"/>
      <c r="D44" s="14"/>
      <c r="E44" s="15" t="s">
        <v>25</v>
      </c>
      <c r="F44" s="16">
        <v>2</v>
      </c>
      <c r="G44" s="17" t="s">
        <v>7</v>
      </c>
      <c r="H44" s="18"/>
      <c r="J44" s="54"/>
      <c r="K44" s="47"/>
      <c r="L44" s="47"/>
      <c r="M44" s="47"/>
      <c r="N44" s="47"/>
      <c r="O44" s="47"/>
      <c r="P44" s="47"/>
      <c r="Q44" s="47"/>
      <c r="R44" s="85"/>
    </row>
    <row r="45" spans="1:18" s="2" customFormat="1" ht="12" customHeight="1">
      <c r="A45" s="39"/>
      <c r="B45" s="15"/>
      <c r="C45" s="17"/>
      <c r="D45" s="14"/>
      <c r="E45" s="15" t="s">
        <v>144</v>
      </c>
      <c r="F45" s="16">
        <v>2</v>
      </c>
      <c r="G45" s="17" t="s">
        <v>145</v>
      </c>
      <c r="H45" s="18"/>
      <c r="J45" s="54"/>
      <c r="K45" s="47"/>
      <c r="L45" s="47"/>
      <c r="M45" s="47"/>
      <c r="N45" s="47"/>
      <c r="O45" s="47"/>
      <c r="P45" s="47"/>
      <c r="Q45" s="47"/>
      <c r="R45" s="85"/>
    </row>
    <row r="46" spans="1:18" s="2" customFormat="1" ht="12" customHeight="1">
      <c r="A46" s="39"/>
      <c r="B46" s="15"/>
      <c r="C46" s="17"/>
      <c r="D46" s="14"/>
      <c r="E46" s="15" t="s">
        <v>169</v>
      </c>
      <c r="F46" s="16">
        <v>1</v>
      </c>
      <c r="G46" s="17" t="s">
        <v>145</v>
      </c>
      <c r="H46" s="18"/>
      <c r="J46" s="54"/>
      <c r="K46" s="47"/>
      <c r="L46" s="47"/>
      <c r="M46" s="47"/>
      <c r="N46" s="47"/>
      <c r="O46" s="47"/>
      <c r="P46" s="47"/>
      <c r="Q46" s="47"/>
      <c r="R46" s="85"/>
    </row>
    <row r="47" spans="1:18" s="2" customFormat="1" ht="12" customHeight="1">
      <c r="A47" s="39"/>
      <c r="B47" s="15"/>
      <c r="C47" s="17"/>
      <c r="D47" s="14"/>
      <c r="E47" s="15" t="s">
        <v>63</v>
      </c>
      <c r="F47" s="16">
        <v>1</v>
      </c>
      <c r="G47" s="17" t="s">
        <v>18</v>
      </c>
      <c r="H47" s="18"/>
      <c r="J47" s="54"/>
      <c r="K47" s="47"/>
      <c r="L47" s="47"/>
      <c r="M47" s="47"/>
      <c r="N47" s="47"/>
      <c r="O47" s="47"/>
      <c r="P47" s="47"/>
      <c r="Q47" s="47"/>
      <c r="R47" s="85"/>
    </row>
    <row r="48" spans="1:18" s="2" customFormat="1" ht="12" customHeight="1">
      <c r="A48" s="39"/>
      <c r="B48" s="15"/>
      <c r="C48" s="17"/>
      <c r="D48" s="14"/>
      <c r="E48" s="15" t="s">
        <v>64</v>
      </c>
      <c r="F48" s="16">
        <v>1</v>
      </c>
      <c r="G48" s="17" t="s">
        <v>18</v>
      </c>
      <c r="H48" s="18"/>
      <c r="J48" s="54"/>
      <c r="K48" s="47"/>
      <c r="L48" s="47"/>
      <c r="M48" s="47"/>
      <c r="N48" s="47"/>
      <c r="O48" s="47"/>
      <c r="P48" s="47"/>
      <c r="Q48" s="47"/>
      <c r="R48" s="85"/>
    </row>
    <row r="49" spans="1:18" s="2" customFormat="1" ht="12" customHeight="1">
      <c r="A49" s="39"/>
      <c r="B49" s="15"/>
      <c r="C49" s="17"/>
      <c r="D49" s="14"/>
      <c r="E49" s="15" t="s">
        <v>133</v>
      </c>
      <c r="F49" s="16">
        <v>1</v>
      </c>
      <c r="G49" s="17" t="s">
        <v>120</v>
      </c>
      <c r="H49" s="18"/>
      <c r="J49" s="54"/>
      <c r="K49" s="47"/>
      <c r="L49" s="47"/>
      <c r="M49" s="47"/>
      <c r="N49" s="47"/>
      <c r="O49" s="47"/>
      <c r="P49" s="47"/>
      <c r="Q49" s="47"/>
      <c r="R49" s="85"/>
    </row>
    <row r="50" spans="1:18" s="2" customFormat="1" ht="12" customHeight="1">
      <c r="A50" s="39"/>
      <c r="B50" s="15"/>
      <c r="C50" s="17"/>
      <c r="D50" s="14"/>
      <c r="E50" s="15" t="s">
        <v>65</v>
      </c>
      <c r="F50" s="16">
        <v>3</v>
      </c>
      <c r="G50" s="17" t="s">
        <v>62</v>
      </c>
      <c r="H50" s="18"/>
      <c r="J50" s="54"/>
      <c r="K50" s="47"/>
      <c r="L50" s="47"/>
      <c r="M50" s="47"/>
      <c r="N50" s="47"/>
      <c r="O50" s="47"/>
      <c r="P50" s="47"/>
      <c r="Q50" s="47"/>
      <c r="R50" s="85"/>
    </row>
    <row r="51" spans="1:18" s="2" customFormat="1" ht="12" customHeight="1">
      <c r="A51" s="39"/>
      <c r="B51" s="15"/>
      <c r="C51" s="17"/>
      <c r="D51" s="19"/>
      <c r="E51" s="20" t="s">
        <v>66</v>
      </c>
      <c r="F51" s="21">
        <v>2</v>
      </c>
      <c r="G51" s="22" t="s">
        <v>34</v>
      </c>
      <c r="H51" s="23"/>
      <c r="J51" s="55"/>
      <c r="K51" s="48"/>
      <c r="L51" s="48"/>
      <c r="M51" s="48"/>
      <c r="N51" s="48"/>
      <c r="O51" s="48"/>
      <c r="P51" s="48"/>
      <c r="Q51" s="48"/>
      <c r="R51" s="86"/>
    </row>
    <row r="52" spans="1:18" s="2" customFormat="1" ht="12" customHeight="1">
      <c r="A52" s="39"/>
      <c r="B52" s="20" t="s">
        <v>30</v>
      </c>
      <c r="C52" s="29"/>
      <c r="D52" s="25"/>
      <c r="E52" s="26"/>
      <c r="F52" s="27"/>
      <c r="G52" s="25"/>
      <c r="H52" s="28">
        <f>SUM(H33:H51)</f>
        <v>619881</v>
      </c>
      <c r="J52" s="56">
        <f aca="true" t="shared" si="2" ref="J52:P52">SUM(J33:J51)</f>
        <v>44813</v>
      </c>
      <c r="K52" s="49">
        <f t="shared" si="2"/>
        <v>45000</v>
      </c>
      <c r="L52" s="49">
        <f t="shared" si="2"/>
        <v>0</v>
      </c>
      <c r="M52" s="49">
        <f t="shared" si="2"/>
        <v>198309</v>
      </c>
      <c r="N52" s="49">
        <f t="shared" si="2"/>
        <v>256749</v>
      </c>
      <c r="O52" s="49">
        <f t="shared" si="2"/>
        <v>13350</v>
      </c>
      <c r="P52" s="49">
        <f t="shared" si="2"/>
        <v>61660</v>
      </c>
      <c r="Q52" s="49">
        <f>SUM(Q33:Q51)</f>
        <v>0</v>
      </c>
      <c r="R52" s="87">
        <f>SUM(R33:R51)</f>
        <v>619881</v>
      </c>
    </row>
    <row r="53" spans="1:18" s="2" customFormat="1" ht="12" customHeight="1">
      <c r="A53" s="39"/>
      <c r="B53" s="15" t="s">
        <v>67</v>
      </c>
      <c r="C53" s="3"/>
      <c r="D53" s="9" t="s">
        <v>68</v>
      </c>
      <c r="E53" s="10" t="s">
        <v>15</v>
      </c>
      <c r="F53" s="11">
        <v>1</v>
      </c>
      <c r="G53" s="12" t="s">
        <v>8</v>
      </c>
      <c r="H53" s="13"/>
      <c r="J53" s="53"/>
      <c r="K53" s="46"/>
      <c r="L53" s="46"/>
      <c r="M53" s="46"/>
      <c r="N53" s="46"/>
      <c r="O53" s="46"/>
      <c r="P53" s="46"/>
      <c r="Q53" s="46"/>
      <c r="R53" s="84"/>
    </row>
    <row r="54" spans="1:18" s="2" customFormat="1" ht="12" customHeight="1">
      <c r="A54" s="39"/>
      <c r="B54" s="15"/>
      <c r="C54" s="3"/>
      <c r="D54" s="14"/>
      <c r="E54" s="15" t="s">
        <v>140</v>
      </c>
      <c r="F54" s="16"/>
      <c r="G54" s="17"/>
      <c r="H54" s="18">
        <v>112000</v>
      </c>
      <c r="J54" s="54">
        <v>100000</v>
      </c>
      <c r="K54" s="47"/>
      <c r="L54" s="47"/>
      <c r="M54" s="47"/>
      <c r="N54" s="47"/>
      <c r="O54" s="47">
        <v>12000</v>
      </c>
      <c r="P54" s="47"/>
      <c r="Q54" s="47"/>
      <c r="R54" s="85">
        <f>SUM(J54:Q54)</f>
        <v>112000</v>
      </c>
    </row>
    <row r="55" spans="1:18" s="2" customFormat="1" ht="12" customHeight="1">
      <c r="A55" s="39"/>
      <c r="B55" s="15"/>
      <c r="C55" s="3"/>
      <c r="D55" s="19"/>
      <c r="E55" s="20" t="s">
        <v>146</v>
      </c>
      <c r="F55" s="21">
        <v>871</v>
      </c>
      <c r="G55" s="22" t="s">
        <v>147</v>
      </c>
      <c r="H55" s="23"/>
      <c r="J55" s="55"/>
      <c r="K55" s="48"/>
      <c r="L55" s="48"/>
      <c r="M55" s="48"/>
      <c r="N55" s="48"/>
      <c r="O55" s="48"/>
      <c r="P55" s="48"/>
      <c r="Q55" s="48"/>
      <c r="R55" s="86"/>
    </row>
    <row r="56" spans="1:18" s="2" customFormat="1" ht="12" customHeight="1">
      <c r="A56" s="39"/>
      <c r="B56" s="20" t="s">
        <v>26</v>
      </c>
      <c r="C56" s="29"/>
      <c r="D56" s="25"/>
      <c r="E56" s="26"/>
      <c r="F56" s="27"/>
      <c r="G56" s="25"/>
      <c r="H56" s="28">
        <f>SUM(H53:H55)</f>
        <v>112000</v>
      </c>
      <c r="J56" s="56">
        <f aca="true" t="shared" si="3" ref="J56:P56">SUM(J53:J55)</f>
        <v>100000</v>
      </c>
      <c r="K56" s="49">
        <f t="shared" si="3"/>
        <v>0</v>
      </c>
      <c r="L56" s="49">
        <f t="shared" si="3"/>
        <v>0</v>
      </c>
      <c r="M56" s="49">
        <f t="shared" si="3"/>
        <v>0</v>
      </c>
      <c r="N56" s="49">
        <f t="shared" si="3"/>
        <v>0</v>
      </c>
      <c r="O56" s="49">
        <f t="shared" si="3"/>
        <v>12000</v>
      </c>
      <c r="P56" s="49">
        <f t="shared" si="3"/>
        <v>0</v>
      </c>
      <c r="Q56" s="49">
        <f>SUM(Q53:Q55)</f>
        <v>0</v>
      </c>
      <c r="R56" s="87">
        <f>SUM(R53:R55)</f>
        <v>112000</v>
      </c>
    </row>
    <row r="57" spans="1:18" s="2" customFormat="1" ht="12" customHeight="1" thickBot="1">
      <c r="A57" s="40"/>
      <c r="B57" s="24"/>
      <c r="C57" s="24" t="s">
        <v>17</v>
      </c>
      <c r="D57" s="25"/>
      <c r="E57" s="26"/>
      <c r="F57" s="27"/>
      <c r="G57" s="25"/>
      <c r="H57" s="28">
        <f>SUM(H56,H52,H24,H12)</f>
        <v>1157471</v>
      </c>
      <c r="J57" s="57">
        <f aca="true" t="shared" si="4" ref="J57:P57">SUM(J56,J52,J24,J12)</f>
        <v>196335</v>
      </c>
      <c r="K57" s="58">
        <f t="shared" si="4"/>
        <v>152000</v>
      </c>
      <c r="L57" s="58">
        <f t="shared" si="4"/>
        <v>72275</v>
      </c>
      <c r="M57" s="58">
        <f t="shared" si="4"/>
        <v>198429</v>
      </c>
      <c r="N57" s="58">
        <f t="shared" si="4"/>
        <v>257383</v>
      </c>
      <c r="O57" s="58">
        <f t="shared" si="4"/>
        <v>124960</v>
      </c>
      <c r="P57" s="58">
        <f t="shared" si="4"/>
        <v>99390</v>
      </c>
      <c r="Q57" s="58">
        <f>SUM(Q56,Q52,Q24,Q12)</f>
        <v>56699</v>
      </c>
      <c r="R57" s="88">
        <f>SUM(R56,R52,R24,R12)</f>
        <v>1157471</v>
      </c>
    </row>
    <row r="58" spans="1:18" s="2" customFormat="1" ht="12" customHeight="1">
      <c r="A58" s="38"/>
      <c r="B58" s="9"/>
      <c r="C58" s="9"/>
      <c r="D58" s="9"/>
      <c r="E58" s="10" t="s">
        <v>40</v>
      </c>
      <c r="F58" s="11"/>
      <c r="G58" s="12"/>
      <c r="H58" s="13"/>
      <c r="J58" s="7"/>
      <c r="K58" s="7"/>
      <c r="L58" s="7"/>
      <c r="M58" s="7"/>
      <c r="N58" s="7"/>
      <c r="O58" s="7"/>
      <c r="P58" s="7"/>
      <c r="Q58" s="7"/>
      <c r="R58" s="82"/>
    </row>
    <row r="59" spans="1:18" s="2" customFormat="1" ht="12" customHeight="1">
      <c r="A59" s="39"/>
      <c r="B59" s="14"/>
      <c r="C59" s="14"/>
      <c r="D59" s="14"/>
      <c r="E59" s="15" t="s">
        <v>41</v>
      </c>
      <c r="F59" s="16">
        <v>2</v>
      </c>
      <c r="G59" s="17" t="s">
        <v>33</v>
      </c>
      <c r="H59" s="18"/>
      <c r="J59" s="7"/>
      <c r="K59" s="7"/>
      <c r="L59" s="7"/>
      <c r="M59" s="7"/>
      <c r="N59" s="7"/>
      <c r="O59" s="7"/>
      <c r="P59" s="7"/>
      <c r="Q59" s="7"/>
      <c r="R59" s="82"/>
    </row>
    <row r="60" spans="1:18" s="2" customFormat="1" ht="12" customHeight="1">
      <c r="A60" s="39"/>
      <c r="B60" s="391" t="s">
        <v>151</v>
      </c>
      <c r="C60" s="391" t="s">
        <v>150</v>
      </c>
      <c r="D60" s="43" t="s">
        <v>150</v>
      </c>
      <c r="E60" s="15" t="s">
        <v>69</v>
      </c>
      <c r="F60" s="16">
        <v>1</v>
      </c>
      <c r="G60" s="17" t="s">
        <v>5</v>
      </c>
      <c r="H60" s="18">
        <v>2804</v>
      </c>
      <c r="J60" s="7"/>
      <c r="K60" s="7"/>
      <c r="L60" s="7"/>
      <c r="M60" s="7"/>
      <c r="N60" s="7"/>
      <c r="O60" s="7"/>
      <c r="P60" s="7"/>
      <c r="Q60" s="7"/>
      <c r="R60" s="82"/>
    </row>
    <row r="61" spans="1:18" s="2" customFormat="1" ht="12" customHeight="1">
      <c r="A61" s="39"/>
      <c r="B61" s="391"/>
      <c r="C61" s="391"/>
      <c r="D61" s="43"/>
      <c r="E61" s="15" t="s">
        <v>42</v>
      </c>
      <c r="F61" s="16">
        <v>1</v>
      </c>
      <c r="G61" s="17" t="s">
        <v>6</v>
      </c>
      <c r="H61" s="18"/>
      <c r="J61" s="7"/>
      <c r="K61" s="7"/>
      <c r="L61" s="7"/>
      <c r="M61" s="7"/>
      <c r="N61" s="7"/>
      <c r="O61" s="7"/>
      <c r="P61" s="7"/>
      <c r="Q61" s="7"/>
      <c r="R61" s="82"/>
    </row>
    <row r="62" spans="1:18" s="2" customFormat="1" ht="12" customHeight="1">
      <c r="A62" s="39" t="s">
        <v>43</v>
      </c>
      <c r="B62" s="14"/>
      <c r="C62" s="14"/>
      <c r="D62" s="14"/>
      <c r="E62" s="15" t="s">
        <v>44</v>
      </c>
      <c r="F62" s="16"/>
      <c r="G62" s="17"/>
      <c r="H62" s="18"/>
      <c r="J62" s="7"/>
      <c r="K62" s="7"/>
      <c r="L62" s="7"/>
      <c r="M62" s="7"/>
      <c r="N62" s="7"/>
      <c r="O62" s="7"/>
      <c r="P62" s="7"/>
      <c r="Q62" s="7"/>
      <c r="R62" s="82"/>
    </row>
    <row r="63" spans="1:18" s="2" customFormat="1" ht="12" customHeight="1">
      <c r="A63" s="39"/>
      <c r="B63" s="14"/>
      <c r="C63" s="19"/>
      <c r="D63" s="19"/>
      <c r="E63" s="20" t="s">
        <v>45</v>
      </c>
      <c r="F63" s="21">
        <v>1</v>
      </c>
      <c r="G63" s="22" t="s">
        <v>46</v>
      </c>
      <c r="H63" s="23"/>
      <c r="J63" s="7"/>
      <c r="K63" s="7"/>
      <c r="L63" s="7"/>
      <c r="M63" s="7"/>
      <c r="N63" s="7"/>
      <c r="O63" s="7"/>
      <c r="P63" s="7"/>
      <c r="Q63" s="7"/>
      <c r="R63" s="82"/>
    </row>
    <row r="64" spans="1:18" s="2" customFormat="1" ht="12" customHeight="1">
      <c r="A64" s="39" t="s">
        <v>47</v>
      </c>
      <c r="B64" s="20" t="s">
        <v>24</v>
      </c>
      <c r="C64" s="24"/>
      <c r="D64" s="25"/>
      <c r="E64" s="26"/>
      <c r="F64" s="27"/>
      <c r="G64" s="25"/>
      <c r="H64" s="28">
        <f>SUM(H60:H63)</f>
        <v>2804</v>
      </c>
      <c r="J64" s="7"/>
      <c r="K64" s="7"/>
      <c r="L64" s="7"/>
      <c r="M64" s="7"/>
      <c r="N64" s="7"/>
      <c r="O64" s="7"/>
      <c r="P64" s="7"/>
      <c r="Q64" s="7"/>
      <c r="R64" s="82"/>
    </row>
    <row r="65" spans="1:18" s="2" customFormat="1" ht="12" customHeight="1">
      <c r="A65" s="39"/>
      <c r="B65" s="9"/>
      <c r="C65" s="9"/>
      <c r="D65" s="9"/>
      <c r="E65" s="10" t="s">
        <v>70</v>
      </c>
      <c r="F65" s="11"/>
      <c r="G65" s="12"/>
      <c r="H65" s="13"/>
      <c r="J65" s="7"/>
      <c r="K65" s="7"/>
      <c r="L65" s="7"/>
      <c r="M65" s="7"/>
      <c r="N65" s="7"/>
      <c r="O65" s="7"/>
      <c r="P65" s="7"/>
      <c r="Q65" s="7"/>
      <c r="R65" s="82"/>
    </row>
    <row r="66" spans="1:18" s="2" customFormat="1" ht="12" customHeight="1">
      <c r="A66" s="39" t="s">
        <v>48</v>
      </c>
      <c r="B66" s="14"/>
      <c r="C66" s="14"/>
      <c r="D66" s="14"/>
      <c r="E66" s="15" t="s">
        <v>49</v>
      </c>
      <c r="F66" s="16">
        <v>497</v>
      </c>
      <c r="G66" s="17" t="s">
        <v>71</v>
      </c>
      <c r="H66" s="18"/>
      <c r="J66" s="7"/>
      <c r="K66" s="7"/>
      <c r="L66" s="7"/>
      <c r="M66" s="7"/>
      <c r="N66" s="7"/>
      <c r="O66" s="7"/>
      <c r="P66" s="7"/>
      <c r="Q66" s="7"/>
      <c r="R66" s="82"/>
    </row>
    <row r="67" spans="1:18" s="2" customFormat="1" ht="12" customHeight="1">
      <c r="A67" s="39"/>
      <c r="B67" s="14"/>
      <c r="C67" s="14"/>
      <c r="D67" s="14"/>
      <c r="E67" s="15" t="s">
        <v>50</v>
      </c>
      <c r="F67" s="16">
        <v>1</v>
      </c>
      <c r="G67" s="17" t="s">
        <v>13</v>
      </c>
      <c r="H67" s="18"/>
      <c r="J67" s="7"/>
      <c r="K67" s="7"/>
      <c r="L67" s="7"/>
      <c r="M67" s="7"/>
      <c r="N67" s="7"/>
      <c r="O67" s="7"/>
      <c r="P67" s="7"/>
      <c r="Q67" s="7"/>
      <c r="R67" s="82"/>
    </row>
    <row r="68" spans="1:18" s="2" customFormat="1" ht="12" customHeight="1">
      <c r="A68" s="39" t="s">
        <v>21</v>
      </c>
      <c r="B68" s="14"/>
      <c r="C68" s="14"/>
      <c r="D68" s="14"/>
      <c r="E68" s="15" t="s">
        <v>72</v>
      </c>
      <c r="F68" s="16">
        <v>1</v>
      </c>
      <c r="G68" s="17" t="s">
        <v>11</v>
      </c>
      <c r="H68" s="18"/>
      <c r="J68" s="7"/>
      <c r="K68" s="7"/>
      <c r="L68" s="7"/>
      <c r="M68" s="7"/>
      <c r="N68" s="7"/>
      <c r="O68" s="7"/>
      <c r="P68" s="7"/>
      <c r="Q68" s="7"/>
      <c r="R68" s="82"/>
    </row>
    <row r="69" spans="1:18" s="2" customFormat="1" ht="12" customHeight="1">
      <c r="A69" s="39"/>
      <c r="B69" s="14"/>
      <c r="C69" s="14"/>
      <c r="D69" s="14"/>
      <c r="E69" s="15" t="s">
        <v>73</v>
      </c>
      <c r="F69" s="16">
        <v>1</v>
      </c>
      <c r="G69" s="17" t="s">
        <v>22</v>
      </c>
      <c r="H69" s="18"/>
      <c r="J69" s="7"/>
      <c r="K69" s="7"/>
      <c r="L69" s="7"/>
      <c r="M69" s="7"/>
      <c r="N69" s="7"/>
      <c r="O69" s="7"/>
      <c r="P69" s="7"/>
      <c r="Q69" s="7"/>
      <c r="R69" s="82"/>
    </row>
    <row r="70" spans="1:18" s="2" customFormat="1" ht="12" customHeight="1">
      <c r="A70" s="39" t="s">
        <v>51</v>
      </c>
      <c r="B70" s="14"/>
      <c r="C70" s="14"/>
      <c r="D70" s="14"/>
      <c r="E70" s="15" t="s">
        <v>74</v>
      </c>
      <c r="F70" s="16">
        <v>10</v>
      </c>
      <c r="G70" s="17" t="s">
        <v>22</v>
      </c>
      <c r="H70" s="18"/>
      <c r="J70" s="7"/>
      <c r="K70" s="7"/>
      <c r="L70" s="7"/>
      <c r="M70" s="7"/>
      <c r="N70" s="7"/>
      <c r="O70" s="7"/>
      <c r="P70" s="7"/>
      <c r="Q70" s="7"/>
      <c r="R70" s="82"/>
    </row>
    <row r="71" spans="1:18" s="2" customFormat="1" ht="12" customHeight="1">
      <c r="A71" s="39"/>
      <c r="B71" s="14"/>
      <c r="C71" s="14"/>
      <c r="D71" s="14"/>
      <c r="E71" s="15" t="s">
        <v>75</v>
      </c>
      <c r="F71" s="16">
        <v>10</v>
      </c>
      <c r="G71" s="17" t="s">
        <v>76</v>
      </c>
      <c r="H71" s="18"/>
      <c r="J71" s="7"/>
      <c r="K71" s="7"/>
      <c r="L71" s="7"/>
      <c r="M71" s="7"/>
      <c r="N71" s="7"/>
      <c r="O71" s="7"/>
      <c r="P71" s="7"/>
      <c r="Q71" s="7"/>
      <c r="R71" s="82"/>
    </row>
    <row r="72" spans="1:18" s="2" customFormat="1" ht="12" customHeight="1">
      <c r="A72" s="39"/>
      <c r="B72" s="391" t="s">
        <v>153</v>
      </c>
      <c r="C72" s="391" t="s">
        <v>152</v>
      </c>
      <c r="D72" s="391" t="s">
        <v>152</v>
      </c>
      <c r="E72" s="15" t="s">
        <v>77</v>
      </c>
      <c r="F72" s="16"/>
      <c r="G72" s="17"/>
      <c r="H72" s="18"/>
      <c r="J72" s="7"/>
      <c r="K72" s="7"/>
      <c r="L72" s="7"/>
      <c r="M72" s="7"/>
      <c r="N72" s="7"/>
      <c r="O72" s="7"/>
      <c r="P72" s="7"/>
      <c r="Q72" s="7"/>
      <c r="R72" s="82"/>
    </row>
    <row r="73" spans="1:18" s="2" customFormat="1" ht="12" customHeight="1">
      <c r="A73" s="39"/>
      <c r="B73" s="391"/>
      <c r="C73" s="391"/>
      <c r="D73" s="391"/>
      <c r="E73" s="15" t="s">
        <v>31</v>
      </c>
      <c r="F73" s="16">
        <v>10</v>
      </c>
      <c r="G73" s="17" t="s">
        <v>12</v>
      </c>
      <c r="H73" s="18">
        <v>297200</v>
      </c>
      <c r="J73" s="7"/>
      <c r="K73" s="7"/>
      <c r="L73" s="7"/>
      <c r="M73" s="7"/>
      <c r="N73" s="7"/>
      <c r="O73" s="7"/>
      <c r="P73" s="7"/>
      <c r="Q73" s="7"/>
      <c r="R73" s="82"/>
    </row>
    <row r="74" spans="1:18" s="2" customFormat="1" ht="12" customHeight="1">
      <c r="A74" s="39"/>
      <c r="B74" s="14"/>
      <c r="C74" s="392"/>
      <c r="D74" s="14"/>
      <c r="E74" s="15" t="s">
        <v>78</v>
      </c>
      <c r="F74" s="16">
        <v>1</v>
      </c>
      <c r="G74" s="17" t="s">
        <v>12</v>
      </c>
      <c r="H74" s="18"/>
      <c r="J74" s="7"/>
      <c r="K74" s="7"/>
      <c r="L74" s="7"/>
      <c r="M74" s="7"/>
      <c r="N74" s="7"/>
      <c r="O74" s="7"/>
      <c r="P74" s="7"/>
      <c r="Q74" s="7"/>
      <c r="R74" s="82"/>
    </row>
    <row r="75" spans="1:18" s="2" customFormat="1" ht="12" customHeight="1">
      <c r="A75" s="39"/>
      <c r="B75" s="14"/>
      <c r="C75" s="14"/>
      <c r="D75" s="14"/>
      <c r="E75" s="15" t="s">
        <v>79</v>
      </c>
      <c r="F75" s="16"/>
      <c r="G75" s="17"/>
      <c r="H75" s="18"/>
      <c r="J75" s="7"/>
      <c r="K75" s="7"/>
      <c r="L75" s="7"/>
      <c r="M75" s="7"/>
      <c r="N75" s="7"/>
      <c r="O75" s="7"/>
      <c r="P75" s="7"/>
      <c r="Q75" s="7"/>
      <c r="R75" s="82"/>
    </row>
    <row r="76" spans="1:18" s="2" customFormat="1" ht="12" customHeight="1">
      <c r="A76" s="39"/>
      <c r="B76" s="14"/>
      <c r="C76" s="14"/>
      <c r="D76" s="14"/>
      <c r="E76" s="15" t="s">
        <v>52</v>
      </c>
      <c r="F76" s="16">
        <v>1</v>
      </c>
      <c r="G76" s="17" t="s">
        <v>9</v>
      </c>
      <c r="H76" s="18"/>
      <c r="J76" s="7"/>
      <c r="K76" s="7"/>
      <c r="L76" s="7"/>
      <c r="M76" s="7"/>
      <c r="N76" s="7"/>
      <c r="O76" s="7"/>
      <c r="P76" s="7"/>
      <c r="Q76" s="7"/>
      <c r="R76" s="82"/>
    </row>
    <row r="77" spans="1:18" s="2" customFormat="1" ht="12" customHeight="1">
      <c r="A77" s="39"/>
      <c r="B77" s="14"/>
      <c r="C77" s="14"/>
      <c r="D77" s="14"/>
      <c r="E77" s="15" t="s">
        <v>28</v>
      </c>
      <c r="F77" s="16">
        <v>1</v>
      </c>
      <c r="G77" s="17" t="s">
        <v>10</v>
      </c>
      <c r="H77" s="18"/>
      <c r="J77" s="7"/>
      <c r="K77" s="7"/>
      <c r="L77" s="7"/>
      <c r="M77" s="7"/>
      <c r="N77" s="7"/>
      <c r="O77" s="7"/>
      <c r="P77" s="7"/>
      <c r="Q77" s="7"/>
      <c r="R77" s="82"/>
    </row>
    <row r="78" spans="1:18" s="2" customFormat="1" ht="12" customHeight="1">
      <c r="A78" s="39"/>
      <c r="B78" s="14"/>
      <c r="C78" s="14"/>
      <c r="D78" s="14"/>
      <c r="E78" s="15" t="s">
        <v>80</v>
      </c>
      <c r="F78" s="16">
        <v>1</v>
      </c>
      <c r="G78" s="17" t="s">
        <v>11</v>
      </c>
      <c r="H78" s="18"/>
      <c r="J78" s="7"/>
      <c r="K78" s="7"/>
      <c r="L78" s="7"/>
      <c r="M78" s="7"/>
      <c r="N78" s="7"/>
      <c r="O78" s="7"/>
      <c r="P78" s="7"/>
      <c r="Q78" s="7"/>
      <c r="R78" s="82"/>
    </row>
    <row r="79" spans="1:18" s="2" customFormat="1" ht="12" customHeight="1">
      <c r="A79" s="39"/>
      <c r="B79" s="14"/>
      <c r="C79" s="14"/>
      <c r="D79" s="14"/>
      <c r="E79" s="15" t="s">
        <v>81</v>
      </c>
      <c r="F79" s="16">
        <v>1</v>
      </c>
      <c r="G79" s="17" t="s">
        <v>46</v>
      </c>
      <c r="H79" s="18"/>
      <c r="J79" s="7"/>
      <c r="K79" s="7"/>
      <c r="L79" s="7"/>
      <c r="M79" s="7"/>
      <c r="N79" s="7"/>
      <c r="O79" s="7"/>
      <c r="P79" s="7"/>
      <c r="Q79" s="7"/>
      <c r="R79" s="82"/>
    </row>
    <row r="80" spans="1:18" s="2" customFormat="1" ht="12" customHeight="1">
      <c r="A80" s="39"/>
      <c r="B80" s="14"/>
      <c r="C80" s="14"/>
      <c r="D80" s="14"/>
      <c r="E80" s="15" t="s">
        <v>82</v>
      </c>
      <c r="F80" s="16"/>
      <c r="G80" s="17"/>
      <c r="H80" s="18"/>
      <c r="J80" s="7"/>
      <c r="K80" s="7"/>
      <c r="L80" s="7"/>
      <c r="M80" s="7"/>
      <c r="N80" s="7"/>
      <c r="O80" s="7"/>
      <c r="P80" s="7"/>
      <c r="Q80" s="7"/>
      <c r="R80" s="82"/>
    </row>
    <row r="81" spans="1:18" s="2" customFormat="1" ht="12" customHeight="1">
      <c r="A81" s="39"/>
      <c r="B81" s="14"/>
      <c r="C81" s="19"/>
      <c r="D81" s="19"/>
      <c r="E81" s="20" t="s">
        <v>83</v>
      </c>
      <c r="F81" s="21">
        <v>1</v>
      </c>
      <c r="G81" s="22" t="s">
        <v>14</v>
      </c>
      <c r="H81" s="23"/>
      <c r="J81" s="7"/>
      <c r="K81" s="7"/>
      <c r="L81" s="7"/>
      <c r="M81" s="7"/>
      <c r="N81" s="7"/>
      <c r="O81" s="7"/>
      <c r="P81" s="7"/>
      <c r="Q81" s="7"/>
      <c r="R81" s="82"/>
    </row>
    <row r="82" spans="1:18" s="2" customFormat="1" ht="12" customHeight="1">
      <c r="A82" s="39"/>
      <c r="B82" s="20" t="s">
        <v>26</v>
      </c>
      <c r="C82" s="24"/>
      <c r="D82" s="25"/>
      <c r="E82" s="26"/>
      <c r="F82" s="27"/>
      <c r="G82" s="25"/>
      <c r="H82" s="28">
        <f>SUM(H73:H81)</f>
        <v>297200</v>
      </c>
      <c r="J82" s="7"/>
      <c r="K82" s="7"/>
      <c r="L82" s="7"/>
      <c r="M82" s="7"/>
      <c r="N82" s="7"/>
      <c r="O82" s="7"/>
      <c r="P82" s="7"/>
      <c r="Q82" s="7"/>
      <c r="R82" s="82"/>
    </row>
    <row r="83" spans="1:18" s="2" customFormat="1" ht="12" customHeight="1">
      <c r="A83" s="40"/>
      <c r="B83" s="24"/>
      <c r="C83" s="24" t="s">
        <v>17</v>
      </c>
      <c r="D83" s="25"/>
      <c r="E83" s="26"/>
      <c r="F83" s="27"/>
      <c r="G83" s="25"/>
      <c r="H83" s="28">
        <f>SUM(H82,H64)</f>
        <v>300004</v>
      </c>
      <c r="J83" s="7"/>
      <c r="K83" s="7"/>
      <c r="L83" s="7"/>
      <c r="M83" s="7"/>
      <c r="N83" s="7"/>
      <c r="O83" s="7"/>
      <c r="P83" s="7"/>
      <c r="Q83" s="7"/>
      <c r="R83" s="82"/>
    </row>
    <row r="84" spans="1:18" s="2" customFormat="1" ht="12" customHeight="1" thickBot="1">
      <c r="A84" s="41"/>
      <c r="B84" s="30" t="s">
        <v>84</v>
      </c>
      <c r="C84" s="30"/>
      <c r="D84" s="31"/>
      <c r="E84" s="32"/>
      <c r="F84" s="33"/>
      <c r="G84" s="31"/>
      <c r="H84" s="34">
        <f>SUM(H83,H57)</f>
        <v>1457475</v>
      </c>
      <c r="J84" s="7"/>
      <c r="K84" s="7"/>
      <c r="L84" s="7"/>
      <c r="M84" s="7"/>
      <c r="N84" s="7"/>
      <c r="O84" s="7"/>
      <c r="P84" s="7"/>
      <c r="Q84" s="7"/>
      <c r="R84" s="82"/>
    </row>
    <row r="85" spans="10:18" s="2" customFormat="1" ht="12" customHeight="1">
      <c r="J85" s="7"/>
      <c r="K85" s="7"/>
      <c r="L85" s="7"/>
      <c r="M85" s="7"/>
      <c r="N85" s="7"/>
      <c r="O85" s="7"/>
      <c r="P85" s="7"/>
      <c r="Q85" s="7"/>
      <c r="R85" s="82"/>
    </row>
    <row r="86" ht="12">
      <c r="A86" s="300" t="s">
        <v>89</v>
      </c>
    </row>
  </sheetData>
  <sheetProtection/>
  <mergeCells count="10">
    <mergeCell ref="E5:H5"/>
    <mergeCell ref="D13:D14"/>
    <mergeCell ref="D32:D33"/>
    <mergeCell ref="C60:C61"/>
    <mergeCell ref="C72:C74"/>
    <mergeCell ref="B5:C6"/>
    <mergeCell ref="D5:D6"/>
    <mergeCell ref="D72:D73"/>
    <mergeCell ref="B60:B61"/>
    <mergeCell ref="B72:B7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64" customWidth="1"/>
    <col min="2" max="2" width="25.625" style="64" customWidth="1"/>
    <col min="3" max="3" width="15.625" style="64" customWidth="1"/>
    <col min="4" max="4" width="25.625" style="64" customWidth="1"/>
    <col min="5" max="5" width="6.50390625" style="64" customWidth="1"/>
    <col min="6" max="6" width="4.75390625" style="64" bestFit="1" customWidth="1"/>
    <col min="7" max="16384" width="9.00390625" style="64" customWidth="1"/>
  </cols>
  <sheetData>
    <row r="1" spans="1:4" s="62" customFormat="1" ht="14.25">
      <c r="A1" s="184" t="s">
        <v>400</v>
      </c>
      <c r="B1" s="61"/>
      <c r="C1" s="61"/>
      <c r="D1" s="61"/>
    </row>
    <row r="2" spans="1:7" ht="12" customHeight="1" thickBot="1">
      <c r="A2" s="185"/>
      <c r="G2" s="161" t="s">
        <v>95</v>
      </c>
    </row>
    <row r="3" spans="1:7" s="151" customFormat="1" ht="12" customHeight="1">
      <c r="A3" s="186" t="s">
        <v>96</v>
      </c>
      <c r="B3" s="156" t="s">
        <v>164</v>
      </c>
      <c r="C3" s="408" t="s">
        <v>165</v>
      </c>
      <c r="D3" s="379" t="s">
        <v>162</v>
      </c>
      <c r="E3" s="404"/>
      <c r="F3" s="404"/>
      <c r="G3" s="405"/>
    </row>
    <row r="4" spans="1:7" s="151" customFormat="1" ht="12" customHeight="1">
      <c r="A4" s="183" t="s">
        <v>97</v>
      </c>
      <c r="B4" s="226"/>
      <c r="C4" s="409"/>
      <c r="D4" s="371" t="s">
        <v>104</v>
      </c>
      <c r="E4" s="387"/>
      <c r="F4" s="372"/>
      <c r="G4" s="187" t="s">
        <v>98</v>
      </c>
    </row>
    <row r="5" spans="1:7" ht="12" customHeight="1">
      <c r="A5" s="188"/>
      <c r="B5" s="229" t="s">
        <v>105</v>
      </c>
      <c r="C5" s="191" t="s">
        <v>107</v>
      </c>
      <c r="D5" s="192" t="s">
        <v>108</v>
      </c>
      <c r="E5" s="193"/>
      <c r="F5" s="194"/>
      <c r="G5" s="195">
        <v>8978</v>
      </c>
    </row>
    <row r="6" spans="1:7" ht="12" customHeight="1">
      <c r="A6" s="196"/>
      <c r="B6" s="189"/>
      <c r="C6" s="406" t="s">
        <v>106</v>
      </c>
      <c r="D6" s="189" t="s">
        <v>99</v>
      </c>
      <c r="E6" s="198"/>
      <c r="F6" s="197"/>
      <c r="G6" s="199">
        <v>2194</v>
      </c>
    </row>
    <row r="7" spans="1:7" ht="12" customHeight="1">
      <c r="A7" s="196"/>
      <c r="B7" s="189"/>
      <c r="C7" s="407"/>
      <c r="D7" s="189" t="s">
        <v>100</v>
      </c>
      <c r="E7" s="198"/>
      <c r="F7" s="197"/>
      <c r="G7" s="199"/>
    </row>
    <row r="8" spans="1:7" ht="12" customHeight="1">
      <c r="A8" s="196"/>
      <c r="B8" s="227" t="s">
        <v>449</v>
      </c>
      <c r="C8" s="194"/>
      <c r="D8" s="192"/>
      <c r="E8" s="193"/>
      <c r="F8" s="194"/>
      <c r="G8" s="195">
        <f>SUM(G5:G7)</f>
        <v>11172</v>
      </c>
    </row>
    <row r="9" spans="1:7" ht="12" customHeight="1">
      <c r="A9" s="196"/>
      <c r="B9" s="189" t="s">
        <v>109</v>
      </c>
      <c r="C9" s="406" t="s">
        <v>112</v>
      </c>
      <c r="D9" s="202" t="s">
        <v>110</v>
      </c>
      <c r="E9" s="203">
        <v>97.1</v>
      </c>
      <c r="F9" s="190" t="s">
        <v>442</v>
      </c>
      <c r="G9" s="204">
        <v>16002</v>
      </c>
    </row>
    <row r="10" spans="1:7" ht="12" customHeight="1">
      <c r="A10" s="196"/>
      <c r="C10" s="418"/>
      <c r="D10" s="200" t="s">
        <v>111</v>
      </c>
      <c r="E10" s="205">
        <v>2360</v>
      </c>
      <c r="F10" s="206" t="s">
        <v>442</v>
      </c>
      <c r="G10" s="207">
        <v>60000</v>
      </c>
    </row>
    <row r="11" spans="1:7" ht="12" customHeight="1">
      <c r="A11" s="196"/>
      <c r="B11" s="189"/>
      <c r="C11" s="406" t="s">
        <v>113</v>
      </c>
      <c r="D11" s="202" t="s">
        <v>114</v>
      </c>
      <c r="E11" s="203"/>
      <c r="F11" s="190"/>
      <c r="G11" s="204">
        <v>3479</v>
      </c>
    </row>
    <row r="12" spans="1:7" ht="12" customHeight="1">
      <c r="A12" s="196"/>
      <c r="B12" s="189"/>
      <c r="C12" s="419"/>
      <c r="D12" s="200" t="s">
        <v>115</v>
      </c>
      <c r="E12" s="205">
        <v>2</v>
      </c>
      <c r="F12" s="206" t="s">
        <v>101</v>
      </c>
      <c r="G12" s="207"/>
    </row>
    <row r="13" spans="1:7" ht="12" customHeight="1">
      <c r="A13" s="196"/>
      <c r="B13" s="189"/>
      <c r="C13" s="413" t="s">
        <v>116</v>
      </c>
      <c r="D13" s="202" t="s">
        <v>117</v>
      </c>
      <c r="E13" s="203"/>
      <c r="F13" s="190"/>
      <c r="G13" s="204">
        <v>19810</v>
      </c>
    </row>
    <row r="14" spans="1:7" ht="12" customHeight="1">
      <c r="A14" s="196"/>
      <c r="B14" s="189"/>
      <c r="C14" s="414"/>
      <c r="D14" s="189" t="s">
        <v>118</v>
      </c>
      <c r="E14" s="198"/>
      <c r="F14" s="197"/>
      <c r="G14" s="199"/>
    </row>
    <row r="15" spans="1:7" ht="12" customHeight="1">
      <c r="A15" s="196"/>
      <c r="B15" s="189"/>
      <c r="C15" s="416"/>
      <c r="D15" s="189" t="s">
        <v>121</v>
      </c>
      <c r="E15" s="198">
        <v>1</v>
      </c>
      <c r="F15" s="197" t="s">
        <v>120</v>
      </c>
      <c r="G15" s="199"/>
    </row>
    <row r="16" spans="1:7" ht="12" customHeight="1">
      <c r="A16" s="196"/>
      <c r="B16" s="189"/>
      <c r="C16" s="416"/>
      <c r="D16" s="189" t="s">
        <v>119</v>
      </c>
      <c r="E16" s="198">
        <v>2</v>
      </c>
      <c r="F16" s="197" t="s">
        <v>120</v>
      </c>
      <c r="G16" s="199"/>
    </row>
    <row r="17" spans="1:7" ht="12" customHeight="1">
      <c r="A17" s="196"/>
      <c r="B17" s="189"/>
      <c r="C17" s="416"/>
      <c r="D17" s="189" t="s">
        <v>129</v>
      </c>
      <c r="E17" s="198">
        <v>1</v>
      </c>
      <c r="F17" s="197" t="s">
        <v>120</v>
      </c>
      <c r="G17" s="199"/>
    </row>
    <row r="18" spans="1:7" ht="12" customHeight="1">
      <c r="A18" s="196"/>
      <c r="B18" s="189"/>
      <c r="C18" s="417"/>
      <c r="D18" s="189" t="s">
        <v>130</v>
      </c>
      <c r="E18" s="198">
        <v>2</v>
      </c>
      <c r="F18" s="197" t="s">
        <v>120</v>
      </c>
      <c r="G18" s="199"/>
    </row>
    <row r="19" spans="1:8" ht="12" customHeight="1">
      <c r="A19" s="196"/>
      <c r="B19" s="227" t="s">
        <v>449</v>
      </c>
      <c r="C19" s="194"/>
      <c r="D19" s="192"/>
      <c r="E19" s="193"/>
      <c r="F19" s="194"/>
      <c r="G19" s="195">
        <f>SUM(G9:G18)</f>
        <v>99291</v>
      </c>
      <c r="H19" s="208"/>
    </row>
    <row r="20" spans="1:7" ht="12" customHeight="1">
      <c r="A20" s="157"/>
      <c r="B20" s="228" t="s">
        <v>102</v>
      </c>
      <c r="C20" s="194"/>
      <c r="D20" s="192"/>
      <c r="E20" s="193"/>
      <c r="F20" s="194"/>
      <c r="G20" s="195">
        <f>SUM(G19,G8)</f>
        <v>110463</v>
      </c>
    </row>
    <row r="21" spans="1:7" ht="12" customHeight="1" thickBot="1">
      <c r="A21" s="170"/>
      <c r="B21" s="175" t="s">
        <v>103</v>
      </c>
      <c r="C21" s="211"/>
      <c r="D21" s="212"/>
      <c r="E21" s="213"/>
      <c r="F21" s="211"/>
      <c r="G21" s="214">
        <f>SUM(G20)</f>
        <v>110463</v>
      </c>
    </row>
    <row r="22" spans="1:7" ht="4.5" customHeight="1">
      <c r="A22" s="172"/>
      <c r="B22" s="172"/>
      <c r="C22" s="172"/>
      <c r="D22" s="172"/>
      <c r="E22" s="198"/>
      <c r="F22" s="172"/>
      <c r="G22" s="198"/>
    </row>
    <row r="23" spans="1:7" ht="12">
      <c r="A23" s="172" t="s">
        <v>163</v>
      </c>
      <c r="B23" s="172"/>
      <c r="C23" s="172"/>
      <c r="D23" s="172"/>
      <c r="E23" s="198"/>
      <c r="F23" s="172"/>
      <c r="G23" s="198"/>
    </row>
    <row r="24" spans="1:7" ht="12">
      <c r="A24" s="172" t="s">
        <v>89</v>
      </c>
      <c r="B24" s="172"/>
      <c r="C24" s="172"/>
      <c r="D24" s="172"/>
      <c r="E24" s="198"/>
      <c r="F24" s="172"/>
      <c r="G24" s="198"/>
    </row>
    <row r="25" ht="24.75" customHeight="1"/>
    <row r="26" spans="1:4" s="62" customFormat="1" ht="14.25">
      <c r="A26" s="184" t="s">
        <v>401</v>
      </c>
      <c r="B26" s="61"/>
      <c r="C26" s="61"/>
      <c r="D26" s="61"/>
    </row>
    <row r="27" spans="1:7" ht="12" customHeight="1" thickBot="1">
      <c r="A27" s="185"/>
      <c r="G27" s="161" t="s">
        <v>95</v>
      </c>
    </row>
    <row r="28" spans="1:7" s="151" customFormat="1" ht="12" customHeight="1">
      <c r="A28" s="186" t="s">
        <v>96</v>
      </c>
      <c r="B28" s="156" t="s">
        <v>164</v>
      </c>
      <c r="C28" s="408" t="s">
        <v>165</v>
      </c>
      <c r="D28" s="379" t="s">
        <v>209</v>
      </c>
      <c r="E28" s="404"/>
      <c r="F28" s="404"/>
      <c r="G28" s="405"/>
    </row>
    <row r="29" spans="1:7" s="151" customFormat="1" ht="12" customHeight="1">
      <c r="A29" s="183" t="s">
        <v>97</v>
      </c>
      <c r="B29" s="226"/>
      <c r="C29" s="409"/>
      <c r="D29" s="371" t="s">
        <v>104</v>
      </c>
      <c r="E29" s="387"/>
      <c r="F29" s="372"/>
      <c r="G29" s="187" t="s">
        <v>98</v>
      </c>
    </row>
    <row r="30" spans="1:7" s="152" customFormat="1" ht="12" customHeight="1">
      <c r="A30" s="196"/>
      <c r="B30" s="189" t="s">
        <v>156</v>
      </c>
      <c r="C30" s="131" t="s">
        <v>211</v>
      </c>
      <c r="D30" s="202" t="s">
        <v>212</v>
      </c>
      <c r="E30" s="203">
        <v>249</v>
      </c>
      <c r="F30" s="190" t="s">
        <v>442</v>
      </c>
      <c r="G30" s="204">
        <v>47650</v>
      </c>
    </row>
    <row r="31" spans="1:7" ht="12" customHeight="1">
      <c r="A31" s="411"/>
      <c r="B31" s="189"/>
      <c r="C31" s="413" t="s">
        <v>170</v>
      </c>
      <c r="D31" s="202" t="s">
        <v>114</v>
      </c>
      <c r="E31" s="203"/>
      <c r="F31" s="190"/>
      <c r="G31" s="204">
        <v>31244</v>
      </c>
    </row>
    <row r="32" spans="1:7" ht="12" customHeight="1">
      <c r="A32" s="412"/>
      <c r="B32" s="189"/>
      <c r="C32" s="414"/>
      <c r="D32" s="189" t="s">
        <v>171</v>
      </c>
      <c r="E32" s="198"/>
      <c r="F32" s="197"/>
      <c r="G32" s="199"/>
    </row>
    <row r="33" spans="1:7" ht="12" customHeight="1">
      <c r="A33" s="412"/>
      <c r="B33" s="189"/>
      <c r="C33" s="414"/>
      <c r="D33" s="189" t="s">
        <v>210</v>
      </c>
      <c r="E33" s="198">
        <v>1</v>
      </c>
      <c r="F33" s="197" t="s">
        <v>145</v>
      </c>
      <c r="G33" s="199"/>
    </row>
    <row r="34" spans="1:7" ht="12" customHeight="1">
      <c r="A34" s="412"/>
      <c r="B34" s="189"/>
      <c r="C34" s="415"/>
      <c r="D34" s="189" t="s">
        <v>443</v>
      </c>
      <c r="E34" s="198">
        <v>1</v>
      </c>
      <c r="F34" s="197" t="s">
        <v>101</v>
      </c>
      <c r="G34" s="199"/>
    </row>
    <row r="35" spans="1:7" ht="12" customHeight="1">
      <c r="A35" s="412"/>
      <c r="B35" s="215"/>
      <c r="C35" s="413" t="s">
        <v>172</v>
      </c>
      <c r="D35" s="202" t="s">
        <v>173</v>
      </c>
      <c r="E35" s="203"/>
      <c r="F35" s="190"/>
      <c r="G35" s="204">
        <v>20228</v>
      </c>
    </row>
    <row r="36" spans="1:7" s="172" customFormat="1" ht="12" customHeight="1">
      <c r="A36" s="412"/>
      <c r="B36" s="215"/>
      <c r="C36" s="414"/>
      <c r="D36" s="189" t="s">
        <v>174</v>
      </c>
      <c r="E36" s="198"/>
      <c r="F36" s="197"/>
      <c r="G36" s="199"/>
    </row>
    <row r="37" spans="1:7" s="172" customFormat="1" ht="12" customHeight="1">
      <c r="A37" s="412"/>
      <c r="B37" s="189"/>
      <c r="C37" s="414"/>
      <c r="D37" s="189" t="s">
        <v>175</v>
      </c>
      <c r="E37" s="198">
        <v>1</v>
      </c>
      <c r="F37" s="197" t="s">
        <v>145</v>
      </c>
      <c r="G37" s="199"/>
    </row>
    <row r="38" spans="1:7" ht="12" customHeight="1">
      <c r="A38" s="412"/>
      <c r="B38" s="189"/>
      <c r="C38" s="414"/>
      <c r="D38" s="189" t="s">
        <v>176</v>
      </c>
      <c r="E38" s="198"/>
      <c r="F38" s="197"/>
      <c r="G38" s="199"/>
    </row>
    <row r="39" spans="1:7" ht="12" customHeight="1">
      <c r="A39" s="412"/>
      <c r="B39" s="189"/>
      <c r="C39" s="415"/>
      <c r="D39" s="189" t="s">
        <v>444</v>
      </c>
      <c r="E39" s="198">
        <v>1</v>
      </c>
      <c r="F39" s="197" t="s">
        <v>101</v>
      </c>
      <c r="G39" s="199"/>
    </row>
    <row r="40" spans="1:8" ht="12" customHeight="1">
      <c r="A40" s="412"/>
      <c r="B40" s="227" t="s">
        <v>449</v>
      </c>
      <c r="C40" s="194"/>
      <c r="D40" s="192"/>
      <c r="E40" s="193"/>
      <c r="F40" s="194"/>
      <c r="G40" s="195">
        <f>SUM(G30:G39)</f>
        <v>99122</v>
      </c>
      <c r="H40" s="208"/>
    </row>
    <row r="41" spans="1:7" ht="12" customHeight="1">
      <c r="A41" s="157"/>
      <c r="B41" s="228" t="s">
        <v>102</v>
      </c>
      <c r="C41" s="194"/>
      <c r="D41" s="192"/>
      <c r="E41" s="193"/>
      <c r="F41" s="194"/>
      <c r="G41" s="195">
        <f>G40</f>
        <v>99122</v>
      </c>
    </row>
    <row r="42" spans="1:7" ht="12" customHeight="1" thickBot="1">
      <c r="A42" s="170"/>
      <c r="B42" s="175" t="s">
        <v>103</v>
      </c>
      <c r="C42" s="211"/>
      <c r="D42" s="212"/>
      <c r="E42" s="213"/>
      <c r="F42" s="211"/>
      <c r="G42" s="214">
        <f>SUM(G41)</f>
        <v>99122</v>
      </c>
    </row>
    <row r="43" spans="1:7" ht="4.5" customHeight="1">
      <c r="A43" s="172"/>
      <c r="B43" s="172"/>
      <c r="C43" s="172"/>
      <c r="D43" s="172"/>
      <c r="E43" s="198"/>
      <c r="F43" s="172"/>
      <c r="G43" s="198"/>
    </row>
    <row r="44" spans="1:7" ht="12">
      <c r="A44" s="172" t="s">
        <v>208</v>
      </c>
      <c r="B44" s="172"/>
      <c r="C44" s="172"/>
      <c r="D44" s="172"/>
      <c r="E44" s="198"/>
      <c r="F44" s="172"/>
      <c r="G44" s="198"/>
    </row>
    <row r="45" spans="1:7" ht="12">
      <c r="A45" s="172" t="s">
        <v>89</v>
      </c>
      <c r="B45" s="172"/>
      <c r="C45" s="172"/>
      <c r="D45" s="172"/>
      <c r="E45" s="198"/>
      <c r="F45" s="172"/>
      <c r="G45" s="198"/>
    </row>
    <row r="46" ht="24.75" customHeight="1"/>
    <row r="47" spans="1:7" s="62" customFormat="1" ht="14.25">
      <c r="A47" s="61" t="s">
        <v>402</v>
      </c>
      <c r="B47" s="61"/>
      <c r="C47" s="61"/>
      <c r="D47" s="61"/>
      <c r="E47" s="216"/>
      <c r="F47" s="217"/>
      <c r="G47" s="216"/>
    </row>
    <row r="48" spans="1:7" ht="12" customHeight="1" thickBot="1">
      <c r="A48" s="172"/>
      <c r="B48" s="172"/>
      <c r="C48" s="172"/>
      <c r="D48" s="172"/>
      <c r="F48" s="172"/>
      <c r="G48" s="218" t="s">
        <v>95</v>
      </c>
    </row>
    <row r="49" spans="1:7" s="105" customFormat="1" ht="12" customHeight="1">
      <c r="A49" s="186" t="s">
        <v>96</v>
      </c>
      <c r="B49" s="156" t="s">
        <v>164</v>
      </c>
      <c r="C49" s="408" t="s">
        <v>165</v>
      </c>
      <c r="D49" s="379" t="s">
        <v>209</v>
      </c>
      <c r="E49" s="404"/>
      <c r="F49" s="404"/>
      <c r="G49" s="405"/>
    </row>
    <row r="50" spans="1:7" s="105" customFormat="1" ht="12" customHeight="1">
      <c r="A50" s="183" t="s">
        <v>97</v>
      </c>
      <c r="B50" s="226"/>
      <c r="C50" s="409"/>
      <c r="D50" s="219" t="s">
        <v>166</v>
      </c>
      <c r="E50" s="220"/>
      <c r="F50" s="221"/>
      <c r="G50" s="187" t="s">
        <v>98</v>
      </c>
    </row>
    <row r="51" spans="1:7" s="172" customFormat="1" ht="12" customHeight="1">
      <c r="A51" s="410" t="s">
        <v>160</v>
      </c>
      <c r="B51" s="189" t="s">
        <v>213</v>
      </c>
      <c r="C51" s="222" t="s">
        <v>211</v>
      </c>
      <c r="D51" s="202" t="s">
        <v>214</v>
      </c>
      <c r="E51" s="203">
        <v>860</v>
      </c>
      <c r="F51" s="190" t="s">
        <v>432</v>
      </c>
      <c r="G51" s="204">
        <v>18690</v>
      </c>
    </row>
    <row r="52" spans="1:7" s="172" customFormat="1" ht="12" customHeight="1">
      <c r="A52" s="410"/>
      <c r="B52" s="227" t="s">
        <v>449</v>
      </c>
      <c r="C52" s="194"/>
      <c r="D52" s="192"/>
      <c r="E52" s="193"/>
      <c r="F52" s="194"/>
      <c r="G52" s="195">
        <f>G51</f>
        <v>18690</v>
      </c>
    </row>
    <row r="53" spans="1:7" ht="12" customHeight="1">
      <c r="A53" s="410"/>
      <c r="B53" s="202" t="s">
        <v>177</v>
      </c>
      <c r="C53" s="413" t="s">
        <v>178</v>
      </c>
      <c r="D53" s="202" t="s">
        <v>131</v>
      </c>
      <c r="E53" s="203"/>
      <c r="F53" s="190"/>
      <c r="G53" s="204">
        <v>117755</v>
      </c>
    </row>
    <row r="54" spans="1:7" ht="12" customHeight="1">
      <c r="A54" s="410"/>
      <c r="B54" s="189"/>
      <c r="C54" s="414"/>
      <c r="D54" s="189" t="s">
        <v>179</v>
      </c>
      <c r="E54" s="198"/>
      <c r="F54" s="197"/>
      <c r="G54" s="199"/>
    </row>
    <row r="55" spans="1:7" ht="12" customHeight="1">
      <c r="A55" s="410"/>
      <c r="B55" s="189"/>
      <c r="C55" s="423"/>
      <c r="D55" s="189" t="s">
        <v>180</v>
      </c>
      <c r="E55" s="198">
        <v>1</v>
      </c>
      <c r="F55" s="197" t="s">
        <v>168</v>
      </c>
      <c r="G55" s="199"/>
    </row>
    <row r="56" spans="1:7" ht="12" customHeight="1">
      <c r="A56" s="410"/>
      <c r="B56" s="189"/>
      <c r="C56" s="423"/>
      <c r="D56" s="189" t="s">
        <v>181</v>
      </c>
      <c r="E56" s="198">
        <v>1</v>
      </c>
      <c r="F56" s="197" t="s">
        <v>101</v>
      </c>
      <c r="G56" s="199"/>
    </row>
    <row r="57" spans="1:7" ht="12" customHeight="1">
      <c r="A57" s="410"/>
      <c r="B57" s="189"/>
      <c r="C57" s="423"/>
      <c r="D57" s="189" t="s">
        <v>182</v>
      </c>
      <c r="E57" s="198">
        <v>1</v>
      </c>
      <c r="F57" s="197" t="s">
        <v>101</v>
      </c>
      <c r="G57" s="199"/>
    </row>
    <row r="58" spans="1:7" ht="12" customHeight="1">
      <c r="A58" s="410"/>
      <c r="B58" s="189"/>
      <c r="C58" s="423"/>
      <c r="D58" s="189" t="s">
        <v>445</v>
      </c>
      <c r="E58" s="198">
        <v>1</v>
      </c>
      <c r="F58" s="197" t="s">
        <v>101</v>
      </c>
      <c r="G58" s="199"/>
    </row>
    <row r="59" spans="1:7" ht="12" customHeight="1">
      <c r="A59" s="410"/>
      <c r="B59" s="189"/>
      <c r="C59" s="423"/>
      <c r="D59" s="189" t="s">
        <v>183</v>
      </c>
      <c r="E59" s="198">
        <v>1</v>
      </c>
      <c r="F59" s="197" t="s">
        <v>168</v>
      </c>
      <c r="G59" s="199"/>
    </row>
    <row r="60" spans="1:9" ht="12" customHeight="1">
      <c r="A60" s="410"/>
      <c r="B60" s="189"/>
      <c r="C60" s="423"/>
      <c r="D60" s="189" t="s">
        <v>216</v>
      </c>
      <c r="E60" s="198">
        <v>1</v>
      </c>
      <c r="F60" s="197" t="s">
        <v>168</v>
      </c>
      <c r="G60" s="199"/>
      <c r="I60" s="223"/>
    </row>
    <row r="61" spans="1:7" ht="12" customHeight="1">
      <c r="A61" s="410"/>
      <c r="B61" s="189"/>
      <c r="C61" s="423"/>
      <c r="D61" s="189" t="s">
        <v>217</v>
      </c>
      <c r="E61" s="198">
        <v>1</v>
      </c>
      <c r="F61" s="197" t="s">
        <v>145</v>
      </c>
      <c r="G61" s="199"/>
    </row>
    <row r="62" spans="1:7" ht="12" customHeight="1">
      <c r="A62" s="410"/>
      <c r="B62" s="189"/>
      <c r="C62" s="423"/>
      <c r="D62" s="189" t="s">
        <v>218</v>
      </c>
      <c r="E62" s="198">
        <v>1</v>
      </c>
      <c r="F62" s="197" t="s">
        <v>101</v>
      </c>
      <c r="G62" s="199"/>
    </row>
    <row r="63" spans="1:7" ht="12" customHeight="1">
      <c r="A63" s="410"/>
      <c r="B63" s="189"/>
      <c r="C63" s="423"/>
      <c r="D63" s="189" t="s">
        <v>219</v>
      </c>
      <c r="E63" s="198"/>
      <c r="F63" s="197"/>
      <c r="G63" s="199"/>
    </row>
    <row r="64" spans="1:7" ht="12" customHeight="1">
      <c r="A64" s="410"/>
      <c r="B64" s="189"/>
      <c r="C64" s="423"/>
      <c r="D64" s="189" t="s">
        <v>446</v>
      </c>
      <c r="E64" s="198">
        <v>1</v>
      </c>
      <c r="F64" s="197" t="s">
        <v>101</v>
      </c>
      <c r="G64" s="199"/>
    </row>
    <row r="65" spans="1:7" ht="12" customHeight="1">
      <c r="A65" s="410"/>
      <c r="B65" s="189"/>
      <c r="C65" s="423"/>
      <c r="D65" s="189" t="s">
        <v>184</v>
      </c>
      <c r="E65" s="198"/>
      <c r="F65" s="197"/>
      <c r="G65" s="199">
        <v>92264</v>
      </c>
    </row>
    <row r="66" spans="1:7" ht="12" customHeight="1">
      <c r="A66" s="410"/>
      <c r="B66" s="189"/>
      <c r="C66" s="423"/>
      <c r="D66" s="189" t="s">
        <v>185</v>
      </c>
      <c r="E66" s="198"/>
      <c r="F66" s="197"/>
      <c r="G66" s="199"/>
    </row>
    <row r="67" spans="1:7" ht="12" customHeight="1">
      <c r="A67" s="410"/>
      <c r="B67" s="189"/>
      <c r="C67" s="423"/>
      <c r="D67" s="189" t="s">
        <v>186</v>
      </c>
      <c r="E67" s="198">
        <v>1</v>
      </c>
      <c r="F67" s="197" t="s">
        <v>120</v>
      </c>
      <c r="G67" s="199"/>
    </row>
    <row r="68" spans="1:7" ht="12" customHeight="1">
      <c r="A68" s="410"/>
      <c r="B68" s="189"/>
      <c r="C68" s="423"/>
      <c r="D68" s="189" t="s">
        <v>215</v>
      </c>
      <c r="E68" s="198">
        <v>1</v>
      </c>
      <c r="F68" s="197" t="s">
        <v>101</v>
      </c>
      <c r="G68" s="199"/>
    </row>
    <row r="69" spans="1:7" ht="12" customHeight="1">
      <c r="A69" s="410"/>
      <c r="B69" s="189"/>
      <c r="C69" s="423"/>
      <c r="D69" s="189" t="s">
        <v>220</v>
      </c>
      <c r="E69" s="198">
        <v>1</v>
      </c>
      <c r="F69" s="197" t="s">
        <v>101</v>
      </c>
      <c r="G69" s="199"/>
    </row>
    <row r="70" spans="1:7" ht="12" customHeight="1">
      <c r="A70" s="410"/>
      <c r="B70" s="189"/>
      <c r="C70" s="423"/>
      <c r="D70" s="189" t="s">
        <v>183</v>
      </c>
      <c r="E70" s="198">
        <v>1</v>
      </c>
      <c r="F70" s="197" t="s">
        <v>168</v>
      </c>
      <c r="G70" s="199"/>
    </row>
    <row r="71" spans="1:7" ht="12" customHeight="1">
      <c r="A71" s="410"/>
      <c r="B71" s="189"/>
      <c r="C71" s="423"/>
      <c r="D71" s="189" t="s">
        <v>187</v>
      </c>
      <c r="E71" s="198"/>
      <c r="F71" s="197"/>
      <c r="G71" s="199"/>
    </row>
    <row r="72" spans="1:7" ht="12" customHeight="1">
      <c r="A72" s="410"/>
      <c r="B72" s="189"/>
      <c r="C72" s="423"/>
      <c r="D72" s="189" t="s">
        <v>446</v>
      </c>
      <c r="E72" s="198">
        <v>2</v>
      </c>
      <c r="F72" s="197" t="s">
        <v>101</v>
      </c>
      <c r="G72" s="199"/>
    </row>
    <row r="73" spans="1:7" ht="12" customHeight="1">
      <c r="A73" s="410"/>
      <c r="B73" s="189"/>
      <c r="C73" s="424"/>
      <c r="D73" s="200" t="s">
        <v>188</v>
      </c>
      <c r="E73" s="205">
        <v>1</v>
      </c>
      <c r="F73" s="206" t="s">
        <v>101</v>
      </c>
      <c r="G73" s="207"/>
    </row>
    <row r="74" spans="1:7" ht="12" customHeight="1">
      <c r="A74" s="410"/>
      <c r="B74" s="189"/>
      <c r="C74" s="425" t="s">
        <v>189</v>
      </c>
      <c r="D74" s="202" t="s">
        <v>190</v>
      </c>
      <c r="E74" s="203"/>
      <c r="F74" s="190"/>
      <c r="G74" s="204">
        <v>70424</v>
      </c>
    </row>
    <row r="75" spans="1:7" ht="12" customHeight="1">
      <c r="A75" s="410"/>
      <c r="B75" s="189"/>
      <c r="C75" s="424"/>
      <c r="D75" s="189" t="s">
        <v>191</v>
      </c>
      <c r="E75" s="198">
        <v>1</v>
      </c>
      <c r="F75" s="197" t="s">
        <v>168</v>
      </c>
      <c r="G75" s="199"/>
    </row>
    <row r="76" spans="1:7" ht="12" customHeight="1">
      <c r="A76" s="410"/>
      <c r="B76" s="227" t="s">
        <v>449</v>
      </c>
      <c r="C76" s="194"/>
      <c r="D76" s="192"/>
      <c r="E76" s="193"/>
      <c r="F76" s="194"/>
      <c r="G76" s="195">
        <f>SUM(G53:G75)</f>
        <v>280443</v>
      </c>
    </row>
    <row r="77" spans="1:7" ht="12" customHeight="1">
      <c r="A77" s="224"/>
      <c r="B77" s="228" t="s">
        <v>102</v>
      </c>
      <c r="C77" s="194"/>
      <c r="D77" s="192"/>
      <c r="E77" s="193"/>
      <c r="F77" s="194"/>
      <c r="G77" s="195">
        <f>G76+G52</f>
        <v>299133</v>
      </c>
    </row>
    <row r="78" spans="1:7" s="172" customFormat="1" ht="12" customHeight="1">
      <c r="A78" s="420" t="s">
        <v>206</v>
      </c>
      <c r="B78" s="202" t="s">
        <v>221</v>
      </c>
      <c r="C78" s="413" t="s">
        <v>222</v>
      </c>
      <c r="D78" s="202" t="s">
        <v>223</v>
      </c>
      <c r="E78" s="203"/>
      <c r="F78" s="190"/>
      <c r="G78" s="204">
        <v>103908</v>
      </c>
    </row>
    <row r="79" spans="1:7" s="172" customFormat="1" ht="12" customHeight="1">
      <c r="A79" s="421"/>
      <c r="B79" s="189"/>
      <c r="C79" s="414"/>
      <c r="D79" s="189" t="s">
        <v>224</v>
      </c>
      <c r="E79" s="198"/>
      <c r="F79" s="197"/>
      <c r="G79" s="199"/>
    </row>
    <row r="80" spans="1:7" s="172" customFormat="1" ht="12" customHeight="1">
      <c r="A80" s="421"/>
      <c r="B80" s="189"/>
      <c r="C80" s="423"/>
      <c r="D80" s="189" t="s">
        <v>216</v>
      </c>
      <c r="E80" s="198">
        <v>3</v>
      </c>
      <c r="F80" s="197" t="s">
        <v>168</v>
      </c>
      <c r="G80" s="199"/>
    </row>
    <row r="81" spans="1:7" s="172" customFormat="1" ht="12" customHeight="1">
      <c r="A81" s="421"/>
      <c r="B81" s="189"/>
      <c r="C81" s="423"/>
      <c r="D81" s="189" t="s">
        <v>447</v>
      </c>
      <c r="E81" s="198">
        <v>2</v>
      </c>
      <c r="F81" s="197" t="s">
        <v>101</v>
      </c>
      <c r="G81" s="199"/>
    </row>
    <row r="82" spans="1:7" s="172" customFormat="1" ht="12" customHeight="1">
      <c r="A82" s="421"/>
      <c r="B82" s="189"/>
      <c r="C82" s="424"/>
      <c r="D82" s="200" t="s">
        <v>448</v>
      </c>
      <c r="E82" s="205">
        <v>1</v>
      </c>
      <c r="F82" s="206" t="s">
        <v>101</v>
      </c>
      <c r="G82" s="207"/>
    </row>
    <row r="83" spans="1:7" s="172" customFormat="1" ht="12" customHeight="1">
      <c r="A83" s="421"/>
      <c r="B83" s="227" t="s">
        <v>449</v>
      </c>
      <c r="C83" s="197"/>
      <c r="D83" s="189"/>
      <c r="E83" s="198"/>
      <c r="F83" s="197"/>
      <c r="G83" s="199">
        <f>G78</f>
        <v>103908</v>
      </c>
    </row>
    <row r="84" spans="1:7" ht="12" customHeight="1">
      <c r="A84" s="422"/>
      <c r="B84" s="228" t="s">
        <v>102</v>
      </c>
      <c r="C84" s="190"/>
      <c r="D84" s="202"/>
      <c r="E84" s="203"/>
      <c r="F84" s="190"/>
      <c r="G84" s="204">
        <f>G83</f>
        <v>103908</v>
      </c>
    </row>
    <row r="85" spans="1:7" ht="12" customHeight="1" thickBot="1">
      <c r="A85" s="225"/>
      <c r="B85" s="175" t="s">
        <v>103</v>
      </c>
      <c r="C85" s="211"/>
      <c r="D85" s="212"/>
      <c r="E85" s="213"/>
      <c r="F85" s="211"/>
      <c r="G85" s="214">
        <f>G77+G84</f>
        <v>403041</v>
      </c>
    </row>
    <row r="86" ht="4.5" customHeight="1"/>
    <row r="87" spans="1:7" ht="12">
      <c r="A87" s="172" t="s">
        <v>403</v>
      </c>
      <c r="B87" s="171"/>
      <c r="C87" s="171"/>
      <c r="D87" s="171"/>
      <c r="E87" s="173"/>
      <c r="F87" s="173"/>
      <c r="G87" s="173"/>
    </row>
    <row r="88" ht="12">
      <c r="A88" s="64" t="s">
        <v>89</v>
      </c>
    </row>
  </sheetData>
  <sheetProtection/>
  <mergeCells count="20">
    <mergeCell ref="A78:A84"/>
    <mergeCell ref="C53:C73"/>
    <mergeCell ref="C74:C75"/>
    <mergeCell ref="C78:C82"/>
    <mergeCell ref="D49:G49"/>
    <mergeCell ref="A51:A76"/>
    <mergeCell ref="A31:A40"/>
    <mergeCell ref="C49:C50"/>
    <mergeCell ref="C31:C34"/>
    <mergeCell ref="C35:C39"/>
    <mergeCell ref="D3:G3"/>
    <mergeCell ref="D4:F4"/>
    <mergeCell ref="C6:C7"/>
    <mergeCell ref="C28:C29"/>
    <mergeCell ref="D28:G28"/>
    <mergeCell ref="D29:F29"/>
    <mergeCell ref="C13:C18"/>
    <mergeCell ref="C3:C4"/>
    <mergeCell ref="C9:C10"/>
    <mergeCell ref="C11:C12"/>
  </mergeCells>
  <printOptions horizontalCentered="1"/>
  <pageMargins left="0.7874015748031497" right="0.5905511811023623" top="0.5905511811023623" bottom="0.3937007874015748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625" style="64" customWidth="1"/>
    <col min="2" max="2" width="18.625" style="64" customWidth="1"/>
    <col min="3" max="3" width="18.625" style="64" bestFit="1" customWidth="1"/>
    <col min="4" max="5" width="6.625" style="64" customWidth="1"/>
    <col min="6" max="6" width="9.00390625" style="64" customWidth="1"/>
    <col min="7" max="8" width="6.625" style="64" customWidth="1"/>
    <col min="9" max="16384" width="9.00390625" style="64" customWidth="1"/>
  </cols>
  <sheetData>
    <row r="1" spans="1:3" s="62" customFormat="1" ht="14.25">
      <c r="A1" s="184" t="s">
        <v>417</v>
      </c>
      <c r="B1" s="61"/>
      <c r="C1" s="61"/>
    </row>
    <row r="2" ht="12.75" thickBot="1">
      <c r="F2" s="161" t="s">
        <v>95</v>
      </c>
    </row>
    <row r="3" spans="1:6" s="151" customFormat="1" ht="12" customHeight="1">
      <c r="A3" s="337" t="s">
        <v>164</v>
      </c>
      <c r="B3" s="408" t="s">
        <v>165</v>
      </c>
      <c r="C3" s="379" t="s">
        <v>426</v>
      </c>
      <c r="D3" s="404"/>
      <c r="E3" s="404"/>
      <c r="F3" s="405"/>
    </row>
    <row r="4" spans="1:6" s="151" customFormat="1" ht="12" customHeight="1">
      <c r="A4" s="426"/>
      <c r="B4" s="409"/>
      <c r="C4" s="371" t="s">
        <v>104</v>
      </c>
      <c r="D4" s="387"/>
      <c r="E4" s="372"/>
      <c r="F4" s="187" t="s">
        <v>98</v>
      </c>
    </row>
    <row r="5" spans="1:6" s="152" customFormat="1" ht="13.5" customHeight="1">
      <c r="A5" s="230" t="s">
        <v>415</v>
      </c>
      <c r="B5" s="131" t="s">
        <v>211</v>
      </c>
      <c r="C5" s="202" t="s">
        <v>427</v>
      </c>
      <c r="D5" s="203">
        <v>640</v>
      </c>
      <c r="E5" s="190" t="s">
        <v>432</v>
      </c>
      <c r="F5" s="204">
        <v>16170</v>
      </c>
    </row>
    <row r="6" spans="1:7" ht="13.5" customHeight="1">
      <c r="A6" s="224" t="s">
        <v>449</v>
      </c>
      <c r="B6" s="209"/>
      <c r="C6" s="209"/>
      <c r="D6" s="193"/>
      <c r="E6" s="194"/>
      <c r="F6" s="195">
        <f>SUM(F5:F5)</f>
        <v>16170</v>
      </c>
      <c r="G6" s="208"/>
    </row>
    <row r="7" spans="1:6" ht="13.5" customHeight="1">
      <c r="A7" s="231"/>
      <c r="B7" s="209"/>
      <c r="C7" s="209"/>
      <c r="D7" s="193"/>
      <c r="E7" s="194"/>
      <c r="F7" s="195">
        <f>F6</f>
        <v>16170</v>
      </c>
    </row>
    <row r="8" spans="1:6" ht="13.5" customHeight="1" thickBot="1">
      <c r="A8" s="232" t="s">
        <v>103</v>
      </c>
      <c r="B8" s="210"/>
      <c r="C8" s="210"/>
      <c r="D8" s="213"/>
      <c r="E8" s="211"/>
      <c r="F8" s="214">
        <f>SUM(F7)</f>
        <v>16170</v>
      </c>
    </row>
    <row r="9" spans="1:6" ht="7.5" customHeight="1">
      <c r="A9" s="172"/>
      <c r="B9" s="172"/>
      <c r="C9" s="172"/>
      <c r="D9" s="198"/>
      <c r="E9" s="172"/>
      <c r="F9" s="198"/>
    </row>
    <row r="10" spans="1:6" ht="12">
      <c r="A10" s="299" t="s">
        <v>89</v>
      </c>
      <c r="B10" s="172"/>
      <c r="C10" s="172"/>
      <c r="D10" s="198"/>
      <c r="E10" s="172"/>
      <c r="F10" s="198"/>
    </row>
    <row r="11" ht="30" customHeight="1"/>
    <row r="12" spans="1:4" s="62" customFormat="1" ht="14.25">
      <c r="A12" s="184" t="s">
        <v>418</v>
      </c>
      <c r="B12" s="61"/>
      <c r="C12" s="61"/>
      <c r="D12" s="61"/>
    </row>
    <row r="13" ht="12.75" thickBot="1">
      <c r="I13" s="161" t="s">
        <v>95</v>
      </c>
    </row>
    <row r="14" spans="1:9" s="151" customFormat="1" ht="13.5" customHeight="1">
      <c r="A14" s="337" t="s">
        <v>428</v>
      </c>
      <c r="B14" s="408" t="s">
        <v>429</v>
      </c>
      <c r="C14" s="408" t="s">
        <v>165</v>
      </c>
      <c r="D14" s="319" t="s">
        <v>469</v>
      </c>
      <c r="E14" s="446"/>
      <c r="F14" s="446"/>
      <c r="G14" s="446"/>
      <c r="H14" s="446"/>
      <c r="I14" s="447"/>
    </row>
    <row r="15" spans="1:9" s="151" customFormat="1" ht="13.5" customHeight="1">
      <c r="A15" s="426"/>
      <c r="B15" s="409"/>
      <c r="C15" s="409"/>
      <c r="D15" s="371" t="s">
        <v>104</v>
      </c>
      <c r="E15" s="430"/>
      <c r="F15" s="430"/>
      <c r="G15" s="430"/>
      <c r="H15" s="307"/>
      <c r="I15" s="187" t="s">
        <v>98</v>
      </c>
    </row>
    <row r="16" spans="1:9" s="152" customFormat="1" ht="13.5" customHeight="1">
      <c r="A16" s="233" t="s">
        <v>419</v>
      </c>
      <c r="B16" s="437" t="s">
        <v>430</v>
      </c>
      <c r="C16" s="131" t="s">
        <v>431</v>
      </c>
      <c r="D16" s="433" t="s">
        <v>114</v>
      </c>
      <c r="E16" s="445"/>
      <c r="F16" s="445"/>
      <c r="G16" s="203"/>
      <c r="H16" s="190"/>
      <c r="I16" s="204"/>
    </row>
    <row r="17" spans="1:9" s="152" customFormat="1" ht="13.5" customHeight="1">
      <c r="A17" s="230"/>
      <c r="B17" s="423"/>
      <c r="C17" s="131"/>
      <c r="D17" s="435" t="s">
        <v>171</v>
      </c>
      <c r="E17" s="438"/>
      <c r="F17" s="438"/>
      <c r="G17" s="198"/>
      <c r="H17" s="197"/>
      <c r="I17" s="199"/>
    </row>
    <row r="18" spans="1:9" s="152" customFormat="1" ht="13.5" customHeight="1">
      <c r="A18" s="230"/>
      <c r="B18" s="423"/>
      <c r="C18" s="131"/>
      <c r="D18" s="435" t="s">
        <v>433</v>
      </c>
      <c r="E18" s="438"/>
      <c r="F18" s="438"/>
      <c r="G18" s="198">
        <v>1</v>
      </c>
      <c r="H18" s="197" t="s">
        <v>101</v>
      </c>
      <c r="I18" s="199">
        <v>14595</v>
      </c>
    </row>
    <row r="19" spans="1:9" s="152" customFormat="1" ht="13.5" customHeight="1">
      <c r="A19" s="230"/>
      <c r="B19" s="423"/>
      <c r="C19" s="131"/>
      <c r="D19" s="435" t="s">
        <v>115</v>
      </c>
      <c r="E19" s="438"/>
      <c r="F19" s="438"/>
      <c r="G19" s="198">
        <v>3</v>
      </c>
      <c r="H19" s="197" t="s">
        <v>101</v>
      </c>
      <c r="I19" s="199">
        <v>5934</v>
      </c>
    </row>
    <row r="20" spans="1:9" s="152" customFormat="1" ht="13.5" customHeight="1">
      <c r="A20" s="230"/>
      <c r="B20" s="423"/>
      <c r="C20" s="131"/>
      <c r="D20" s="435" t="s">
        <v>434</v>
      </c>
      <c r="E20" s="438"/>
      <c r="F20" s="438"/>
      <c r="G20" s="198">
        <v>2</v>
      </c>
      <c r="H20" s="197" t="s">
        <v>101</v>
      </c>
      <c r="I20" s="199">
        <v>22282</v>
      </c>
    </row>
    <row r="21" spans="1:9" s="152" customFormat="1" ht="13.5" customHeight="1">
      <c r="A21" s="230"/>
      <c r="B21" s="423"/>
      <c r="C21" s="143"/>
      <c r="D21" s="441" t="s">
        <v>435</v>
      </c>
      <c r="E21" s="442"/>
      <c r="F21" s="442"/>
      <c r="G21" s="205">
        <v>2</v>
      </c>
      <c r="H21" s="206" t="s">
        <v>101</v>
      </c>
      <c r="I21" s="207">
        <v>16834</v>
      </c>
    </row>
    <row r="22" spans="1:9" s="152" customFormat="1" ht="13.5" customHeight="1">
      <c r="A22" s="230"/>
      <c r="B22" s="158" t="s">
        <v>450</v>
      </c>
      <c r="C22" s="221"/>
      <c r="D22" s="452"/>
      <c r="E22" s="430"/>
      <c r="F22" s="430"/>
      <c r="G22" s="193"/>
      <c r="H22" s="194"/>
      <c r="I22" s="195">
        <f>SUM(I18:I21)</f>
        <v>59645</v>
      </c>
    </row>
    <row r="23" spans="1:9" s="152" customFormat="1" ht="13.5" customHeight="1">
      <c r="A23" s="230"/>
      <c r="B23" s="431" t="s">
        <v>470</v>
      </c>
      <c r="C23" s="453" t="s">
        <v>471</v>
      </c>
      <c r="D23" s="435" t="s">
        <v>131</v>
      </c>
      <c r="E23" s="439"/>
      <c r="F23" s="439"/>
      <c r="G23" s="203"/>
      <c r="H23" s="190"/>
      <c r="I23" s="204"/>
    </row>
    <row r="24" spans="1:9" s="152" customFormat="1" ht="13.5" customHeight="1">
      <c r="A24" s="230"/>
      <c r="B24" s="440"/>
      <c r="C24" s="454"/>
      <c r="D24" s="262" t="s">
        <v>118</v>
      </c>
      <c r="E24" s="215"/>
      <c r="F24" s="215"/>
      <c r="G24" s="198"/>
      <c r="H24" s="197"/>
      <c r="I24" s="199"/>
    </row>
    <row r="25" spans="1:9" s="152" customFormat="1" ht="13.5" customHeight="1">
      <c r="A25" s="235"/>
      <c r="B25" s="440"/>
      <c r="C25" s="131"/>
      <c r="D25" s="435" t="s">
        <v>216</v>
      </c>
      <c r="E25" s="439"/>
      <c r="F25" s="439"/>
      <c r="G25" s="198">
        <v>2</v>
      </c>
      <c r="H25" s="197" t="s">
        <v>168</v>
      </c>
      <c r="I25" s="199">
        <v>40245</v>
      </c>
    </row>
    <row r="26" spans="1:9" s="152" customFormat="1" ht="13.5" customHeight="1">
      <c r="A26" s="230"/>
      <c r="B26" s="416"/>
      <c r="C26" s="131"/>
      <c r="D26" s="435" t="s">
        <v>436</v>
      </c>
      <c r="E26" s="438"/>
      <c r="F26" s="438"/>
      <c r="G26" s="198"/>
      <c r="H26" s="197"/>
      <c r="I26" s="199"/>
    </row>
    <row r="27" spans="1:9" s="152" customFormat="1" ht="13.5" customHeight="1">
      <c r="A27" s="230"/>
      <c r="B27" s="416"/>
      <c r="C27" s="143"/>
      <c r="D27" s="441" t="s">
        <v>451</v>
      </c>
      <c r="E27" s="442"/>
      <c r="F27" s="442"/>
      <c r="G27" s="205">
        <v>2</v>
      </c>
      <c r="H27" s="206" t="s">
        <v>101</v>
      </c>
      <c r="I27" s="207">
        <v>12208</v>
      </c>
    </row>
    <row r="28" spans="1:9" s="152" customFormat="1" ht="13.5" customHeight="1">
      <c r="A28" s="230"/>
      <c r="B28" s="158" t="s">
        <v>450</v>
      </c>
      <c r="C28" s="130"/>
      <c r="D28" s="220"/>
      <c r="E28" s="234"/>
      <c r="F28" s="234"/>
      <c r="G28" s="234"/>
      <c r="H28" s="176"/>
      <c r="I28" s="199">
        <f>SUM(I24:I27)</f>
        <v>52453</v>
      </c>
    </row>
    <row r="29" spans="1:10" ht="13.5" customHeight="1">
      <c r="A29" s="224" t="s">
        <v>102</v>
      </c>
      <c r="B29" s="201"/>
      <c r="C29" s="209"/>
      <c r="D29" s="209"/>
      <c r="E29" s="234"/>
      <c r="F29" s="234"/>
      <c r="G29" s="234"/>
      <c r="H29" s="176"/>
      <c r="I29" s="195">
        <f>I22+I28</f>
        <v>112098</v>
      </c>
      <c r="J29" s="208"/>
    </row>
    <row r="30" spans="1:10" ht="13.5" customHeight="1">
      <c r="A30" s="272" t="s">
        <v>472</v>
      </c>
      <c r="B30" s="443" t="s">
        <v>473</v>
      </c>
      <c r="C30" s="443" t="s">
        <v>178</v>
      </c>
      <c r="D30" s="273" t="s">
        <v>184</v>
      </c>
      <c r="E30" s="172"/>
      <c r="F30" s="172"/>
      <c r="G30" s="263"/>
      <c r="H30" s="190"/>
      <c r="I30" s="264"/>
      <c r="J30" s="208"/>
    </row>
    <row r="31" spans="1:10" ht="13.5" customHeight="1">
      <c r="A31" s="272"/>
      <c r="B31" s="444"/>
      <c r="C31" s="444"/>
      <c r="D31" s="274" t="s">
        <v>185</v>
      </c>
      <c r="E31" s="172"/>
      <c r="F31" s="172"/>
      <c r="G31" s="172"/>
      <c r="H31" s="197"/>
      <c r="I31" s="264"/>
      <c r="J31" s="208"/>
    </row>
    <row r="32" spans="1:10" ht="13.5" customHeight="1">
      <c r="A32" s="272"/>
      <c r="B32" s="444"/>
      <c r="C32" s="444"/>
      <c r="D32" s="274" t="s">
        <v>474</v>
      </c>
      <c r="E32" s="172"/>
      <c r="F32" s="172"/>
      <c r="G32" s="172">
        <v>1</v>
      </c>
      <c r="H32" s="197" t="s">
        <v>482</v>
      </c>
      <c r="I32" s="264">
        <v>53844</v>
      </c>
      <c r="J32" s="208"/>
    </row>
    <row r="33" spans="1:10" ht="13.5" customHeight="1">
      <c r="A33" s="272"/>
      <c r="B33" s="444"/>
      <c r="C33" s="444"/>
      <c r="D33" s="274" t="s">
        <v>475</v>
      </c>
      <c r="E33" s="172"/>
      <c r="F33" s="172"/>
      <c r="G33" s="172">
        <v>1</v>
      </c>
      <c r="H33" s="197" t="s">
        <v>483</v>
      </c>
      <c r="I33" s="264">
        <v>44318</v>
      </c>
      <c r="J33" s="208"/>
    </row>
    <row r="34" spans="1:10" ht="13.5" customHeight="1">
      <c r="A34" s="272"/>
      <c r="B34" s="444"/>
      <c r="C34" s="444"/>
      <c r="D34" s="274" t="s">
        <v>476</v>
      </c>
      <c r="E34" s="172"/>
      <c r="F34" s="172"/>
      <c r="G34" s="172">
        <v>1</v>
      </c>
      <c r="H34" s="197" t="s">
        <v>484</v>
      </c>
      <c r="I34" s="264">
        <v>3909</v>
      </c>
      <c r="J34" s="208"/>
    </row>
    <row r="35" spans="1:10" ht="13.5" customHeight="1">
      <c r="A35" s="272"/>
      <c r="B35" s="444"/>
      <c r="C35" s="444"/>
      <c r="D35" s="274" t="s">
        <v>477</v>
      </c>
      <c r="E35" s="172"/>
      <c r="F35" s="172"/>
      <c r="G35" s="172">
        <v>1</v>
      </c>
      <c r="H35" s="197" t="s">
        <v>484</v>
      </c>
      <c r="I35" s="264">
        <v>5437</v>
      </c>
      <c r="J35" s="208"/>
    </row>
    <row r="36" spans="1:10" ht="13.5" customHeight="1">
      <c r="A36" s="272"/>
      <c r="B36" s="275"/>
      <c r="C36" s="276"/>
      <c r="D36" s="277" t="s">
        <v>478</v>
      </c>
      <c r="E36" s="172"/>
      <c r="F36" s="172"/>
      <c r="G36" s="172">
        <v>1</v>
      </c>
      <c r="H36" s="197" t="s">
        <v>483</v>
      </c>
      <c r="I36" s="264">
        <v>8036</v>
      </c>
      <c r="J36" s="208"/>
    </row>
    <row r="37" spans="1:10" ht="13.5" customHeight="1">
      <c r="A37" s="272"/>
      <c r="B37" s="275"/>
      <c r="C37" s="276"/>
      <c r="D37" s="278" t="s">
        <v>479</v>
      </c>
      <c r="E37" s="172"/>
      <c r="F37" s="172"/>
      <c r="G37" s="172">
        <v>1</v>
      </c>
      <c r="H37" s="197" t="s">
        <v>484</v>
      </c>
      <c r="I37" s="264">
        <v>11319</v>
      </c>
      <c r="J37" s="208"/>
    </row>
    <row r="38" spans="1:10" ht="13.5" customHeight="1">
      <c r="A38" s="272"/>
      <c r="B38" s="275"/>
      <c r="C38" s="276"/>
      <c r="D38" s="278" t="s">
        <v>187</v>
      </c>
      <c r="E38" s="172"/>
      <c r="F38" s="172"/>
      <c r="G38" s="172"/>
      <c r="H38" s="197"/>
      <c r="I38" s="264"/>
      <c r="J38" s="208"/>
    </row>
    <row r="39" spans="1:10" ht="13.5" customHeight="1">
      <c r="A39" s="272"/>
      <c r="B39" s="275"/>
      <c r="C39" s="276"/>
      <c r="D39" s="278" t="s">
        <v>480</v>
      </c>
      <c r="E39" s="172"/>
      <c r="F39" s="172"/>
      <c r="G39" s="172">
        <v>1</v>
      </c>
      <c r="H39" s="197" t="s">
        <v>483</v>
      </c>
      <c r="I39" s="264">
        <v>6741</v>
      </c>
      <c r="J39" s="208"/>
    </row>
    <row r="40" spans="1:10" ht="13.5" customHeight="1">
      <c r="A40" s="272"/>
      <c r="B40" s="275"/>
      <c r="C40" s="276"/>
      <c r="D40" s="278" t="s">
        <v>498</v>
      </c>
      <c r="E40" s="172"/>
      <c r="F40" s="172"/>
      <c r="G40" s="172">
        <v>1</v>
      </c>
      <c r="H40" s="197" t="s">
        <v>482</v>
      </c>
      <c r="I40" s="264">
        <v>17010</v>
      </c>
      <c r="J40" s="208"/>
    </row>
    <row r="41" spans="1:10" ht="13.5" customHeight="1">
      <c r="A41" s="272"/>
      <c r="B41" s="275"/>
      <c r="C41" s="279"/>
      <c r="D41" s="278" t="s">
        <v>499</v>
      </c>
      <c r="E41" s="172"/>
      <c r="F41" s="172"/>
      <c r="G41" s="172">
        <v>1</v>
      </c>
      <c r="H41" s="197" t="s">
        <v>482</v>
      </c>
      <c r="I41" s="264">
        <v>3780</v>
      </c>
      <c r="J41" s="208"/>
    </row>
    <row r="42" spans="1:10" ht="13.5" customHeight="1">
      <c r="A42" s="272"/>
      <c r="B42" s="227" t="s">
        <v>481</v>
      </c>
      <c r="C42" s="280"/>
      <c r="D42" s="281"/>
      <c r="E42" s="209"/>
      <c r="F42" s="209"/>
      <c r="G42" s="209"/>
      <c r="H42" s="194"/>
      <c r="I42" s="265">
        <f>SUM(I32:I41)</f>
        <v>154394</v>
      </c>
      <c r="J42" s="208"/>
    </row>
    <row r="43" spans="1:10" ht="13.5" customHeight="1">
      <c r="A43" s="271" t="s">
        <v>102</v>
      </c>
      <c r="B43" s="267"/>
      <c r="C43" s="267"/>
      <c r="D43" s="268"/>
      <c r="E43" s="220"/>
      <c r="F43" s="220"/>
      <c r="G43" s="209"/>
      <c r="H43" s="194"/>
      <c r="I43" s="265">
        <f>I42</f>
        <v>154394</v>
      </c>
      <c r="J43" s="208"/>
    </row>
    <row r="44" spans="1:9" s="152" customFormat="1" ht="13.5" customHeight="1">
      <c r="A44" s="233" t="s">
        <v>455</v>
      </c>
      <c r="B44" s="431" t="s">
        <v>466</v>
      </c>
      <c r="C44" s="131" t="s">
        <v>457</v>
      </c>
      <c r="D44" s="433" t="s">
        <v>456</v>
      </c>
      <c r="E44" s="434"/>
      <c r="F44" s="434"/>
      <c r="G44" s="203"/>
      <c r="H44" s="190"/>
      <c r="I44" s="204"/>
    </row>
    <row r="45" spans="1:9" s="152" customFormat="1" ht="13.5" customHeight="1">
      <c r="A45" s="230"/>
      <c r="B45" s="416"/>
      <c r="C45" s="131" t="s">
        <v>458</v>
      </c>
      <c r="D45" s="435" t="s">
        <v>459</v>
      </c>
      <c r="E45" s="436"/>
      <c r="F45" s="436"/>
      <c r="G45" s="198"/>
      <c r="H45" s="197"/>
      <c r="I45" s="199"/>
    </row>
    <row r="46" spans="1:9" s="152" customFormat="1" ht="13.5" customHeight="1">
      <c r="A46" s="230"/>
      <c r="B46" s="416"/>
      <c r="C46" s="131"/>
      <c r="D46" s="435" t="s">
        <v>460</v>
      </c>
      <c r="E46" s="436"/>
      <c r="F46" s="436"/>
      <c r="G46" s="198">
        <v>36</v>
      </c>
      <c r="H46" s="197" t="s">
        <v>483</v>
      </c>
      <c r="I46" s="199">
        <v>247045</v>
      </c>
    </row>
    <row r="47" spans="1:9" s="152" customFormat="1" ht="13.5" customHeight="1">
      <c r="A47" s="230"/>
      <c r="B47" s="416"/>
      <c r="C47" s="131"/>
      <c r="D47" s="435" t="s">
        <v>461</v>
      </c>
      <c r="E47" s="438"/>
      <c r="F47" s="438"/>
      <c r="G47" s="198">
        <v>1</v>
      </c>
      <c r="H47" s="197" t="s">
        <v>482</v>
      </c>
      <c r="I47" s="199">
        <v>5654</v>
      </c>
    </row>
    <row r="48" spans="1:9" s="152" customFormat="1" ht="13.5" customHeight="1">
      <c r="A48" s="230"/>
      <c r="B48" s="432"/>
      <c r="C48" s="131"/>
      <c r="D48" s="435" t="s">
        <v>462</v>
      </c>
      <c r="E48" s="439"/>
      <c r="F48" s="439"/>
      <c r="G48" s="198">
        <v>12</v>
      </c>
      <c r="H48" s="197" t="s">
        <v>482</v>
      </c>
      <c r="I48" s="199">
        <v>70267</v>
      </c>
    </row>
    <row r="49" spans="1:9" s="152" customFormat="1" ht="13.5" customHeight="1">
      <c r="A49" s="230"/>
      <c r="B49" s="432"/>
      <c r="C49" s="131"/>
      <c r="D49" s="189" t="s">
        <v>485</v>
      </c>
      <c r="E49" s="215"/>
      <c r="F49" s="215"/>
      <c r="G49" s="198">
        <v>1</v>
      </c>
      <c r="H49" s="197" t="s">
        <v>484</v>
      </c>
      <c r="I49" s="199">
        <v>10369</v>
      </c>
    </row>
    <row r="50" spans="1:9" s="152" customFormat="1" ht="13.5" customHeight="1">
      <c r="A50" s="230"/>
      <c r="B50" s="432"/>
      <c r="C50" s="131"/>
      <c r="D50" s="189" t="s">
        <v>487</v>
      </c>
      <c r="E50" s="215"/>
      <c r="F50" s="215"/>
      <c r="G50" s="198">
        <v>1</v>
      </c>
      <c r="H50" s="197" t="s">
        <v>484</v>
      </c>
      <c r="I50" s="199">
        <v>38357</v>
      </c>
    </row>
    <row r="51" spans="1:9" s="152" customFormat="1" ht="13.5" customHeight="1">
      <c r="A51" s="230"/>
      <c r="B51" s="432"/>
      <c r="C51" s="131"/>
      <c r="D51" s="435" t="s">
        <v>463</v>
      </c>
      <c r="E51" s="439"/>
      <c r="F51" s="439"/>
      <c r="G51" s="198">
        <v>1</v>
      </c>
      <c r="H51" s="197" t="s">
        <v>484</v>
      </c>
      <c r="I51" s="199">
        <v>18081</v>
      </c>
    </row>
    <row r="52" spans="1:9" s="152" customFormat="1" ht="13.5" customHeight="1">
      <c r="A52" s="230"/>
      <c r="B52" s="256"/>
      <c r="C52" s="131"/>
      <c r="D52" s="189" t="s">
        <v>486</v>
      </c>
      <c r="E52" s="215"/>
      <c r="F52" s="215"/>
      <c r="G52" s="198">
        <v>1</v>
      </c>
      <c r="H52" s="197" t="s">
        <v>483</v>
      </c>
      <c r="I52" s="199">
        <v>45730</v>
      </c>
    </row>
    <row r="53" spans="1:9" s="152" customFormat="1" ht="13.5" customHeight="1">
      <c r="A53" s="230"/>
      <c r="B53" s="256"/>
      <c r="C53" s="131"/>
      <c r="D53" s="427" t="s">
        <v>488</v>
      </c>
      <c r="E53" s="428"/>
      <c r="F53" s="428"/>
      <c r="G53" s="198">
        <v>2</v>
      </c>
      <c r="H53" s="197" t="s">
        <v>484</v>
      </c>
      <c r="I53" s="199">
        <v>24757</v>
      </c>
    </row>
    <row r="54" spans="1:9" s="152" customFormat="1" ht="13.5" customHeight="1">
      <c r="A54" s="230"/>
      <c r="B54" s="256"/>
      <c r="C54" s="131"/>
      <c r="D54" s="269" t="s">
        <v>489</v>
      </c>
      <c r="E54" s="270"/>
      <c r="F54" s="270"/>
      <c r="G54" s="198"/>
      <c r="H54" s="197"/>
      <c r="I54" s="199"/>
    </row>
    <row r="55" spans="1:9" s="152" customFormat="1" ht="13.5" customHeight="1">
      <c r="A55" s="230"/>
      <c r="B55" s="256"/>
      <c r="C55" s="131"/>
      <c r="D55" s="269" t="s">
        <v>490</v>
      </c>
      <c r="E55" s="270"/>
      <c r="F55" s="270"/>
      <c r="G55" s="198">
        <v>1</v>
      </c>
      <c r="H55" s="197" t="s">
        <v>482</v>
      </c>
      <c r="I55" s="199">
        <v>1113</v>
      </c>
    </row>
    <row r="56" spans="1:9" s="152" customFormat="1" ht="13.5" customHeight="1">
      <c r="A56" s="230"/>
      <c r="B56" s="256"/>
      <c r="C56" s="143"/>
      <c r="D56" s="260" t="s">
        <v>491</v>
      </c>
      <c r="E56" s="261"/>
      <c r="F56" s="261"/>
      <c r="G56" s="205">
        <v>1</v>
      </c>
      <c r="H56" s="206" t="s">
        <v>482</v>
      </c>
      <c r="I56" s="207">
        <v>2939</v>
      </c>
    </row>
    <row r="57" spans="1:9" s="152" customFormat="1" ht="13.5" customHeight="1">
      <c r="A57" s="230"/>
      <c r="B57" s="158" t="s">
        <v>450</v>
      </c>
      <c r="C57" s="130"/>
      <c r="D57" s="429"/>
      <c r="E57" s="430"/>
      <c r="F57" s="430"/>
      <c r="G57" s="198"/>
      <c r="H57" s="197"/>
      <c r="I57" s="199">
        <f>SUM(I46:I56)</f>
        <v>464312</v>
      </c>
    </row>
    <row r="58" spans="1:10" ht="13.5" customHeight="1">
      <c r="A58" s="224" t="s">
        <v>102</v>
      </c>
      <c r="B58" s="201"/>
      <c r="C58" s="209"/>
      <c r="D58" s="209"/>
      <c r="E58" s="234"/>
      <c r="F58" s="234"/>
      <c r="G58" s="234"/>
      <c r="H58" s="176"/>
      <c r="I58" s="195">
        <f>I57</f>
        <v>464312</v>
      </c>
      <c r="J58" s="208"/>
    </row>
    <row r="59" spans="1:10" ht="13.5" customHeight="1">
      <c r="A59" s="448" t="s">
        <v>492</v>
      </c>
      <c r="B59" s="450" t="s">
        <v>493</v>
      </c>
      <c r="C59" s="450" t="s">
        <v>494</v>
      </c>
      <c r="D59" s="273" t="s">
        <v>495</v>
      </c>
      <c r="E59" s="263"/>
      <c r="F59" s="263"/>
      <c r="G59" s="263">
        <v>2</v>
      </c>
      <c r="H59" s="190" t="s">
        <v>482</v>
      </c>
      <c r="I59" s="204">
        <v>22997</v>
      </c>
      <c r="J59" s="208"/>
    </row>
    <row r="60" spans="1:10" ht="13.5" customHeight="1">
      <c r="A60" s="449"/>
      <c r="B60" s="451"/>
      <c r="C60" s="451"/>
      <c r="D60" s="274" t="s">
        <v>496</v>
      </c>
      <c r="E60" s="172"/>
      <c r="F60" s="172"/>
      <c r="G60" s="172">
        <v>1</v>
      </c>
      <c r="H60" s="197" t="s">
        <v>484</v>
      </c>
      <c r="I60" s="199">
        <v>1335</v>
      </c>
      <c r="J60" s="208"/>
    </row>
    <row r="61" spans="1:10" ht="13.5" customHeight="1">
      <c r="A61" s="282"/>
      <c r="B61" s="451"/>
      <c r="C61" s="451"/>
      <c r="D61" s="283" t="s">
        <v>497</v>
      </c>
      <c r="E61" s="201"/>
      <c r="F61" s="201"/>
      <c r="G61" s="201">
        <v>1</v>
      </c>
      <c r="H61" s="206" t="s">
        <v>483</v>
      </c>
      <c r="I61" s="207">
        <v>1916</v>
      </c>
      <c r="J61" s="208"/>
    </row>
    <row r="62" spans="1:10" ht="13.5" customHeight="1">
      <c r="A62" s="282"/>
      <c r="B62" s="158" t="s">
        <v>481</v>
      </c>
      <c r="C62" s="284"/>
      <c r="D62" s="284"/>
      <c r="E62" s="209"/>
      <c r="F62" s="209"/>
      <c r="G62" s="209"/>
      <c r="H62" s="176"/>
      <c r="I62" s="195">
        <f>SUM(I59:I61)</f>
        <v>26248</v>
      </c>
      <c r="J62" s="208"/>
    </row>
    <row r="63" spans="1:10" ht="13.5" customHeight="1">
      <c r="A63" s="282" t="s">
        <v>102</v>
      </c>
      <c r="B63" s="277"/>
      <c r="C63" s="277"/>
      <c r="D63" s="277"/>
      <c r="E63" s="172"/>
      <c r="F63" s="172"/>
      <c r="G63" s="172"/>
      <c r="H63" s="266"/>
      <c r="I63" s="199">
        <f>I62</f>
        <v>26248</v>
      </c>
      <c r="J63" s="208"/>
    </row>
    <row r="64" spans="1:9" ht="13.5" customHeight="1" thickBot="1">
      <c r="A64" s="232" t="s">
        <v>103</v>
      </c>
      <c r="B64" s="210"/>
      <c r="C64" s="210"/>
      <c r="D64" s="210"/>
      <c r="E64" s="210"/>
      <c r="F64" s="210"/>
      <c r="G64" s="213"/>
      <c r="H64" s="211"/>
      <c r="I64" s="214">
        <f>I29+I43+I58+I63</f>
        <v>757052</v>
      </c>
    </row>
    <row r="65" spans="1:7" ht="7.5" customHeight="1">
      <c r="A65" s="172"/>
      <c r="B65" s="172"/>
      <c r="C65" s="172"/>
      <c r="D65" s="172"/>
      <c r="E65" s="198"/>
      <c r="F65" s="172"/>
      <c r="G65" s="198"/>
    </row>
    <row r="66" spans="1:7" ht="12">
      <c r="A66" s="299" t="s">
        <v>403</v>
      </c>
      <c r="B66" s="171"/>
      <c r="C66" s="171"/>
      <c r="D66" s="171"/>
      <c r="E66" s="173"/>
      <c r="F66" s="173"/>
      <c r="G66" s="173"/>
    </row>
    <row r="67" spans="1:7" ht="12">
      <c r="A67" s="299" t="s">
        <v>89</v>
      </c>
      <c r="B67" s="172"/>
      <c r="C67" s="172"/>
      <c r="D67" s="172"/>
      <c r="E67" s="198"/>
      <c r="F67" s="172"/>
      <c r="G67" s="198"/>
    </row>
  </sheetData>
  <sheetProtection/>
  <mergeCells count="38">
    <mergeCell ref="A59:A60"/>
    <mergeCell ref="B59:B61"/>
    <mergeCell ref="C59:C61"/>
    <mergeCell ref="D21:F21"/>
    <mergeCell ref="D22:F22"/>
    <mergeCell ref="D25:F25"/>
    <mergeCell ref="D51:F51"/>
    <mergeCell ref="B23:B24"/>
    <mergeCell ref="C23:C24"/>
    <mergeCell ref="D23:F23"/>
    <mergeCell ref="A14:A15"/>
    <mergeCell ref="B14:B15"/>
    <mergeCell ref="C14:C15"/>
    <mergeCell ref="D14:I14"/>
    <mergeCell ref="D15:H15"/>
    <mergeCell ref="D48:F48"/>
    <mergeCell ref="D17:F17"/>
    <mergeCell ref="B25:B27"/>
    <mergeCell ref="D27:F27"/>
    <mergeCell ref="B30:B35"/>
    <mergeCell ref="C30:C35"/>
    <mergeCell ref="D19:F19"/>
    <mergeCell ref="D20:F20"/>
    <mergeCell ref="B16:B21"/>
    <mergeCell ref="D26:F26"/>
    <mergeCell ref="D18:F18"/>
    <mergeCell ref="D47:F47"/>
    <mergeCell ref="D16:F16"/>
    <mergeCell ref="A3:A4"/>
    <mergeCell ref="B3:B4"/>
    <mergeCell ref="D53:F53"/>
    <mergeCell ref="D57:F57"/>
    <mergeCell ref="B44:B51"/>
    <mergeCell ref="D44:F44"/>
    <mergeCell ref="D45:F45"/>
    <mergeCell ref="D46:F46"/>
    <mergeCell ref="C3:F3"/>
    <mergeCell ref="C4:E4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">
      <selection activeCell="J60" sqref="J60"/>
    </sheetView>
  </sheetViews>
  <sheetFormatPr defaultColWidth="9.00390625" defaultRowHeight="13.5"/>
  <cols>
    <col min="1" max="1" width="8.625" style="64" customWidth="1"/>
    <col min="2" max="2" width="12.625" style="64" customWidth="1"/>
    <col min="3" max="3" width="16.625" style="64" customWidth="1"/>
    <col min="4" max="4" width="8.625" style="64" customWidth="1"/>
    <col min="5" max="5" width="14.625" style="64" customWidth="1"/>
    <col min="6" max="6" width="3.125" style="64" customWidth="1"/>
    <col min="7" max="7" width="15.75390625" style="64" customWidth="1"/>
    <col min="8" max="12" width="11.25390625" style="64" customWidth="1"/>
    <col min="13" max="15" width="8.625" style="64" customWidth="1"/>
    <col min="16" max="18" width="6.625" style="64" customWidth="1"/>
    <col min="19" max="16384" width="9.00390625" style="64" customWidth="1"/>
  </cols>
  <sheetData>
    <row r="1" spans="1:16" s="62" customFormat="1" ht="20.25" customHeight="1">
      <c r="A1" s="302" t="s">
        <v>536</v>
      </c>
      <c r="B1" s="159"/>
      <c r="C1" s="61"/>
      <c r="D1" s="61"/>
      <c r="E1" s="61"/>
      <c r="F1" s="61"/>
      <c r="G1" s="61"/>
      <c r="H1" s="61"/>
      <c r="I1" s="61"/>
      <c r="J1" s="61"/>
      <c r="K1" s="61"/>
      <c r="L1" s="61"/>
      <c r="P1" s="61"/>
    </row>
    <row r="2" spans="1:16" s="62" customFormat="1" ht="14.25" customHeight="1" thickBot="1">
      <c r="A2" s="159"/>
      <c r="B2" s="159"/>
      <c r="C2" s="61"/>
      <c r="D2" s="61"/>
      <c r="E2" s="61"/>
      <c r="F2" s="61"/>
      <c r="G2" s="61"/>
      <c r="H2" s="61"/>
      <c r="I2" s="61"/>
      <c r="J2" s="61"/>
      <c r="K2" s="61"/>
      <c r="L2" s="161" t="s">
        <v>95</v>
      </c>
      <c r="P2" s="61"/>
    </row>
    <row r="3" spans="1:12" s="151" customFormat="1" ht="13.5" customHeight="1">
      <c r="A3" s="337" t="s">
        <v>500</v>
      </c>
      <c r="B3" s="318"/>
      <c r="C3" s="319" t="s">
        <v>531</v>
      </c>
      <c r="D3" s="322"/>
      <c r="E3" s="318"/>
      <c r="F3" s="319" t="s">
        <v>529</v>
      </c>
      <c r="G3" s="476"/>
      <c r="H3" s="408" t="s">
        <v>528</v>
      </c>
      <c r="I3" s="408" t="s">
        <v>544</v>
      </c>
      <c r="J3" s="408" t="s">
        <v>555</v>
      </c>
      <c r="K3" s="408" t="s">
        <v>568</v>
      </c>
      <c r="L3" s="320" t="s">
        <v>88</v>
      </c>
    </row>
    <row r="4" spans="1:12" s="151" customFormat="1" ht="13.5" customHeight="1">
      <c r="A4" s="331"/>
      <c r="B4" s="333"/>
      <c r="C4" s="334"/>
      <c r="D4" s="332"/>
      <c r="E4" s="333"/>
      <c r="F4" s="477"/>
      <c r="G4" s="478"/>
      <c r="H4" s="464"/>
      <c r="I4" s="464"/>
      <c r="J4" s="464"/>
      <c r="K4" s="464"/>
      <c r="L4" s="479"/>
    </row>
    <row r="5" spans="1:12" s="152" customFormat="1" ht="15.75" customHeight="1">
      <c r="A5" s="466" t="s">
        <v>501</v>
      </c>
      <c r="B5" s="467"/>
      <c r="C5" s="431" t="s">
        <v>503</v>
      </c>
      <c r="D5" s="450" t="s">
        <v>504</v>
      </c>
      <c r="E5" s="467"/>
      <c r="F5" s="433" t="s">
        <v>552</v>
      </c>
      <c r="G5" s="480"/>
      <c r="H5" s="167">
        <f>H6</f>
        <v>35837</v>
      </c>
      <c r="I5" s="167"/>
      <c r="J5" s="167"/>
      <c r="K5" s="182"/>
      <c r="L5" s="169">
        <f>SUM(H5:K5)</f>
        <v>35837</v>
      </c>
    </row>
    <row r="6" spans="1:12" s="152" customFormat="1" ht="15.75" customHeight="1">
      <c r="A6" s="468"/>
      <c r="B6" s="469"/>
      <c r="C6" s="470"/>
      <c r="D6" s="471"/>
      <c r="E6" s="469"/>
      <c r="F6" s="294"/>
      <c r="G6" s="295" t="s">
        <v>551</v>
      </c>
      <c r="H6" s="167">
        <v>35837</v>
      </c>
      <c r="I6" s="167"/>
      <c r="J6" s="167"/>
      <c r="K6" s="182"/>
      <c r="L6" s="169">
        <f aca="true" t="shared" si="0" ref="L6:L29">SUM(H6:K6)</f>
        <v>35837</v>
      </c>
    </row>
    <row r="7" spans="1:12" s="152" customFormat="1" ht="15.75" customHeight="1">
      <c r="A7" s="468"/>
      <c r="B7" s="469"/>
      <c r="C7" s="440"/>
      <c r="D7" s="471"/>
      <c r="E7" s="469"/>
      <c r="F7" s="461"/>
      <c r="G7" s="463"/>
      <c r="H7" s="167"/>
      <c r="I7" s="167"/>
      <c r="J7" s="167"/>
      <c r="K7" s="182"/>
      <c r="L7" s="169">
        <f t="shared" si="0"/>
        <v>0</v>
      </c>
    </row>
    <row r="8" spans="1:12" s="152" customFormat="1" ht="15.75" customHeight="1">
      <c r="A8" s="468"/>
      <c r="B8" s="469"/>
      <c r="C8" s="416"/>
      <c r="D8" s="158" t="s">
        <v>450</v>
      </c>
      <c r="E8" s="285"/>
      <c r="F8" s="209"/>
      <c r="G8" s="234"/>
      <c r="H8" s="167">
        <f>H5</f>
        <v>35837</v>
      </c>
      <c r="I8" s="167"/>
      <c r="J8" s="167"/>
      <c r="K8" s="182"/>
      <c r="L8" s="169">
        <f t="shared" si="0"/>
        <v>35837</v>
      </c>
    </row>
    <row r="9" spans="1:12" s="152" customFormat="1" ht="15.75" customHeight="1">
      <c r="A9" s="468"/>
      <c r="B9" s="469"/>
      <c r="C9" s="256"/>
      <c r="D9" s="457" t="s">
        <v>554</v>
      </c>
      <c r="E9" s="474"/>
      <c r="F9" s="433" t="s">
        <v>308</v>
      </c>
      <c r="G9" s="462"/>
      <c r="H9" s="167"/>
      <c r="I9" s="167"/>
      <c r="J9" s="167">
        <f>J10</f>
        <v>44835</v>
      </c>
      <c r="K9" s="182"/>
      <c r="L9" s="169">
        <f t="shared" si="0"/>
        <v>44835</v>
      </c>
    </row>
    <row r="10" spans="1:12" s="152" customFormat="1" ht="15.75" customHeight="1">
      <c r="A10" s="468"/>
      <c r="B10" s="469"/>
      <c r="C10" s="256"/>
      <c r="D10" s="459"/>
      <c r="E10" s="475"/>
      <c r="F10" s="200"/>
      <c r="G10" s="295" t="s">
        <v>553</v>
      </c>
      <c r="H10" s="167"/>
      <c r="I10" s="167"/>
      <c r="J10" s="167">
        <v>44835</v>
      </c>
      <c r="K10" s="182"/>
      <c r="L10" s="169">
        <f t="shared" si="0"/>
        <v>44835</v>
      </c>
    </row>
    <row r="11" spans="1:12" s="152" customFormat="1" ht="15.75" customHeight="1">
      <c r="A11" s="468"/>
      <c r="B11" s="469"/>
      <c r="C11" s="256"/>
      <c r="D11" s="459"/>
      <c r="E11" s="475"/>
      <c r="F11" s="461" t="s">
        <v>567</v>
      </c>
      <c r="G11" s="463"/>
      <c r="H11" s="167"/>
      <c r="I11" s="167"/>
      <c r="J11" s="167"/>
      <c r="K11" s="182">
        <v>45990</v>
      </c>
      <c r="L11" s="169">
        <f t="shared" si="0"/>
        <v>45990</v>
      </c>
    </row>
    <row r="12" spans="1:12" s="152" customFormat="1" ht="15.75" customHeight="1">
      <c r="A12" s="468"/>
      <c r="B12" s="469"/>
      <c r="C12" s="256"/>
      <c r="D12" s="459"/>
      <c r="E12" s="475"/>
      <c r="F12" s="461" t="s">
        <v>274</v>
      </c>
      <c r="G12" s="463"/>
      <c r="H12" s="167"/>
      <c r="I12" s="167"/>
      <c r="J12" s="167"/>
      <c r="K12" s="182">
        <v>49980</v>
      </c>
      <c r="L12" s="169">
        <f t="shared" si="0"/>
        <v>49980</v>
      </c>
    </row>
    <row r="13" spans="1:12" s="152" customFormat="1" ht="15.75" customHeight="1">
      <c r="A13" s="468"/>
      <c r="B13" s="469"/>
      <c r="C13" s="256"/>
      <c r="D13" s="158" t="s">
        <v>450</v>
      </c>
      <c r="E13" s="285"/>
      <c r="F13" s="209"/>
      <c r="G13" s="234"/>
      <c r="H13" s="167"/>
      <c r="I13" s="167"/>
      <c r="J13" s="167">
        <f>J9</f>
        <v>44835</v>
      </c>
      <c r="K13" s="182">
        <f>SUM(K11:K12)</f>
        <v>95970</v>
      </c>
      <c r="L13" s="169">
        <f t="shared" si="0"/>
        <v>140805</v>
      </c>
    </row>
    <row r="14" spans="1:12" s="152" customFormat="1" ht="15.75" customHeight="1">
      <c r="A14" s="468"/>
      <c r="B14" s="469"/>
      <c r="C14" s="158" t="s">
        <v>450</v>
      </c>
      <c r="D14" s="220"/>
      <c r="E14" s="220"/>
      <c r="F14" s="220"/>
      <c r="G14" s="234"/>
      <c r="H14" s="167">
        <f>H8+H13</f>
        <v>35837</v>
      </c>
      <c r="I14" s="167">
        <f>I8+I13</f>
        <v>0</v>
      </c>
      <c r="J14" s="167">
        <f>J8+J13</f>
        <v>44835</v>
      </c>
      <c r="K14" s="167">
        <f>K8+K13</f>
        <v>95970</v>
      </c>
      <c r="L14" s="169">
        <f t="shared" si="0"/>
        <v>176642</v>
      </c>
    </row>
    <row r="15" spans="1:13" ht="15.75" customHeight="1">
      <c r="A15" s="224" t="s">
        <v>102</v>
      </c>
      <c r="B15" s="286"/>
      <c r="C15" s="201"/>
      <c r="D15" s="209"/>
      <c r="E15" s="209"/>
      <c r="F15" s="209"/>
      <c r="G15" s="234"/>
      <c r="H15" s="167">
        <f>H14</f>
        <v>35837</v>
      </c>
      <c r="I15" s="167">
        <f>I14</f>
        <v>0</v>
      </c>
      <c r="J15" s="167">
        <f>J14</f>
        <v>44835</v>
      </c>
      <c r="K15" s="167">
        <f>K14</f>
        <v>95970</v>
      </c>
      <c r="L15" s="169">
        <f t="shared" si="0"/>
        <v>176642</v>
      </c>
      <c r="M15" s="208"/>
    </row>
    <row r="16" spans="1:13" ht="15.75" customHeight="1">
      <c r="A16" s="466" t="s">
        <v>542</v>
      </c>
      <c r="B16" s="467"/>
      <c r="C16" s="431" t="s">
        <v>560</v>
      </c>
      <c r="D16" s="450" t="s">
        <v>543</v>
      </c>
      <c r="E16" s="467"/>
      <c r="F16" s="461" t="s">
        <v>290</v>
      </c>
      <c r="G16" s="465"/>
      <c r="H16" s="167"/>
      <c r="I16" s="167">
        <v>11435</v>
      </c>
      <c r="J16" s="167"/>
      <c r="K16" s="182">
        <v>66334</v>
      </c>
      <c r="L16" s="169">
        <f t="shared" si="0"/>
        <v>77769</v>
      </c>
      <c r="M16" s="208"/>
    </row>
    <row r="17" spans="1:13" ht="15.75" customHeight="1">
      <c r="A17" s="468"/>
      <c r="B17" s="469"/>
      <c r="C17" s="470"/>
      <c r="D17" s="471"/>
      <c r="E17" s="469"/>
      <c r="F17" s="433" t="s">
        <v>556</v>
      </c>
      <c r="G17" s="463"/>
      <c r="H17" s="167"/>
      <c r="I17" s="167"/>
      <c r="J17" s="167">
        <f>J18</f>
        <v>6395</v>
      </c>
      <c r="K17" s="182"/>
      <c r="L17" s="169">
        <f t="shared" si="0"/>
        <v>6395</v>
      </c>
      <c r="M17" s="208"/>
    </row>
    <row r="18" spans="1:13" ht="15.75" customHeight="1">
      <c r="A18" s="468"/>
      <c r="B18" s="469"/>
      <c r="C18" s="470"/>
      <c r="D18" s="471"/>
      <c r="E18" s="469"/>
      <c r="F18" s="294"/>
      <c r="G18" s="194" t="s">
        <v>557</v>
      </c>
      <c r="H18" s="167"/>
      <c r="I18" s="167"/>
      <c r="J18" s="167">
        <v>6395</v>
      </c>
      <c r="K18" s="182"/>
      <c r="L18" s="169">
        <f t="shared" si="0"/>
        <v>6395</v>
      </c>
      <c r="M18" s="208"/>
    </row>
    <row r="19" spans="1:13" ht="15.75" customHeight="1">
      <c r="A19" s="468"/>
      <c r="B19" s="469"/>
      <c r="C19" s="440"/>
      <c r="D19" s="471"/>
      <c r="E19" s="469"/>
      <c r="F19" s="461"/>
      <c r="G19" s="463"/>
      <c r="H19" s="167"/>
      <c r="I19" s="167"/>
      <c r="J19" s="167"/>
      <c r="K19" s="182"/>
      <c r="L19" s="169">
        <f t="shared" si="0"/>
        <v>0</v>
      </c>
      <c r="M19" s="208"/>
    </row>
    <row r="20" spans="1:13" ht="15.75" customHeight="1">
      <c r="A20" s="468"/>
      <c r="B20" s="469"/>
      <c r="C20" s="416"/>
      <c r="D20" s="158" t="s">
        <v>450</v>
      </c>
      <c r="E20" s="285"/>
      <c r="F20" s="209"/>
      <c r="G20" s="234"/>
      <c r="H20" s="167"/>
      <c r="I20" s="167">
        <f>I16</f>
        <v>11435</v>
      </c>
      <c r="J20" s="167">
        <f>J17</f>
        <v>6395</v>
      </c>
      <c r="K20" s="182">
        <f>SUM(K16:K19)</f>
        <v>66334</v>
      </c>
      <c r="L20" s="169">
        <f t="shared" si="0"/>
        <v>84164</v>
      </c>
      <c r="M20" s="208"/>
    </row>
    <row r="21" spans="1:13" ht="15.75" customHeight="1">
      <c r="A21" s="468"/>
      <c r="B21" s="469"/>
      <c r="C21" s="158" t="s">
        <v>450</v>
      </c>
      <c r="D21" s="220"/>
      <c r="E21" s="220"/>
      <c r="F21" s="220"/>
      <c r="G21" s="234"/>
      <c r="H21" s="167"/>
      <c r="I21" s="167">
        <f aca="true" t="shared" si="1" ref="I21:K22">I20</f>
        <v>11435</v>
      </c>
      <c r="J21" s="167">
        <f t="shared" si="1"/>
        <v>6395</v>
      </c>
      <c r="K21" s="167">
        <f t="shared" si="1"/>
        <v>66334</v>
      </c>
      <c r="L21" s="169">
        <f t="shared" si="0"/>
        <v>84164</v>
      </c>
      <c r="M21" s="208"/>
    </row>
    <row r="22" spans="1:13" ht="15.75" customHeight="1">
      <c r="A22" s="224" t="s">
        <v>102</v>
      </c>
      <c r="B22" s="293"/>
      <c r="C22" s="209"/>
      <c r="D22" s="209"/>
      <c r="E22" s="209"/>
      <c r="F22" s="209"/>
      <c r="G22" s="234"/>
      <c r="H22" s="167"/>
      <c r="I22" s="167">
        <f t="shared" si="1"/>
        <v>11435</v>
      </c>
      <c r="J22" s="167">
        <f t="shared" si="1"/>
        <v>6395</v>
      </c>
      <c r="K22" s="167">
        <f t="shared" si="1"/>
        <v>66334</v>
      </c>
      <c r="L22" s="169">
        <f t="shared" si="0"/>
        <v>84164</v>
      </c>
      <c r="M22" s="208"/>
    </row>
    <row r="23" spans="1:12" s="152" customFormat="1" ht="15.75" customHeight="1">
      <c r="A23" s="466" t="s">
        <v>502</v>
      </c>
      <c r="B23" s="467"/>
      <c r="C23" s="431" t="s">
        <v>506</v>
      </c>
      <c r="D23" s="450" t="s">
        <v>532</v>
      </c>
      <c r="E23" s="467"/>
      <c r="F23" s="433" t="s">
        <v>308</v>
      </c>
      <c r="G23" s="462"/>
      <c r="H23" s="167">
        <f>H24</f>
        <v>928032</v>
      </c>
      <c r="I23" s="167"/>
      <c r="J23" s="167">
        <f>J24</f>
        <v>73500</v>
      </c>
      <c r="K23" s="182">
        <v>331485</v>
      </c>
      <c r="L23" s="169">
        <f t="shared" si="0"/>
        <v>1333017</v>
      </c>
    </row>
    <row r="24" spans="1:12" s="152" customFormat="1" ht="15.75" customHeight="1">
      <c r="A24" s="473"/>
      <c r="B24" s="469"/>
      <c r="C24" s="440"/>
      <c r="D24" s="451"/>
      <c r="E24" s="469"/>
      <c r="F24" s="200"/>
      <c r="G24" s="295" t="s">
        <v>553</v>
      </c>
      <c r="H24" s="167">
        <v>928032</v>
      </c>
      <c r="I24" s="167"/>
      <c r="J24" s="167">
        <v>73500</v>
      </c>
      <c r="K24" s="182"/>
      <c r="L24" s="169">
        <f t="shared" si="0"/>
        <v>1001532</v>
      </c>
    </row>
    <row r="25" spans="1:12" s="152" customFormat="1" ht="15.75" customHeight="1">
      <c r="A25" s="468"/>
      <c r="B25" s="469"/>
      <c r="C25" s="470"/>
      <c r="D25" s="471"/>
      <c r="E25" s="469"/>
      <c r="F25" s="461" t="s">
        <v>155</v>
      </c>
      <c r="G25" s="462"/>
      <c r="H25" s="167">
        <v>57369</v>
      </c>
      <c r="I25" s="167"/>
      <c r="J25" s="167"/>
      <c r="K25" s="182">
        <v>65197</v>
      </c>
      <c r="L25" s="169">
        <f t="shared" si="0"/>
        <v>122566</v>
      </c>
    </row>
    <row r="26" spans="1:12" s="152" customFormat="1" ht="15.75" customHeight="1">
      <c r="A26" s="468"/>
      <c r="B26" s="469"/>
      <c r="C26" s="470"/>
      <c r="D26" s="471"/>
      <c r="E26" s="469"/>
      <c r="F26" s="461" t="s">
        <v>299</v>
      </c>
      <c r="G26" s="462"/>
      <c r="H26" s="167">
        <v>230003</v>
      </c>
      <c r="I26" s="167"/>
      <c r="J26" s="167"/>
      <c r="K26" s="182"/>
      <c r="L26" s="169">
        <f t="shared" si="0"/>
        <v>230003</v>
      </c>
    </row>
    <row r="27" spans="1:12" s="152" customFormat="1" ht="15.75" customHeight="1">
      <c r="A27" s="468"/>
      <c r="B27" s="469"/>
      <c r="C27" s="416"/>
      <c r="D27" s="158" t="s">
        <v>450</v>
      </c>
      <c r="E27" s="285"/>
      <c r="F27" s="209"/>
      <c r="G27" s="209"/>
      <c r="H27" s="167">
        <f>H23+H25+H26</f>
        <v>1215404</v>
      </c>
      <c r="I27" s="167"/>
      <c r="J27" s="167">
        <f>J23+J25+J26</f>
        <v>73500</v>
      </c>
      <c r="K27" s="167">
        <f>K23+K25+K26</f>
        <v>396682</v>
      </c>
      <c r="L27" s="169">
        <f t="shared" si="0"/>
        <v>1685586</v>
      </c>
    </row>
    <row r="28" spans="1:12" s="152" customFormat="1" ht="15.75" customHeight="1">
      <c r="A28" s="468"/>
      <c r="B28" s="469"/>
      <c r="C28" s="158" t="s">
        <v>450</v>
      </c>
      <c r="D28" s="130"/>
      <c r="E28" s="130"/>
      <c r="F28" s="142"/>
      <c r="G28" s="289"/>
      <c r="H28" s="167">
        <f>H27</f>
        <v>1215404</v>
      </c>
      <c r="I28" s="167"/>
      <c r="J28" s="167">
        <f>J27</f>
        <v>73500</v>
      </c>
      <c r="K28" s="167">
        <f>K27</f>
        <v>396682</v>
      </c>
      <c r="L28" s="169">
        <f t="shared" si="0"/>
        <v>1685586</v>
      </c>
    </row>
    <row r="29" spans="1:13" ht="15.75" customHeight="1">
      <c r="A29" s="224" t="s">
        <v>102</v>
      </c>
      <c r="B29" s="286"/>
      <c r="C29" s="201"/>
      <c r="D29" s="209"/>
      <c r="E29" s="209"/>
      <c r="F29" s="209"/>
      <c r="G29" s="234"/>
      <c r="H29" s="167">
        <f>H28</f>
        <v>1215404</v>
      </c>
      <c r="I29" s="167"/>
      <c r="J29" s="167">
        <f>J28</f>
        <v>73500</v>
      </c>
      <c r="K29" s="167">
        <f>K28</f>
        <v>396682</v>
      </c>
      <c r="L29" s="169">
        <f t="shared" si="0"/>
        <v>1685586</v>
      </c>
      <c r="M29" s="208"/>
    </row>
    <row r="30" spans="1:12" ht="15.75" customHeight="1" thickBot="1">
      <c r="A30" s="232" t="s">
        <v>103</v>
      </c>
      <c r="B30" s="175"/>
      <c r="C30" s="210"/>
      <c r="D30" s="210"/>
      <c r="E30" s="210"/>
      <c r="F30" s="210"/>
      <c r="G30" s="210"/>
      <c r="H30" s="291">
        <f>H15+H22+H29</f>
        <v>1251241</v>
      </c>
      <c r="I30" s="291">
        <f>I15+I22+I29</f>
        <v>11435</v>
      </c>
      <c r="J30" s="291">
        <f>J15+J22+J29</f>
        <v>124730</v>
      </c>
      <c r="K30" s="291">
        <f>K15+K22+K29</f>
        <v>558986</v>
      </c>
      <c r="L30" s="301">
        <f>SUM(H30:K30)</f>
        <v>1946392</v>
      </c>
    </row>
    <row r="31" spans="1:16" s="62" customFormat="1" ht="19.5" customHeight="1">
      <c r="A31" s="159"/>
      <c r="B31" s="159"/>
      <c r="C31" s="61"/>
      <c r="D31" s="61"/>
      <c r="E31" s="61"/>
      <c r="F31" s="61"/>
      <c r="G31" s="61"/>
      <c r="H31" s="61"/>
      <c r="I31" s="61"/>
      <c r="J31" s="61"/>
      <c r="K31" s="61"/>
      <c r="L31" s="61"/>
      <c r="P31" s="61"/>
    </row>
    <row r="32" spans="1:16" s="62" customFormat="1" ht="20.25" customHeight="1">
      <c r="A32" s="302" t="s">
        <v>537</v>
      </c>
      <c r="B32" s="159"/>
      <c r="C32" s="61"/>
      <c r="D32" s="61"/>
      <c r="E32" s="61"/>
      <c r="F32" s="61"/>
      <c r="G32" s="61"/>
      <c r="H32" s="61"/>
      <c r="I32" s="61"/>
      <c r="J32" s="61"/>
      <c r="K32" s="61"/>
      <c r="L32" s="61"/>
      <c r="P32" s="61"/>
    </row>
    <row r="33" spans="11:12" ht="14.25" customHeight="1" thickBot="1">
      <c r="K33" s="161" t="s">
        <v>95</v>
      </c>
      <c r="L33" s="161"/>
    </row>
    <row r="34" spans="1:11" s="151" customFormat="1" ht="13.5" customHeight="1">
      <c r="A34" s="337" t="s">
        <v>500</v>
      </c>
      <c r="B34" s="318"/>
      <c r="C34" s="319" t="s">
        <v>531</v>
      </c>
      <c r="D34" s="322"/>
      <c r="E34" s="318"/>
      <c r="F34" s="379" t="s">
        <v>569</v>
      </c>
      <c r="G34" s="404"/>
      <c r="H34" s="404"/>
      <c r="I34" s="404"/>
      <c r="J34" s="404"/>
      <c r="K34" s="405"/>
    </row>
    <row r="35" spans="1:11" s="151" customFormat="1" ht="13.5" customHeight="1">
      <c r="A35" s="331"/>
      <c r="B35" s="333"/>
      <c r="C35" s="334"/>
      <c r="D35" s="332"/>
      <c r="E35" s="333"/>
      <c r="F35" s="371" t="s">
        <v>104</v>
      </c>
      <c r="G35" s="387"/>
      <c r="H35" s="387"/>
      <c r="I35" s="387"/>
      <c r="J35" s="372"/>
      <c r="K35" s="187" t="s">
        <v>98</v>
      </c>
    </row>
    <row r="36" spans="1:11" s="152" customFormat="1" ht="15.75" customHeight="1">
      <c r="A36" s="466" t="s">
        <v>501</v>
      </c>
      <c r="B36" s="467"/>
      <c r="C36" s="431" t="s">
        <v>503</v>
      </c>
      <c r="D36" s="450" t="s">
        <v>504</v>
      </c>
      <c r="E36" s="467"/>
      <c r="F36" s="433" t="s">
        <v>131</v>
      </c>
      <c r="G36" s="434"/>
      <c r="H36" s="434"/>
      <c r="I36" s="203"/>
      <c r="J36" s="190"/>
      <c r="K36" s="204"/>
    </row>
    <row r="37" spans="1:11" s="152" customFormat="1" ht="15.75" customHeight="1">
      <c r="A37" s="468"/>
      <c r="B37" s="469"/>
      <c r="C37" s="470"/>
      <c r="D37" s="471"/>
      <c r="E37" s="469"/>
      <c r="F37" s="435" t="s">
        <v>118</v>
      </c>
      <c r="G37" s="438"/>
      <c r="H37" s="438"/>
      <c r="I37" s="198"/>
      <c r="J37" s="197"/>
      <c r="K37" s="199"/>
    </row>
    <row r="38" spans="1:11" s="152" customFormat="1" ht="15.75" customHeight="1">
      <c r="A38" s="468"/>
      <c r="B38" s="469"/>
      <c r="C38" s="470"/>
      <c r="D38" s="471"/>
      <c r="E38" s="469"/>
      <c r="F38" s="435" t="s">
        <v>505</v>
      </c>
      <c r="G38" s="438"/>
      <c r="H38" s="438"/>
      <c r="I38" s="198">
        <v>1</v>
      </c>
      <c r="J38" s="197" t="s">
        <v>101</v>
      </c>
      <c r="K38" s="199">
        <v>20633</v>
      </c>
    </row>
    <row r="39" spans="1:11" s="152" customFormat="1" ht="15.75" customHeight="1">
      <c r="A39" s="468"/>
      <c r="B39" s="469"/>
      <c r="C39" s="470"/>
      <c r="D39" s="471"/>
      <c r="E39" s="469"/>
      <c r="F39" s="435" t="s">
        <v>486</v>
      </c>
      <c r="G39" s="438"/>
      <c r="H39" s="438"/>
      <c r="I39" s="198">
        <v>1</v>
      </c>
      <c r="J39" s="197" t="s">
        <v>483</v>
      </c>
      <c r="K39" s="199">
        <v>13545</v>
      </c>
    </row>
    <row r="40" spans="1:11" s="152" customFormat="1" ht="15.75" customHeight="1">
      <c r="A40" s="468"/>
      <c r="B40" s="469"/>
      <c r="C40" s="470"/>
      <c r="D40" s="471"/>
      <c r="E40" s="469"/>
      <c r="F40" s="435" t="s">
        <v>436</v>
      </c>
      <c r="G40" s="438"/>
      <c r="H40" s="438"/>
      <c r="I40" s="198"/>
      <c r="J40" s="197"/>
      <c r="K40" s="199"/>
    </row>
    <row r="41" spans="1:11" s="152" customFormat="1" ht="15.75" customHeight="1">
      <c r="A41" s="468"/>
      <c r="B41" s="469"/>
      <c r="C41" s="470"/>
      <c r="D41" s="471"/>
      <c r="E41" s="469"/>
      <c r="F41" s="435" t="s">
        <v>446</v>
      </c>
      <c r="G41" s="439"/>
      <c r="H41" s="439"/>
      <c r="I41" s="198">
        <v>1</v>
      </c>
      <c r="J41" s="197" t="s">
        <v>101</v>
      </c>
      <c r="K41" s="199">
        <v>1659</v>
      </c>
    </row>
    <row r="42" spans="1:11" s="152" customFormat="1" ht="15.75" customHeight="1">
      <c r="A42" s="468"/>
      <c r="B42" s="469"/>
      <c r="C42" s="290"/>
      <c r="D42" s="158" t="s">
        <v>450</v>
      </c>
      <c r="E42" s="285"/>
      <c r="F42" s="209"/>
      <c r="G42" s="234"/>
      <c r="H42" s="234"/>
      <c r="I42" s="193"/>
      <c r="J42" s="194"/>
      <c r="K42" s="195">
        <f>SUM(K36:K41)</f>
        <v>35837</v>
      </c>
    </row>
    <row r="43" spans="1:11" s="152" customFormat="1" ht="15.75" customHeight="1">
      <c r="A43" s="468"/>
      <c r="B43" s="469"/>
      <c r="C43" s="290"/>
      <c r="D43" s="457" t="s">
        <v>554</v>
      </c>
      <c r="E43" s="458"/>
      <c r="F43" s="202" t="s">
        <v>558</v>
      </c>
      <c r="G43" s="296"/>
      <c r="H43" s="296"/>
      <c r="I43" s="203"/>
      <c r="J43" s="190"/>
      <c r="K43" s="204"/>
    </row>
    <row r="44" spans="1:11" s="152" customFormat="1" ht="15.75" customHeight="1">
      <c r="A44" s="468"/>
      <c r="B44" s="469"/>
      <c r="C44" s="290"/>
      <c r="D44" s="459"/>
      <c r="E44" s="460"/>
      <c r="F44" s="189" t="s">
        <v>559</v>
      </c>
      <c r="G44" s="215"/>
      <c r="H44" s="215"/>
      <c r="I44" s="198"/>
      <c r="J44" s="197"/>
      <c r="K44" s="199"/>
    </row>
    <row r="45" spans="1:11" s="152" customFormat="1" ht="15.75" customHeight="1">
      <c r="A45" s="468"/>
      <c r="B45" s="469"/>
      <c r="C45" s="290"/>
      <c r="D45" s="459"/>
      <c r="E45" s="460"/>
      <c r="F45" s="189" t="s">
        <v>564</v>
      </c>
      <c r="G45" s="215"/>
      <c r="H45" s="215"/>
      <c r="I45" s="198">
        <v>3</v>
      </c>
      <c r="J45" s="197" t="s">
        <v>101</v>
      </c>
      <c r="K45" s="199">
        <v>58380</v>
      </c>
    </row>
    <row r="46" spans="1:11" s="152" customFormat="1" ht="15.75" customHeight="1">
      <c r="A46" s="468"/>
      <c r="B46" s="469"/>
      <c r="C46" s="290"/>
      <c r="D46" s="459"/>
      <c r="E46" s="460"/>
      <c r="F46" s="189" t="s">
        <v>565</v>
      </c>
      <c r="G46" s="215"/>
      <c r="H46" s="215"/>
      <c r="I46" s="198">
        <v>3</v>
      </c>
      <c r="J46" s="197" t="s">
        <v>101</v>
      </c>
      <c r="K46" s="199">
        <v>33495</v>
      </c>
    </row>
    <row r="47" spans="1:11" s="152" customFormat="1" ht="15.75" customHeight="1">
      <c r="A47" s="468"/>
      <c r="B47" s="469"/>
      <c r="C47" s="290"/>
      <c r="D47" s="459"/>
      <c r="E47" s="460"/>
      <c r="F47" s="200" t="s">
        <v>566</v>
      </c>
      <c r="G47" s="289"/>
      <c r="H47" s="289"/>
      <c r="I47" s="205">
        <v>3</v>
      </c>
      <c r="J47" s="206" t="s">
        <v>101</v>
      </c>
      <c r="K47" s="207">
        <v>48930</v>
      </c>
    </row>
    <row r="48" spans="1:11" s="152" customFormat="1" ht="15.75" customHeight="1">
      <c r="A48" s="468"/>
      <c r="B48" s="469"/>
      <c r="C48" s="290"/>
      <c r="D48" s="158" t="s">
        <v>450</v>
      </c>
      <c r="E48" s="285"/>
      <c r="F48" s="201"/>
      <c r="G48" s="289"/>
      <c r="H48" s="289"/>
      <c r="I48" s="205"/>
      <c r="J48" s="206"/>
      <c r="K48" s="207">
        <f>SUM(K45:K47)</f>
        <v>140805</v>
      </c>
    </row>
    <row r="49" spans="1:11" s="152" customFormat="1" ht="15.75" customHeight="1">
      <c r="A49" s="468"/>
      <c r="B49" s="469"/>
      <c r="C49" s="158" t="s">
        <v>450</v>
      </c>
      <c r="D49" s="220"/>
      <c r="E49" s="220"/>
      <c r="F49" s="429"/>
      <c r="G49" s="430"/>
      <c r="H49" s="430"/>
      <c r="I49" s="193"/>
      <c r="J49" s="194"/>
      <c r="K49" s="195">
        <f>K42+K48</f>
        <v>176642</v>
      </c>
    </row>
    <row r="50" spans="1:12" ht="15.75" customHeight="1">
      <c r="A50" s="224" t="s">
        <v>102</v>
      </c>
      <c r="B50" s="286"/>
      <c r="C50" s="201"/>
      <c r="D50" s="209"/>
      <c r="E50" s="209"/>
      <c r="F50" s="209"/>
      <c r="G50" s="234"/>
      <c r="H50" s="234"/>
      <c r="I50" s="234"/>
      <c r="J50" s="176"/>
      <c r="K50" s="195">
        <f>K49</f>
        <v>176642</v>
      </c>
      <c r="L50" s="208"/>
    </row>
    <row r="51" spans="1:12" ht="15.75" customHeight="1">
      <c r="A51" s="466" t="s">
        <v>542</v>
      </c>
      <c r="B51" s="467"/>
      <c r="C51" s="431" t="s">
        <v>560</v>
      </c>
      <c r="D51" s="450" t="s">
        <v>545</v>
      </c>
      <c r="E51" s="467"/>
      <c r="F51" s="433" t="s">
        <v>547</v>
      </c>
      <c r="G51" s="434"/>
      <c r="H51" s="434"/>
      <c r="I51" s="203"/>
      <c r="J51" s="190"/>
      <c r="K51" s="204"/>
      <c r="L51" s="208"/>
    </row>
    <row r="52" spans="1:12" ht="15.75" customHeight="1">
      <c r="A52" s="468"/>
      <c r="B52" s="469"/>
      <c r="C52" s="470"/>
      <c r="D52" s="471"/>
      <c r="E52" s="469"/>
      <c r="F52" s="435" t="s">
        <v>546</v>
      </c>
      <c r="G52" s="438"/>
      <c r="H52" s="438"/>
      <c r="I52" s="198"/>
      <c r="J52" s="197"/>
      <c r="K52" s="199"/>
      <c r="L52" s="208"/>
    </row>
    <row r="53" spans="1:12" ht="15.75" customHeight="1">
      <c r="A53" s="468"/>
      <c r="B53" s="469"/>
      <c r="C53" s="470"/>
      <c r="D53" s="471"/>
      <c r="E53" s="469"/>
      <c r="F53" s="435" t="s">
        <v>487</v>
      </c>
      <c r="G53" s="438"/>
      <c r="H53" s="438"/>
      <c r="I53" s="198">
        <v>1</v>
      </c>
      <c r="J53" s="197" t="s">
        <v>101</v>
      </c>
      <c r="K53" s="199">
        <v>8715</v>
      </c>
      <c r="L53" s="208"/>
    </row>
    <row r="54" spans="1:12" ht="15.75" customHeight="1">
      <c r="A54" s="468"/>
      <c r="B54" s="469"/>
      <c r="C54" s="470"/>
      <c r="D54" s="471"/>
      <c r="E54" s="469"/>
      <c r="F54" s="435" t="s">
        <v>518</v>
      </c>
      <c r="G54" s="438"/>
      <c r="H54" s="438"/>
      <c r="I54" s="198"/>
      <c r="J54" s="197"/>
      <c r="K54" s="199"/>
      <c r="L54" s="208"/>
    </row>
    <row r="55" spans="1:12" ht="15.75" customHeight="1">
      <c r="A55" s="468"/>
      <c r="B55" s="469"/>
      <c r="C55" s="470"/>
      <c r="D55" s="471"/>
      <c r="E55" s="469"/>
      <c r="F55" s="189" t="s">
        <v>548</v>
      </c>
      <c r="G55" s="292"/>
      <c r="H55" s="292"/>
      <c r="I55" s="198">
        <v>1</v>
      </c>
      <c r="J55" s="197" t="s">
        <v>101</v>
      </c>
      <c r="K55" s="199">
        <v>893</v>
      </c>
      <c r="L55" s="208"/>
    </row>
    <row r="56" spans="1:12" ht="15.75" customHeight="1">
      <c r="A56" s="468"/>
      <c r="B56" s="469"/>
      <c r="C56" s="470"/>
      <c r="D56" s="471"/>
      <c r="E56" s="469"/>
      <c r="F56" s="435" t="s">
        <v>549</v>
      </c>
      <c r="G56" s="438"/>
      <c r="H56" s="438"/>
      <c r="I56" s="198">
        <v>1</v>
      </c>
      <c r="J56" s="197" t="s">
        <v>101</v>
      </c>
      <c r="K56" s="199">
        <v>966</v>
      </c>
      <c r="L56" s="208"/>
    </row>
    <row r="57" spans="1:12" ht="15.75" customHeight="1">
      <c r="A57" s="468"/>
      <c r="B57" s="469"/>
      <c r="C57" s="470"/>
      <c r="D57" s="471"/>
      <c r="E57" s="469"/>
      <c r="F57" s="435" t="s">
        <v>550</v>
      </c>
      <c r="G57" s="439"/>
      <c r="H57" s="439"/>
      <c r="I57" s="198">
        <v>1</v>
      </c>
      <c r="J57" s="197" t="s">
        <v>101</v>
      </c>
      <c r="K57" s="199">
        <v>861</v>
      </c>
      <c r="L57" s="208"/>
    </row>
    <row r="58" spans="1:12" ht="15.75" customHeight="1">
      <c r="A58" s="468"/>
      <c r="B58" s="469"/>
      <c r="C58" s="290"/>
      <c r="D58" s="290"/>
      <c r="E58" s="293"/>
      <c r="F58" s="189" t="s">
        <v>561</v>
      </c>
      <c r="G58" s="215"/>
      <c r="H58" s="215"/>
      <c r="I58" s="198"/>
      <c r="J58" s="197"/>
      <c r="K58" s="199"/>
      <c r="L58" s="208"/>
    </row>
    <row r="59" spans="1:12" ht="15.75" customHeight="1">
      <c r="A59" s="468"/>
      <c r="B59" s="469"/>
      <c r="C59" s="290"/>
      <c r="D59" s="290"/>
      <c r="E59" s="293"/>
      <c r="F59" s="189" t="s">
        <v>562</v>
      </c>
      <c r="G59" s="215"/>
      <c r="H59" s="215"/>
      <c r="I59" s="198"/>
      <c r="J59" s="197"/>
      <c r="K59" s="199"/>
      <c r="L59" s="208"/>
    </row>
    <row r="60" spans="1:12" ht="15.75" customHeight="1">
      <c r="A60" s="468"/>
      <c r="B60" s="469"/>
      <c r="C60" s="290"/>
      <c r="D60" s="290"/>
      <c r="E60" s="293"/>
      <c r="F60" s="189" t="s">
        <v>563</v>
      </c>
      <c r="G60" s="215"/>
      <c r="H60" s="215"/>
      <c r="I60" s="198">
        <v>2</v>
      </c>
      <c r="J60" s="197" t="s">
        <v>101</v>
      </c>
      <c r="K60" s="199">
        <v>9418</v>
      </c>
      <c r="L60" s="208"/>
    </row>
    <row r="61" spans="1:12" ht="15.75" customHeight="1">
      <c r="A61" s="468"/>
      <c r="B61" s="469"/>
      <c r="C61" s="290"/>
      <c r="D61" s="290"/>
      <c r="E61" s="293"/>
      <c r="F61" s="189" t="s">
        <v>486</v>
      </c>
      <c r="G61" s="215"/>
      <c r="H61" s="215"/>
      <c r="I61" s="198">
        <v>1</v>
      </c>
      <c r="J61" s="197" t="s">
        <v>145</v>
      </c>
      <c r="K61" s="199">
        <v>28182</v>
      </c>
      <c r="L61" s="208"/>
    </row>
    <row r="62" spans="1:12" ht="15.75" customHeight="1">
      <c r="A62" s="468"/>
      <c r="B62" s="469"/>
      <c r="C62" s="290"/>
      <c r="D62" s="290"/>
      <c r="E62" s="293"/>
      <c r="F62" s="189" t="s">
        <v>570</v>
      </c>
      <c r="G62" s="215"/>
      <c r="H62" s="215"/>
      <c r="I62" s="198">
        <v>1</v>
      </c>
      <c r="J62" s="197" t="s">
        <v>101</v>
      </c>
      <c r="K62" s="199">
        <v>5412</v>
      </c>
      <c r="L62" s="208"/>
    </row>
    <row r="63" spans="1:12" ht="15.75" customHeight="1">
      <c r="A63" s="468"/>
      <c r="B63" s="469"/>
      <c r="C63" s="290"/>
      <c r="D63" s="290"/>
      <c r="E63" s="293"/>
      <c r="F63" s="189" t="s">
        <v>571</v>
      </c>
      <c r="G63" s="215"/>
      <c r="H63" s="215"/>
      <c r="I63" s="198">
        <v>1</v>
      </c>
      <c r="J63" s="197" t="s">
        <v>168</v>
      </c>
      <c r="K63" s="199">
        <v>5659</v>
      </c>
      <c r="L63" s="208"/>
    </row>
    <row r="64" spans="1:12" ht="15.75" customHeight="1">
      <c r="A64" s="468"/>
      <c r="B64" s="469"/>
      <c r="C64" s="290"/>
      <c r="D64" s="290"/>
      <c r="E64" s="293"/>
      <c r="F64" s="189" t="s">
        <v>572</v>
      </c>
      <c r="G64" s="215"/>
      <c r="H64" s="215"/>
      <c r="I64" s="198">
        <v>1</v>
      </c>
      <c r="J64" s="197" t="s">
        <v>168</v>
      </c>
      <c r="K64" s="199">
        <v>848</v>
      </c>
      <c r="L64" s="208"/>
    </row>
    <row r="65" spans="1:12" ht="15.75" customHeight="1">
      <c r="A65" s="468"/>
      <c r="B65" s="469"/>
      <c r="C65" s="290"/>
      <c r="D65" s="290"/>
      <c r="E65" s="293"/>
      <c r="F65" s="189" t="s">
        <v>573</v>
      </c>
      <c r="G65" s="215"/>
      <c r="H65" s="215"/>
      <c r="I65" s="198">
        <v>1</v>
      </c>
      <c r="J65" s="197" t="s">
        <v>168</v>
      </c>
      <c r="K65" s="199">
        <v>14004</v>
      </c>
      <c r="L65" s="208"/>
    </row>
    <row r="66" spans="1:12" ht="15.75" customHeight="1">
      <c r="A66" s="468"/>
      <c r="B66" s="469"/>
      <c r="C66" s="290"/>
      <c r="D66" s="290"/>
      <c r="E66" s="293"/>
      <c r="F66" s="189" t="s">
        <v>574</v>
      </c>
      <c r="G66" s="215"/>
      <c r="H66" s="215"/>
      <c r="I66" s="198">
        <v>1</v>
      </c>
      <c r="J66" s="197" t="s">
        <v>101</v>
      </c>
      <c r="K66" s="199">
        <v>4182</v>
      </c>
      <c r="L66" s="208"/>
    </row>
    <row r="67" spans="1:12" ht="15.75" customHeight="1">
      <c r="A67" s="468"/>
      <c r="B67" s="469"/>
      <c r="C67" s="290"/>
      <c r="D67" s="290"/>
      <c r="E67" s="293"/>
      <c r="F67" s="189" t="s">
        <v>575</v>
      </c>
      <c r="G67" s="215"/>
      <c r="H67" s="215"/>
      <c r="I67" s="198"/>
      <c r="J67" s="197"/>
      <c r="K67" s="199"/>
      <c r="L67" s="208"/>
    </row>
    <row r="68" spans="1:12" ht="15.75" customHeight="1">
      <c r="A68" s="468"/>
      <c r="B68" s="469"/>
      <c r="C68" s="290"/>
      <c r="D68" s="290"/>
      <c r="E68" s="293"/>
      <c r="F68" s="189" t="s">
        <v>490</v>
      </c>
      <c r="G68" s="215"/>
      <c r="H68" s="215"/>
      <c r="I68" s="198">
        <v>1</v>
      </c>
      <c r="J68" s="197" t="s">
        <v>101</v>
      </c>
      <c r="K68" s="199">
        <v>1927</v>
      </c>
      <c r="L68" s="208"/>
    </row>
    <row r="69" spans="1:12" ht="15.75" customHeight="1">
      <c r="A69" s="468"/>
      <c r="B69" s="469"/>
      <c r="C69" s="290"/>
      <c r="D69" s="290"/>
      <c r="E69" s="293"/>
      <c r="F69" s="200" t="s">
        <v>576</v>
      </c>
      <c r="G69" s="289"/>
      <c r="H69" s="289"/>
      <c r="I69" s="205">
        <v>1</v>
      </c>
      <c r="J69" s="206" t="s">
        <v>101</v>
      </c>
      <c r="K69" s="207">
        <v>3098</v>
      </c>
      <c r="L69" s="208"/>
    </row>
    <row r="70" spans="1:12" ht="15.75" customHeight="1">
      <c r="A70" s="468"/>
      <c r="B70" s="469"/>
      <c r="C70" s="290"/>
      <c r="D70" s="158" t="s">
        <v>450</v>
      </c>
      <c r="E70" s="285"/>
      <c r="F70" s="209"/>
      <c r="G70" s="234"/>
      <c r="H70" s="234"/>
      <c r="I70" s="205"/>
      <c r="J70" s="206"/>
      <c r="K70" s="207">
        <f>SUM(K51:K69)</f>
        <v>84165</v>
      </c>
      <c r="L70" s="208"/>
    </row>
    <row r="71" spans="1:12" ht="15.75" customHeight="1">
      <c r="A71" s="468"/>
      <c r="B71" s="469"/>
      <c r="C71" s="158" t="s">
        <v>450</v>
      </c>
      <c r="D71" s="220"/>
      <c r="E71" s="220"/>
      <c r="F71" s="429"/>
      <c r="G71" s="430"/>
      <c r="H71" s="430"/>
      <c r="I71" s="193"/>
      <c r="J71" s="194"/>
      <c r="K71" s="195">
        <f>K70</f>
        <v>84165</v>
      </c>
      <c r="L71" s="208"/>
    </row>
    <row r="72" spans="1:12" ht="15.75" customHeight="1">
      <c r="A72" s="224" t="s">
        <v>102</v>
      </c>
      <c r="B72" s="286"/>
      <c r="C72" s="201"/>
      <c r="D72" s="209"/>
      <c r="E72" s="209"/>
      <c r="F72" s="209"/>
      <c r="G72" s="234"/>
      <c r="H72" s="234"/>
      <c r="I72" s="234"/>
      <c r="J72" s="176"/>
      <c r="K72" s="195">
        <f>K71</f>
        <v>84165</v>
      </c>
      <c r="L72" s="208"/>
    </row>
    <row r="73" spans="1:11" s="152" customFormat="1" ht="15.75" customHeight="1">
      <c r="A73" s="466" t="s">
        <v>502</v>
      </c>
      <c r="B73" s="467"/>
      <c r="C73" s="431" t="s">
        <v>506</v>
      </c>
      <c r="D73" s="450" t="s">
        <v>532</v>
      </c>
      <c r="E73" s="455"/>
      <c r="F73" s="433" t="s">
        <v>131</v>
      </c>
      <c r="G73" s="445"/>
      <c r="H73" s="445"/>
      <c r="I73" s="203"/>
      <c r="J73" s="190"/>
      <c r="K73" s="204"/>
    </row>
    <row r="74" spans="1:11" s="152" customFormat="1" ht="15.75" customHeight="1">
      <c r="A74" s="468"/>
      <c r="B74" s="469"/>
      <c r="C74" s="440"/>
      <c r="D74" s="451"/>
      <c r="E74" s="456"/>
      <c r="F74" s="435" t="s">
        <v>507</v>
      </c>
      <c r="G74" s="436"/>
      <c r="H74" s="436"/>
      <c r="I74" s="198"/>
      <c r="J74" s="197"/>
      <c r="K74" s="199"/>
    </row>
    <row r="75" spans="1:11" s="152" customFormat="1" ht="15.75" customHeight="1">
      <c r="A75" s="468"/>
      <c r="B75" s="469"/>
      <c r="C75" s="440"/>
      <c r="D75" s="451"/>
      <c r="E75" s="456"/>
      <c r="F75" s="189" t="s">
        <v>514</v>
      </c>
      <c r="G75" s="172"/>
      <c r="H75" s="172"/>
      <c r="I75" s="198">
        <v>1</v>
      </c>
      <c r="J75" s="197" t="s">
        <v>101</v>
      </c>
      <c r="K75" s="199">
        <v>52500</v>
      </c>
    </row>
    <row r="76" spans="1:11" s="152" customFormat="1" ht="15.75" customHeight="1">
      <c r="A76" s="468"/>
      <c r="B76" s="469"/>
      <c r="C76" s="440"/>
      <c r="D76" s="451"/>
      <c r="E76" s="456"/>
      <c r="F76" s="189" t="s">
        <v>505</v>
      </c>
      <c r="G76" s="172"/>
      <c r="H76" s="172"/>
      <c r="I76" s="198">
        <v>1</v>
      </c>
      <c r="J76" s="197" t="s">
        <v>101</v>
      </c>
      <c r="K76" s="199">
        <v>21000</v>
      </c>
    </row>
    <row r="77" spans="1:11" s="152" customFormat="1" ht="15.75" customHeight="1">
      <c r="A77" s="468"/>
      <c r="B77" s="469"/>
      <c r="C77" s="440"/>
      <c r="D77" s="451"/>
      <c r="E77" s="456"/>
      <c r="F77" s="189" t="s">
        <v>515</v>
      </c>
      <c r="G77" s="172"/>
      <c r="H77" s="172"/>
      <c r="I77" s="198">
        <v>1</v>
      </c>
      <c r="J77" s="197" t="s">
        <v>101</v>
      </c>
      <c r="K77" s="199">
        <v>28350</v>
      </c>
    </row>
    <row r="78" spans="1:11" s="152" customFormat="1" ht="15.75" customHeight="1">
      <c r="A78" s="468"/>
      <c r="B78" s="469"/>
      <c r="C78" s="440"/>
      <c r="D78" s="451"/>
      <c r="E78" s="456"/>
      <c r="F78" s="189" t="s">
        <v>538</v>
      </c>
      <c r="G78" s="172"/>
      <c r="H78" s="172"/>
      <c r="I78" s="198">
        <v>2</v>
      </c>
      <c r="J78" s="197" t="s">
        <v>101</v>
      </c>
      <c r="K78" s="199">
        <v>42000</v>
      </c>
    </row>
    <row r="79" spans="1:11" s="152" customFormat="1" ht="15.75" customHeight="1">
      <c r="A79" s="468"/>
      <c r="B79" s="469"/>
      <c r="C79" s="440"/>
      <c r="D79" s="451"/>
      <c r="E79" s="456"/>
      <c r="F79" s="189" t="s">
        <v>516</v>
      </c>
      <c r="G79" s="172"/>
      <c r="H79" s="172"/>
      <c r="I79" s="198">
        <v>2</v>
      </c>
      <c r="J79" s="197" t="s">
        <v>168</v>
      </c>
      <c r="K79" s="199">
        <v>14301</v>
      </c>
    </row>
    <row r="80" spans="1:11" s="152" customFormat="1" ht="15.75" customHeight="1">
      <c r="A80" s="468"/>
      <c r="B80" s="469"/>
      <c r="C80" s="440"/>
      <c r="D80" s="451"/>
      <c r="E80" s="456"/>
      <c r="F80" s="189" t="s">
        <v>510</v>
      </c>
      <c r="G80" s="172"/>
      <c r="H80" s="172"/>
      <c r="I80" s="198">
        <f>10+2</f>
        <v>12</v>
      </c>
      <c r="J80" s="197" t="s">
        <v>513</v>
      </c>
      <c r="K80" s="199">
        <f>209958+73500</f>
        <v>283458</v>
      </c>
    </row>
    <row r="81" spans="1:11" s="152" customFormat="1" ht="15.75" customHeight="1">
      <c r="A81" s="468"/>
      <c r="B81" s="469"/>
      <c r="C81" s="440"/>
      <c r="D81" s="451"/>
      <c r="E81" s="456"/>
      <c r="F81" s="189" t="s">
        <v>517</v>
      </c>
      <c r="G81" s="172"/>
      <c r="H81" s="172"/>
      <c r="I81" s="198">
        <v>1</v>
      </c>
      <c r="J81" s="197" t="s">
        <v>168</v>
      </c>
      <c r="K81" s="199">
        <v>65100</v>
      </c>
    </row>
    <row r="82" spans="1:11" s="152" customFormat="1" ht="15.75" customHeight="1">
      <c r="A82" s="468"/>
      <c r="B82" s="469"/>
      <c r="C82" s="440"/>
      <c r="D82" s="451"/>
      <c r="E82" s="456"/>
      <c r="F82" s="189" t="s">
        <v>486</v>
      </c>
      <c r="G82" s="172"/>
      <c r="H82" s="172"/>
      <c r="I82" s="198">
        <v>2</v>
      </c>
      <c r="J82" s="197" t="s">
        <v>527</v>
      </c>
      <c r="K82" s="199">
        <v>89880</v>
      </c>
    </row>
    <row r="83" spans="1:11" s="152" customFormat="1" ht="15.75" customHeight="1">
      <c r="A83" s="468"/>
      <c r="B83" s="469"/>
      <c r="C83" s="440"/>
      <c r="D83" s="451"/>
      <c r="E83" s="456"/>
      <c r="F83" s="189" t="s">
        <v>175</v>
      </c>
      <c r="G83" s="172"/>
      <c r="H83" s="172"/>
      <c r="I83" s="198">
        <v>2</v>
      </c>
      <c r="J83" s="197" t="s">
        <v>527</v>
      </c>
      <c r="K83" s="199">
        <v>91413</v>
      </c>
    </row>
    <row r="84" spans="1:11" s="152" customFormat="1" ht="15.75" customHeight="1">
      <c r="A84" s="468"/>
      <c r="B84" s="469"/>
      <c r="C84" s="440"/>
      <c r="D84" s="451"/>
      <c r="E84" s="456"/>
      <c r="F84" s="435" t="s">
        <v>475</v>
      </c>
      <c r="G84" s="439"/>
      <c r="H84" s="439"/>
      <c r="I84" s="198">
        <v>1</v>
      </c>
      <c r="J84" s="197" t="s">
        <v>527</v>
      </c>
      <c r="K84" s="199">
        <v>23436</v>
      </c>
    </row>
    <row r="85" spans="1:11" s="152" customFormat="1" ht="15.75" customHeight="1">
      <c r="A85" s="468"/>
      <c r="B85" s="469"/>
      <c r="C85" s="440"/>
      <c r="D85" s="451"/>
      <c r="E85" s="456"/>
      <c r="F85" s="435" t="s">
        <v>518</v>
      </c>
      <c r="G85" s="439"/>
      <c r="H85" s="439"/>
      <c r="I85" s="198"/>
      <c r="J85" s="197"/>
      <c r="K85" s="199"/>
    </row>
    <row r="86" spans="1:11" s="152" customFormat="1" ht="15.75" customHeight="1">
      <c r="A86" s="468"/>
      <c r="B86" s="469"/>
      <c r="C86" s="440"/>
      <c r="D86" s="451"/>
      <c r="E86" s="456"/>
      <c r="F86" s="435" t="s">
        <v>519</v>
      </c>
      <c r="G86" s="439"/>
      <c r="H86" s="439"/>
      <c r="I86" s="198">
        <v>3</v>
      </c>
      <c r="J86" s="197" t="s">
        <v>101</v>
      </c>
      <c r="K86" s="199">
        <v>32550</v>
      </c>
    </row>
    <row r="87" spans="1:11" s="152" customFormat="1" ht="15.75" customHeight="1">
      <c r="A87" s="468"/>
      <c r="B87" s="469"/>
      <c r="C87" s="440"/>
      <c r="D87" s="451"/>
      <c r="E87" s="456"/>
      <c r="F87" s="435" t="s">
        <v>520</v>
      </c>
      <c r="G87" s="439"/>
      <c r="H87" s="439"/>
      <c r="I87" s="198">
        <v>1</v>
      </c>
      <c r="J87" s="197" t="s">
        <v>101</v>
      </c>
      <c r="K87" s="199">
        <v>7875</v>
      </c>
    </row>
    <row r="88" spans="1:11" s="152" customFormat="1" ht="15.75" customHeight="1">
      <c r="A88" s="468"/>
      <c r="B88" s="469"/>
      <c r="C88" s="440"/>
      <c r="D88" s="451"/>
      <c r="E88" s="456"/>
      <c r="F88" s="435" t="s">
        <v>521</v>
      </c>
      <c r="G88" s="439"/>
      <c r="H88" s="439"/>
      <c r="I88" s="198">
        <v>2</v>
      </c>
      <c r="J88" s="197" t="s">
        <v>168</v>
      </c>
      <c r="K88" s="199">
        <v>14700</v>
      </c>
    </row>
    <row r="89" spans="1:11" s="152" customFormat="1" ht="15.75" customHeight="1">
      <c r="A89" s="468"/>
      <c r="B89" s="469"/>
      <c r="C89" s="440"/>
      <c r="D89" s="451"/>
      <c r="E89" s="456"/>
      <c r="F89" s="435" t="s">
        <v>522</v>
      </c>
      <c r="G89" s="439"/>
      <c r="H89" s="439"/>
      <c r="I89" s="198">
        <v>2</v>
      </c>
      <c r="J89" s="197" t="s">
        <v>168</v>
      </c>
      <c r="K89" s="199">
        <v>79275</v>
      </c>
    </row>
    <row r="90" spans="1:11" s="152" customFormat="1" ht="15.75" customHeight="1">
      <c r="A90" s="468"/>
      <c r="B90" s="469"/>
      <c r="C90" s="440"/>
      <c r="D90" s="451"/>
      <c r="E90" s="456"/>
      <c r="F90" s="435" t="s">
        <v>523</v>
      </c>
      <c r="G90" s="439"/>
      <c r="H90" s="439"/>
      <c r="I90" s="198">
        <v>1</v>
      </c>
      <c r="J90" s="197" t="s">
        <v>168</v>
      </c>
      <c r="K90" s="199">
        <v>29652</v>
      </c>
    </row>
    <row r="91" spans="1:11" s="152" customFormat="1" ht="15.75" customHeight="1">
      <c r="A91" s="468"/>
      <c r="B91" s="469"/>
      <c r="C91" s="440"/>
      <c r="D91" s="451"/>
      <c r="E91" s="456"/>
      <c r="F91" s="435" t="s">
        <v>539</v>
      </c>
      <c r="G91" s="439"/>
      <c r="H91" s="439"/>
      <c r="I91" s="198">
        <v>1</v>
      </c>
      <c r="J91" s="197" t="s">
        <v>168</v>
      </c>
      <c r="K91" s="199">
        <v>8400</v>
      </c>
    </row>
    <row r="92" spans="1:11" s="152" customFormat="1" ht="15.75" customHeight="1">
      <c r="A92" s="468"/>
      <c r="B92" s="469"/>
      <c r="C92" s="440"/>
      <c r="D92" s="451"/>
      <c r="E92" s="456"/>
      <c r="F92" s="435" t="s">
        <v>524</v>
      </c>
      <c r="G92" s="439"/>
      <c r="H92" s="439"/>
      <c r="I92" s="198">
        <v>1</v>
      </c>
      <c r="J92" s="197" t="s">
        <v>101</v>
      </c>
      <c r="K92" s="199">
        <v>63000</v>
      </c>
    </row>
    <row r="93" spans="1:11" s="152" customFormat="1" ht="15.75" customHeight="1">
      <c r="A93" s="468"/>
      <c r="B93" s="469"/>
      <c r="C93" s="440"/>
      <c r="D93" s="451"/>
      <c r="E93" s="456"/>
      <c r="F93" s="435" t="s">
        <v>525</v>
      </c>
      <c r="G93" s="439"/>
      <c r="H93" s="439"/>
      <c r="I93" s="198">
        <v>1</v>
      </c>
      <c r="J93" s="197" t="s">
        <v>527</v>
      </c>
      <c r="K93" s="199">
        <v>27447</v>
      </c>
    </row>
    <row r="94" spans="1:11" s="152" customFormat="1" ht="15.75" customHeight="1">
      <c r="A94" s="468"/>
      <c r="B94" s="469"/>
      <c r="C94" s="440"/>
      <c r="D94" s="451"/>
      <c r="E94" s="456"/>
      <c r="F94" s="435" t="s">
        <v>526</v>
      </c>
      <c r="G94" s="439"/>
      <c r="H94" s="439"/>
      <c r="I94" s="198">
        <v>3</v>
      </c>
      <c r="J94" s="197" t="s">
        <v>168</v>
      </c>
      <c r="K94" s="199">
        <v>13125</v>
      </c>
    </row>
    <row r="95" spans="1:11" s="152" customFormat="1" ht="15.75" customHeight="1">
      <c r="A95" s="468"/>
      <c r="B95" s="469"/>
      <c r="C95" s="440"/>
      <c r="D95" s="451"/>
      <c r="E95" s="456"/>
      <c r="F95" s="435" t="s">
        <v>508</v>
      </c>
      <c r="G95" s="438"/>
      <c r="H95" s="438"/>
      <c r="I95" s="198"/>
      <c r="J95" s="197"/>
      <c r="K95" s="199"/>
    </row>
    <row r="96" spans="1:11" s="152" customFormat="1" ht="15.75" customHeight="1">
      <c r="A96" s="468"/>
      <c r="B96" s="469"/>
      <c r="C96" s="440"/>
      <c r="D96" s="451"/>
      <c r="E96" s="456"/>
      <c r="F96" s="435" t="s">
        <v>510</v>
      </c>
      <c r="G96" s="439"/>
      <c r="H96" s="439"/>
      <c r="I96" s="198">
        <v>3</v>
      </c>
      <c r="J96" s="197" t="s">
        <v>513</v>
      </c>
      <c r="K96" s="199">
        <v>43782</v>
      </c>
    </row>
    <row r="97" spans="1:11" s="152" customFormat="1" ht="15.75" customHeight="1">
      <c r="A97" s="468"/>
      <c r="B97" s="469"/>
      <c r="C97" s="440"/>
      <c r="D97" s="451"/>
      <c r="E97" s="456"/>
      <c r="F97" s="435" t="s">
        <v>218</v>
      </c>
      <c r="G97" s="439"/>
      <c r="H97" s="439"/>
      <c r="I97" s="198">
        <v>1</v>
      </c>
      <c r="J97" s="197" t="s">
        <v>101</v>
      </c>
      <c r="K97" s="199">
        <v>13587</v>
      </c>
    </row>
    <row r="98" spans="1:11" s="152" customFormat="1" ht="15.75" customHeight="1">
      <c r="A98" s="468"/>
      <c r="B98" s="469"/>
      <c r="C98" s="440"/>
      <c r="D98" s="451"/>
      <c r="E98" s="456"/>
      <c r="F98" s="435" t="s">
        <v>509</v>
      </c>
      <c r="G98" s="436"/>
      <c r="H98" s="436"/>
      <c r="I98" s="198"/>
      <c r="J98" s="197"/>
      <c r="K98" s="199"/>
    </row>
    <row r="99" spans="1:11" s="152" customFormat="1" ht="15.75" customHeight="1">
      <c r="A99" s="468"/>
      <c r="B99" s="469"/>
      <c r="C99" s="440"/>
      <c r="D99" s="451"/>
      <c r="E99" s="456"/>
      <c r="F99" s="435" t="s">
        <v>511</v>
      </c>
      <c r="G99" s="439"/>
      <c r="H99" s="439"/>
      <c r="I99" s="198">
        <v>1</v>
      </c>
      <c r="J99" s="197" t="s">
        <v>101</v>
      </c>
      <c r="K99" s="199">
        <v>222180</v>
      </c>
    </row>
    <row r="100" spans="1:11" s="152" customFormat="1" ht="15.75" customHeight="1">
      <c r="A100" s="468"/>
      <c r="B100" s="469"/>
      <c r="C100" s="440"/>
      <c r="D100" s="451"/>
      <c r="E100" s="456"/>
      <c r="F100" s="435" t="s">
        <v>512</v>
      </c>
      <c r="G100" s="439"/>
      <c r="H100" s="439"/>
      <c r="I100" s="198">
        <v>1</v>
      </c>
      <c r="J100" s="197" t="s">
        <v>168</v>
      </c>
      <c r="K100" s="199">
        <v>7823</v>
      </c>
    </row>
    <row r="101" spans="1:11" s="152" customFormat="1" ht="15.75" customHeight="1">
      <c r="A101" s="468"/>
      <c r="B101" s="469"/>
      <c r="C101" s="440"/>
      <c r="D101" s="451"/>
      <c r="E101" s="456"/>
      <c r="F101" s="189" t="s">
        <v>436</v>
      </c>
      <c r="G101" s="215"/>
      <c r="H101" s="215"/>
      <c r="I101" s="198"/>
      <c r="J101" s="197"/>
      <c r="K101" s="199"/>
    </row>
    <row r="102" spans="1:11" s="152" customFormat="1" ht="15.75" customHeight="1">
      <c r="A102" s="468"/>
      <c r="B102" s="469"/>
      <c r="C102" s="440"/>
      <c r="D102" s="451"/>
      <c r="E102" s="456"/>
      <c r="F102" s="435" t="s">
        <v>446</v>
      </c>
      <c r="G102" s="436"/>
      <c r="H102" s="436"/>
      <c r="I102" s="198">
        <v>6</v>
      </c>
      <c r="J102" s="197" t="s">
        <v>482</v>
      </c>
      <c r="K102" s="199">
        <v>14070</v>
      </c>
    </row>
    <row r="103" spans="1:11" s="152" customFormat="1" ht="15.75" customHeight="1">
      <c r="A103" s="468"/>
      <c r="B103" s="469"/>
      <c r="C103" s="440"/>
      <c r="D103" s="451"/>
      <c r="E103" s="456"/>
      <c r="F103" s="189" t="s">
        <v>577</v>
      </c>
      <c r="G103" s="172"/>
      <c r="H103" s="172"/>
      <c r="I103" s="198"/>
      <c r="J103" s="197"/>
      <c r="K103" s="199"/>
    </row>
    <row r="104" spans="1:11" s="152" customFormat="1" ht="15.75" customHeight="1">
      <c r="A104" s="468"/>
      <c r="B104" s="469"/>
      <c r="C104" s="440"/>
      <c r="D104" s="451"/>
      <c r="E104" s="456"/>
      <c r="F104" s="189" t="s">
        <v>578</v>
      </c>
      <c r="G104" s="172"/>
      <c r="H104" s="172"/>
      <c r="I104" s="198"/>
      <c r="J104" s="197"/>
      <c r="K104" s="199"/>
    </row>
    <row r="105" spans="1:11" s="152" customFormat="1" ht="15.75" customHeight="1">
      <c r="A105" s="468"/>
      <c r="B105" s="469"/>
      <c r="C105" s="440"/>
      <c r="D105" s="451"/>
      <c r="E105" s="456"/>
      <c r="F105" s="189" t="s">
        <v>514</v>
      </c>
      <c r="G105" s="172"/>
      <c r="H105" s="172"/>
      <c r="I105" s="198">
        <v>1</v>
      </c>
      <c r="J105" s="197" t="s">
        <v>101</v>
      </c>
      <c r="K105" s="199">
        <v>61425</v>
      </c>
    </row>
    <row r="106" spans="1:11" s="152" customFormat="1" ht="15.75" customHeight="1">
      <c r="A106" s="468"/>
      <c r="B106" s="469"/>
      <c r="C106" s="440"/>
      <c r="D106" s="451"/>
      <c r="E106" s="456"/>
      <c r="F106" s="189" t="s">
        <v>579</v>
      </c>
      <c r="G106" s="172"/>
      <c r="H106" s="172"/>
      <c r="I106" s="198">
        <v>1</v>
      </c>
      <c r="J106" s="197" t="s">
        <v>101</v>
      </c>
      <c r="K106" s="199">
        <v>6300</v>
      </c>
    </row>
    <row r="107" spans="1:11" s="152" customFormat="1" ht="15.75" customHeight="1">
      <c r="A107" s="468"/>
      <c r="B107" s="469"/>
      <c r="C107" s="440"/>
      <c r="D107" s="451"/>
      <c r="E107" s="456"/>
      <c r="F107" s="189" t="s">
        <v>486</v>
      </c>
      <c r="G107" s="172"/>
      <c r="H107" s="172"/>
      <c r="I107" s="198">
        <v>5</v>
      </c>
      <c r="J107" s="197" t="s">
        <v>145</v>
      </c>
      <c r="K107" s="199">
        <v>113633</v>
      </c>
    </row>
    <row r="108" spans="1:11" s="152" customFormat="1" ht="15.75" customHeight="1">
      <c r="A108" s="468"/>
      <c r="B108" s="469"/>
      <c r="C108" s="440"/>
      <c r="D108" s="451"/>
      <c r="E108" s="456"/>
      <c r="F108" s="189" t="s">
        <v>218</v>
      </c>
      <c r="G108" s="172"/>
      <c r="H108" s="172"/>
      <c r="I108" s="198">
        <v>1</v>
      </c>
      <c r="J108" s="197" t="s">
        <v>101</v>
      </c>
      <c r="K108" s="199">
        <v>10500</v>
      </c>
    </row>
    <row r="109" spans="1:11" s="152" customFormat="1" ht="15.75" customHeight="1">
      <c r="A109" s="468"/>
      <c r="B109" s="469"/>
      <c r="C109" s="440"/>
      <c r="D109" s="451"/>
      <c r="E109" s="456"/>
      <c r="F109" s="189" t="s">
        <v>580</v>
      </c>
      <c r="G109" s="172"/>
      <c r="H109" s="172"/>
      <c r="I109" s="198">
        <v>1</v>
      </c>
      <c r="J109" s="197" t="s">
        <v>168</v>
      </c>
      <c r="K109" s="199">
        <v>33600</v>
      </c>
    </row>
    <row r="110" spans="1:11" s="152" customFormat="1" ht="15.75" customHeight="1">
      <c r="A110" s="468"/>
      <c r="B110" s="469"/>
      <c r="C110" s="440"/>
      <c r="D110" s="451"/>
      <c r="E110" s="456"/>
      <c r="F110" s="189" t="s">
        <v>581</v>
      </c>
      <c r="G110" s="172"/>
      <c r="H110" s="172"/>
      <c r="I110" s="198">
        <v>4</v>
      </c>
      <c r="J110" s="197" t="s">
        <v>101</v>
      </c>
      <c r="K110" s="199">
        <v>7350</v>
      </c>
    </row>
    <row r="111" spans="1:11" s="152" customFormat="1" ht="15.75" customHeight="1">
      <c r="A111" s="468"/>
      <c r="B111" s="469"/>
      <c r="C111" s="440"/>
      <c r="D111" s="451"/>
      <c r="E111" s="456"/>
      <c r="F111" s="189" t="s">
        <v>587</v>
      </c>
      <c r="G111" s="172"/>
      <c r="H111" s="172"/>
      <c r="I111" s="198">
        <v>1</v>
      </c>
      <c r="J111" s="197" t="s">
        <v>168</v>
      </c>
      <c r="K111" s="199">
        <v>15225</v>
      </c>
    </row>
    <row r="112" spans="1:11" s="152" customFormat="1" ht="15.75" customHeight="1">
      <c r="A112" s="468"/>
      <c r="B112" s="469"/>
      <c r="C112" s="440"/>
      <c r="D112" s="451"/>
      <c r="E112" s="456"/>
      <c r="F112" s="189" t="s">
        <v>582</v>
      </c>
      <c r="G112" s="172"/>
      <c r="H112" s="172"/>
      <c r="I112" s="198">
        <v>1</v>
      </c>
      <c r="J112" s="197" t="s">
        <v>168</v>
      </c>
      <c r="K112" s="199">
        <v>29400</v>
      </c>
    </row>
    <row r="113" spans="1:11" s="152" customFormat="1" ht="15.75" customHeight="1">
      <c r="A113" s="468"/>
      <c r="B113" s="469"/>
      <c r="C113" s="440"/>
      <c r="D113" s="451"/>
      <c r="E113" s="456"/>
      <c r="F113" s="189" t="s">
        <v>583</v>
      </c>
      <c r="G113" s="172"/>
      <c r="H113" s="172"/>
      <c r="I113" s="198">
        <v>1</v>
      </c>
      <c r="J113" s="197" t="s">
        <v>168</v>
      </c>
      <c r="K113" s="199">
        <v>8400</v>
      </c>
    </row>
    <row r="114" spans="1:11" s="152" customFormat="1" ht="15.75" customHeight="1">
      <c r="A114" s="468"/>
      <c r="B114" s="469"/>
      <c r="C114" s="440"/>
      <c r="D114" s="451"/>
      <c r="E114" s="456"/>
      <c r="F114" s="189" t="s">
        <v>584</v>
      </c>
      <c r="G114" s="172"/>
      <c r="H114" s="172"/>
      <c r="I114" s="198">
        <v>1</v>
      </c>
      <c r="J114" s="197" t="s">
        <v>168</v>
      </c>
      <c r="K114" s="199">
        <v>6458</v>
      </c>
    </row>
    <row r="115" spans="1:11" s="152" customFormat="1" ht="15.75" customHeight="1">
      <c r="A115" s="468"/>
      <c r="B115" s="469"/>
      <c r="C115" s="440"/>
      <c r="D115" s="451"/>
      <c r="E115" s="456"/>
      <c r="F115" s="189" t="s">
        <v>585</v>
      </c>
      <c r="G115" s="172"/>
      <c r="H115" s="172"/>
      <c r="I115" s="198">
        <v>1</v>
      </c>
      <c r="J115" s="197" t="s">
        <v>168</v>
      </c>
      <c r="K115" s="199">
        <v>26617</v>
      </c>
    </row>
    <row r="116" spans="1:11" s="152" customFormat="1" ht="15.75" customHeight="1">
      <c r="A116" s="468"/>
      <c r="B116" s="469"/>
      <c r="C116" s="440"/>
      <c r="D116" s="451"/>
      <c r="E116" s="456"/>
      <c r="F116" s="189" t="s">
        <v>586</v>
      </c>
      <c r="G116" s="172"/>
      <c r="H116" s="172"/>
      <c r="I116" s="198">
        <v>1</v>
      </c>
      <c r="J116" s="197" t="s">
        <v>168</v>
      </c>
      <c r="K116" s="199">
        <v>12577</v>
      </c>
    </row>
    <row r="117" spans="1:11" s="152" customFormat="1" ht="15.75" customHeight="1">
      <c r="A117" s="468"/>
      <c r="B117" s="469"/>
      <c r="C117" s="440"/>
      <c r="D117" s="451"/>
      <c r="E117" s="456"/>
      <c r="F117" s="189" t="s">
        <v>588</v>
      </c>
      <c r="G117" s="172"/>
      <c r="H117" s="172"/>
      <c r="I117" s="198"/>
      <c r="J117" s="197"/>
      <c r="K117" s="199"/>
    </row>
    <row r="118" spans="1:11" s="152" customFormat="1" ht="15.75" customHeight="1">
      <c r="A118" s="468"/>
      <c r="B118" s="469"/>
      <c r="C118" s="440"/>
      <c r="D118" s="451"/>
      <c r="E118" s="456"/>
      <c r="F118" s="189" t="s">
        <v>510</v>
      </c>
      <c r="G118" s="172"/>
      <c r="H118" s="172"/>
      <c r="I118" s="198">
        <v>2</v>
      </c>
      <c r="J118" s="197" t="s">
        <v>513</v>
      </c>
      <c r="K118" s="199">
        <v>22054</v>
      </c>
    </row>
    <row r="119" spans="1:11" s="152" customFormat="1" ht="15.75" customHeight="1">
      <c r="A119" s="468"/>
      <c r="B119" s="469"/>
      <c r="C119" s="440"/>
      <c r="D119" s="451"/>
      <c r="E119" s="456"/>
      <c r="F119" s="200" t="s">
        <v>589</v>
      </c>
      <c r="G119" s="201"/>
      <c r="H119" s="201"/>
      <c r="I119" s="205">
        <v>2</v>
      </c>
      <c r="J119" s="206" t="s">
        <v>513</v>
      </c>
      <c r="K119" s="207">
        <v>43143</v>
      </c>
    </row>
    <row r="120" spans="1:11" s="152" customFormat="1" ht="15.75" customHeight="1">
      <c r="A120" s="468"/>
      <c r="B120" s="469"/>
      <c r="C120" s="440"/>
      <c r="D120" s="158" t="s">
        <v>450</v>
      </c>
      <c r="E120" s="285"/>
      <c r="F120" s="209"/>
      <c r="G120" s="209"/>
      <c r="H120" s="209"/>
      <c r="I120" s="193"/>
      <c r="J120" s="194"/>
      <c r="K120" s="195">
        <f>SUM(K73:K119)</f>
        <v>1685586</v>
      </c>
    </row>
    <row r="121" spans="1:11" s="152" customFormat="1" ht="15.75" customHeight="1">
      <c r="A121" s="468"/>
      <c r="B121" s="469"/>
      <c r="C121" s="158" t="s">
        <v>450</v>
      </c>
      <c r="D121" s="130"/>
      <c r="E121" s="130"/>
      <c r="F121" s="472"/>
      <c r="G121" s="442"/>
      <c r="H121" s="442"/>
      <c r="I121" s="198"/>
      <c r="J121" s="197"/>
      <c r="K121" s="199">
        <f>K120</f>
        <v>1685586</v>
      </c>
    </row>
    <row r="122" spans="1:12" ht="15.75" customHeight="1">
      <c r="A122" s="224" t="s">
        <v>102</v>
      </c>
      <c r="B122" s="286"/>
      <c r="C122" s="201"/>
      <c r="D122" s="209"/>
      <c r="E122" s="209"/>
      <c r="F122" s="209"/>
      <c r="G122" s="234"/>
      <c r="H122" s="234"/>
      <c r="I122" s="234"/>
      <c r="J122" s="176"/>
      <c r="K122" s="195">
        <f>K121</f>
        <v>1685586</v>
      </c>
      <c r="L122" s="208"/>
    </row>
    <row r="123" spans="1:11" ht="15.75" customHeight="1" thickBot="1">
      <c r="A123" s="232" t="s">
        <v>103</v>
      </c>
      <c r="B123" s="175"/>
      <c r="C123" s="210"/>
      <c r="D123" s="210"/>
      <c r="E123" s="210"/>
      <c r="F123" s="210"/>
      <c r="G123" s="210"/>
      <c r="H123" s="210"/>
      <c r="I123" s="213"/>
      <c r="J123" s="211"/>
      <c r="K123" s="214">
        <f>K50+K72+K122</f>
        <v>1946393</v>
      </c>
    </row>
  </sheetData>
  <sheetProtection/>
  <mergeCells count="78">
    <mergeCell ref="L3:L4"/>
    <mergeCell ref="F5:G5"/>
    <mergeCell ref="A3:B4"/>
    <mergeCell ref="C3:E4"/>
    <mergeCell ref="F3:G4"/>
    <mergeCell ref="H3:H4"/>
    <mergeCell ref="A23:B28"/>
    <mergeCell ref="D23:E26"/>
    <mergeCell ref="D5:E7"/>
    <mergeCell ref="A5:B14"/>
    <mergeCell ref="A16:B21"/>
    <mergeCell ref="D16:E19"/>
    <mergeCell ref="C5:C8"/>
    <mergeCell ref="C16:C20"/>
    <mergeCell ref="C23:C27"/>
    <mergeCell ref="D9:E12"/>
    <mergeCell ref="C34:E35"/>
    <mergeCell ref="A34:B35"/>
    <mergeCell ref="F89:H89"/>
    <mergeCell ref="A36:B49"/>
    <mergeCell ref="A73:B121"/>
    <mergeCell ref="F37:H37"/>
    <mergeCell ref="F38:H38"/>
    <mergeCell ref="F39:H39"/>
    <mergeCell ref="F40:H40"/>
    <mergeCell ref="D36:E41"/>
    <mergeCell ref="C73:C120"/>
    <mergeCell ref="F49:H49"/>
    <mergeCell ref="F73:H73"/>
    <mergeCell ref="F74:H74"/>
    <mergeCell ref="F95:H95"/>
    <mergeCell ref="F84:H84"/>
    <mergeCell ref="C36:C41"/>
    <mergeCell ref="F36:H36"/>
    <mergeCell ref="F87:H87"/>
    <mergeCell ref="F121:H121"/>
    <mergeCell ref="F93:H93"/>
    <mergeCell ref="F94:H94"/>
    <mergeCell ref="F92:H92"/>
    <mergeCell ref="F96:H96"/>
    <mergeCell ref="F97:H97"/>
    <mergeCell ref="F91:H91"/>
    <mergeCell ref="F88:H88"/>
    <mergeCell ref="F90:H90"/>
    <mergeCell ref="A51:B71"/>
    <mergeCell ref="C51:C57"/>
    <mergeCell ref="D51:E57"/>
    <mergeCell ref="F51:H51"/>
    <mergeCell ref="F52:H52"/>
    <mergeCell ref="F53:H53"/>
    <mergeCell ref="F54:H54"/>
    <mergeCell ref="F56:H56"/>
    <mergeCell ref="F57:H57"/>
    <mergeCell ref="F71:H71"/>
    <mergeCell ref="K3:K4"/>
    <mergeCell ref="F9:G9"/>
    <mergeCell ref="F16:G16"/>
    <mergeCell ref="F17:G17"/>
    <mergeCell ref="F7:G7"/>
    <mergeCell ref="I3:I4"/>
    <mergeCell ref="J3:J4"/>
    <mergeCell ref="F86:H86"/>
    <mergeCell ref="F23:G23"/>
    <mergeCell ref="F11:G11"/>
    <mergeCell ref="F12:G12"/>
    <mergeCell ref="F19:G19"/>
    <mergeCell ref="F41:H41"/>
    <mergeCell ref="F35:J35"/>
    <mergeCell ref="F34:K34"/>
    <mergeCell ref="D73:E119"/>
    <mergeCell ref="D43:E47"/>
    <mergeCell ref="F25:G25"/>
    <mergeCell ref="F26:G26"/>
    <mergeCell ref="F99:H99"/>
    <mergeCell ref="F102:H102"/>
    <mergeCell ref="F85:H85"/>
    <mergeCell ref="F98:H98"/>
    <mergeCell ref="F100:H100"/>
  </mergeCells>
  <printOptions horizontalCentered="1"/>
  <pageMargins left="0.5905511811023623" right="0.31496062992125984" top="0.7874015748031497" bottom="0.7874015748031497" header="0.5905511811023623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" width="8.625" style="539" customWidth="1"/>
    <col min="2" max="2" width="12.625" style="539" customWidth="1"/>
    <col min="3" max="3" width="16.625" style="539" customWidth="1"/>
    <col min="4" max="4" width="8.625" style="539" customWidth="1"/>
    <col min="5" max="10" width="11.25390625" style="539" customWidth="1"/>
    <col min="11" max="13" width="8.625" style="539" customWidth="1"/>
    <col min="14" max="16" width="6.625" style="539" customWidth="1"/>
    <col min="17" max="16384" width="9.00390625" style="539" customWidth="1"/>
  </cols>
  <sheetData>
    <row r="1" spans="1:14" s="484" customFormat="1" ht="20.25" customHeight="1">
      <c r="A1" s="481" t="s">
        <v>590</v>
      </c>
      <c r="B1" s="482"/>
      <c r="C1" s="483"/>
      <c r="D1" s="483"/>
      <c r="E1" s="483"/>
      <c r="F1" s="483"/>
      <c r="G1" s="483"/>
      <c r="H1" s="483"/>
      <c r="I1" s="483"/>
      <c r="J1" s="483"/>
      <c r="N1" s="483"/>
    </row>
    <row r="2" spans="1:14" s="484" customFormat="1" ht="14.25" customHeight="1" thickBot="1">
      <c r="A2" s="482"/>
      <c r="B2" s="482"/>
      <c r="C2" s="483"/>
      <c r="D2" s="483"/>
      <c r="E2" s="483"/>
      <c r="F2" s="483"/>
      <c r="G2" s="483"/>
      <c r="H2" s="483"/>
      <c r="I2" s="485" t="s">
        <v>95</v>
      </c>
      <c r="J2" s="485"/>
      <c r="N2" s="483"/>
    </row>
    <row r="3" spans="1:14" s="484" customFormat="1" ht="14.25" customHeight="1">
      <c r="A3" s="486" t="s">
        <v>591</v>
      </c>
      <c r="B3" s="487"/>
      <c r="C3" s="488" t="s">
        <v>599</v>
      </c>
      <c r="D3" s="489"/>
      <c r="E3" s="488" t="s">
        <v>529</v>
      </c>
      <c r="F3" s="490" t="s">
        <v>596</v>
      </c>
      <c r="G3" s="491"/>
      <c r="H3" s="491"/>
      <c r="I3" s="492" t="s">
        <v>88</v>
      </c>
      <c r="J3" s="485"/>
      <c r="N3" s="483"/>
    </row>
    <row r="4" spans="1:14" s="484" customFormat="1" ht="14.25" customHeight="1">
      <c r="A4" s="493"/>
      <c r="B4" s="494"/>
      <c r="C4" s="495"/>
      <c r="D4" s="496"/>
      <c r="E4" s="497"/>
      <c r="F4" s="498"/>
      <c r="G4" s="499"/>
      <c r="H4" s="499"/>
      <c r="I4" s="500"/>
      <c r="J4" s="485"/>
      <c r="N4" s="483"/>
    </row>
    <row r="5" spans="1:14" s="484" customFormat="1" ht="14.25" customHeight="1">
      <c r="A5" s="501" t="s">
        <v>600</v>
      </c>
      <c r="B5" s="502"/>
      <c r="C5" s="503" t="s">
        <v>600</v>
      </c>
      <c r="D5" s="504"/>
      <c r="E5" s="505" t="s">
        <v>274</v>
      </c>
      <c r="F5" s="506">
        <v>14875</v>
      </c>
      <c r="G5" s="507"/>
      <c r="H5" s="507"/>
      <c r="I5" s="508">
        <f>SUM(F5:H5)</f>
        <v>14875</v>
      </c>
      <c r="J5" s="485"/>
      <c r="N5" s="483"/>
    </row>
    <row r="6" spans="1:14" s="484" customFormat="1" ht="14.25" customHeight="1">
      <c r="A6" s="509"/>
      <c r="B6" s="510"/>
      <c r="C6" s="511"/>
      <c r="D6" s="512"/>
      <c r="E6" s="505" t="s">
        <v>308</v>
      </c>
      <c r="F6" s="506">
        <v>16034</v>
      </c>
      <c r="G6" s="507"/>
      <c r="H6" s="507"/>
      <c r="I6" s="508">
        <f aca="true" t="shared" si="0" ref="I6:I17">SUM(F6:H6)</f>
        <v>16034</v>
      </c>
      <c r="J6" s="485"/>
      <c r="N6" s="483"/>
    </row>
    <row r="7" spans="1:14" s="484" customFormat="1" ht="14.25" customHeight="1">
      <c r="A7" s="509"/>
      <c r="B7" s="510"/>
      <c r="C7" s="511"/>
      <c r="D7" s="512"/>
      <c r="E7" s="505" t="s">
        <v>155</v>
      </c>
      <c r="F7" s="506">
        <v>14175</v>
      </c>
      <c r="G7" s="507"/>
      <c r="H7" s="507"/>
      <c r="I7" s="508">
        <f t="shared" si="0"/>
        <v>14175</v>
      </c>
      <c r="J7" s="485"/>
      <c r="N7" s="483"/>
    </row>
    <row r="8" spans="1:14" s="484" customFormat="1" ht="14.25" customHeight="1">
      <c r="A8" s="509"/>
      <c r="B8" s="510"/>
      <c r="C8" s="511"/>
      <c r="D8" s="512"/>
      <c r="E8" s="513" t="s">
        <v>595</v>
      </c>
      <c r="F8" s="506">
        <v>15592</v>
      </c>
      <c r="G8" s="507"/>
      <c r="H8" s="507"/>
      <c r="I8" s="508">
        <f t="shared" si="0"/>
        <v>15592</v>
      </c>
      <c r="J8" s="485"/>
      <c r="N8" s="483"/>
    </row>
    <row r="9" spans="1:14" s="484" customFormat="1" ht="14.25" customHeight="1">
      <c r="A9" s="509"/>
      <c r="B9" s="510"/>
      <c r="C9" s="511"/>
      <c r="D9" s="512"/>
      <c r="E9" s="513" t="s">
        <v>260</v>
      </c>
      <c r="F9" s="506">
        <v>9450</v>
      </c>
      <c r="G9" s="507"/>
      <c r="H9" s="507"/>
      <c r="I9" s="508">
        <f t="shared" si="0"/>
        <v>9450</v>
      </c>
      <c r="J9" s="485"/>
      <c r="N9" s="483"/>
    </row>
    <row r="10" spans="1:14" s="484" customFormat="1" ht="14.25" customHeight="1">
      <c r="A10" s="514"/>
      <c r="B10" s="515"/>
      <c r="C10" s="516"/>
      <c r="D10" s="517"/>
      <c r="E10" s="505" t="s">
        <v>102</v>
      </c>
      <c r="F10" s="506">
        <f>SUM(F5:F9)</f>
        <v>70126</v>
      </c>
      <c r="G10" s="507"/>
      <c r="H10" s="507"/>
      <c r="I10" s="508">
        <f t="shared" si="0"/>
        <v>70126</v>
      </c>
      <c r="J10" s="485"/>
      <c r="N10" s="483"/>
    </row>
    <row r="11" spans="1:14" s="484" customFormat="1" ht="14.25" customHeight="1">
      <c r="A11" s="509" t="s">
        <v>601</v>
      </c>
      <c r="B11" s="510"/>
      <c r="C11" s="511" t="s">
        <v>602</v>
      </c>
      <c r="D11" s="518"/>
      <c r="E11" s="505" t="s">
        <v>598</v>
      </c>
      <c r="F11" s="519">
        <v>14910</v>
      </c>
      <c r="G11" s="520"/>
      <c r="H11" s="520"/>
      <c r="I11" s="521">
        <f t="shared" si="0"/>
        <v>14910</v>
      </c>
      <c r="J11" s="485"/>
      <c r="N11" s="483"/>
    </row>
    <row r="12" spans="1:14" s="484" customFormat="1" ht="14.25" customHeight="1">
      <c r="A12" s="509"/>
      <c r="B12" s="510"/>
      <c r="C12" s="511"/>
      <c r="D12" s="518"/>
      <c r="E12" s="505" t="s">
        <v>274</v>
      </c>
      <c r="F12" s="506">
        <v>24150</v>
      </c>
      <c r="G12" s="507"/>
      <c r="H12" s="507"/>
      <c r="I12" s="508">
        <f t="shared" si="0"/>
        <v>24150</v>
      </c>
      <c r="J12" s="485"/>
      <c r="N12" s="483"/>
    </row>
    <row r="13" spans="1:14" s="484" customFormat="1" ht="14.25" customHeight="1">
      <c r="A13" s="509"/>
      <c r="B13" s="510"/>
      <c r="C13" s="511"/>
      <c r="D13" s="518"/>
      <c r="E13" s="505" t="s">
        <v>308</v>
      </c>
      <c r="F13" s="506">
        <v>52500</v>
      </c>
      <c r="G13" s="507"/>
      <c r="H13" s="507"/>
      <c r="I13" s="508">
        <f t="shared" si="0"/>
        <v>52500</v>
      </c>
      <c r="J13" s="485"/>
      <c r="N13" s="483"/>
    </row>
    <row r="14" spans="1:14" s="484" customFormat="1" ht="14.25" customHeight="1">
      <c r="A14" s="509"/>
      <c r="B14" s="510"/>
      <c r="C14" s="511"/>
      <c r="D14" s="518"/>
      <c r="E14" s="505"/>
      <c r="F14" s="506"/>
      <c r="G14" s="507"/>
      <c r="H14" s="507"/>
      <c r="I14" s="508"/>
      <c r="J14" s="485"/>
      <c r="N14" s="483"/>
    </row>
    <row r="15" spans="1:14" s="484" customFormat="1" ht="14.25" customHeight="1">
      <c r="A15" s="509"/>
      <c r="B15" s="510"/>
      <c r="C15" s="511"/>
      <c r="D15" s="518"/>
      <c r="E15" s="522"/>
      <c r="F15" s="506"/>
      <c r="G15" s="507"/>
      <c r="H15" s="507"/>
      <c r="I15" s="508"/>
      <c r="J15" s="485"/>
      <c r="N15" s="483"/>
    </row>
    <row r="16" spans="1:14" s="484" customFormat="1" ht="14.25" customHeight="1">
      <c r="A16" s="509"/>
      <c r="B16" s="510"/>
      <c r="C16" s="523"/>
      <c r="D16" s="524"/>
      <c r="E16" s="505" t="s">
        <v>102</v>
      </c>
      <c r="F16" s="506">
        <f>SUM(F11:F15)</f>
        <v>91560</v>
      </c>
      <c r="G16" s="507"/>
      <c r="H16" s="507"/>
      <c r="I16" s="508">
        <f t="shared" si="0"/>
        <v>91560</v>
      </c>
      <c r="J16" s="485"/>
      <c r="N16" s="483"/>
    </row>
    <row r="17" spans="1:14" s="484" customFormat="1" ht="14.25" customHeight="1">
      <c r="A17" s="501" t="s">
        <v>603</v>
      </c>
      <c r="B17" s="502"/>
      <c r="C17" s="525" t="s">
        <v>604</v>
      </c>
      <c r="D17" s="526"/>
      <c r="E17" s="505" t="s">
        <v>595</v>
      </c>
      <c r="F17" s="506">
        <v>25000</v>
      </c>
      <c r="G17" s="507"/>
      <c r="H17" s="507"/>
      <c r="I17" s="508">
        <f t="shared" si="0"/>
        <v>25000</v>
      </c>
      <c r="J17" s="485"/>
      <c r="N17" s="483"/>
    </row>
    <row r="18" spans="1:14" s="484" customFormat="1" ht="14.25" customHeight="1">
      <c r="A18" s="509"/>
      <c r="B18" s="510"/>
      <c r="C18" s="511"/>
      <c r="D18" s="527"/>
      <c r="E18" s="522"/>
      <c r="F18" s="506"/>
      <c r="G18" s="507"/>
      <c r="H18" s="507"/>
      <c r="I18" s="508"/>
      <c r="J18" s="485"/>
      <c r="N18" s="483"/>
    </row>
    <row r="19" spans="1:14" s="484" customFormat="1" ht="14.25" customHeight="1">
      <c r="A19" s="509"/>
      <c r="B19" s="510"/>
      <c r="C19" s="511"/>
      <c r="D19" s="527"/>
      <c r="E19" s="528" t="s">
        <v>102</v>
      </c>
      <c r="F19" s="529">
        <f>SUM(F17:F18)</f>
        <v>25000</v>
      </c>
      <c r="G19" s="530"/>
      <c r="H19" s="530"/>
      <c r="I19" s="531">
        <f>SUM(F19:H19)</f>
        <v>25000</v>
      </c>
      <c r="J19" s="485"/>
      <c r="N19" s="483"/>
    </row>
    <row r="20" spans="1:14" s="484" customFormat="1" ht="14.25" customHeight="1" thickBot="1">
      <c r="A20" s="532" t="s">
        <v>103</v>
      </c>
      <c r="B20" s="533"/>
      <c r="C20" s="534"/>
      <c r="D20" s="534"/>
      <c r="E20" s="535"/>
      <c r="F20" s="536">
        <f>F10+F16+F19</f>
        <v>186686</v>
      </c>
      <c r="G20" s="537"/>
      <c r="H20" s="537"/>
      <c r="I20" s="538">
        <f>I10+I16+I19</f>
        <v>186686</v>
      </c>
      <c r="J20" s="485"/>
      <c r="N20" s="483"/>
    </row>
    <row r="21" spans="1:14" s="484" customFormat="1" ht="19.5" customHeight="1">
      <c r="A21" s="482"/>
      <c r="B21" s="482"/>
      <c r="C21" s="483"/>
      <c r="D21" s="483"/>
      <c r="E21" s="483"/>
      <c r="F21" s="483"/>
      <c r="G21" s="483"/>
      <c r="H21" s="483"/>
      <c r="I21" s="483"/>
      <c r="J21" s="483"/>
      <c r="N21" s="483"/>
    </row>
    <row r="22" spans="1:14" s="484" customFormat="1" ht="20.25" customHeight="1">
      <c r="A22" s="481" t="s">
        <v>594</v>
      </c>
      <c r="B22" s="482"/>
      <c r="C22" s="483"/>
      <c r="D22" s="483"/>
      <c r="E22" s="483"/>
      <c r="F22" s="483"/>
      <c r="G22" s="483"/>
      <c r="H22" s="483"/>
      <c r="I22" s="483"/>
      <c r="J22" s="483"/>
      <c r="N22" s="483"/>
    </row>
    <row r="23" spans="9:10" ht="14.25" customHeight="1" thickBot="1">
      <c r="I23" s="485" t="s">
        <v>95</v>
      </c>
      <c r="J23" s="485"/>
    </row>
    <row r="24" spans="1:9" s="544" customFormat="1" ht="13.5" customHeight="1">
      <c r="A24" s="486" t="s">
        <v>591</v>
      </c>
      <c r="B24" s="487"/>
      <c r="C24" s="488" t="s">
        <v>599</v>
      </c>
      <c r="D24" s="540"/>
      <c r="E24" s="541" t="s">
        <v>597</v>
      </c>
      <c r="F24" s="542"/>
      <c r="G24" s="542"/>
      <c r="H24" s="542"/>
      <c r="I24" s="543"/>
    </row>
    <row r="25" spans="1:9" s="544" customFormat="1" ht="13.5" customHeight="1">
      <c r="A25" s="493"/>
      <c r="B25" s="494"/>
      <c r="C25" s="545"/>
      <c r="D25" s="546"/>
      <c r="E25" s="547" t="s">
        <v>104</v>
      </c>
      <c r="F25" s="548"/>
      <c r="G25" s="548"/>
      <c r="H25" s="549"/>
      <c r="I25" s="550" t="s">
        <v>98</v>
      </c>
    </row>
    <row r="26" spans="1:9" s="558" customFormat="1" ht="15.75" customHeight="1">
      <c r="A26" s="501" t="s">
        <v>600</v>
      </c>
      <c r="B26" s="551"/>
      <c r="C26" s="503" t="s">
        <v>600</v>
      </c>
      <c r="D26" s="552"/>
      <c r="E26" s="553" t="s">
        <v>605</v>
      </c>
      <c r="F26" s="554"/>
      <c r="G26" s="555">
        <v>3</v>
      </c>
      <c r="H26" s="556" t="s">
        <v>101</v>
      </c>
      <c r="I26" s="557">
        <v>40359</v>
      </c>
    </row>
    <row r="27" spans="1:9" s="558" customFormat="1" ht="15.75" customHeight="1">
      <c r="A27" s="559"/>
      <c r="B27" s="560"/>
      <c r="C27" s="561"/>
      <c r="D27" s="562"/>
      <c r="E27" s="563" t="s">
        <v>606</v>
      </c>
      <c r="F27" s="564"/>
      <c r="G27" s="565">
        <v>1</v>
      </c>
      <c r="H27" s="566" t="s">
        <v>101</v>
      </c>
      <c r="I27" s="567">
        <v>14175</v>
      </c>
    </row>
    <row r="28" spans="1:11" s="558" customFormat="1" ht="15.75" customHeight="1">
      <c r="A28" s="559"/>
      <c r="B28" s="560"/>
      <c r="C28" s="561"/>
      <c r="D28" s="562"/>
      <c r="E28" s="563" t="s">
        <v>607</v>
      </c>
      <c r="F28" s="564"/>
      <c r="G28" s="565">
        <v>1</v>
      </c>
      <c r="H28" s="566" t="s">
        <v>101</v>
      </c>
      <c r="I28" s="567">
        <v>15592</v>
      </c>
      <c r="K28" s="568"/>
    </row>
    <row r="29" spans="1:9" s="558" customFormat="1" ht="15.75" customHeight="1">
      <c r="A29" s="559"/>
      <c r="B29" s="560"/>
      <c r="C29" s="561"/>
      <c r="D29" s="562"/>
      <c r="E29" s="569"/>
      <c r="F29" s="564"/>
      <c r="G29" s="565"/>
      <c r="H29" s="566"/>
      <c r="I29" s="567"/>
    </row>
    <row r="30" spans="1:9" s="558" customFormat="1" ht="15.75" customHeight="1">
      <c r="A30" s="559"/>
      <c r="B30" s="560"/>
      <c r="C30" s="561"/>
      <c r="D30" s="562"/>
      <c r="E30" s="569"/>
      <c r="F30" s="564"/>
      <c r="G30" s="565"/>
      <c r="H30" s="566"/>
      <c r="I30" s="567"/>
    </row>
    <row r="31" spans="1:9" s="558" customFormat="1" ht="15.75" customHeight="1">
      <c r="A31" s="570"/>
      <c r="B31" s="571"/>
      <c r="C31" s="572"/>
      <c r="D31" s="573"/>
      <c r="E31" s="574" t="s">
        <v>608</v>
      </c>
      <c r="F31" s="575"/>
      <c r="G31" s="576"/>
      <c r="H31" s="577"/>
      <c r="I31" s="578">
        <f>SUM(I26:I30)</f>
        <v>70126</v>
      </c>
    </row>
    <row r="32" spans="1:9" s="558" customFormat="1" ht="15.75" customHeight="1">
      <c r="A32" s="559" t="s">
        <v>609</v>
      </c>
      <c r="B32" s="560"/>
      <c r="C32" s="561" t="s">
        <v>610</v>
      </c>
      <c r="D32" s="579"/>
      <c r="E32" s="580" t="s">
        <v>611</v>
      </c>
      <c r="F32" s="581"/>
      <c r="G32" s="555">
        <v>1</v>
      </c>
      <c r="H32" s="556" t="s">
        <v>101</v>
      </c>
      <c r="I32" s="557">
        <v>14910</v>
      </c>
    </row>
    <row r="33" spans="1:9" s="558" customFormat="1" ht="15.75" customHeight="1">
      <c r="A33" s="559"/>
      <c r="B33" s="560"/>
      <c r="C33" s="561"/>
      <c r="D33" s="579"/>
      <c r="E33" s="563" t="s">
        <v>592</v>
      </c>
      <c r="F33" s="564"/>
      <c r="G33" s="565">
        <v>1</v>
      </c>
      <c r="H33" s="566" t="s">
        <v>101</v>
      </c>
      <c r="I33" s="567">
        <v>52500</v>
      </c>
    </row>
    <row r="34" spans="1:9" s="558" customFormat="1" ht="15.75" customHeight="1">
      <c r="A34" s="559"/>
      <c r="B34" s="560"/>
      <c r="C34" s="561"/>
      <c r="D34" s="579"/>
      <c r="E34" s="563" t="s">
        <v>612</v>
      </c>
      <c r="F34" s="564"/>
      <c r="G34" s="565">
        <v>1</v>
      </c>
      <c r="H34" s="566" t="s">
        <v>101</v>
      </c>
      <c r="I34" s="567">
        <v>24150</v>
      </c>
    </row>
    <row r="35" spans="1:9" s="558" customFormat="1" ht="15.75" customHeight="1">
      <c r="A35" s="559"/>
      <c r="B35" s="560"/>
      <c r="C35" s="561"/>
      <c r="D35" s="579"/>
      <c r="E35" s="569"/>
      <c r="F35" s="564"/>
      <c r="G35" s="565"/>
      <c r="H35" s="566"/>
      <c r="I35" s="567"/>
    </row>
    <row r="36" spans="1:9" s="558" customFormat="1" ht="15.75" customHeight="1">
      <c r="A36" s="559"/>
      <c r="B36" s="560"/>
      <c r="C36" s="561"/>
      <c r="D36" s="579"/>
      <c r="E36" s="582" t="s">
        <v>613</v>
      </c>
      <c r="F36" s="583"/>
      <c r="G36" s="584"/>
      <c r="H36" s="585"/>
      <c r="I36" s="586"/>
    </row>
    <row r="37" spans="1:9" s="558" customFormat="1" ht="15.75" customHeight="1">
      <c r="A37" s="559"/>
      <c r="B37" s="560"/>
      <c r="C37" s="587"/>
      <c r="D37" s="573"/>
      <c r="E37" s="574" t="s">
        <v>608</v>
      </c>
      <c r="F37" s="583"/>
      <c r="G37" s="584"/>
      <c r="H37" s="585"/>
      <c r="I37" s="586">
        <f>SUM(I32:I34)</f>
        <v>91560</v>
      </c>
    </row>
    <row r="38" spans="1:9" s="558" customFormat="1" ht="15.75" customHeight="1">
      <c r="A38" s="588" t="s">
        <v>614</v>
      </c>
      <c r="B38" s="551"/>
      <c r="C38" s="589" t="s">
        <v>615</v>
      </c>
      <c r="D38" s="552"/>
      <c r="E38" s="553" t="s">
        <v>593</v>
      </c>
      <c r="F38" s="581"/>
      <c r="G38" s="555">
        <v>1</v>
      </c>
      <c r="H38" s="556" t="s">
        <v>168</v>
      </c>
      <c r="I38" s="557">
        <v>25000</v>
      </c>
    </row>
    <row r="39" spans="1:9" s="558" customFormat="1" ht="15.75" customHeight="1">
      <c r="A39" s="559"/>
      <c r="B39" s="560"/>
      <c r="C39" s="561"/>
      <c r="D39" s="562"/>
      <c r="E39" s="582" t="s">
        <v>616</v>
      </c>
      <c r="F39" s="583"/>
      <c r="G39" s="584"/>
      <c r="H39" s="585"/>
      <c r="I39" s="586"/>
    </row>
    <row r="40" spans="1:9" s="558" customFormat="1" ht="15.75" customHeight="1">
      <c r="A40" s="570"/>
      <c r="B40" s="571"/>
      <c r="C40" s="587"/>
      <c r="D40" s="573"/>
      <c r="E40" s="574" t="s">
        <v>617</v>
      </c>
      <c r="F40" s="583"/>
      <c r="G40" s="584"/>
      <c r="H40" s="585"/>
      <c r="I40" s="586">
        <f>SUM(I38:I38)</f>
        <v>25000</v>
      </c>
    </row>
    <row r="41" spans="1:9" ht="15.75" customHeight="1" thickBot="1">
      <c r="A41" s="532" t="s">
        <v>103</v>
      </c>
      <c r="B41" s="533"/>
      <c r="C41" s="534"/>
      <c r="D41" s="534"/>
      <c r="E41" s="534"/>
      <c r="F41" s="534"/>
      <c r="G41" s="590"/>
      <c r="H41" s="591"/>
      <c r="I41" s="592">
        <f>I40+I37+I31</f>
        <v>186686</v>
      </c>
    </row>
  </sheetData>
  <sheetProtection/>
  <mergeCells count="23">
    <mergeCell ref="C5:D10"/>
    <mergeCell ref="A11:B16"/>
    <mergeCell ref="C11:D16"/>
    <mergeCell ref="A17:B19"/>
    <mergeCell ref="C17:D19"/>
    <mergeCell ref="I3:I4"/>
    <mergeCell ref="A3:B4"/>
    <mergeCell ref="E3:E4"/>
    <mergeCell ref="F3:F4"/>
    <mergeCell ref="G3:G4"/>
    <mergeCell ref="H3:H4"/>
    <mergeCell ref="C3:D4"/>
    <mergeCell ref="A5:B10"/>
    <mergeCell ref="A38:B40"/>
    <mergeCell ref="C38:D40"/>
    <mergeCell ref="C32:D37"/>
    <mergeCell ref="A24:B25"/>
    <mergeCell ref="A26:B31"/>
    <mergeCell ref="A32:B37"/>
    <mergeCell ref="E25:H25"/>
    <mergeCell ref="C24:D25"/>
    <mergeCell ref="E24:I24"/>
    <mergeCell ref="C26:D31"/>
  </mergeCells>
  <printOptions horizontalCentered="1"/>
  <pageMargins left="0.5905511811023623" right="0.31496062992125984" top="0.7874015748031497" bottom="0.7874015748031497" header="0.5905511811023623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登丸 早智子７７</dc:creator>
  <cp:keywords/>
  <dc:description/>
  <cp:lastModifiedBy>izm-k</cp:lastModifiedBy>
  <cp:lastPrinted>2010-12-20T08:36:27Z</cp:lastPrinted>
  <dcterms:created xsi:type="dcterms:W3CDTF">1997-01-08T22:48:59Z</dcterms:created>
  <dcterms:modified xsi:type="dcterms:W3CDTF">2010-12-20T08:38:59Z</dcterms:modified>
  <cp:category/>
  <cp:version/>
  <cp:contentType/>
  <cp:contentStatus/>
</cp:coreProperties>
</file>