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4"/>
  </bookViews>
  <sheets>
    <sheet name="7-1連合会" sheetId="1" r:id="rId1"/>
    <sheet name="7-2森林組合" sheetId="2" r:id="rId2"/>
    <sheet name="7-3生産森組" sheetId="3" r:id="rId3"/>
    <sheet name="7-4雇用労働者" sheetId="4" r:id="rId4"/>
    <sheet name="7-5入会資源 " sheetId="5" r:id="rId5"/>
  </sheets>
  <definedNames>
    <definedName name="_xlnm.Print_Area" localSheetId="1">'7-2森林組合'!$A$1:$J$48</definedName>
    <definedName name="_xlnm.Print_Area" localSheetId="2">'7-3生産森組'!$A$1:$L$74</definedName>
    <definedName name="_xlnm.Print_Area" localSheetId="3">'7-4雇用労働者'!$A$1:$J$38</definedName>
    <definedName name="_xlnm.Print_Titles" localSheetId="2">'7-3生産森組'!$1:$4</definedName>
  </definedNames>
  <calcPr fullCalcOnLoad="1"/>
</workbook>
</file>

<file path=xl/sharedStrings.xml><?xml version="1.0" encoding="utf-8"?>
<sst xmlns="http://schemas.openxmlformats.org/spreadsheetml/2006/main" count="309" uniqueCount="225">
  <si>
    <t>わたらせ</t>
  </si>
  <si>
    <t>赤城南麓</t>
  </si>
  <si>
    <t>碓氷川</t>
  </si>
  <si>
    <t>赤城南麓</t>
  </si>
  <si>
    <t>桐生広域</t>
  </si>
  <si>
    <t>第２表　森林組合</t>
  </si>
  <si>
    <t>（単位：人・千円・ha）</t>
  </si>
  <si>
    <t>森林組合（市町村）</t>
  </si>
  <si>
    <t>組合員数　　</t>
  </si>
  <si>
    <t>払込済出資金額</t>
  </si>
  <si>
    <t>総　　数</t>
  </si>
  <si>
    <t>正組合員</t>
  </si>
  <si>
    <t>准組合員</t>
  </si>
  <si>
    <t>片品村</t>
  </si>
  <si>
    <t>（長野原町）</t>
  </si>
  <si>
    <t>上野村</t>
  </si>
  <si>
    <t>多野東部</t>
  </si>
  <si>
    <t>下仁田町</t>
  </si>
  <si>
    <t>（下仁田町）</t>
  </si>
  <si>
    <t>南牧村</t>
  </si>
  <si>
    <t>鏑川東部</t>
  </si>
  <si>
    <t>（片 品 村）</t>
  </si>
  <si>
    <t>（上 野 村）</t>
  </si>
  <si>
    <t>（南 牧 村）</t>
  </si>
  <si>
    <t>組合数</t>
  </si>
  <si>
    <t>組合員数</t>
  </si>
  <si>
    <t>役　員　数</t>
  </si>
  <si>
    <t>経営森林面積</t>
  </si>
  <si>
    <t>総数</t>
  </si>
  <si>
    <t>理事</t>
  </si>
  <si>
    <t>監事</t>
  </si>
  <si>
    <t>人工林面積</t>
  </si>
  <si>
    <t>門前</t>
  </si>
  <si>
    <t>天神</t>
  </si>
  <si>
    <t>入須川</t>
  </si>
  <si>
    <t>後閑</t>
  </si>
  <si>
    <t>真政</t>
  </si>
  <si>
    <t>師</t>
  </si>
  <si>
    <t>上牧</t>
  </si>
  <si>
    <t>下津</t>
  </si>
  <si>
    <t>柿平</t>
  </si>
  <si>
    <t>多那</t>
  </si>
  <si>
    <t>輪組</t>
  </si>
  <si>
    <t>高戸谷</t>
  </si>
  <si>
    <t>砂川</t>
  </si>
  <si>
    <t>日向南郷</t>
  </si>
  <si>
    <t>日影南郷</t>
  </si>
  <si>
    <t>下川田</t>
  </si>
  <si>
    <t>岩下</t>
  </si>
  <si>
    <t>林</t>
  </si>
  <si>
    <t>干俣</t>
  </si>
  <si>
    <t>五反田</t>
  </si>
  <si>
    <t>（中之条町）</t>
  </si>
  <si>
    <t>千駄平</t>
  </si>
  <si>
    <t>破風の沢</t>
  </si>
  <si>
    <t>五領</t>
  </si>
  <si>
    <t>見沢</t>
  </si>
  <si>
    <t>南山</t>
  </si>
  <si>
    <t>梅沢茶屋ヶ松</t>
  </si>
  <si>
    <t>判形</t>
  </si>
  <si>
    <t>熊野</t>
  </si>
  <si>
    <t>北山</t>
  </si>
  <si>
    <t>北之谷</t>
  </si>
  <si>
    <t>月田</t>
  </si>
  <si>
    <t>金井</t>
  </si>
  <si>
    <t>半田</t>
  </si>
  <si>
    <t>中村</t>
  </si>
  <si>
    <t>上野原</t>
  </si>
  <si>
    <t>塩原</t>
  </si>
  <si>
    <t>穴原</t>
  </si>
  <si>
    <t>相間</t>
  </si>
  <si>
    <t>柏木山</t>
  </si>
  <si>
    <t>島山相吉</t>
  </si>
  <si>
    <t>中尾</t>
  </si>
  <si>
    <t>木ノ下</t>
  </si>
  <si>
    <t>横川</t>
  </si>
  <si>
    <t>土塩中組</t>
  </si>
  <si>
    <t>高萩</t>
  </si>
  <si>
    <t>馬山</t>
  </si>
  <si>
    <t>上丹生</t>
  </si>
  <si>
    <t>上高尾</t>
  </si>
  <si>
    <t>下高尾</t>
  </si>
  <si>
    <t>（川 場 村）</t>
  </si>
  <si>
    <t>（　  〃　  ）</t>
  </si>
  <si>
    <t>（沼 田 市）</t>
  </si>
  <si>
    <t>（嬬 恋 村）</t>
  </si>
  <si>
    <t>（高 山 村）</t>
  </si>
  <si>
    <t>（渋 川 市）</t>
  </si>
  <si>
    <t>（榛 東 村）</t>
  </si>
  <si>
    <t>第４表　　森林組合雇用労働者数</t>
  </si>
  <si>
    <t>（単位：人）</t>
  </si>
  <si>
    <t>森林組合</t>
  </si>
  <si>
    <t>うち作業班員</t>
  </si>
  <si>
    <t>59日以下</t>
  </si>
  <si>
    <t>60～149日</t>
  </si>
  <si>
    <t>150～209日</t>
  </si>
  <si>
    <t>210日以上</t>
  </si>
  <si>
    <t>第３表　　生産森林組合</t>
  </si>
  <si>
    <t>（　  〃　  ）</t>
  </si>
  <si>
    <t>　</t>
  </si>
  <si>
    <t>組合員所有　　　　森林面積</t>
  </si>
  <si>
    <t>払込済　　　　　　出資金額</t>
  </si>
  <si>
    <t>就　　　　　　労　　　　　　日　　　　　　数　　　　　別</t>
  </si>
  <si>
    <t>烏川流域</t>
  </si>
  <si>
    <t>神流川</t>
  </si>
  <si>
    <t>権田</t>
  </si>
  <si>
    <t>（富 岡 市）</t>
  </si>
  <si>
    <t>（神 流 町）</t>
  </si>
  <si>
    <t>生産森林組合名(所在市町村名)</t>
  </si>
  <si>
    <t>（単位：組合、人、千円、ha）</t>
  </si>
  <si>
    <t>利根沼田</t>
  </si>
  <si>
    <t>〔資料〕林業振興課</t>
  </si>
  <si>
    <t>利根上流森林計画区</t>
  </si>
  <si>
    <t>吾妻森林計画区</t>
  </si>
  <si>
    <t>利根下流森林計画区</t>
  </si>
  <si>
    <t>西毛森林計画区</t>
  </si>
  <si>
    <t>西毛森林計画区</t>
  </si>
  <si>
    <t>利根上流森林計画区</t>
  </si>
  <si>
    <t>吾妻森林計画区</t>
  </si>
  <si>
    <t>利根下流森林計画区</t>
  </si>
  <si>
    <t>西毛森林計画区</t>
  </si>
  <si>
    <t>平成 １２ 年度</t>
  </si>
  <si>
    <t>平成１２年度</t>
  </si>
  <si>
    <t>螺沢</t>
  </si>
  <si>
    <t>（前 橋 市）</t>
  </si>
  <si>
    <t>小平</t>
  </si>
  <si>
    <t>平成１７年度</t>
  </si>
  <si>
    <t>吾妻</t>
  </si>
  <si>
    <t>（甘楽町、富岡市）</t>
  </si>
  <si>
    <t>吾妻環境森林事務所</t>
  </si>
  <si>
    <t>（吉岡町、榛東村、渋川市）</t>
  </si>
  <si>
    <t>（桐生市（旧桐生市、新里村）、みどり市（旧大間々町））</t>
  </si>
  <si>
    <t>（桐生市（旧黒保根村）、みどり市（東村））</t>
  </si>
  <si>
    <t>（沼 田 市（旧利根村））</t>
  </si>
  <si>
    <t>（沼田市（旧沼田市、白沢村）、川場村、みなかみ町、昭和村）</t>
  </si>
  <si>
    <t>（みなかみ町）</t>
  </si>
  <si>
    <t>（東吾妻町）</t>
  </si>
  <si>
    <t>（みどり市）</t>
  </si>
  <si>
    <t>（高 崎 市）</t>
  </si>
  <si>
    <t>（安 中 市）</t>
  </si>
  <si>
    <t>（中之条町、東吾妻町、長野原町、嬬恋村、六合村、高山村）</t>
  </si>
  <si>
    <t>平成 １７ 年度</t>
  </si>
  <si>
    <t>渋川広域</t>
  </si>
  <si>
    <t>利根町</t>
  </si>
  <si>
    <t>第１表　　森林組合連合会</t>
  </si>
  <si>
    <t>（１）現　　況</t>
  </si>
  <si>
    <t>(単位：千円）</t>
  </si>
  <si>
    <t>年　　度</t>
  </si>
  <si>
    <t>会員数</t>
  </si>
  <si>
    <t>出　資　額</t>
  </si>
  <si>
    <t>外　部　出　資　金</t>
  </si>
  <si>
    <t>口　数</t>
  </si>
  <si>
    <t>総　額</t>
  </si>
  <si>
    <t>払込済</t>
  </si>
  <si>
    <t>全森連</t>
  </si>
  <si>
    <t>農林中金</t>
  </si>
  <si>
    <t>その他</t>
  </si>
  <si>
    <t>販売部門</t>
  </si>
  <si>
    <t>販売事業</t>
  </si>
  <si>
    <t>受託販売、買取販売</t>
  </si>
  <si>
    <t>加工事業</t>
  </si>
  <si>
    <t>建設等事業</t>
  </si>
  <si>
    <t>請負、販売</t>
  </si>
  <si>
    <t>購買部門</t>
  </si>
  <si>
    <t>購買事業</t>
  </si>
  <si>
    <t>林業用機械、肥料、薬剤、山行苗等</t>
  </si>
  <si>
    <t>養苗事業</t>
  </si>
  <si>
    <t>利用部門</t>
  </si>
  <si>
    <t>調査設計事業</t>
  </si>
  <si>
    <t>森林保険事業</t>
  </si>
  <si>
    <t>森林病害虫防除事業</t>
  </si>
  <si>
    <t>金融部門</t>
  </si>
  <si>
    <t>貸付事業</t>
  </si>
  <si>
    <t>当期貸付高  　   件</t>
  </si>
  <si>
    <t>農林漁業資金</t>
  </si>
  <si>
    <t>　　　〃　　　　  　0件</t>
  </si>
  <si>
    <t>農林中金資金</t>
  </si>
  <si>
    <t>　　　〃　　　　　0件</t>
  </si>
  <si>
    <t>第５表　入会資源総合活用促進対策事業</t>
  </si>
  <si>
    <t>（単位：集団・ha）</t>
  </si>
  <si>
    <t>環境森林事務所</t>
  </si>
  <si>
    <t>実　　績　　累　　計</t>
  </si>
  <si>
    <t>備　　　　考</t>
  </si>
  <si>
    <t>集　団　数</t>
  </si>
  <si>
    <t>面　　積</t>
  </si>
  <si>
    <t>未整備集団５４９集団</t>
  </si>
  <si>
    <t>2000年センサス：</t>
  </si>
  <si>
    <t>渋　川</t>
  </si>
  <si>
    <t>高　崎</t>
  </si>
  <si>
    <t>藤　岡</t>
  </si>
  <si>
    <t>富　岡</t>
  </si>
  <si>
    <t>利根</t>
  </si>
  <si>
    <t>桐　生</t>
  </si>
  <si>
    <t>（注）１　実績累計は昭和４２年度以降の各年度末における数値</t>
  </si>
  <si>
    <t>　　　２　（　　）内数字は整備済のもので内数</t>
  </si>
  <si>
    <t>利根沼田環境森林事務所</t>
  </si>
  <si>
    <t>（前橋市）</t>
  </si>
  <si>
    <t>（藤岡市、高崎市(吉井町)）</t>
  </si>
  <si>
    <t>西部環境森林事務所</t>
  </si>
  <si>
    <t>藤岡森林事務所</t>
  </si>
  <si>
    <t>富岡森林事務所</t>
  </si>
  <si>
    <t>桐生森林事務所</t>
  </si>
  <si>
    <t>渋川森林事務所</t>
  </si>
  <si>
    <t>注１）　本表に掲げる52組合のほか、設立認可されたが現在活動を休止している生産森林組合が7組合ある。</t>
  </si>
  <si>
    <t>0件</t>
  </si>
  <si>
    <t>（高 崎 市(吉井町を除く））</t>
  </si>
  <si>
    <t>平成２１年度</t>
  </si>
  <si>
    <t>（２）主な経済事業（平成21年4月1日～22年3月31日）</t>
  </si>
  <si>
    <t>森林組合連合会平成21年度業務報告書から</t>
  </si>
  <si>
    <t>（　　〃　　）</t>
  </si>
  <si>
    <t>注２）　森林組合名及び数値は、平成２１事業年度末現在のものである。（平成２２年度森林組合一斉調査から）</t>
  </si>
  <si>
    <t>注）森林組合名及び数値は、平成２１事業年度末現在のものである。（平成２２年度森林組合一斉調査から）</t>
  </si>
  <si>
    <t>平成２1年度</t>
  </si>
  <si>
    <t>直営生産　13千本</t>
  </si>
  <si>
    <t>森林国営保険　　658件</t>
  </si>
  <si>
    <t>樹幹注入　19件</t>
  </si>
  <si>
    <t>林道・治山設計、森林調査　　130件</t>
  </si>
  <si>
    <t>平成１２年度</t>
  </si>
  <si>
    <t>平成１７年度</t>
  </si>
  <si>
    <t xml:space="preserve">  </t>
  </si>
  <si>
    <t>平成１２年度</t>
  </si>
  <si>
    <t>平成１７年度</t>
  </si>
  <si>
    <t xml:space="preserve"> 31件</t>
  </si>
  <si>
    <t>平成２１年度</t>
  </si>
  <si>
    <t>11,892ha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</si>
</sst>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  <numFmt numFmtId="178" formatCode="#,##0_ "/>
    <numFmt numFmtId="179" formatCode="#,##0;\-#,##0;&quot;-&quot;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b/>
      <sz val="10"/>
      <name val="ＭＳ ＰＲゴシック"/>
      <family val="3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 horizontal="distributed" vertical="center"/>
    </xf>
    <xf numFmtId="3" fontId="2" fillId="0" borderId="7" xfId="0" applyNumberFormat="1" applyFont="1" applyFill="1" applyBorder="1" applyAlignment="1">
      <alignment vertical="center"/>
    </xf>
    <xf numFmtId="3" fontId="4" fillId="0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 applyProtection="1">
      <alignment vertical="center"/>
      <protection locked="0"/>
    </xf>
    <xf numFmtId="178" fontId="2" fillId="0" borderId="6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/>
    </xf>
    <xf numFmtId="179" fontId="2" fillId="0" borderId="2" xfId="16" applyNumberFormat="1" applyFont="1" applyFill="1" applyBorder="1" applyAlignment="1">
      <alignment vertical="center"/>
    </xf>
    <xf numFmtId="179" fontId="2" fillId="0" borderId="7" xfId="16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/>
    </xf>
    <xf numFmtId="179" fontId="4" fillId="0" borderId="2" xfId="16" applyNumberFormat="1" applyFont="1" applyFill="1" applyBorder="1" applyAlignment="1">
      <alignment vertical="center"/>
    </xf>
    <xf numFmtId="179" fontId="4" fillId="0" borderId="7" xfId="16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38" fontId="2" fillId="0" borderId="3" xfId="16" applyFont="1" applyFill="1" applyBorder="1" applyAlignment="1">
      <alignment vertical="center"/>
    </xf>
    <xf numFmtId="38" fontId="2" fillId="0" borderId="6" xfId="16" applyFont="1" applyFill="1" applyBorder="1" applyAlignment="1">
      <alignment vertical="center"/>
    </xf>
    <xf numFmtId="0" fontId="2" fillId="0" borderId="5" xfId="0" applyFont="1" applyFill="1" applyBorder="1" applyAlignment="1">
      <alignment/>
    </xf>
    <xf numFmtId="179" fontId="2" fillId="0" borderId="7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distributed" vertical="center"/>
    </xf>
    <xf numFmtId="176" fontId="2" fillId="0" borderId="0" xfId="0" applyNumberFormat="1" applyFont="1" applyFill="1" applyBorder="1" applyAlignment="1">
      <alignment vertical="center"/>
    </xf>
    <xf numFmtId="38" fontId="2" fillId="0" borderId="19" xfId="16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38" fontId="4" fillId="0" borderId="19" xfId="16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38" fontId="2" fillId="0" borderId="0" xfId="0" applyNumberFormat="1" applyFont="1" applyFill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178" fontId="2" fillId="0" borderId="15" xfId="0" applyNumberFormat="1" applyFont="1" applyFill="1" applyBorder="1" applyAlignment="1">
      <alignment vertical="center"/>
    </xf>
    <xf numFmtId="178" fontId="2" fillId="0" borderId="33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178" fontId="2" fillId="0" borderId="32" xfId="0" applyNumberFormat="1" applyFont="1" applyFill="1" applyBorder="1" applyAlignment="1">
      <alignment vertical="center"/>
    </xf>
    <xf numFmtId="179" fontId="2" fillId="0" borderId="2" xfId="16" applyNumberFormat="1" applyFont="1" applyFill="1" applyBorder="1" applyAlignment="1" applyProtection="1">
      <alignment vertical="center"/>
      <protection locked="0"/>
    </xf>
    <xf numFmtId="179" fontId="2" fillId="0" borderId="7" xfId="16" applyNumberFormat="1" applyFont="1" applyFill="1" applyBorder="1" applyAlignment="1" applyProtection="1">
      <alignment vertical="center"/>
      <protection locked="0"/>
    </xf>
    <xf numFmtId="179" fontId="4" fillId="0" borderId="7" xfId="0" applyNumberFormat="1" applyFont="1" applyFill="1" applyBorder="1" applyAlignment="1">
      <alignment vertical="center"/>
    </xf>
    <xf numFmtId="179" fontId="2" fillId="0" borderId="7" xfId="0" applyNumberFormat="1" applyFont="1" applyFill="1" applyBorder="1" applyAlignment="1" applyProtection="1">
      <alignment vertical="center"/>
      <protection locked="0"/>
    </xf>
    <xf numFmtId="179" fontId="2" fillId="0" borderId="7" xfId="0" applyNumberFormat="1" applyFont="1" applyFill="1" applyBorder="1" applyAlignment="1" applyProtection="1">
      <alignment horizontal="right" vertical="center"/>
      <protection locked="0"/>
    </xf>
    <xf numFmtId="0" fontId="2" fillId="0" borderId="3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distributed" vertical="center"/>
    </xf>
    <xf numFmtId="0" fontId="2" fillId="0" borderId="37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39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38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distributed" vertical="center"/>
    </xf>
    <xf numFmtId="0" fontId="2" fillId="0" borderId="40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38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178" fontId="2" fillId="0" borderId="44" xfId="0" applyNumberFormat="1" applyFont="1" applyFill="1" applyBorder="1" applyAlignment="1">
      <alignment vertical="center"/>
    </xf>
    <xf numFmtId="3" fontId="4" fillId="0" borderId="7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179" fontId="2" fillId="0" borderId="7" xfId="0" applyNumberFormat="1" applyFont="1" applyFill="1" applyBorder="1" applyAlignment="1">
      <alignment horizontal="right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7"/>
  <sheetViews>
    <sheetView workbookViewId="0" topLeftCell="A1">
      <selection activeCell="O7" sqref="O7"/>
    </sheetView>
  </sheetViews>
  <sheetFormatPr defaultColWidth="9.00390625" defaultRowHeight="13.5"/>
  <cols>
    <col min="1" max="1" width="0.875" style="1" customWidth="1"/>
    <col min="2" max="2" width="2.625" style="1" customWidth="1"/>
    <col min="3" max="3" width="10.50390625" style="1" customWidth="1"/>
    <col min="4" max="4" width="8.625" style="1" customWidth="1"/>
    <col min="5" max="10" width="10.00390625" style="1" customWidth="1"/>
    <col min="11" max="11" width="9.50390625" style="1" customWidth="1"/>
    <col min="12" max="16384" width="9.00390625" style="1" customWidth="1"/>
  </cols>
  <sheetData>
    <row r="2" s="5" customFormat="1" ht="14.25">
      <c r="B2" s="4" t="s">
        <v>144</v>
      </c>
    </row>
    <row r="3" s="5" customFormat="1" ht="13.5" customHeight="1"/>
    <row r="4" spans="2:11" s="5" customFormat="1" ht="17.25" customHeight="1">
      <c r="B4" s="5" t="s">
        <v>145</v>
      </c>
      <c r="K4" s="6" t="s">
        <v>146</v>
      </c>
    </row>
    <row r="5" spans="2:11" s="8" customFormat="1" ht="12">
      <c r="B5" s="90" t="s">
        <v>147</v>
      </c>
      <c r="C5" s="91"/>
      <c r="D5" s="94" t="s">
        <v>148</v>
      </c>
      <c r="E5" s="88" t="s">
        <v>149</v>
      </c>
      <c r="F5" s="85"/>
      <c r="G5" s="89"/>
      <c r="H5" s="88" t="s">
        <v>150</v>
      </c>
      <c r="I5" s="85"/>
      <c r="J5" s="85"/>
      <c r="K5" s="89"/>
    </row>
    <row r="6" spans="2:11" s="8" customFormat="1" ht="18" customHeight="1">
      <c r="B6" s="92"/>
      <c r="C6" s="93"/>
      <c r="D6" s="95"/>
      <c r="E6" s="43" t="s">
        <v>151</v>
      </c>
      <c r="F6" s="44" t="s">
        <v>152</v>
      </c>
      <c r="G6" s="45" t="s">
        <v>153</v>
      </c>
      <c r="H6" s="43" t="s">
        <v>152</v>
      </c>
      <c r="I6" s="44" t="s">
        <v>154</v>
      </c>
      <c r="J6" s="44" t="s">
        <v>155</v>
      </c>
      <c r="K6" s="45" t="s">
        <v>156</v>
      </c>
    </row>
    <row r="7" spans="1:11" s="5" customFormat="1" ht="18" customHeight="1">
      <c r="A7" s="10"/>
      <c r="B7" s="86" t="s">
        <v>220</v>
      </c>
      <c r="C7" s="96"/>
      <c r="D7" s="46">
        <v>28</v>
      </c>
      <c r="E7" s="47">
        <v>33096</v>
      </c>
      <c r="F7" s="48">
        <v>99288</v>
      </c>
      <c r="G7" s="49">
        <v>99288</v>
      </c>
      <c r="H7" s="47">
        <f>SUM(I7:K7)</f>
        <v>39274</v>
      </c>
      <c r="I7" s="48">
        <v>20760</v>
      </c>
      <c r="J7" s="48">
        <v>18014</v>
      </c>
      <c r="K7" s="49">
        <v>500</v>
      </c>
    </row>
    <row r="8" spans="1:11" s="5" customFormat="1" ht="18" customHeight="1">
      <c r="A8" s="10"/>
      <c r="B8" s="86" t="s">
        <v>221</v>
      </c>
      <c r="C8" s="96"/>
      <c r="D8" s="46">
        <v>17</v>
      </c>
      <c r="E8" s="47">
        <v>33096</v>
      </c>
      <c r="F8" s="48">
        <v>99288</v>
      </c>
      <c r="G8" s="49">
        <v>99288</v>
      </c>
      <c r="H8" s="47">
        <f>SUM(I8:K8)</f>
        <v>60424</v>
      </c>
      <c r="I8" s="48">
        <v>23850</v>
      </c>
      <c r="J8" s="48">
        <v>36074</v>
      </c>
      <c r="K8" s="49">
        <v>500</v>
      </c>
    </row>
    <row r="9" spans="1:11" s="12" customFormat="1" ht="18" customHeight="1">
      <c r="A9" s="16"/>
      <c r="B9" s="140" t="s">
        <v>206</v>
      </c>
      <c r="C9" s="141"/>
      <c r="D9" s="72">
        <v>16</v>
      </c>
      <c r="E9" s="73">
        <v>33096</v>
      </c>
      <c r="F9" s="74">
        <v>99288</v>
      </c>
      <c r="G9" s="75">
        <v>99288</v>
      </c>
      <c r="H9" s="73">
        <f>SUM(I9:K9)</f>
        <v>60424</v>
      </c>
      <c r="I9" s="74">
        <v>23850</v>
      </c>
      <c r="J9" s="74">
        <v>36074</v>
      </c>
      <c r="K9" s="75">
        <v>500</v>
      </c>
    </row>
    <row r="10" s="5" customFormat="1" ht="18" customHeight="1"/>
    <row r="11" spans="2:11" s="5" customFormat="1" ht="18" customHeight="1">
      <c r="B11" s="5" t="s">
        <v>207</v>
      </c>
      <c r="K11" s="6" t="s">
        <v>146</v>
      </c>
    </row>
    <row r="12" spans="2:11" s="5" customFormat="1" ht="18" customHeight="1">
      <c r="B12" s="97" t="s">
        <v>157</v>
      </c>
      <c r="C12" s="98"/>
      <c r="D12" s="99"/>
      <c r="E12" s="50"/>
      <c r="F12" s="17"/>
      <c r="G12" s="17"/>
      <c r="H12" s="17"/>
      <c r="I12" s="17"/>
      <c r="J12" s="51"/>
      <c r="K12" s="52"/>
    </row>
    <row r="13" spans="2:11" s="5" customFormat="1" ht="18" customHeight="1">
      <c r="B13" s="53"/>
      <c r="C13" s="86" t="s">
        <v>158</v>
      </c>
      <c r="D13" s="87"/>
      <c r="E13" s="54" t="s">
        <v>159</v>
      </c>
      <c r="F13" s="9"/>
      <c r="G13" s="9"/>
      <c r="H13" s="9"/>
      <c r="I13" s="9"/>
      <c r="J13" s="55"/>
      <c r="K13" s="76">
        <v>249752</v>
      </c>
    </row>
    <row r="14" spans="2:11" s="5" customFormat="1" ht="18" customHeight="1">
      <c r="B14" s="53"/>
      <c r="C14" s="86" t="s">
        <v>160</v>
      </c>
      <c r="D14" s="87"/>
      <c r="E14" s="54"/>
      <c r="F14" s="9"/>
      <c r="G14" s="9"/>
      <c r="H14" s="9"/>
      <c r="I14" s="9"/>
      <c r="J14" s="55"/>
      <c r="K14" s="76">
        <v>24016</v>
      </c>
    </row>
    <row r="15" spans="2:11" s="5" customFormat="1" ht="18" customHeight="1">
      <c r="B15" s="53"/>
      <c r="C15" s="100" t="s">
        <v>161</v>
      </c>
      <c r="D15" s="101"/>
      <c r="E15" s="56" t="s">
        <v>162</v>
      </c>
      <c r="F15" s="57"/>
      <c r="G15" s="57"/>
      <c r="H15" s="57"/>
      <c r="I15" s="57"/>
      <c r="J15" s="58"/>
      <c r="K15" s="76">
        <v>136004</v>
      </c>
    </row>
    <row r="16" spans="2:11" s="5" customFormat="1" ht="18" customHeight="1">
      <c r="B16" s="102" t="s">
        <v>163</v>
      </c>
      <c r="C16" s="103"/>
      <c r="D16" s="104"/>
      <c r="E16" s="9"/>
      <c r="F16" s="9"/>
      <c r="G16" s="9"/>
      <c r="H16" s="9"/>
      <c r="I16" s="9"/>
      <c r="J16" s="9"/>
      <c r="K16" s="77"/>
    </row>
    <row r="17" spans="2:11" s="5" customFormat="1" ht="18" customHeight="1">
      <c r="B17" s="53"/>
      <c r="C17" s="86" t="s">
        <v>164</v>
      </c>
      <c r="D17" s="87"/>
      <c r="E17" s="105" t="s">
        <v>165</v>
      </c>
      <c r="F17" s="106"/>
      <c r="G17" s="106"/>
      <c r="H17" s="106"/>
      <c r="I17" s="106"/>
      <c r="J17" s="9"/>
      <c r="K17" s="76">
        <v>150996</v>
      </c>
    </row>
    <row r="18" spans="2:11" s="5" customFormat="1" ht="18" customHeight="1">
      <c r="B18" s="59"/>
      <c r="C18" s="100" t="s">
        <v>166</v>
      </c>
      <c r="D18" s="101"/>
      <c r="E18" s="142" t="s">
        <v>213</v>
      </c>
      <c r="F18" s="143"/>
      <c r="G18" s="143"/>
      <c r="H18" s="143"/>
      <c r="I18" s="9"/>
      <c r="J18" s="9"/>
      <c r="K18" s="144">
        <v>1461</v>
      </c>
    </row>
    <row r="19" spans="2:11" s="5" customFormat="1" ht="18" customHeight="1">
      <c r="B19" s="102" t="s">
        <v>167</v>
      </c>
      <c r="C19" s="103"/>
      <c r="D19" s="104"/>
      <c r="E19" s="60"/>
      <c r="F19" s="61"/>
      <c r="G19" s="61"/>
      <c r="H19" s="61"/>
      <c r="I19" s="61"/>
      <c r="J19" s="62"/>
      <c r="K19" s="76"/>
    </row>
    <row r="20" spans="2:11" s="5" customFormat="1" ht="18" customHeight="1">
      <c r="B20" s="53"/>
      <c r="C20" s="86" t="s">
        <v>168</v>
      </c>
      <c r="D20" s="87"/>
      <c r="E20" s="54" t="s">
        <v>216</v>
      </c>
      <c r="F20" s="9"/>
      <c r="G20" s="9"/>
      <c r="H20" s="9"/>
      <c r="I20" s="9"/>
      <c r="J20" s="55"/>
      <c r="K20" s="76">
        <v>234010</v>
      </c>
    </row>
    <row r="21" spans="2:11" s="5" customFormat="1" ht="18" customHeight="1">
      <c r="B21" s="53"/>
      <c r="C21" s="86" t="s">
        <v>169</v>
      </c>
      <c r="D21" s="87"/>
      <c r="E21" s="54" t="s">
        <v>214</v>
      </c>
      <c r="F21" s="9"/>
      <c r="G21" s="9"/>
      <c r="H21" s="9"/>
      <c r="I21" s="9"/>
      <c r="J21" s="55"/>
      <c r="K21" s="76">
        <v>64312</v>
      </c>
    </row>
    <row r="22" spans="2:11" s="5" customFormat="1" ht="18" customHeight="1">
      <c r="B22" s="53"/>
      <c r="C22" s="100" t="s">
        <v>170</v>
      </c>
      <c r="D22" s="101"/>
      <c r="E22" s="56" t="s">
        <v>215</v>
      </c>
      <c r="F22" s="57"/>
      <c r="G22" s="57"/>
      <c r="H22" s="57"/>
      <c r="I22" s="57"/>
      <c r="J22" s="58"/>
      <c r="K22" s="76">
        <v>33961</v>
      </c>
    </row>
    <row r="23" spans="2:11" s="5" customFormat="1" ht="18" customHeight="1">
      <c r="B23" s="102" t="s">
        <v>171</v>
      </c>
      <c r="C23" s="103"/>
      <c r="D23" s="104"/>
      <c r="E23" s="9"/>
      <c r="F23" s="9"/>
      <c r="G23" s="9"/>
      <c r="H23" s="9"/>
      <c r="I23" s="9"/>
      <c r="J23" s="9"/>
      <c r="K23" s="77"/>
    </row>
    <row r="24" spans="2:11" s="5" customFormat="1" ht="18" customHeight="1">
      <c r="B24" s="53"/>
      <c r="C24" s="86" t="s">
        <v>172</v>
      </c>
      <c r="D24" s="87"/>
      <c r="E24" s="9" t="s">
        <v>173</v>
      </c>
      <c r="F24" s="78" t="s">
        <v>222</v>
      </c>
      <c r="G24" s="9"/>
      <c r="H24" s="9"/>
      <c r="I24" s="9"/>
      <c r="J24" s="9"/>
      <c r="K24" s="76">
        <v>546500</v>
      </c>
    </row>
    <row r="25" spans="2:11" s="5" customFormat="1" ht="18" customHeight="1">
      <c r="B25" s="53"/>
      <c r="C25" s="86" t="s">
        <v>174</v>
      </c>
      <c r="D25" s="87"/>
      <c r="E25" s="9" t="s">
        <v>175</v>
      </c>
      <c r="F25" s="78" t="s">
        <v>204</v>
      </c>
      <c r="G25" s="9"/>
      <c r="H25" s="9"/>
      <c r="I25" s="9"/>
      <c r="J25" s="9"/>
      <c r="K25" s="76">
        <v>0</v>
      </c>
    </row>
    <row r="26" spans="2:11" s="5" customFormat="1" ht="18" customHeight="1">
      <c r="B26" s="63"/>
      <c r="C26" s="107" t="s">
        <v>176</v>
      </c>
      <c r="D26" s="108"/>
      <c r="E26" s="14" t="s">
        <v>177</v>
      </c>
      <c r="F26" s="18" t="s">
        <v>204</v>
      </c>
      <c r="G26" s="14"/>
      <c r="H26" s="14"/>
      <c r="I26" s="14"/>
      <c r="J26" s="14"/>
      <c r="K26" s="79">
        <v>0</v>
      </c>
    </row>
    <row r="27" spans="2:5" s="5" customFormat="1" ht="12">
      <c r="B27" s="5" t="s">
        <v>111</v>
      </c>
      <c r="E27" s="5" t="s">
        <v>208</v>
      </c>
    </row>
    <row r="28" s="5" customFormat="1" ht="12"/>
    <row r="29" s="5" customFormat="1" ht="12"/>
    <row r="30" s="5" customFormat="1" ht="12"/>
    <row r="31" s="5" customFormat="1" ht="12"/>
    <row r="49" ht="47.25" customHeight="1"/>
  </sheetData>
  <mergeCells count="24">
    <mergeCell ref="E18:H18"/>
    <mergeCell ref="E17:I17"/>
    <mergeCell ref="C26:D26"/>
    <mergeCell ref="C22:D22"/>
    <mergeCell ref="B23:D23"/>
    <mergeCell ref="C24:D24"/>
    <mergeCell ref="C25:D25"/>
    <mergeCell ref="C18:D18"/>
    <mergeCell ref="B19:D19"/>
    <mergeCell ref="C20:D20"/>
    <mergeCell ref="C21:D21"/>
    <mergeCell ref="C15:D15"/>
    <mergeCell ref="B16:D16"/>
    <mergeCell ref="C17:D17"/>
    <mergeCell ref="C14:D14"/>
    <mergeCell ref="H5:K5"/>
    <mergeCell ref="E5:G5"/>
    <mergeCell ref="B5:C6"/>
    <mergeCell ref="D5:D6"/>
    <mergeCell ref="B7:C7"/>
    <mergeCell ref="B9:C9"/>
    <mergeCell ref="B12:D12"/>
    <mergeCell ref="C13:D13"/>
    <mergeCell ref="B8:C8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zoomScaleSheetLayoutView="10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M16" sqref="M16"/>
    </sheetView>
  </sheetViews>
  <sheetFormatPr defaultColWidth="9.00390625" defaultRowHeight="13.5"/>
  <cols>
    <col min="1" max="1" width="1.25" style="1" customWidth="1"/>
    <col min="2" max="2" width="4.75390625" style="1" customWidth="1"/>
    <col min="3" max="4" width="13.625" style="1" customWidth="1"/>
    <col min="5" max="7" width="11.125" style="1" customWidth="1"/>
    <col min="8" max="9" width="13.625" style="1" customWidth="1"/>
    <col min="10" max="10" width="3.375" style="1" customWidth="1"/>
    <col min="11" max="16384" width="9.00390625" style="1" customWidth="1"/>
  </cols>
  <sheetData>
    <row r="1" s="5" customFormat="1" ht="14.25">
      <c r="B1" s="4" t="s">
        <v>5</v>
      </c>
    </row>
    <row r="2" s="5" customFormat="1" ht="13.5" customHeight="1">
      <c r="I2" s="6" t="s">
        <v>6</v>
      </c>
    </row>
    <row r="3" spans="1:9" s="8" customFormat="1" ht="15" customHeight="1">
      <c r="A3" s="19"/>
      <c r="B3" s="120" t="s">
        <v>7</v>
      </c>
      <c r="C3" s="120"/>
      <c r="D3" s="121"/>
      <c r="E3" s="117" t="s">
        <v>8</v>
      </c>
      <c r="F3" s="118"/>
      <c r="G3" s="119"/>
      <c r="H3" s="114" t="s">
        <v>9</v>
      </c>
      <c r="I3" s="114" t="s">
        <v>100</v>
      </c>
    </row>
    <row r="4" spans="1:9" s="8" customFormat="1" ht="15" customHeight="1">
      <c r="A4" s="19"/>
      <c r="B4" s="122"/>
      <c r="C4" s="122"/>
      <c r="D4" s="123"/>
      <c r="E4" s="20" t="s">
        <v>10</v>
      </c>
      <c r="F4" s="20" t="s">
        <v>11</v>
      </c>
      <c r="G4" s="20" t="s">
        <v>12</v>
      </c>
      <c r="H4" s="116"/>
      <c r="I4" s="115"/>
    </row>
    <row r="5" spans="1:9" s="5" customFormat="1" ht="15" customHeight="1">
      <c r="A5" s="10"/>
      <c r="B5" s="86" t="s">
        <v>121</v>
      </c>
      <c r="C5" s="86"/>
      <c r="D5" s="124"/>
      <c r="E5" s="21">
        <f>F5+G5</f>
        <v>25336</v>
      </c>
      <c r="F5" s="21">
        <v>24095</v>
      </c>
      <c r="G5" s="21">
        <v>1241</v>
      </c>
      <c r="H5" s="21">
        <v>434147</v>
      </c>
      <c r="I5" s="21">
        <v>144862</v>
      </c>
    </row>
    <row r="6" spans="1:9" s="5" customFormat="1" ht="15" customHeight="1">
      <c r="A6" s="10"/>
      <c r="B6" s="86" t="s">
        <v>141</v>
      </c>
      <c r="C6" s="86"/>
      <c r="D6" s="124"/>
      <c r="E6" s="21">
        <f>F6+G6</f>
        <v>24008</v>
      </c>
      <c r="F6" s="21">
        <v>22965</v>
      </c>
      <c r="G6" s="21">
        <v>1043</v>
      </c>
      <c r="H6" s="21">
        <v>523760</v>
      </c>
      <c r="I6" s="21">
        <v>138263</v>
      </c>
    </row>
    <row r="7" spans="1:9" s="12" customFormat="1" ht="15" customHeight="1">
      <c r="A7" s="16"/>
      <c r="B7" s="109" t="s">
        <v>206</v>
      </c>
      <c r="C7" s="109"/>
      <c r="D7" s="124"/>
      <c r="E7" s="145">
        <f>SUM(E9,E16,E20,E31)</f>
        <v>23412</v>
      </c>
      <c r="F7" s="145">
        <f>SUM(F9,F16,F20,F31)</f>
        <v>22343</v>
      </c>
      <c r="G7" s="145">
        <f>SUM(G9,G16,G20,G31)</f>
        <v>1069</v>
      </c>
      <c r="H7" s="145">
        <f>SUM(H9,H16,H20,H31)</f>
        <v>529837.8</v>
      </c>
      <c r="I7" s="145">
        <f>SUM(I9,I16,I20,I31)</f>
        <v>136321</v>
      </c>
    </row>
    <row r="8" spans="1:9" s="5" customFormat="1" ht="15" customHeight="1">
      <c r="A8" s="10"/>
      <c r="B8" s="9"/>
      <c r="C8" s="9"/>
      <c r="D8" s="10"/>
      <c r="E8" s="23"/>
      <c r="F8" s="23"/>
      <c r="G8" s="23"/>
      <c r="H8" s="23"/>
      <c r="I8" s="23"/>
    </row>
    <row r="9" spans="1:9" s="12" customFormat="1" ht="15" customHeight="1">
      <c r="A9" s="16"/>
      <c r="B9" s="11" t="s">
        <v>112</v>
      </c>
      <c r="C9" s="11"/>
      <c r="D9" s="16"/>
      <c r="E9" s="24">
        <f>E10</f>
        <v>5034</v>
      </c>
      <c r="F9" s="24">
        <f>F10</f>
        <v>4976</v>
      </c>
      <c r="G9" s="24">
        <f>G10</f>
        <v>58</v>
      </c>
      <c r="H9" s="24">
        <f>H10</f>
        <v>91912.7</v>
      </c>
      <c r="I9" s="24">
        <f>I10</f>
        <v>23389</v>
      </c>
    </row>
    <row r="10" spans="1:9" s="12" customFormat="1" ht="15" customHeight="1">
      <c r="A10" s="16"/>
      <c r="B10" s="22"/>
      <c r="C10" s="109" t="s">
        <v>195</v>
      </c>
      <c r="D10" s="110"/>
      <c r="E10" s="24">
        <f>SUM(E11:E14)</f>
        <v>5034</v>
      </c>
      <c r="F10" s="24">
        <f>SUM(F11:F14)</f>
        <v>4976</v>
      </c>
      <c r="G10" s="24">
        <f>SUM(G11:G14)</f>
        <v>58</v>
      </c>
      <c r="H10" s="24">
        <f>SUM(H11:H14)</f>
        <v>91912.7</v>
      </c>
      <c r="I10" s="24">
        <f>SUM(I11:I14)</f>
        <v>23389</v>
      </c>
    </row>
    <row r="11" spans="1:9" s="5" customFormat="1" ht="15" customHeight="1">
      <c r="A11" s="10"/>
      <c r="B11" s="9"/>
      <c r="C11" s="15" t="s">
        <v>13</v>
      </c>
      <c r="D11" s="19" t="s">
        <v>21</v>
      </c>
      <c r="E11" s="23">
        <f>F11+G11</f>
        <v>703</v>
      </c>
      <c r="F11" s="25">
        <v>701</v>
      </c>
      <c r="G11" s="25">
        <v>2</v>
      </c>
      <c r="H11" s="25">
        <v>4829</v>
      </c>
      <c r="I11" s="25">
        <v>4965</v>
      </c>
    </row>
    <row r="12" spans="1:9" s="5" customFormat="1" ht="15" customHeight="1">
      <c r="A12" s="10"/>
      <c r="B12" s="9"/>
      <c r="C12" s="15" t="s">
        <v>143</v>
      </c>
      <c r="D12" s="19"/>
      <c r="E12" s="23">
        <f>F12+G12</f>
        <v>481</v>
      </c>
      <c r="F12" s="25">
        <v>481</v>
      </c>
      <c r="G12" s="25"/>
      <c r="H12" s="25">
        <v>5698.3</v>
      </c>
      <c r="I12" s="25">
        <v>3274</v>
      </c>
    </row>
    <row r="13" spans="1:9" s="5" customFormat="1" ht="15" customHeight="1">
      <c r="A13" s="10"/>
      <c r="B13" s="9"/>
      <c r="C13" s="106" t="s">
        <v>133</v>
      </c>
      <c r="D13" s="113"/>
      <c r="E13" s="23"/>
      <c r="F13" s="25"/>
      <c r="G13" s="25"/>
      <c r="H13" s="25"/>
      <c r="I13" s="25"/>
    </row>
    <row r="14" spans="1:9" s="5" customFormat="1" ht="15" customHeight="1">
      <c r="A14" s="10"/>
      <c r="B14" s="9"/>
      <c r="C14" s="15" t="s">
        <v>110</v>
      </c>
      <c r="D14" s="10"/>
      <c r="E14" s="23">
        <f>F14+G14</f>
        <v>3850</v>
      </c>
      <c r="F14" s="25">
        <v>3794</v>
      </c>
      <c r="G14" s="25">
        <v>56</v>
      </c>
      <c r="H14" s="25">
        <v>81385.4</v>
      </c>
      <c r="I14" s="25">
        <v>15150</v>
      </c>
    </row>
    <row r="15" spans="1:9" s="5" customFormat="1" ht="30" customHeight="1">
      <c r="A15" s="10"/>
      <c r="B15" s="9"/>
      <c r="C15" s="111" t="s">
        <v>134</v>
      </c>
      <c r="D15" s="112"/>
      <c r="E15" s="23"/>
      <c r="F15" s="23"/>
      <c r="G15" s="23"/>
      <c r="H15" s="23"/>
      <c r="I15" s="23"/>
    </row>
    <row r="16" spans="1:9" s="12" customFormat="1" ht="15" customHeight="1">
      <c r="A16" s="16"/>
      <c r="B16" s="11" t="s">
        <v>113</v>
      </c>
      <c r="C16" s="11"/>
      <c r="D16" s="16"/>
      <c r="E16" s="24">
        <f>E17</f>
        <v>3350</v>
      </c>
      <c r="F16" s="24">
        <f>F17</f>
        <v>3350</v>
      </c>
      <c r="G16" s="24"/>
      <c r="H16" s="24">
        <f>H17</f>
        <v>67519.6</v>
      </c>
      <c r="I16" s="24">
        <f>I17</f>
        <v>23488</v>
      </c>
    </row>
    <row r="17" spans="1:9" s="12" customFormat="1" ht="15" customHeight="1">
      <c r="A17" s="16"/>
      <c r="B17" s="22"/>
      <c r="C17" s="109" t="s">
        <v>129</v>
      </c>
      <c r="D17" s="110"/>
      <c r="E17" s="24">
        <f>SUM(E18:E18)</f>
        <v>3350</v>
      </c>
      <c r="F17" s="24">
        <f>SUM(F18:F18)</f>
        <v>3350</v>
      </c>
      <c r="G17" s="24"/>
      <c r="H17" s="24">
        <f>SUM(H18:H18)</f>
        <v>67519.6</v>
      </c>
      <c r="I17" s="24">
        <f>SUM(I18:I18)</f>
        <v>23488</v>
      </c>
    </row>
    <row r="18" spans="1:9" s="5" customFormat="1" ht="15" customHeight="1">
      <c r="A18" s="10"/>
      <c r="B18" s="9"/>
      <c r="C18" s="15" t="s">
        <v>127</v>
      </c>
      <c r="D18" s="10"/>
      <c r="E18" s="23">
        <f>F18+G18</f>
        <v>3350</v>
      </c>
      <c r="F18" s="25">
        <v>3350</v>
      </c>
      <c r="G18" s="25"/>
      <c r="H18" s="25">
        <v>67519.6</v>
      </c>
      <c r="I18" s="25">
        <v>23488</v>
      </c>
    </row>
    <row r="19" spans="1:9" s="5" customFormat="1" ht="30" customHeight="1">
      <c r="A19" s="10"/>
      <c r="B19" s="9"/>
      <c r="C19" s="125" t="s">
        <v>140</v>
      </c>
      <c r="D19" s="126"/>
      <c r="E19" s="23"/>
      <c r="F19" s="23"/>
      <c r="G19" s="23"/>
      <c r="H19" s="23"/>
      <c r="I19" s="23"/>
    </row>
    <row r="20" spans="1:9" s="12" customFormat="1" ht="15" customHeight="1">
      <c r="A20" s="16"/>
      <c r="B20" s="11" t="s">
        <v>114</v>
      </c>
      <c r="C20" s="11"/>
      <c r="D20" s="16"/>
      <c r="E20" s="24">
        <f>SUM(E26,E21)</f>
        <v>5780</v>
      </c>
      <c r="F20" s="24">
        <f>SUM(F26,F21)</f>
        <v>5348</v>
      </c>
      <c r="G20" s="24">
        <f>SUM(G26,G21)</f>
        <v>432</v>
      </c>
      <c r="H20" s="24">
        <f>SUM(H26,H21)</f>
        <v>128210.30000000002</v>
      </c>
      <c r="I20" s="24">
        <f>SUM(I26,I21)</f>
        <v>35964</v>
      </c>
    </row>
    <row r="21" spans="1:9" s="5" customFormat="1" ht="15" customHeight="1">
      <c r="A21" s="10"/>
      <c r="B21" s="9"/>
      <c r="C21" s="109" t="s">
        <v>202</v>
      </c>
      <c r="D21" s="110"/>
      <c r="E21" s="24">
        <f>SUM(E22:E24)</f>
        <v>3955</v>
      </c>
      <c r="F21" s="24">
        <f>SUM(F22:F24)</f>
        <v>3523</v>
      </c>
      <c r="G21" s="24">
        <f>SUM(G22:G24)</f>
        <v>432</v>
      </c>
      <c r="H21" s="24">
        <f>SUM(H22:H24)</f>
        <v>55169.700000000004</v>
      </c>
      <c r="I21" s="24">
        <f>SUM(I22:I24)</f>
        <v>12476</v>
      </c>
    </row>
    <row r="22" spans="1:9" s="5" customFormat="1" ht="15" customHeight="1">
      <c r="A22" s="10"/>
      <c r="B22" s="9"/>
      <c r="C22" s="15" t="s">
        <v>1</v>
      </c>
      <c r="D22" s="10"/>
      <c r="E22" s="23">
        <f>F22+G22</f>
        <v>1582</v>
      </c>
      <c r="F22" s="25">
        <v>1566</v>
      </c>
      <c r="G22" s="25">
        <v>16</v>
      </c>
      <c r="H22" s="25">
        <v>8483.9</v>
      </c>
      <c r="I22" s="25">
        <v>3303</v>
      </c>
    </row>
    <row r="23" spans="1:9" s="5" customFormat="1" ht="15" customHeight="1">
      <c r="A23" s="10"/>
      <c r="B23" s="9"/>
      <c r="C23" s="125" t="s">
        <v>196</v>
      </c>
      <c r="D23" s="126"/>
      <c r="E23" s="23"/>
      <c r="F23" s="23"/>
      <c r="G23" s="23"/>
      <c r="H23" s="23"/>
      <c r="I23" s="23"/>
    </row>
    <row r="24" spans="1:9" s="5" customFormat="1" ht="15" customHeight="1">
      <c r="A24" s="10"/>
      <c r="B24" s="9"/>
      <c r="C24" s="15" t="s">
        <v>142</v>
      </c>
      <c r="D24" s="10"/>
      <c r="E24" s="23">
        <f>F24+G24</f>
        <v>2373</v>
      </c>
      <c r="F24" s="25">
        <v>1957</v>
      </c>
      <c r="G24" s="25">
        <v>416</v>
      </c>
      <c r="H24" s="25">
        <v>46685.8</v>
      </c>
      <c r="I24" s="25">
        <v>9173</v>
      </c>
    </row>
    <row r="25" spans="1:9" s="5" customFormat="1" ht="15" customHeight="1">
      <c r="A25" s="10"/>
      <c r="B25" s="9"/>
      <c r="C25" s="125" t="s">
        <v>130</v>
      </c>
      <c r="D25" s="126"/>
      <c r="E25" s="23"/>
      <c r="F25" s="23"/>
      <c r="G25" s="23"/>
      <c r="H25" s="23"/>
      <c r="I25" s="23"/>
    </row>
    <row r="26" spans="1:9" s="12" customFormat="1" ht="15" customHeight="1">
      <c r="A26" s="16"/>
      <c r="B26" s="22"/>
      <c r="C26" s="109" t="s">
        <v>201</v>
      </c>
      <c r="D26" s="110"/>
      <c r="E26" s="24">
        <f>SUM(E27:E29)</f>
        <v>1825</v>
      </c>
      <c r="F26" s="24">
        <f>SUM(F27:F29)</f>
        <v>1825</v>
      </c>
      <c r="G26" s="24"/>
      <c r="H26" s="24">
        <f>SUM(H27:H29)</f>
        <v>73040.6</v>
      </c>
      <c r="I26" s="24">
        <f>SUM(I27:I29)</f>
        <v>23488</v>
      </c>
    </row>
    <row r="27" spans="1:9" s="5" customFormat="1" ht="15" customHeight="1">
      <c r="A27" s="10"/>
      <c r="B27" s="9" t="s">
        <v>99</v>
      </c>
      <c r="C27" s="15" t="s">
        <v>4</v>
      </c>
      <c r="D27" s="10"/>
      <c r="E27" s="23">
        <f>F27+G27</f>
        <v>1079</v>
      </c>
      <c r="F27" s="25">
        <v>1079</v>
      </c>
      <c r="G27" s="25"/>
      <c r="H27" s="25">
        <v>23209.4</v>
      </c>
      <c r="I27" s="25">
        <v>9761</v>
      </c>
    </row>
    <row r="28" spans="1:9" s="5" customFormat="1" ht="30" customHeight="1">
      <c r="A28" s="10"/>
      <c r="B28" s="9"/>
      <c r="C28" s="111" t="s">
        <v>131</v>
      </c>
      <c r="D28" s="112"/>
      <c r="E28" s="23"/>
      <c r="F28" s="23"/>
      <c r="G28" s="23"/>
      <c r="H28" s="23"/>
      <c r="I28" s="23"/>
    </row>
    <row r="29" spans="1:9" s="5" customFormat="1" ht="15" customHeight="1">
      <c r="A29" s="10"/>
      <c r="B29" s="9"/>
      <c r="C29" s="15" t="s">
        <v>0</v>
      </c>
      <c r="D29" s="10"/>
      <c r="E29" s="23">
        <f>F29+G29</f>
        <v>746</v>
      </c>
      <c r="F29" s="25">
        <v>746</v>
      </c>
      <c r="G29" s="25"/>
      <c r="H29" s="25">
        <v>49831.2</v>
      </c>
      <c r="I29" s="25">
        <v>13727</v>
      </c>
    </row>
    <row r="30" spans="1:9" s="5" customFormat="1" ht="30" customHeight="1">
      <c r="A30" s="10"/>
      <c r="B30" s="9"/>
      <c r="C30" s="111" t="s">
        <v>132</v>
      </c>
      <c r="D30" s="112"/>
      <c r="E30" s="23"/>
      <c r="F30" s="23"/>
      <c r="G30" s="23"/>
      <c r="H30" s="23"/>
      <c r="I30" s="23"/>
    </row>
    <row r="31" spans="1:9" s="12" customFormat="1" ht="15" customHeight="1">
      <c r="A31" s="16"/>
      <c r="B31" s="11" t="s">
        <v>115</v>
      </c>
      <c r="C31" s="11"/>
      <c r="D31" s="16"/>
      <c r="E31" s="24">
        <f>SUM(E32,E36,E41)</f>
        <v>9248</v>
      </c>
      <c r="F31" s="24">
        <f>SUM(F32,F36,F41)</f>
        <v>8669</v>
      </c>
      <c r="G31" s="24">
        <f>SUM(G32,G36,G41)</f>
        <v>579</v>
      </c>
      <c r="H31" s="24">
        <f>SUM(H32,H36,H41)</f>
        <v>242195.2</v>
      </c>
      <c r="I31" s="24">
        <f>SUM(I32,I36,I41)</f>
        <v>53480</v>
      </c>
    </row>
    <row r="32" spans="1:9" s="12" customFormat="1" ht="15" customHeight="1">
      <c r="A32" s="16"/>
      <c r="B32" s="22"/>
      <c r="C32" s="109" t="s">
        <v>198</v>
      </c>
      <c r="D32" s="110"/>
      <c r="E32" s="24">
        <f>SUM(E33:E35)</f>
        <v>3019</v>
      </c>
      <c r="F32" s="24">
        <f>SUM(F33:F35)</f>
        <v>2981</v>
      </c>
      <c r="G32" s="24">
        <f>SUM(G33:G35)</f>
        <v>38</v>
      </c>
      <c r="H32" s="24">
        <f>SUM(H33:H35)</f>
        <v>76612.3</v>
      </c>
      <c r="I32" s="24">
        <f>SUM(I33:I35)</f>
        <v>14675</v>
      </c>
    </row>
    <row r="33" spans="1:9" s="5" customFormat="1" ht="15" customHeight="1">
      <c r="A33" s="10"/>
      <c r="B33" s="9"/>
      <c r="C33" s="15" t="s">
        <v>103</v>
      </c>
      <c r="D33" s="19"/>
      <c r="E33" s="23">
        <f>F33+G33</f>
        <v>1968</v>
      </c>
      <c r="F33" s="25">
        <v>1932</v>
      </c>
      <c r="G33" s="25">
        <v>36</v>
      </c>
      <c r="H33" s="25">
        <v>52246.9</v>
      </c>
      <c r="I33" s="25">
        <v>8894</v>
      </c>
    </row>
    <row r="34" spans="1:9" s="5" customFormat="1" ht="15" customHeight="1">
      <c r="A34" s="10"/>
      <c r="B34" s="9"/>
      <c r="C34" s="106" t="s">
        <v>205</v>
      </c>
      <c r="D34" s="113"/>
      <c r="E34" s="23"/>
      <c r="F34" s="25"/>
      <c r="G34" s="25"/>
      <c r="H34" s="25"/>
      <c r="I34" s="25"/>
    </row>
    <row r="35" spans="1:9" s="5" customFormat="1" ht="15" customHeight="1">
      <c r="A35" s="10"/>
      <c r="B35" s="9"/>
      <c r="C35" s="15" t="s">
        <v>2</v>
      </c>
      <c r="D35" s="19" t="s">
        <v>139</v>
      </c>
      <c r="E35" s="23">
        <f>F35+G35</f>
        <v>1051</v>
      </c>
      <c r="F35" s="25">
        <v>1049</v>
      </c>
      <c r="G35" s="25">
        <v>2</v>
      </c>
      <c r="H35" s="25">
        <v>24365.4</v>
      </c>
      <c r="I35" s="25">
        <v>5781</v>
      </c>
    </row>
    <row r="36" spans="1:9" s="12" customFormat="1" ht="15" customHeight="1">
      <c r="A36" s="16"/>
      <c r="B36" s="22"/>
      <c r="C36" s="109" t="s">
        <v>199</v>
      </c>
      <c r="D36" s="110"/>
      <c r="E36" s="24">
        <f>SUM(E37:E39)</f>
        <v>2827</v>
      </c>
      <c r="F36" s="24">
        <f>SUM(F37:F39)</f>
        <v>2286</v>
      </c>
      <c r="G36" s="24">
        <f>SUM(G37:G39)</f>
        <v>541</v>
      </c>
      <c r="H36" s="24">
        <f>SUM(H37:H39)</f>
        <v>48707.9</v>
      </c>
      <c r="I36" s="24">
        <f>SUM(I37:I39)</f>
        <v>22774</v>
      </c>
    </row>
    <row r="37" spans="1:9" s="5" customFormat="1" ht="15" customHeight="1">
      <c r="A37" s="10"/>
      <c r="B37" s="9"/>
      <c r="C37" s="15" t="s">
        <v>104</v>
      </c>
      <c r="D37" s="19" t="s">
        <v>107</v>
      </c>
      <c r="E37" s="23">
        <f>F37+G37</f>
        <v>916</v>
      </c>
      <c r="F37" s="25">
        <v>916</v>
      </c>
      <c r="G37" s="25"/>
      <c r="H37" s="25">
        <v>24291.2</v>
      </c>
      <c r="I37" s="25">
        <v>6931</v>
      </c>
    </row>
    <row r="38" spans="1:9" s="5" customFormat="1" ht="15" customHeight="1">
      <c r="A38" s="10"/>
      <c r="B38" s="9"/>
      <c r="C38" s="15" t="s">
        <v>15</v>
      </c>
      <c r="D38" s="19" t="s">
        <v>22</v>
      </c>
      <c r="E38" s="23">
        <f>F38+G38</f>
        <v>365</v>
      </c>
      <c r="F38" s="25">
        <v>364</v>
      </c>
      <c r="G38" s="25">
        <v>1</v>
      </c>
      <c r="H38" s="25">
        <v>15417.8</v>
      </c>
      <c r="I38" s="25">
        <v>8262</v>
      </c>
    </row>
    <row r="39" spans="1:9" s="5" customFormat="1" ht="15" customHeight="1">
      <c r="A39" s="10"/>
      <c r="B39" s="9"/>
      <c r="C39" s="15" t="s">
        <v>16</v>
      </c>
      <c r="D39" s="19"/>
      <c r="E39" s="23">
        <f>F39+G39</f>
        <v>1546</v>
      </c>
      <c r="F39" s="25">
        <v>1006</v>
      </c>
      <c r="G39" s="25">
        <v>540</v>
      </c>
      <c r="H39" s="25">
        <v>8998.9</v>
      </c>
      <c r="I39" s="25">
        <v>7581</v>
      </c>
    </row>
    <row r="40" spans="1:9" s="5" customFormat="1" ht="15" customHeight="1">
      <c r="A40" s="10"/>
      <c r="B40" s="9"/>
      <c r="C40" s="9" t="s">
        <v>197</v>
      </c>
      <c r="D40" s="19"/>
      <c r="E40" s="23"/>
      <c r="F40" s="23"/>
      <c r="G40" s="23"/>
      <c r="H40" s="23"/>
      <c r="I40" s="23"/>
    </row>
    <row r="41" spans="1:9" s="12" customFormat="1" ht="15" customHeight="1">
      <c r="A41" s="16"/>
      <c r="B41" s="22"/>
      <c r="C41" s="109" t="s">
        <v>200</v>
      </c>
      <c r="D41" s="110"/>
      <c r="E41" s="24">
        <f>SUM(E42:E44)</f>
        <v>3402</v>
      </c>
      <c r="F41" s="24">
        <f>SUM(F42:F44)</f>
        <v>3402</v>
      </c>
      <c r="G41" s="24"/>
      <c r="H41" s="24">
        <f>SUM(H42:H44)</f>
        <v>116875</v>
      </c>
      <c r="I41" s="24">
        <f>SUM(I42:I44)</f>
        <v>16031</v>
      </c>
    </row>
    <row r="42" spans="1:9" s="5" customFormat="1" ht="15" customHeight="1">
      <c r="A42" s="10"/>
      <c r="B42" s="9"/>
      <c r="C42" s="15" t="s">
        <v>17</v>
      </c>
      <c r="D42" s="19" t="s">
        <v>18</v>
      </c>
      <c r="E42" s="23">
        <f>F42+G42</f>
        <v>1450</v>
      </c>
      <c r="F42" s="25">
        <v>1450</v>
      </c>
      <c r="G42" s="25"/>
      <c r="H42" s="25">
        <v>82972.4</v>
      </c>
      <c r="I42" s="25">
        <v>9139</v>
      </c>
    </row>
    <row r="43" spans="1:9" s="5" customFormat="1" ht="15" customHeight="1">
      <c r="A43" s="10"/>
      <c r="B43" s="9"/>
      <c r="C43" s="15" t="s">
        <v>19</v>
      </c>
      <c r="D43" s="19" t="s">
        <v>23</v>
      </c>
      <c r="E43" s="23">
        <f>F43+G43</f>
        <v>920</v>
      </c>
      <c r="F43" s="25">
        <v>920</v>
      </c>
      <c r="G43" s="25"/>
      <c r="H43" s="25">
        <v>28312.6</v>
      </c>
      <c r="I43" s="25">
        <v>3919</v>
      </c>
    </row>
    <row r="44" spans="1:9" s="5" customFormat="1" ht="15" customHeight="1">
      <c r="A44" s="10"/>
      <c r="B44" s="9"/>
      <c r="C44" s="15" t="s">
        <v>20</v>
      </c>
      <c r="D44" s="10"/>
      <c r="E44" s="23">
        <f>F44+G44</f>
        <v>1032</v>
      </c>
      <c r="F44" s="25">
        <v>1032</v>
      </c>
      <c r="G44" s="25"/>
      <c r="H44" s="25">
        <v>5590</v>
      </c>
      <c r="I44" s="25">
        <v>2973</v>
      </c>
    </row>
    <row r="45" spans="1:9" s="5" customFormat="1" ht="15" customHeight="1">
      <c r="A45" s="10"/>
      <c r="B45" s="9"/>
      <c r="C45" s="9" t="s">
        <v>128</v>
      </c>
      <c r="D45" s="10"/>
      <c r="E45" s="23"/>
      <c r="F45" s="23"/>
      <c r="G45" s="23"/>
      <c r="H45" s="23"/>
      <c r="I45" s="23"/>
    </row>
    <row r="46" spans="1:9" s="5" customFormat="1" ht="15" customHeight="1">
      <c r="A46" s="10"/>
      <c r="B46" s="14"/>
      <c r="C46" s="14"/>
      <c r="D46" s="13"/>
      <c r="E46" s="26"/>
      <c r="F46" s="26"/>
      <c r="G46" s="26"/>
      <c r="H46" s="26"/>
      <c r="I46" s="26"/>
    </row>
    <row r="47" s="5" customFormat="1" ht="12">
      <c r="B47" s="5" t="s">
        <v>111</v>
      </c>
    </row>
    <row r="48" s="5" customFormat="1" ht="12">
      <c r="B48" s="5" t="s">
        <v>211</v>
      </c>
    </row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  <row r="57" s="5" customFormat="1" ht="12"/>
    <row r="58" s="5" customFormat="1" ht="12"/>
  </sheetData>
  <mergeCells count="22">
    <mergeCell ref="B5:D5"/>
    <mergeCell ref="B7:D7"/>
    <mergeCell ref="B6:D6"/>
    <mergeCell ref="C32:D32"/>
    <mergeCell ref="C10:D10"/>
    <mergeCell ref="C23:D23"/>
    <mergeCell ref="C25:D25"/>
    <mergeCell ref="C19:D19"/>
    <mergeCell ref="C17:D17"/>
    <mergeCell ref="C13:D13"/>
    <mergeCell ref="I3:I4"/>
    <mergeCell ref="H3:H4"/>
    <mergeCell ref="E3:G3"/>
    <mergeCell ref="B3:D4"/>
    <mergeCell ref="C26:D26"/>
    <mergeCell ref="C36:D36"/>
    <mergeCell ref="C41:D41"/>
    <mergeCell ref="C15:D15"/>
    <mergeCell ref="C21:D21"/>
    <mergeCell ref="C28:D28"/>
    <mergeCell ref="C30:D30"/>
    <mergeCell ref="C34:D3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Q4" sqref="Q4"/>
    </sheetView>
  </sheetViews>
  <sheetFormatPr defaultColWidth="9.00390625" defaultRowHeight="13.5"/>
  <cols>
    <col min="1" max="1" width="2.50390625" style="2" customWidth="1"/>
    <col min="2" max="2" width="4.625" style="2" customWidth="1"/>
    <col min="3" max="3" width="13.125" style="2" customWidth="1"/>
    <col min="4" max="4" width="12.625" style="2" customWidth="1"/>
    <col min="5" max="5" width="6.625" style="2" customWidth="1"/>
    <col min="6" max="7" width="8.625" style="2" customWidth="1"/>
    <col min="8" max="8" width="8.125" style="2" customWidth="1"/>
    <col min="9" max="10" width="6.625" style="2" customWidth="1"/>
    <col min="11" max="11" width="7.625" style="2" customWidth="1"/>
    <col min="12" max="12" width="11.125" style="2" customWidth="1"/>
    <col min="13" max="16384" width="9.00390625" style="2" customWidth="1"/>
  </cols>
  <sheetData>
    <row r="1" spans="2:12" s="27" customFormat="1" ht="14.25" customHeight="1">
      <c r="B1" s="4" t="s">
        <v>97</v>
      </c>
      <c r="C1" s="5"/>
      <c r="D1" s="5"/>
      <c r="E1" s="5"/>
      <c r="F1" s="5"/>
      <c r="G1" s="5"/>
      <c r="H1" s="5"/>
      <c r="I1" s="5"/>
      <c r="J1" s="5"/>
      <c r="K1" s="5"/>
      <c r="L1" s="5"/>
    </row>
    <row r="2" spans="2:12" s="27" customFormat="1" ht="14.2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6" t="s">
        <v>109</v>
      </c>
    </row>
    <row r="3" spans="1:12" s="29" customFormat="1" ht="14.25" customHeight="1">
      <c r="A3" s="28"/>
      <c r="B3" s="128" t="s">
        <v>108</v>
      </c>
      <c r="C3" s="128"/>
      <c r="D3" s="129"/>
      <c r="E3" s="114" t="s">
        <v>24</v>
      </c>
      <c r="F3" s="114" t="s">
        <v>25</v>
      </c>
      <c r="G3" s="114" t="s">
        <v>101</v>
      </c>
      <c r="H3" s="117" t="s">
        <v>26</v>
      </c>
      <c r="I3" s="118"/>
      <c r="J3" s="119"/>
      <c r="K3" s="117" t="s">
        <v>27</v>
      </c>
      <c r="L3" s="119"/>
    </row>
    <row r="4" spans="1:12" s="29" customFormat="1" ht="14.25" customHeight="1">
      <c r="A4" s="28"/>
      <c r="B4" s="130"/>
      <c r="C4" s="130"/>
      <c r="D4" s="131"/>
      <c r="E4" s="116"/>
      <c r="F4" s="116"/>
      <c r="G4" s="116"/>
      <c r="H4" s="20" t="s">
        <v>28</v>
      </c>
      <c r="I4" s="20" t="s">
        <v>29</v>
      </c>
      <c r="J4" s="20" t="s">
        <v>30</v>
      </c>
      <c r="K4" s="7" t="s">
        <v>28</v>
      </c>
      <c r="L4" s="30" t="s">
        <v>31</v>
      </c>
    </row>
    <row r="5" spans="1:12" s="27" customFormat="1" ht="14.25" customHeight="1">
      <c r="A5" s="31"/>
      <c r="B5" s="86" t="s">
        <v>122</v>
      </c>
      <c r="C5" s="86"/>
      <c r="D5" s="124"/>
      <c r="E5" s="32">
        <v>51</v>
      </c>
      <c r="F5" s="32">
        <v>5544</v>
      </c>
      <c r="G5" s="32">
        <v>676580</v>
      </c>
      <c r="H5" s="33">
        <f>I5+J5</f>
        <v>509</v>
      </c>
      <c r="I5" s="33">
        <v>371</v>
      </c>
      <c r="J5" s="33">
        <v>138</v>
      </c>
      <c r="K5" s="33">
        <v>2886</v>
      </c>
      <c r="L5" s="33">
        <v>1684</v>
      </c>
    </row>
    <row r="6" spans="1:12" s="27" customFormat="1" ht="14.25" customHeight="1">
      <c r="A6" s="31"/>
      <c r="B6" s="86" t="s">
        <v>126</v>
      </c>
      <c r="C6" s="86"/>
      <c r="D6" s="124"/>
      <c r="E6" s="32">
        <v>53</v>
      </c>
      <c r="F6" s="32">
        <v>5944</v>
      </c>
      <c r="G6" s="32">
        <v>842522</v>
      </c>
      <c r="H6" s="33">
        <v>532</v>
      </c>
      <c r="I6" s="33">
        <v>390</v>
      </c>
      <c r="J6" s="33">
        <v>142</v>
      </c>
      <c r="K6" s="33">
        <v>3471</v>
      </c>
      <c r="L6" s="33">
        <v>2046</v>
      </c>
    </row>
    <row r="7" spans="1:12" s="37" customFormat="1" ht="14.25" customHeight="1">
      <c r="A7" s="34"/>
      <c r="B7" s="146" t="s">
        <v>206</v>
      </c>
      <c r="C7" s="109"/>
      <c r="D7" s="124"/>
      <c r="E7" s="35">
        <f aca="true" t="shared" si="0" ref="E7:L7">SUM(E8,E26,E42,E54)</f>
        <v>52</v>
      </c>
      <c r="F7" s="35">
        <f t="shared" si="0"/>
        <v>5701</v>
      </c>
      <c r="G7" s="35">
        <f t="shared" si="0"/>
        <v>920322</v>
      </c>
      <c r="H7" s="35">
        <f t="shared" si="0"/>
        <v>514</v>
      </c>
      <c r="I7" s="35">
        <f t="shared" si="0"/>
        <v>378</v>
      </c>
      <c r="J7" s="35">
        <f t="shared" si="0"/>
        <v>136</v>
      </c>
      <c r="K7" s="35">
        <f t="shared" si="0"/>
        <v>3458</v>
      </c>
      <c r="L7" s="35">
        <f t="shared" si="0"/>
        <v>2049</v>
      </c>
    </row>
    <row r="8" spans="1:12" s="37" customFormat="1" ht="14.25" customHeight="1">
      <c r="A8" s="34"/>
      <c r="B8" s="11" t="s">
        <v>112</v>
      </c>
      <c r="C8" s="11"/>
      <c r="D8" s="16"/>
      <c r="E8" s="35">
        <f>E9</f>
        <v>16</v>
      </c>
      <c r="F8" s="35">
        <f aca="true" t="shared" si="1" ref="F8:L8">F9</f>
        <v>1223</v>
      </c>
      <c r="G8" s="35">
        <f t="shared" si="1"/>
        <v>306014</v>
      </c>
      <c r="H8" s="35">
        <f t="shared" si="1"/>
        <v>158</v>
      </c>
      <c r="I8" s="35">
        <f t="shared" si="1"/>
        <v>115</v>
      </c>
      <c r="J8" s="35">
        <f t="shared" si="1"/>
        <v>43</v>
      </c>
      <c r="K8" s="35">
        <f t="shared" si="1"/>
        <v>1323</v>
      </c>
      <c r="L8" s="35">
        <f t="shared" si="1"/>
        <v>587</v>
      </c>
    </row>
    <row r="9" spans="1:12" s="37" customFormat="1" ht="14.25" customHeight="1">
      <c r="A9" s="34"/>
      <c r="B9" s="22"/>
      <c r="C9" s="109" t="s">
        <v>195</v>
      </c>
      <c r="D9" s="110"/>
      <c r="E9" s="36">
        <f>COUNTA(C10:C25)</f>
        <v>16</v>
      </c>
      <c r="F9" s="36">
        <f aca="true" t="shared" si="2" ref="F9:L9">SUM(F10:F25)</f>
        <v>1223</v>
      </c>
      <c r="G9" s="36">
        <f t="shared" si="2"/>
        <v>306014</v>
      </c>
      <c r="H9" s="36">
        <f t="shared" si="2"/>
        <v>158</v>
      </c>
      <c r="I9" s="36">
        <f t="shared" si="2"/>
        <v>115</v>
      </c>
      <c r="J9" s="36">
        <f t="shared" si="2"/>
        <v>43</v>
      </c>
      <c r="K9" s="36">
        <f t="shared" si="2"/>
        <v>1323</v>
      </c>
      <c r="L9" s="36">
        <f t="shared" si="2"/>
        <v>587</v>
      </c>
    </row>
    <row r="10" spans="1:12" s="27" customFormat="1" ht="14.25" customHeight="1">
      <c r="A10" s="31"/>
      <c r="B10" s="9"/>
      <c r="C10" s="15" t="s">
        <v>32</v>
      </c>
      <c r="D10" s="19" t="s">
        <v>82</v>
      </c>
      <c r="E10" s="32"/>
      <c r="F10" s="80">
        <v>70</v>
      </c>
      <c r="G10" s="80">
        <v>46130</v>
      </c>
      <c r="H10" s="33">
        <f aca="true" t="shared" si="3" ref="H10:H25">I10+J10</f>
        <v>13</v>
      </c>
      <c r="I10" s="81">
        <v>9</v>
      </c>
      <c r="J10" s="81">
        <v>4</v>
      </c>
      <c r="K10" s="81">
        <v>76</v>
      </c>
      <c r="L10" s="81">
        <v>47</v>
      </c>
    </row>
    <row r="11" spans="1:12" s="27" customFormat="1" ht="14.25" customHeight="1">
      <c r="A11" s="31"/>
      <c r="B11" s="9"/>
      <c r="C11" s="15" t="s">
        <v>33</v>
      </c>
      <c r="D11" s="19" t="s">
        <v>98</v>
      </c>
      <c r="E11" s="32"/>
      <c r="F11" s="80">
        <v>56</v>
      </c>
      <c r="G11" s="80">
        <v>36960</v>
      </c>
      <c r="H11" s="33">
        <f t="shared" si="3"/>
        <v>13</v>
      </c>
      <c r="I11" s="81">
        <v>10</v>
      </c>
      <c r="J11" s="81">
        <v>3</v>
      </c>
      <c r="K11" s="81">
        <v>60</v>
      </c>
      <c r="L11" s="81">
        <v>37</v>
      </c>
    </row>
    <row r="12" spans="1:12" s="27" customFormat="1" ht="14.25" customHeight="1">
      <c r="A12" s="31"/>
      <c r="B12" s="9"/>
      <c r="C12" s="15" t="s">
        <v>34</v>
      </c>
      <c r="D12" s="19" t="s">
        <v>135</v>
      </c>
      <c r="E12" s="32"/>
      <c r="F12" s="80">
        <v>86</v>
      </c>
      <c r="G12" s="80">
        <v>23220</v>
      </c>
      <c r="H12" s="33">
        <f t="shared" si="3"/>
        <v>11</v>
      </c>
      <c r="I12" s="81">
        <v>8</v>
      </c>
      <c r="J12" s="81">
        <v>3</v>
      </c>
      <c r="K12" s="81">
        <v>147</v>
      </c>
      <c r="L12" s="81">
        <v>106</v>
      </c>
    </row>
    <row r="13" spans="1:12" s="27" customFormat="1" ht="14.25" customHeight="1">
      <c r="A13" s="31"/>
      <c r="B13" s="9"/>
      <c r="C13" s="15" t="s">
        <v>35</v>
      </c>
      <c r="D13" s="19" t="s">
        <v>83</v>
      </c>
      <c r="E13" s="32"/>
      <c r="F13" s="80">
        <v>124</v>
      </c>
      <c r="G13" s="80">
        <v>24000</v>
      </c>
      <c r="H13" s="33">
        <f t="shared" si="3"/>
        <v>18</v>
      </c>
      <c r="I13" s="81">
        <v>13</v>
      </c>
      <c r="J13" s="81">
        <v>5</v>
      </c>
      <c r="K13" s="81">
        <v>149</v>
      </c>
      <c r="L13" s="81">
        <v>39</v>
      </c>
    </row>
    <row r="14" spans="1:12" s="27" customFormat="1" ht="14.25" customHeight="1">
      <c r="A14" s="31"/>
      <c r="B14" s="9"/>
      <c r="C14" s="15" t="s">
        <v>36</v>
      </c>
      <c r="D14" s="19" t="s">
        <v>83</v>
      </c>
      <c r="E14" s="32"/>
      <c r="F14" s="80">
        <v>30</v>
      </c>
      <c r="G14" s="80">
        <v>504</v>
      </c>
      <c r="H14" s="33">
        <f t="shared" si="3"/>
        <v>8</v>
      </c>
      <c r="I14" s="81">
        <v>6</v>
      </c>
      <c r="J14" s="81">
        <v>2</v>
      </c>
      <c r="K14" s="81">
        <v>15</v>
      </c>
      <c r="L14" s="81">
        <v>10</v>
      </c>
    </row>
    <row r="15" spans="1:12" s="27" customFormat="1" ht="14.25" customHeight="1">
      <c r="A15" s="31"/>
      <c r="B15" s="9"/>
      <c r="C15" s="15" t="s">
        <v>37</v>
      </c>
      <c r="D15" s="19" t="s">
        <v>83</v>
      </c>
      <c r="E15" s="32"/>
      <c r="F15" s="80">
        <v>78</v>
      </c>
      <c r="G15" s="80">
        <v>850</v>
      </c>
      <c r="H15" s="33">
        <f t="shared" si="3"/>
        <v>10</v>
      </c>
      <c r="I15" s="81">
        <v>7</v>
      </c>
      <c r="J15" s="81">
        <v>3</v>
      </c>
      <c r="K15" s="81">
        <v>24</v>
      </c>
      <c r="L15" s="81">
        <v>22</v>
      </c>
    </row>
    <row r="16" spans="1:12" s="27" customFormat="1" ht="14.25" customHeight="1">
      <c r="A16" s="31"/>
      <c r="B16" s="9"/>
      <c r="C16" s="15" t="s">
        <v>38</v>
      </c>
      <c r="D16" s="19" t="s">
        <v>83</v>
      </c>
      <c r="E16" s="32"/>
      <c r="F16" s="80">
        <v>88</v>
      </c>
      <c r="G16" s="80">
        <v>28736</v>
      </c>
      <c r="H16" s="33">
        <f t="shared" si="3"/>
        <v>10</v>
      </c>
      <c r="I16" s="81">
        <v>8</v>
      </c>
      <c r="J16" s="81">
        <v>2</v>
      </c>
      <c r="K16" s="81">
        <v>200</v>
      </c>
      <c r="L16" s="81">
        <v>31</v>
      </c>
    </row>
    <row r="17" spans="1:12" s="27" customFormat="1" ht="14.25" customHeight="1">
      <c r="A17" s="31"/>
      <c r="B17" s="9"/>
      <c r="C17" s="15" t="s">
        <v>39</v>
      </c>
      <c r="D17" s="19" t="s">
        <v>83</v>
      </c>
      <c r="E17" s="32"/>
      <c r="F17" s="80">
        <v>202</v>
      </c>
      <c r="G17" s="80">
        <v>82615</v>
      </c>
      <c r="H17" s="33">
        <f t="shared" si="3"/>
        <v>10</v>
      </c>
      <c r="I17" s="81">
        <v>8</v>
      </c>
      <c r="J17" s="81">
        <v>2</v>
      </c>
      <c r="K17" s="81">
        <v>117</v>
      </c>
      <c r="L17" s="81">
        <v>43</v>
      </c>
    </row>
    <row r="18" spans="1:12" s="27" customFormat="1" ht="14.25" customHeight="1">
      <c r="A18" s="31"/>
      <c r="B18" s="9"/>
      <c r="C18" s="15" t="s">
        <v>40</v>
      </c>
      <c r="D18" s="19" t="s">
        <v>84</v>
      </c>
      <c r="E18" s="32"/>
      <c r="F18" s="80">
        <v>8</v>
      </c>
      <c r="G18" s="80">
        <v>2400</v>
      </c>
      <c r="H18" s="33">
        <f t="shared" si="3"/>
        <v>4</v>
      </c>
      <c r="I18" s="81">
        <v>3</v>
      </c>
      <c r="J18" s="81">
        <v>1</v>
      </c>
      <c r="K18" s="81">
        <v>73</v>
      </c>
      <c r="L18" s="81">
        <v>23</v>
      </c>
    </row>
    <row r="19" spans="1:12" s="27" customFormat="1" ht="14.25" customHeight="1">
      <c r="A19" s="31"/>
      <c r="B19" s="9"/>
      <c r="C19" s="15" t="s">
        <v>41</v>
      </c>
      <c r="D19" s="19" t="s">
        <v>83</v>
      </c>
      <c r="E19" s="32"/>
      <c r="F19" s="80">
        <v>91</v>
      </c>
      <c r="G19" s="80">
        <v>4550</v>
      </c>
      <c r="H19" s="33">
        <f t="shared" si="3"/>
        <v>11</v>
      </c>
      <c r="I19" s="81">
        <v>8</v>
      </c>
      <c r="J19" s="81">
        <v>3</v>
      </c>
      <c r="K19" s="81">
        <v>80</v>
      </c>
      <c r="L19" s="81">
        <v>48</v>
      </c>
    </row>
    <row r="20" spans="1:12" s="27" customFormat="1" ht="14.25" customHeight="1">
      <c r="A20" s="31"/>
      <c r="B20" s="9"/>
      <c r="C20" s="15" t="s">
        <v>42</v>
      </c>
      <c r="D20" s="19" t="s">
        <v>83</v>
      </c>
      <c r="E20" s="32"/>
      <c r="F20" s="80">
        <v>43</v>
      </c>
      <c r="G20" s="80">
        <v>6450</v>
      </c>
      <c r="H20" s="33">
        <f t="shared" si="3"/>
        <v>9</v>
      </c>
      <c r="I20" s="81">
        <v>6</v>
      </c>
      <c r="J20" s="81">
        <v>3</v>
      </c>
      <c r="K20" s="81">
        <v>125</v>
      </c>
      <c r="L20" s="81">
        <v>83</v>
      </c>
    </row>
    <row r="21" spans="1:12" s="27" customFormat="1" ht="14.25" customHeight="1">
      <c r="A21" s="31"/>
      <c r="B21" s="9"/>
      <c r="C21" s="15" t="s">
        <v>43</v>
      </c>
      <c r="D21" s="19" t="s">
        <v>83</v>
      </c>
      <c r="E21" s="32"/>
      <c r="F21" s="80">
        <v>30</v>
      </c>
      <c r="G21" s="80">
        <v>6702</v>
      </c>
      <c r="H21" s="33">
        <f t="shared" si="3"/>
        <v>9</v>
      </c>
      <c r="I21" s="81">
        <v>6</v>
      </c>
      <c r="J21" s="81">
        <v>3</v>
      </c>
      <c r="K21" s="81">
        <v>90</v>
      </c>
      <c r="L21" s="81">
        <v>29</v>
      </c>
    </row>
    <row r="22" spans="1:12" s="27" customFormat="1" ht="14.25" customHeight="1">
      <c r="A22" s="31"/>
      <c r="B22" s="9"/>
      <c r="C22" s="15" t="s">
        <v>44</v>
      </c>
      <c r="D22" s="19" t="s">
        <v>83</v>
      </c>
      <c r="E22" s="32"/>
      <c r="F22" s="80">
        <v>45</v>
      </c>
      <c r="G22" s="80">
        <v>6075</v>
      </c>
      <c r="H22" s="33">
        <f t="shared" si="3"/>
        <v>7</v>
      </c>
      <c r="I22" s="81">
        <v>5</v>
      </c>
      <c r="J22" s="81">
        <v>2</v>
      </c>
      <c r="K22" s="81">
        <v>36</v>
      </c>
      <c r="L22" s="81">
        <v>5</v>
      </c>
    </row>
    <row r="23" spans="1:12" s="27" customFormat="1" ht="14.25" customHeight="1">
      <c r="A23" s="31"/>
      <c r="B23" s="9"/>
      <c r="C23" s="15" t="s">
        <v>45</v>
      </c>
      <c r="D23" s="19" t="s">
        <v>83</v>
      </c>
      <c r="E23" s="32"/>
      <c r="F23" s="80">
        <v>16</v>
      </c>
      <c r="G23" s="80">
        <v>4991</v>
      </c>
      <c r="H23" s="33">
        <f t="shared" si="3"/>
        <v>7</v>
      </c>
      <c r="I23" s="81">
        <v>5</v>
      </c>
      <c r="J23" s="81">
        <v>2</v>
      </c>
      <c r="K23" s="81">
        <v>22</v>
      </c>
      <c r="L23" s="81">
        <v>8</v>
      </c>
    </row>
    <row r="24" spans="1:12" s="27" customFormat="1" ht="14.25" customHeight="1">
      <c r="A24" s="31"/>
      <c r="B24" s="9"/>
      <c r="C24" s="15" t="s">
        <v>46</v>
      </c>
      <c r="D24" s="19" t="s">
        <v>83</v>
      </c>
      <c r="E24" s="32"/>
      <c r="F24" s="80">
        <v>14</v>
      </c>
      <c r="G24" s="80">
        <v>13200</v>
      </c>
      <c r="H24" s="33">
        <f t="shared" si="3"/>
        <v>5</v>
      </c>
      <c r="I24" s="81">
        <v>3</v>
      </c>
      <c r="J24" s="81">
        <v>2</v>
      </c>
      <c r="K24" s="81">
        <v>55</v>
      </c>
      <c r="L24" s="81">
        <v>25</v>
      </c>
    </row>
    <row r="25" spans="1:12" s="27" customFormat="1" ht="14.25" customHeight="1">
      <c r="A25" s="31"/>
      <c r="B25" s="9"/>
      <c r="C25" s="15" t="s">
        <v>47</v>
      </c>
      <c r="D25" s="19" t="s">
        <v>83</v>
      </c>
      <c r="E25" s="32"/>
      <c r="F25" s="80">
        <v>242</v>
      </c>
      <c r="G25" s="80">
        <v>18631</v>
      </c>
      <c r="H25" s="33">
        <f t="shared" si="3"/>
        <v>13</v>
      </c>
      <c r="I25" s="81">
        <v>10</v>
      </c>
      <c r="J25" s="81">
        <v>3</v>
      </c>
      <c r="K25" s="81">
        <v>54</v>
      </c>
      <c r="L25" s="81">
        <v>31</v>
      </c>
    </row>
    <row r="26" spans="1:12" s="37" customFormat="1" ht="14.25" customHeight="1">
      <c r="A26" s="34"/>
      <c r="B26" s="11" t="s">
        <v>113</v>
      </c>
      <c r="C26" s="11"/>
      <c r="D26" s="16"/>
      <c r="E26" s="35">
        <f aca="true" t="shared" si="4" ref="E26:L26">E27</f>
        <v>14</v>
      </c>
      <c r="F26" s="35">
        <f t="shared" si="4"/>
        <v>1542</v>
      </c>
      <c r="G26" s="35">
        <f t="shared" si="4"/>
        <v>105814</v>
      </c>
      <c r="H26" s="35">
        <f t="shared" si="4"/>
        <v>121</v>
      </c>
      <c r="I26" s="35">
        <f t="shared" si="4"/>
        <v>87</v>
      </c>
      <c r="J26" s="35">
        <f t="shared" si="4"/>
        <v>34</v>
      </c>
      <c r="K26" s="35">
        <f t="shared" si="4"/>
        <v>556</v>
      </c>
      <c r="L26" s="35">
        <f t="shared" si="4"/>
        <v>409</v>
      </c>
    </row>
    <row r="27" spans="1:12" s="37" customFormat="1" ht="14.25" customHeight="1">
      <c r="A27" s="34"/>
      <c r="B27" s="22"/>
      <c r="C27" s="109" t="s">
        <v>129</v>
      </c>
      <c r="D27" s="110"/>
      <c r="E27" s="36">
        <f>COUNTA(C28:C41)</f>
        <v>14</v>
      </c>
      <c r="F27" s="36">
        <f aca="true" t="shared" si="5" ref="F27:L27">SUM(F28:F41)</f>
        <v>1542</v>
      </c>
      <c r="G27" s="36">
        <f t="shared" si="5"/>
        <v>105814</v>
      </c>
      <c r="H27" s="36">
        <f t="shared" si="5"/>
        <v>121</v>
      </c>
      <c r="I27" s="36">
        <f t="shared" si="5"/>
        <v>87</v>
      </c>
      <c r="J27" s="36">
        <f t="shared" si="5"/>
        <v>34</v>
      </c>
      <c r="K27" s="36">
        <f t="shared" si="5"/>
        <v>556</v>
      </c>
      <c r="L27" s="36">
        <f t="shared" si="5"/>
        <v>409</v>
      </c>
    </row>
    <row r="28" spans="1:12" s="27" customFormat="1" ht="14.25" customHeight="1">
      <c r="A28" s="31"/>
      <c r="B28" s="9"/>
      <c r="C28" s="15" t="s">
        <v>48</v>
      </c>
      <c r="D28" s="19" t="s">
        <v>136</v>
      </c>
      <c r="E28" s="32"/>
      <c r="F28" s="80">
        <v>155</v>
      </c>
      <c r="G28" s="80">
        <v>4650</v>
      </c>
      <c r="H28" s="33">
        <f>I28+J28</f>
        <v>10</v>
      </c>
      <c r="I28" s="33">
        <v>7</v>
      </c>
      <c r="J28" s="33">
        <v>3</v>
      </c>
      <c r="K28" s="33">
        <v>21</v>
      </c>
      <c r="L28" s="33">
        <v>20</v>
      </c>
    </row>
    <row r="29" spans="1:12" s="27" customFormat="1" ht="14.25" customHeight="1">
      <c r="A29" s="31"/>
      <c r="B29" s="9"/>
      <c r="C29" s="15" t="s">
        <v>49</v>
      </c>
      <c r="D29" s="19" t="s">
        <v>14</v>
      </c>
      <c r="E29" s="32"/>
      <c r="F29" s="80">
        <v>72</v>
      </c>
      <c r="G29" s="80">
        <v>5840</v>
      </c>
      <c r="H29" s="33">
        <f>I29+J29</f>
        <v>13</v>
      </c>
      <c r="I29" s="33">
        <v>10</v>
      </c>
      <c r="J29" s="33">
        <v>3</v>
      </c>
      <c r="K29" s="33">
        <v>71</v>
      </c>
      <c r="L29" s="33">
        <v>15</v>
      </c>
    </row>
    <row r="30" spans="1:12" s="27" customFormat="1" ht="14.25" customHeight="1">
      <c r="A30" s="31"/>
      <c r="B30" s="9"/>
      <c r="C30" s="15" t="s">
        <v>50</v>
      </c>
      <c r="D30" s="19" t="s">
        <v>85</v>
      </c>
      <c r="E30" s="32"/>
      <c r="F30" s="80">
        <v>277</v>
      </c>
      <c r="G30" s="80">
        <v>8376</v>
      </c>
      <c r="H30" s="33">
        <f aca="true" t="shared" si="6" ref="H30:H39">I30+J30</f>
        <v>10</v>
      </c>
      <c r="I30" s="81">
        <v>7</v>
      </c>
      <c r="J30" s="81">
        <v>3</v>
      </c>
      <c r="K30" s="81">
        <v>50</v>
      </c>
      <c r="L30" s="81">
        <v>43</v>
      </c>
    </row>
    <row r="31" spans="1:12" s="27" customFormat="1" ht="14.25" customHeight="1">
      <c r="A31" s="31"/>
      <c r="B31" s="9"/>
      <c r="C31" s="15" t="s">
        <v>51</v>
      </c>
      <c r="D31" s="19" t="s">
        <v>52</v>
      </c>
      <c r="E31" s="32"/>
      <c r="F31" s="80">
        <v>180</v>
      </c>
      <c r="G31" s="80">
        <v>4680</v>
      </c>
      <c r="H31" s="33">
        <f t="shared" si="6"/>
        <v>10</v>
      </c>
      <c r="I31" s="81">
        <v>7</v>
      </c>
      <c r="J31" s="81">
        <v>3</v>
      </c>
      <c r="K31" s="81">
        <v>28</v>
      </c>
      <c r="L31" s="81">
        <v>21</v>
      </c>
    </row>
    <row r="32" spans="1:12" s="27" customFormat="1" ht="14.25" customHeight="1">
      <c r="A32" s="31"/>
      <c r="B32" s="9"/>
      <c r="C32" s="15" t="s">
        <v>53</v>
      </c>
      <c r="D32" s="19" t="s">
        <v>86</v>
      </c>
      <c r="E32" s="32"/>
      <c r="F32" s="80">
        <v>267</v>
      </c>
      <c r="G32" s="80">
        <v>14685</v>
      </c>
      <c r="H32" s="33">
        <f t="shared" si="6"/>
        <v>11</v>
      </c>
      <c r="I32" s="81">
        <v>8</v>
      </c>
      <c r="J32" s="81">
        <v>3</v>
      </c>
      <c r="K32" s="81">
        <v>66</v>
      </c>
      <c r="L32" s="81">
        <v>64</v>
      </c>
    </row>
    <row r="33" spans="1:12" s="27" customFormat="1" ht="14.25" customHeight="1">
      <c r="A33" s="31"/>
      <c r="B33" s="9"/>
      <c r="C33" s="15" t="s">
        <v>54</v>
      </c>
      <c r="D33" s="19" t="s">
        <v>83</v>
      </c>
      <c r="E33" s="32"/>
      <c r="F33" s="80">
        <v>115</v>
      </c>
      <c r="G33" s="80">
        <v>6739</v>
      </c>
      <c r="H33" s="33">
        <f t="shared" si="6"/>
        <v>7</v>
      </c>
      <c r="I33" s="81">
        <v>5</v>
      </c>
      <c r="J33" s="81">
        <v>2</v>
      </c>
      <c r="K33" s="81">
        <v>33</v>
      </c>
      <c r="L33" s="81">
        <v>33</v>
      </c>
    </row>
    <row r="34" spans="1:12" s="27" customFormat="1" ht="14.25" customHeight="1">
      <c r="A34" s="31"/>
      <c r="B34" s="9"/>
      <c r="C34" s="15" t="s">
        <v>55</v>
      </c>
      <c r="D34" s="19" t="s">
        <v>83</v>
      </c>
      <c r="E34" s="32"/>
      <c r="F34" s="80">
        <v>40</v>
      </c>
      <c r="G34" s="80">
        <v>30240</v>
      </c>
      <c r="H34" s="33">
        <f t="shared" si="6"/>
        <v>6</v>
      </c>
      <c r="I34" s="81">
        <v>4</v>
      </c>
      <c r="J34" s="81">
        <v>2</v>
      </c>
      <c r="K34" s="81">
        <v>118</v>
      </c>
      <c r="L34" s="81">
        <v>44</v>
      </c>
    </row>
    <row r="35" spans="1:12" s="27" customFormat="1" ht="14.25" customHeight="1">
      <c r="A35" s="31"/>
      <c r="B35" s="9"/>
      <c r="C35" s="15" t="s">
        <v>56</v>
      </c>
      <c r="D35" s="19" t="s">
        <v>83</v>
      </c>
      <c r="E35" s="32"/>
      <c r="F35" s="80">
        <v>61</v>
      </c>
      <c r="G35" s="80">
        <v>3950</v>
      </c>
      <c r="H35" s="33">
        <f t="shared" si="6"/>
        <v>10</v>
      </c>
      <c r="I35" s="81">
        <v>8</v>
      </c>
      <c r="J35" s="81">
        <v>2</v>
      </c>
      <c r="K35" s="81">
        <v>21</v>
      </c>
      <c r="L35" s="81">
        <v>21</v>
      </c>
    </row>
    <row r="36" spans="1:12" s="27" customFormat="1" ht="14.25" customHeight="1">
      <c r="A36" s="31"/>
      <c r="B36" s="9"/>
      <c r="C36" s="15" t="s">
        <v>57</v>
      </c>
      <c r="D36" s="19" t="s">
        <v>83</v>
      </c>
      <c r="E36" s="32"/>
      <c r="F36" s="80">
        <v>33</v>
      </c>
      <c r="G36" s="80">
        <v>2673</v>
      </c>
      <c r="H36" s="33">
        <f t="shared" si="6"/>
        <v>7</v>
      </c>
      <c r="I36" s="81">
        <v>5</v>
      </c>
      <c r="J36" s="81">
        <v>2</v>
      </c>
      <c r="K36" s="81">
        <v>16</v>
      </c>
      <c r="L36" s="81">
        <v>16</v>
      </c>
    </row>
    <row r="37" spans="1:12" s="27" customFormat="1" ht="14.25" customHeight="1">
      <c r="A37" s="31"/>
      <c r="B37" s="9"/>
      <c r="C37" s="15" t="s">
        <v>58</v>
      </c>
      <c r="D37" s="19" t="s">
        <v>83</v>
      </c>
      <c r="E37" s="32"/>
      <c r="F37" s="80">
        <v>39</v>
      </c>
      <c r="G37" s="80">
        <v>1560</v>
      </c>
      <c r="H37" s="33">
        <f t="shared" si="6"/>
        <v>7</v>
      </c>
      <c r="I37" s="81">
        <v>5</v>
      </c>
      <c r="J37" s="81">
        <v>2</v>
      </c>
      <c r="K37" s="81">
        <v>7</v>
      </c>
      <c r="L37" s="81">
        <v>7</v>
      </c>
    </row>
    <row r="38" spans="1:12" s="27" customFormat="1" ht="14.25" customHeight="1">
      <c r="A38" s="31"/>
      <c r="B38" s="9"/>
      <c r="C38" s="15" t="s">
        <v>59</v>
      </c>
      <c r="D38" s="19" t="s">
        <v>83</v>
      </c>
      <c r="E38" s="32"/>
      <c r="F38" s="80">
        <v>125</v>
      </c>
      <c r="G38" s="80">
        <v>3375</v>
      </c>
      <c r="H38" s="33">
        <f t="shared" si="6"/>
        <v>7</v>
      </c>
      <c r="I38" s="81">
        <v>5</v>
      </c>
      <c r="J38" s="81">
        <v>2</v>
      </c>
      <c r="K38" s="81">
        <v>18</v>
      </c>
      <c r="L38" s="81">
        <v>18</v>
      </c>
    </row>
    <row r="39" spans="1:12" s="27" customFormat="1" ht="14.25" customHeight="1">
      <c r="A39" s="31"/>
      <c r="B39" s="9"/>
      <c r="C39" s="15" t="s">
        <v>60</v>
      </c>
      <c r="D39" s="19" t="s">
        <v>83</v>
      </c>
      <c r="E39" s="32"/>
      <c r="F39" s="80">
        <v>40</v>
      </c>
      <c r="G39" s="80">
        <v>5456</v>
      </c>
      <c r="H39" s="33">
        <f t="shared" si="6"/>
        <v>8</v>
      </c>
      <c r="I39" s="81">
        <v>6</v>
      </c>
      <c r="J39" s="81">
        <v>2</v>
      </c>
      <c r="K39" s="81">
        <v>31</v>
      </c>
      <c r="L39" s="81">
        <v>31</v>
      </c>
    </row>
    <row r="40" spans="1:12" s="27" customFormat="1" ht="14.25" customHeight="1">
      <c r="A40" s="31"/>
      <c r="B40" s="9"/>
      <c r="C40" s="15" t="s">
        <v>61</v>
      </c>
      <c r="D40" s="19" t="s">
        <v>83</v>
      </c>
      <c r="E40" s="32"/>
      <c r="F40" s="80">
        <v>100</v>
      </c>
      <c r="G40" s="80">
        <v>9300</v>
      </c>
      <c r="H40" s="33">
        <f>I40+J40</f>
        <v>8</v>
      </c>
      <c r="I40" s="81">
        <v>5</v>
      </c>
      <c r="J40" s="81">
        <v>3</v>
      </c>
      <c r="K40" s="81">
        <v>53</v>
      </c>
      <c r="L40" s="81">
        <v>53</v>
      </c>
    </row>
    <row r="41" spans="1:12" s="27" customFormat="1" ht="14.25" customHeight="1">
      <c r="A41" s="31"/>
      <c r="B41" s="9"/>
      <c r="C41" s="15" t="s">
        <v>62</v>
      </c>
      <c r="D41" s="19" t="s">
        <v>83</v>
      </c>
      <c r="E41" s="32"/>
      <c r="F41" s="80">
        <v>38</v>
      </c>
      <c r="G41" s="80">
        <v>4290</v>
      </c>
      <c r="H41" s="33">
        <f>I41+J41</f>
        <v>7</v>
      </c>
      <c r="I41" s="81">
        <v>5</v>
      </c>
      <c r="J41" s="81">
        <v>2</v>
      </c>
      <c r="K41" s="81">
        <v>23</v>
      </c>
      <c r="L41" s="81">
        <v>23</v>
      </c>
    </row>
    <row r="42" spans="1:12" s="37" customFormat="1" ht="14.25" customHeight="1">
      <c r="A42" s="34"/>
      <c r="B42" s="11" t="s">
        <v>114</v>
      </c>
      <c r="C42" s="11"/>
      <c r="D42" s="16"/>
      <c r="E42" s="35">
        <f>SUM(E50,E43)</f>
        <v>9</v>
      </c>
      <c r="F42" s="35">
        <f aca="true" t="shared" si="7" ref="F42:L42">SUM(F50,F43)</f>
        <v>1659</v>
      </c>
      <c r="G42" s="35">
        <f t="shared" si="7"/>
        <v>180289</v>
      </c>
      <c r="H42" s="35">
        <f t="shared" si="7"/>
        <v>91</v>
      </c>
      <c r="I42" s="35">
        <f t="shared" si="7"/>
        <v>68</v>
      </c>
      <c r="J42" s="35">
        <f t="shared" si="7"/>
        <v>23</v>
      </c>
      <c r="K42" s="35">
        <f t="shared" si="7"/>
        <v>790</v>
      </c>
      <c r="L42" s="35">
        <f t="shared" si="7"/>
        <v>518</v>
      </c>
    </row>
    <row r="43" spans="1:12" s="27" customFormat="1" ht="14.25" customHeight="1">
      <c r="A43" s="31"/>
      <c r="B43" s="9"/>
      <c r="C43" s="109" t="s">
        <v>202</v>
      </c>
      <c r="D43" s="110"/>
      <c r="E43" s="36">
        <f>COUNTA(C44:C49)</f>
        <v>6</v>
      </c>
      <c r="F43" s="36">
        <f aca="true" t="shared" si="8" ref="F43:L43">SUM(F44:F49)</f>
        <v>1459</v>
      </c>
      <c r="G43" s="36">
        <f t="shared" si="8"/>
        <v>92047</v>
      </c>
      <c r="H43" s="36">
        <f t="shared" si="8"/>
        <v>63</v>
      </c>
      <c r="I43" s="36">
        <f t="shared" si="8"/>
        <v>46</v>
      </c>
      <c r="J43" s="36">
        <f t="shared" si="8"/>
        <v>17</v>
      </c>
      <c r="K43" s="36">
        <f t="shared" si="8"/>
        <v>330</v>
      </c>
      <c r="L43" s="36">
        <f t="shared" si="8"/>
        <v>262</v>
      </c>
    </row>
    <row r="44" spans="1:12" s="27" customFormat="1" ht="14.25" customHeight="1">
      <c r="A44" s="31"/>
      <c r="B44" s="9"/>
      <c r="C44" s="15" t="s">
        <v>63</v>
      </c>
      <c r="D44" s="19" t="s">
        <v>124</v>
      </c>
      <c r="E44" s="32"/>
      <c r="F44" s="80">
        <v>166</v>
      </c>
      <c r="G44" s="80">
        <v>3886</v>
      </c>
      <c r="H44" s="33">
        <f aca="true" t="shared" si="9" ref="H44:H49">I44+J44</f>
        <v>8</v>
      </c>
      <c r="I44" s="81">
        <v>5</v>
      </c>
      <c r="J44" s="81">
        <v>3</v>
      </c>
      <c r="K44" s="81">
        <v>71</v>
      </c>
      <c r="L44" s="81">
        <v>46</v>
      </c>
    </row>
    <row r="45" spans="1:12" s="27" customFormat="1" ht="14.25" customHeight="1">
      <c r="A45" s="31"/>
      <c r="B45" s="9"/>
      <c r="C45" s="15" t="s">
        <v>123</v>
      </c>
      <c r="D45" s="19" t="s">
        <v>209</v>
      </c>
      <c r="E45" s="32"/>
      <c r="F45" s="80">
        <v>153</v>
      </c>
      <c r="G45" s="80">
        <v>3060</v>
      </c>
      <c r="H45" s="33">
        <f t="shared" si="9"/>
        <v>8</v>
      </c>
      <c r="I45" s="81">
        <v>6</v>
      </c>
      <c r="J45" s="81">
        <v>2</v>
      </c>
      <c r="K45" s="81">
        <v>14</v>
      </c>
      <c r="L45" s="81">
        <v>8</v>
      </c>
    </row>
    <row r="46" spans="1:12" s="27" customFormat="1" ht="14.25" customHeight="1">
      <c r="A46" s="31"/>
      <c r="B46" s="9"/>
      <c r="C46" s="15" t="s">
        <v>64</v>
      </c>
      <c r="D46" s="19" t="s">
        <v>87</v>
      </c>
      <c r="E46" s="32"/>
      <c r="F46" s="80">
        <v>184</v>
      </c>
      <c r="G46" s="80">
        <v>36000</v>
      </c>
      <c r="H46" s="33">
        <f t="shared" si="9"/>
        <v>12</v>
      </c>
      <c r="I46" s="81">
        <v>8</v>
      </c>
      <c r="J46" s="81">
        <v>4</v>
      </c>
      <c r="K46" s="81">
        <v>59</v>
      </c>
      <c r="L46" s="81">
        <v>46</v>
      </c>
    </row>
    <row r="47" spans="1:12" s="27" customFormat="1" ht="14.25" customHeight="1">
      <c r="A47" s="31"/>
      <c r="B47" s="9"/>
      <c r="C47" s="15" t="s">
        <v>65</v>
      </c>
      <c r="D47" s="19" t="s">
        <v>83</v>
      </c>
      <c r="E47" s="32"/>
      <c r="F47" s="80">
        <v>155</v>
      </c>
      <c r="G47" s="80">
        <v>25575</v>
      </c>
      <c r="H47" s="33">
        <f t="shared" si="9"/>
        <v>11</v>
      </c>
      <c r="I47" s="81">
        <v>9</v>
      </c>
      <c r="J47" s="81">
        <v>2</v>
      </c>
      <c r="K47" s="81">
        <v>38</v>
      </c>
      <c r="L47" s="81">
        <v>33</v>
      </c>
    </row>
    <row r="48" spans="1:12" s="27" customFormat="1" ht="14.25" customHeight="1">
      <c r="A48" s="31"/>
      <c r="B48" s="9"/>
      <c r="C48" s="15" t="s">
        <v>66</v>
      </c>
      <c r="D48" s="19" t="s">
        <v>83</v>
      </c>
      <c r="E48" s="32"/>
      <c r="F48" s="80">
        <v>69</v>
      </c>
      <c r="G48" s="80">
        <v>10350</v>
      </c>
      <c r="H48" s="33">
        <f t="shared" si="9"/>
        <v>12</v>
      </c>
      <c r="I48" s="81">
        <v>9</v>
      </c>
      <c r="J48" s="81">
        <v>3</v>
      </c>
      <c r="K48" s="81">
        <v>31</v>
      </c>
      <c r="L48" s="81">
        <v>25</v>
      </c>
    </row>
    <row r="49" spans="1:12" s="27" customFormat="1" ht="14.25" customHeight="1">
      <c r="A49" s="31"/>
      <c r="B49" s="9"/>
      <c r="C49" s="15" t="s">
        <v>67</v>
      </c>
      <c r="D49" s="19" t="s">
        <v>88</v>
      </c>
      <c r="E49" s="32"/>
      <c r="F49" s="80">
        <v>732</v>
      </c>
      <c r="G49" s="80">
        <v>13176</v>
      </c>
      <c r="H49" s="33">
        <f t="shared" si="9"/>
        <v>12</v>
      </c>
      <c r="I49" s="81">
        <v>9</v>
      </c>
      <c r="J49" s="81">
        <v>3</v>
      </c>
      <c r="K49" s="81">
        <v>117</v>
      </c>
      <c r="L49" s="81">
        <v>104</v>
      </c>
    </row>
    <row r="50" spans="1:12" s="37" customFormat="1" ht="14.25" customHeight="1">
      <c r="A50" s="34"/>
      <c r="B50" s="22"/>
      <c r="C50" s="109" t="s">
        <v>201</v>
      </c>
      <c r="D50" s="110"/>
      <c r="E50" s="36">
        <f>COUNTA(C51:C53)</f>
        <v>3</v>
      </c>
      <c r="F50" s="36">
        <f aca="true" t="shared" si="10" ref="F50:L50">SUM(F51:F53)</f>
        <v>200</v>
      </c>
      <c r="G50" s="36">
        <f t="shared" si="10"/>
        <v>88242</v>
      </c>
      <c r="H50" s="36">
        <f t="shared" si="10"/>
        <v>28</v>
      </c>
      <c r="I50" s="36">
        <f t="shared" si="10"/>
        <v>22</v>
      </c>
      <c r="J50" s="36">
        <f t="shared" si="10"/>
        <v>6</v>
      </c>
      <c r="K50" s="36">
        <f t="shared" si="10"/>
        <v>460</v>
      </c>
      <c r="L50" s="36">
        <f t="shared" si="10"/>
        <v>256</v>
      </c>
    </row>
    <row r="51" spans="1:12" s="27" customFormat="1" ht="14.25" customHeight="1">
      <c r="A51" s="31"/>
      <c r="B51" s="9" t="s">
        <v>99</v>
      </c>
      <c r="C51" s="15" t="s">
        <v>68</v>
      </c>
      <c r="D51" s="19" t="s">
        <v>137</v>
      </c>
      <c r="E51" s="32"/>
      <c r="F51" s="80">
        <v>46</v>
      </c>
      <c r="G51" s="80">
        <v>4872</v>
      </c>
      <c r="H51" s="33">
        <f>I51+J51</f>
        <v>7</v>
      </c>
      <c r="I51" s="81">
        <v>5</v>
      </c>
      <c r="J51" s="81">
        <v>2</v>
      </c>
      <c r="K51" s="81">
        <v>29</v>
      </c>
      <c r="L51" s="81">
        <v>29</v>
      </c>
    </row>
    <row r="52" spans="1:12" s="27" customFormat="1" ht="14.25" customHeight="1">
      <c r="A52" s="31"/>
      <c r="B52" s="9"/>
      <c r="C52" s="15" t="s">
        <v>69</v>
      </c>
      <c r="D52" s="19" t="s">
        <v>83</v>
      </c>
      <c r="E52" s="32"/>
      <c r="F52" s="80">
        <v>42</v>
      </c>
      <c r="G52" s="80">
        <v>9450</v>
      </c>
      <c r="H52" s="33">
        <f>I52+J52</f>
        <v>10</v>
      </c>
      <c r="I52" s="81">
        <v>8</v>
      </c>
      <c r="J52" s="81">
        <v>2</v>
      </c>
      <c r="K52" s="81">
        <v>52</v>
      </c>
      <c r="L52" s="81">
        <v>51</v>
      </c>
    </row>
    <row r="53" spans="1:12" s="27" customFormat="1" ht="14.25" customHeight="1">
      <c r="A53" s="31"/>
      <c r="B53" s="9"/>
      <c r="C53" s="15" t="s">
        <v>125</v>
      </c>
      <c r="D53" s="19" t="s">
        <v>83</v>
      </c>
      <c r="E53" s="32"/>
      <c r="F53" s="80">
        <v>112</v>
      </c>
      <c r="G53" s="80">
        <v>73920</v>
      </c>
      <c r="H53" s="33">
        <f>I53+J53</f>
        <v>11</v>
      </c>
      <c r="I53" s="81">
        <v>9</v>
      </c>
      <c r="J53" s="81">
        <v>2</v>
      </c>
      <c r="K53" s="81">
        <v>379</v>
      </c>
      <c r="L53" s="81">
        <v>176</v>
      </c>
    </row>
    <row r="54" spans="1:12" s="37" customFormat="1" ht="14.25" customHeight="1">
      <c r="A54" s="34"/>
      <c r="B54" s="11" t="s">
        <v>116</v>
      </c>
      <c r="C54" s="11"/>
      <c r="D54" s="16"/>
      <c r="E54" s="35">
        <f>SUM(E55,E64,E66)</f>
        <v>13</v>
      </c>
      <c r="F54" s="35">
        <f aca="true" t="shared" si="11" ref="F54:L54">SUM(F55,F64,F66)</f>
        <v>1277</v>
      </c>
      <c r="G54" s="35">
        <f t="shared" si="11"/>
        <v>328205</v>
      </c>
      <c r="H54" s="35">
        <f t="shared" si="11"/>
        <v>144</v>
      </c>
      <c r="I54" s="35">
        <f t="shared" si="11"/>
        <v>108</v>
      </c>
      <c r="J54" s="35">
        <f t="shared" si="11"/>
        <v>36</v>
      </c>
      <c r="K54" s="35">
        <f t="shared" si="11"/>
        <v>789</v>
      </c>
      <c r="L54" s="35">
        <f t="shared" si="11"/>
        <v>535</v>
      </c>
    </row>
    <row r="55" spans="1:12" s="37" customFormat="1" ht="14.25" customHeight="1">
      <c r="A55" s="34"/>
      <c r="B55" s="22"/>
      <c r="C55" s="109" t="s">
        <v>198</v>
      </c>
      <c r="D55" s="110"/>
      <c r="E55" s="36">
        <f>COUNTA(C56:C63)</f>
        <v>8</v>
      </c>
      <c r="F55" s="36">
        <f aca="true" t="shared" si="12" ref="F55:L55">SUM(F56:F63)</f>
        <v>677</v>
      </c>
      <c r="G55" s="36">
        <f t="shared" si="12"/>
        <v>183270</v>
      </c>
      <c r="H55" s="36">
        <f t="shared" si="12"/>
        <v>77</v>
      </c>
      <c r="I55" s="36">
        <f t="shared" si="12"/>
        <v>57</v>
      </c>
      <c r="J55" s="36">
        <f t="shared" si="12"/>
        <v>20</v>
      </c>
      <c r="K55" s="36">
        <f t="shared" si="12"/>
        <v>610</v>
      </c>
      <c r="L55" s="36">
        <f t="shared" si="12"/>
        <v>420</v>
      </c>
    </row>
    <row r="56" spans="1:12" s="27" customFormat="1" ht="14.25" customHeight="1">
      <c r="A56" s="31"/>
      <c r="B56" s="9"/>
      <c r="C56" s="15" t="s">
        <v>70</v>
      </c>
      <c r="D56" s="19" t="s">
        <v>138</v>
      </c>
      <c r="E56" s="32"/>
      <c r="F56" s="80">
        <v>27</v>
      </c>
      <c r="G56" s="80">
        <v>6600</v>
      </c>
      <c r="H56" s="33">
        <v>8</v>
      </c>
      <c r="I56" s="81">
        <v>5</v>
      </c>
      <c r="J56" s="81">
        <v>3</v>
      </c>
      <c r="K56" s="81">
        <v>29</v>
      </c>
      <c r="L56" s="81">
        <v>29</v>
      </c>
    </row>
    <row r="57" spans="1:12" s="27" customFormat="1" ht="14.25" customHeight="1">
      <c r="A57" s="31"/>
      <c r="B57" s="9"/>
      <c r="C57" s="15" t="s">
        <v>71</v>
      </c>
      <c r="D57" s="19" t="s">
        <v>83</v>
      </c>
      <c r="E57" s="32"/>
      <c r="F57" s="80">
        <v>295</v>
      </c>
      <c r="G57" s="80">
        <v>14160</v>
      </c>
      <c r="H57" s="33">
        <f aca="true" t="shared" si="13" ref="H57:H63">I57+J57</f>
        <v>12</v>
      </c>
      <c r="I57" s="81">
        <v>9</v>
      </c>
      <c r="J57" s="81">
        <v>3</v>
      </c>
      <c r="K57" s="81">
        <v>81</v>
      </c>
      <c r="L57" s="81">
        <v>76</v>
      </c>
    </row>
    <row r="58" spans="1:12" s="27" customFormat="1" ht="14.25" customHeight="1">
      <c r="A58" s="31"/>
      <c r="B58" s="9"/>
      <c r="C58" s="15" t="s">
        <v>72</v>
      </c>
      <c r="D58" s="19" t="s">
        <v>83</v>
      </c>
      <c r="E58" s="32"/>
      <c r="F58" s="80">
        <v>21</v>
      </c>
      <c r="G58" s="80">
        <v>8400</v>
      </c>
      <c r="H58" s="33">
        <f t="shared" si="13"/>
        <v>8</v>
      </c>
      <c r="I58" s="81">
        <v>5</v>
      </c>
      <c r="J58" s="81">
        <v>3</v>
      </c>
      <c r="K58" s="81">
        <v>39</v>
      </c>
      <c r="L58" s="81">
        <v>35</v>
      </c>
    </row>
    <row r="59" spans="1:12" s="27" customFormat="1" ht="14.25" customHeight="1">
      <c r="A59" s="31"/>
      <c r="B59" s="9"/>
      <c r="C59" s="15" t="s">
        <v>73</v>
      </c>
      <c r="D59" s="19" t="s">
        <v>83</v>
      </c>
      <c r="E59" s="32"/>
      <c r="F59" s="80">
        <v>27</v>
      </c>
      <c r="G59" s="80">
        <v>27810</v>
      </c>
      <c r="H59" s="33">
        <f t="shared" si="13"/>
        <v>7</v>
      </c>
      <c r="I59" s="81">
        <v>5</v>
      </c>
      <c r="J59" s="81">
        <v>2</v>
      </c>
      <c r="K59" s="81">
        <v>30</v>
      </c>
      <c r="L59" s="81">
        <v>30</v>
      </c>
    </row>
    <row r="60" spans="1:12" s="27" customFormat="1" ht="14.25" customHeight="1">
      <c r="A60" s="31"/>
      <c r="B60" s="9"/>
      <c r="C60" s="15" t="s">
        <v>74</v>
      </c>
      <c r="D60" s="19" t="s">
        <v>83</v>
      </c>
      <c r="E60" s="32"/>
      <c r="F60" s="80">
        <v>23</v>
      </c>
      <c r="G60" s="80">
        <v>17500</v>
      </c>
      <c r="H60" s="33">
        <f t="shared" si="13"/>
        <v>7</v>
      </c>
      <c r="I60" s="81">
        <v>5</v>
      </c>
      <c r="J60" s="81">
        <v>2</v>
      </c>
      <c r="K60" s="81">
        <v>35</v>
      </c>
      <c r="L60" s="81">
        <v>10</v>
      </c>
    </row>
    <row r="61" spans="1:12" s="27" customFormat="1" ht="14.25" customHeight="1">
      <c r="A61" s="31"/>
      <c r="B61" s="9"/>
      <c r="C61" s="15" t="s">
        <v>75</v>
      </c>
      <c r="D61" s="19" t="s">
        <v>139</v>
      </c>
      <c r="E61" s="32"/>
      <c r="F61" s="80">
        <v>40</v>
      </c>
      <c r="G61" s="80">
        <v>13600</v>
      </c>
      <c r="H61" s="33">
        <f t="shared" si="13"/>
        <v>8</v>
      </c>
      <c r="I61" s="81">
        <v>6</v>
      </c>
      <c r="J61" s="81">
        <v>2</v>
      </c>
      <c r="K61" s="81">
        <v>127</v>
      </c>
      <c r="L61" s="81">
        <v>21</v>
      </c>
    </row>
    <row r="62" spans="1:12" s="27" customFormat="1" ht="14.25" customHeight="1">
      <c r="A62" s="31"/>
      <c r="B62" s="9"/>
      <c r="C62" s="15" t="s">
        <v>76</v>
      </c>
      <c r="D62" s="19" t="s">
        <v>83</v>
      </c>
      <c r="E62" s="32"/>
      <c r="F62" s="80">
        <v>37</v>
      </c>
      <c r="G62" s="80">
        <v>4760</v>
      </c>
      <c r="H62" s="33">
        <f t="shared" si="13"/>
        <v>11</v>
      </c>
      <c r="I62" s="81">
        <v>9</v>
      </c>
      <c r="J62" s="81">
        <v>2</v>
      </c>
      <c r="K62" s="81">
        <v>15</v>
      </c>
      <c r="L62" s="81">
        <v>15</v>
      </c>
    </row>
    <row r="63" spans="1:12" s="27" customFormat="1" ht="14.25" customHeight="1">
      <c r="A63" s="31"/>
      <c r="B63" s="9"/>
      <c r="C63" s="15" t="s">
        <v>105</v>
      </c>
      <c r="D63" s="19" t="s">
        <v>138</v>
      </c>
      <c r="E63" s="32"/>
      <c r="F63" s="80">
        <v>207</v>
      </c>
      <c r="G63" s="80">
        <v>90440</v>
      </c>
      <c r="H63" s="33">
        <f t="shared" si="13"/>
        <v>16</v>
      </c>
      <c r="I63" s="81">
        <v>13</v>
      </c>
      <c r="J63" s="81">
        <v>3</v>
      </c>
      <c r="K63" s="81">
        <v>254</v>
      </c>
      <c r="L63" s="81">
        <v>204</v>
      </c>
    </row>
    <row r="64" spans="1:12" s="37" customFormat="1" ht="14.25" customHeight="1">
      <c r="A64" s="34"/>
      <c r="B64" s="22"/>
      <c r="C64" s="109" t="s">
        <v>199</v>
      </c>
      <c r="D64" s="110"/>
      <c r="E64" s="36">
        <f>COUNTA(C65)</f>
        <v>1</v>
      </c>
      <c r="F64" s="36">
        <f aca="true" t="shared" si="14" ref="F64:L64">SUM(F65:F65)</f>
        <v>24</v>
      </c>
      <c r="G64" s="36">
        <f t="shared" si="14"/>
        <v>14750</v>
      </c>
      <c r="H64" s="36">
        <f t="shared" si="14"/>
        <v>6</v>
      </c>
      <c r="I64" s="36">
        <f t="shared" si="14"/>
        <v>4</v>
      </c>
      <c r="J64" s="36">
        <f t="shared" si="14"/>
        <v>2</v>
      </c>
      <c r="K64" s="36">
        <f t="shared" si="14"/>
        <v>37</v>
      </c>
      <c r="L64" s="36">
        <f t="shared" si="14"/>
        <v>33</v>
      </c>
    </row>
    <row r="65" spans="1:12" s="27" customFormat="1" ht="14.25" customHeight="1">
      <c r="A65" s="31"/>
      <c r="B65" s="9"/>
      <c r="C65" s="15" t="s">
        <v>77</v>
      </c>
      <c r="D65" s="19" t="s">
        <v>107</v>
      </c>
      <c r="E65" s="32"/>
      <c r="F65" s="80">
        <v>24</v>
      </c>
      <c r="G65" s="80">
        <v>14750</v>
      </c>
      <c r="H65" s="33">
        <f>I65+J65</f>
        <v>6</v>
      </c>
      <c r="I65" s="81">
        <v>4</v>
      </c>
      <c r="J65" s="81">
        <v>2</v>
      </c>
      <c r="K65" s="81">
        <v>37</v>
      </c>
      <c r="L65" s="81">
        <v>33</v>
      </c>
    </row>
    <row r="66" spans="1:12" s="37" customFormat="1" ht="14.25" customHeight="1">
      <c r="A66" s="34"/>
      <c r="B66" s="22"/>
      <c r="C66" s="109" t="s">
        <v>200</v>
      </c>
      <c r="D66" s="110"/>
      <c r="E66" s="36">
        <f>COUNTA(C67:C70)</f>
        <v>4</v>
      </c>
      <c r="F66" s="36">
        <f aca="true" t="shared" si="15" ref="F66:L66">SUM(F67:F70)</f>
        <v>576</v>
      </c>
      <c r="G66" s="36">
        <f t="shared" si="15"/>
        <v>130185</v>
      </c>
      <c r="H66" s="36">
        <f t="shared" si="15"/>
        <v>61</v>
      </c>
      <c r="I66" s="36">
        <f t="shared" si="15"/>
        <v>47</v>
      </c>
      <c r="J66" s="36">
        <f t="shared" si="15"/>
        <v>14</v>
      </c>
      <c r="K66" s="36">
        <f t="shared" si="15"/>
        <v>142</v>
      </c>
      <c r="L66" s="36">
        <f t="shared" si="15"/>
        <v>82</v>
      </c>
    </row>
    <row r="67" spans="1:12" s="27" customFormat="1" ht="14.25" customHeight="1">
      <c r="A67" s="31"/>
      <c r="B67" s="9"/>
      <c r="C67" s="15" t="s">
        <v>78</v>
      </c>
      <c r="D67" s="19" t="s">
        <v>18</v>
      </c>
      <c r="E67" s="32"/>
      <c r="F67" s="80">
        <v>221</v>
      </c>
      <c r="G67" s="80">
        <v>110500</v>
      </c>
      <c r="H67" s="33">
        <f>I67+J67</f>
        <v>10</v>
      </c>
      <c r="I67" s="81">
        <v>7</v>
      </c>
      <c r="J67" s="81">
        <v>3</v>
      </c>
      <c r="K67" s="81">
        <v>65</v>
      </c>
      <c r="L67" s="81">
        <v>55</v>
      </c>
    </row>
    <row r="68" spans="1:12" s="27" customFormat="1" ht="14.25" customHeight="1">
      <c r="A68" s="31"/>
      <c r="B68" s="9"/>
      <c r="C68" s="15" t="s">
        <v>79</v>
      </c>
      <c r="D68" s="19" t="s">
        <v>106</v>
      </c>
      <c r="E68" s="32"/>
      <c r="F68" s="80">
        <v>195</v>
      </c>
      <c r="G68" s="80">
        <v>975</v>
      </c>
      <c r="H68" s="33">
        <f>I68+J68</f>
        <v>19</v>
      </c>
      <c r="I68" s="81">
        <v>16</v>
      </c>
      <c r="J68" s="81">
        <v>3</v>
      </c>
      <c r="K68" s="81">
        <v>24</v>
      </c>
      <c r="L68" s="81">
        <v>24</v>
      </c>
    </row>
    <row r="69" spans="1:12" s="27" customFormat="1" ht="14.25" customHeight="1">
      <c r="A69" s="31"/>
      <c r="B69" s="9"/>
      <c r="C69" s="15" t="s">
        <v>80</v>
      </c>
      <c r="D69" s="19" t="s">
        <v>83</v>
      </c>
      <c r="E69" s="32"/>
      <c r="F69" s="80">
        <v>90</v>
      </c>
      <c r="G69" s="80">
        <v>11430</v>
      </c>
      <c r="H69" s="33">
        <f>I69+J69</f>
        <v>17</v>
      </c>
      <c r="I69" s="81">
        <v>14</v>
      </c>
      <c r="J69" s="81">
        <v>3</v>
      </c>
      <c r="K69" s="81">
        <v>23</v>
      </c>
      <c r="L69" s="81">
        <v>1</v>
      </c>
    </row>
    <row r="70" spans="1:12" s="27" customFormat="1" ht="14.25" customHeight="1">
      <c r="A70" s="31"/>
      <c r="B70" s="9"/>
      <c r="C70" s="15" t="s">
        <v>81</v>
      </c>
      <c r="D70" s="19" t="s">
        <v>83</v>
      </c>
      <c r="E70" s="32"/>
      <c r="F70" s="80">
        <v>70</v>
      </c>
      <c r="G70" s="80">
        <v>7280</v>
      </c>
      <c r="H70" s="33">
        <f>I70+J70</f>
        <v>15</v>
      </c>
      <c r="I70" s="81">
        <v>10</v>
      </c>
      <c r="J70" s="81">
        <v>5</v>
      </c>
      <c r="K70" s="81">
        <v>30</v>
      </c>
      <c r="L70" s="81">
        <v>2</v>
      </c>
    </row>
    <row r="71" spans="1:12" s="27" customFormat="1" ht="14.25" customHeight="1">
      <c r="A71" s="31"/>
      <c r="B71" s="14"/>
      <c r="C71" s="14"/>
      <c r="D71" s="13"/>
      <c r="E71" s="38"/>
      <c r="F71" s="38"/>
      <c r="G71" s="38"/>
      <c r="H71" s="39"/>
      <c r="I71" s="39"/>
      <c r="J71" s="39"/>
      <c r="K71" s="39"/>
      <c r="L71" s="39"/>
    </row>
    <row r="72" spans="2:12" s="27" customFormat="1" ht="12">
      <c r="B72" s="17" t="s">
        <v>111</v>
      </c>
      <c r="C72" s="40"/>
      <c r="D72" s="40"/>
      <c r="E72" s="40"/>
      <c r="F72" s="40"/>
      <c r="G72" s="40"/>
      <c r="H72" s="40"/>
      <c r="I72" s="40"/>
      <c r="J72" s="40"/>
      <c r="K72" s="40"/>
      <c r="L72" s="40"/>
    </row>
    <row r="73" spans="2:12" s="27" customFormat="1" ht="14.25" customHeight="1">
      <c r="B73" s="127" t="s">
        <v>203</v>
      </c>
      <c r="C73" s="127"/>
      <c r="D73" s="127"/>
      <c r="E73" s="127"/>
      <c r="F73" s="127"/>
      <c r="G73" s="127"/>
      <c r="H73" s="127"/>
      <c r="I73" s="127"/>
      <c r="J73" s="127"/>
      <c r="K73" s="127"/>
      <c r="L73" s="127"/>
    </row>
    <row r="74" s="27" customFormat="1" ht="12">
      <c r="B74" s="5" t="s">
        <v>210</v>
      </c>
    </row>
    <row r="75" s="27" customFormat="1" ht="12"/>
    <row r="76" s="27" customFormat="1" ht="12"/>
    <row r="77" s="27" customFormat="1" ht="12"/>
    <row r="78" s="27" customFormat="1" ht="12"/>
    <row r="79" s="27" customFormat="1" ht="12"/>
    <row r="80" s="27" customFormat="1" ht="12"/>
    <row r="81" s="27" customFormat="1" ht="12"/>
    <row r="82" s="27" customFormat="1" ht="12"/>
    <row r="83" s="27" customFormat="1" ht="12"/>
    <row r="84" s="27" customFormat="1" ht="12"/>
    <row r="85" s="27" customFormat="1" ht="12"/>
    <row r="86" s="27" customFormat="1" ht="12"/>
    <row r="87" s="27" customFormat="1" ht="12"/>
  </sheetData>
  <mergeCells count="17">
    <mergeCell ref="K3:L3"/>
    <mergeCell ref="B3:D4"/>
    <mergeCell ref="E3:E4"/>
    <mergeCell ref="F3:F4"/>
    <mergeCell ref="G3:G4"/>
    <mergeCell ref="H3:J3"/>
    <mergeCell ref="B5:D5"/>
    <mergeCell ref="B7:D7"/>
    <mergeCell ref="B6:D6"/>
    <mergeCell ref="C66:D66"/>
    <mergeCell ref="B73:L73"/>
    <mergeCell ref="C9:D9"/>
    <mergeCell ref="C27:D27"/>
    <mergeCell ref="C50:D50"/>
    <mergeCell ref="C55:D55"/>
    <mergeCell ref="C64:D64"/>
    <mergeCell ref="C43:D43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5" zoomScaleSheetLayoutView="115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M8" sqref="M8"/>
    </sheetView>
  </sheetViews>
  <sheetFormatPr defaultColWidth="9.00390625" defaultRowHeight="13.5"/>
  <cols>
    <col min="1" max="1" width="2.875" style="2" customWidth="1"/>
    <col min="2" max="3" width="4.625" style="2" customWidth="1"/>
    <col min="4" max="4" width="18.125" style="2" customWidth="1"/>
    <col min="5" max="9" width="10.125" style="2" customWidth="1"/>
    <col min="10" max="10" width="10.75390625" style="3" customWidth="1"/>
    <col min="11" max="16384" width="9.00390625" style="2" customWidth="1"/>
  </cols>
  <sheetData>
    <row r="1" spans="2:10" s="27" customFormat="1" ht="14.25">
      <c r="B1" s="4" t="s">
        <v>89</v>
      </c>
      <c r="C1" s="4"/>
      <c r="D1" s="5"/>
      <c r="E1" s="5"/>
      <c r="F1" s="5"/>
      <c r="G1" s="5"/>
      <c r="H1" s="5"/>
      <c r="I1" s="5"/>
      <c r="J1" s="9"/>
    </row>
    <row r="2" spans="2:10" s="27" customFormat="1" ht="15" customHeight="1">
      <c r="B2" s="5"/>
      <c r="C2" s="5"/>
      <c r="D2" s="5"/>
      <c r="E2" s="5"/>
      <c r="F2" s="5"/>
      <c r="G2" s="5"/>
      <c r="H2" s="5"/>
      <c r="I2" s="5"/>
      <c r="J2" s="18" t="s">
        <v>90</v>
      </c>
    </row>
    <row r="3" spans="1:10" s="27" customFormat="1" ht="15" customHeight="1">
      <c r="A3" s="31"/>
      <c r="B3" s="128" t="s">
        <v>91</v>
      </c>
      <c r="C3" s="128"/>
      <c r="D3" s="129"/>
      <c r="E3" s="117" t="s">
        <v>102</v>
      </c>
      <c r="F3" s="135"/>
      <c r="G3" s="135"/>
      <c r="H3" s="135"/>
      <c r="I3" s="136"/>
      <c r="J3" s="133" t="s">
        <v>92</v>
      </c>
    </row>
    <row r="4" spans="1:10" s="27" customFormat="1" ht="15" customHeight="1">
      <c r="A4" s="31"/>
      <c r="B4" s="130"/>
      <c r="C4" s="130"/>
      <c r="D4" s="131"/>
      <c r="E4" s="20" t="s">
        <v>10</v>
      </c>
      <c r="F4" s="20" t="s">
        <v>93</v>
      </c>
      <c r="G4" s="20" t="s">
        <v>94</v>
      </c>
      <c r="H4" s="20" t="s">
        <v>95</v>
      </c>
      <c r="I4" s="20" t="s">
        <v>96</v>
      </c>
      <c r="J4" s="134"/>
    </row>
    <row r="5" spans="1:10" s="27" customFormat="1" ht="15" customHeight="1">
      <c r="A5" s="31"/>
      <c r="B5" s="86" t="s">
        <v>217</v>
      </c>
      <c r="C5" s="86"/>
      <c r="D5" s="86"/>
      <c r="E5" s="41">
        <f>SUM(F5:I5)</f>
        <v>1092</v>
      </c>
      <c r="F5" s="41">
        <v>714</v>
      </c>
      <c r="G5" s="41">
        <v>54</v>
      </c>
      <c r="H5" s="41">
        <v>64</v>
      </c>
      <c r="I5" s="41">
        <v>260</v>
      </c>
      <c r="J5" s="41">
        <v>381</v>
      </c>
    </row>
    <row r="6" spans="1:10" s="27" customFormat="1" ht="15" customHeight="1">
      <c r="A6" s="31"/>
      <c r="B6" s="86" t="s">
        <v>218</v>
      </c>
      <c r="C6" s="86"/>
      <c r="D6" s="86"/>
      <c r="E6" s="41">
        <v>367</v>
      </c>
      <c r="F6" s="41">
        <v>52</v>
      </c>
      <c r="G6" s="41">
        <v>29</v>
      </c>
      <c r="H6" s="41">
        <v>43</v>
      </c>
      <c r="I6" s="41">
        <v>243</v>
      </c>
      <c r="J6" s="41">
        <v>308</v>
      </c>
    </row>
    <row r="7" spans="1:10" s="37" customFormat="1" ht="15" customHeight="1">
      <c r="A7" s="34"/>
      <c r="B7" s="146" t="s">
        <v>223</v>
      </c>
      <c r="C7" s="146"/>
      <c r="D7" s="109"/>
      <c r="E7" s="82">
        <f>SUM(F7:I7)</f>
        <v>373</v>
      </c>
      <c r="F7" s="82">
        <f>SUM(F9,F14,F17,F24)</f>
        <v>55</v>
      </c>
      <c r="G7" s="82">
        <f>SUM(G9,G14,G17,G24)</f>
        <v>50</v>
      </c>
      <c r="H7" s="82">
        <f>SUM(H9,H14,H17,H24)</f>
        <v>53</v>
      </c>
      <c r="I7" s="82">
        <f>SUM(I9,I14,I17,I24)</f>
        <v>215</v>
      </c>
      <c r="J7" s="82">
        <f>SUM(J9,J14,J17,J24)</f>
        <v>349</v>
      </c>
    </row>
    <row r="8" spans="1:10" s="27" customFormat="1" ht="15" customHeight="1">
      <c r="A8" s="31"/>
      <c r="B8" s="9"/>
      <c r="C8" s="9"/>
      <c r="D8" s="9"/>
      <c r="E8" s="41"/>
      <c r="F8" s="41"/>
      <c r="G8" s="41"/>
      <c r="H8" s="41"/>
      <c r="I8" s="41"/>
      <c r="J8" s="41"/>
    </row>
    <row r="9" spans="1:10" s="37" customFormat="1" ht="15" customHeight="1">
      <c r="A9" s="34"/>
      <c r="B9" s="11" t="s">
        <v>117</v>
      </c>
      <c r="C9" s="11"/>
      <c r="D9" s="11"/>
      <c r="E9" s="82">
        <f aca="true" t="shared" si="0" ref="E9:J9">E10</f>
        <v>54</v>
      </c>
      <c r="F9" s="82">
        <f t="shared" si="0"/>
        <v>10</v>
      </c>
      <c r="G9" s="82">
        <f t="shared" si="0"/>
        <v>16</v>
      </c>
      <c r="H9" s="82">
        <f t="shared" si="0"/>
        <v>12</v>
      </c>
      <c r="I9" s="82">
        <f t="shared" si="0"/>
        <v>16</v>
      </c>
      <c r="J9" s="82">
        <f t="shared" si="0"/>
        <v>51</v>
      </c>
    </row>
    <row r="10" spans="1:10" s="37" customFormat="1" ht="15" customHeight="1">
      <c r="A10" s="34"/>
      <c r="B10" s="22"/>
      <c r="C10" s="109" t="s">
        <v>195</v>
      </c>
      <c r="D10" s="132"/>
      <c r="E10" s="82">
        <f aca="true" t="shared" si="1" ref="E10:J10">SUM(E11:E13)</f>
        <v>54</v>
      </c>
      <c r="F10" s="82">
        <f t="shared" si="1"/>
        <v>10</v>
      </c>
      <c r="G10" s="82">
        <f t="shared" si="1"/>
        <v>16</v>
      </c>
      <c r="H10" s="82">
        <f t="shared" si="1"/>
        <v>12</v>
      </c>
      <c r="I10" s="82">
        <f t="shared" si="1"/>
        <v>16</v>
      </c>
      <c r="J10" s="82">
        <f t="shared" si="1"/>
        <v>51</v>
      </c>
    </row>
    <row r="11" spans="1:10" s="27" customFormat="1" ht="15" customHeight="1">
      <c r="A11" s="31"/>
      <c r="B11" s="9"/>
      <c r="C11" s="9"/>
      <c r="D11" s="15" t="s">
        <v>13</v>
      </c>
      <c r="E11" s="41">
        <f>SUM(F11:I11)</f>
        <v>17</v>
      </c>
      <c r="F11" s="83">
        <v>7</v>
      </c>
      <c r="G11" s="41">
        <v>4</v>
      </c>
      <c r="H11" s="41">
        <v>4</v>
      </c>
      <c r="I11" s="83">
        <v>2</v>
      </c>
      <c r="J11" s="83">
        <v>17</v>
      </c>
    </row>
    <row r="12" spans="1:10" s="27" customFormat="1" ht="15" customHeight="1">
      <c r="A12" s="31"/>
      <c r="B12" s="9"/>
      <c r="C12" s="9"/>
      <c r="D12" s="15" t="s">
        <v>143</v>
      </c>
      <c r="E12" s="41">
        <f>SUM(F12:I12)</f>
        <v>14</v>
      </c>
      <c r="F12" s="41">
        <v>0</v>
      </c>
      <c r="G12" s="41">
        <v>7</v>
      </c>
      <c r="H12" s="83">
        <v>3</v>
      </c>
      <c r="I12" s="83">
        <v>4</v>
      </c>
      <c r="J12" s="83">
        <v>14</v>
      </c>
    </row>
    <row r="13" spans="1:11" s="27" customFormat="1" ht="15" customHeight="1">
      <c r="A13" s="31"/>
      <c r="B13" s="9"/>
      <c r="C13" s="9"/>
      <c r="D13" s="15" t="s">
        <v>110</v>
      </c>
      <c r="E13" s="41">
        <f>SUM(F13:I13)</f>
        <v>23</v>
      </c>
      <c r="F13" s="41">
        <v>3</v>
      </c>
      <c r="G13" s="41">
        <v>5</v>
      </c>
      <c r="H13" s="83">
        <v>5</v>
      </c>
      <c r="I13" s="83">
        <v>10</v>
      </c>
      <c r="J13" s="83">
        <v>20</v>
      </c>
      <c r="K13" s="27" t="s">
        <v>219</v>
      </c>
    </row>
    <row r="14" spans="1:10" s="37" customFormat="1" ht="15" customHeight="1">
      <c r="A14" s="34"/>
      <c r="B14" s="11" t="s">
        <v>118</v>
      </c>
      <c r="C14" s="11"/>
      <c r="D14" s="11"/>
      <c r="E14" s="82">
        <f aca="true" t="shared" si="2" ref="E14:J14">E15</f>
        <v>25</v>
      </c>
      <c r="F14" s="82">
        <f t="shared" si="2"/>
        <v>1</v>
      </c>
      <c r="G14" s="82">
        <f t="shared" si="2"/>
        <v>1</v>
      </c>
      <c r="H14" s="82">
        <f t="shared" si="2"/>
        <v>1</v>
      </c>
      <c r="I14" s="82">
        <f t="shared" si="2"/>
        <v>22</v>
      </c>
      <c r="J14" s="82">
        <f t="shared" si="2"/>
        <v>25</v>
      </c>
    </row>
    <row r="15" spans="1:10" s="37" customFormat="1" ht="15" customHeight="1">
      <c r="A15" s="34"/>
      <c r="B15" s="22"/>
      <c r="C15" s="109" t="s">
        <v>129</v>
      </c>
      <c r="D15" s="132"/>
      <c r="E15" s="82">
        <f aca="true" t="shared" si="3" ref="E15:J15">SUM(E16:E16)</f>
        <v>25</v>
      </c>
      <c r="F15" s="82">
        <f t="shared" si="3"/>
        <v>1</v>
      </c>
      <c r="G15" s="82">
        <f t="shared" si="3"/>
        <v>1</v>
      </c>
      <c r="H15" s="82">
        <f t="shared" si="3"/>
        <v>1</v>
      </c>
      <c r="I15" s="82">
        <f t="shared" si="3"/>
        <v>22</v>
      </c>
      <c r="J15" s="82">
        <f t="shared" si="3"/>
        <v>25</v>
      </c>
    </row>
    <row r="16" spans="1:10" s="27" customFormat="1" ht="15" customHeight="1">
      <c r="A16" s="31"/>
      <c r="B16" s="9"/>
      <c r="C16" s="9"/>
      <c r="D16" s="15" t="s">
        <v>127</v>
      </c>
      <c r="E16" s="41">
        <f>SUM(F16:I16)</f>
        <v>25</v>
      </c>
      <c r="F16" s="83">
        <v>1</v>
      </c>
      <c r="G16" s="84">
        <v>1</v>
      </c>
      <c r="H16" s="83">
        <v>1</v>
      </c>
      <c r="I16" s="83">
        <v>22</v>
      </c>
      <c r="J16" s="83">
        <v>25</v>
      </c>
    </row>
    <row r="17" spans="1:10" s="37" customFormat="1" ht="15" customHeight="1">
      <c r="A17" s="34"/>
      <c r="B17" s="11" t="s">
        <v>119</v>
      </c>
      <c r="C17" s="11"/>
      <c r="D17" s="11"/>
      <c r="E17" s="82">
        <f aca="true" t="shared" si="4" ref="E17:J17">SUM(E21,E18)</f>
        <v>102</v>
      </c>
      <c r="F17" s="82">
        <f t="shared" si="4"/>
        <v>19</v>
      </c>
      <c r="G17" s="82">
        <f t="shared" si="4"/>
        <v>16</v>
      </c>
      <c r="H17" s="82">
        <f t="shared" si="4"/>
        <v>17</v>
      </c>
      <c r="I17" s="82">
        <f t="shared" si="4"/>
        <v>50</v>
      </c>
      <c r="J17" s="82">
        <f t="shared" si="4"/>
        <v>100</v>
      </c>
    </row>
    <row r="18" spans="1:10" s="27" customFormat="1" ht="15" customHeight="1">
      <c r="A18" s="31"/>
      <c r="B18" s="9"/>
      <c r="C18" s="109" t="s">
        <v>202</v>
      </c>
      <c r="D18" s="132"/>
      <c r="E18" s="82">
        <f aca="true" t="shared" si="5" ref="E18:J18">SUM(E19:E20)</f>
        <v>41</v>
      </c>
      <c r="F18" s="82">
        <f t="shared" si="5"/>
        <v>13</v>
      </c>
      <c r="G18" s="82">
        <f t="shared" si="5"/>
        <v>3</v>
      </c>
      <c r="H18" s="82">
        <f t="shared" si="5"/>
        <v>8</v>
      </c>
      <c r="I18" s="82">
        <f t="shared" si="5"/>
        <v>17</v>
      </c>
      <c r="J18" s="82">
        <f t="shared" si="5"/>
        <v>41</v>
      </c>
    </row>
    <row r="19" spans="1:10" s="27" customFormat="1" ht="15" customHeight="1">
      <c r="A19" s="31"/>
      <c r="B19" s="9"/>
      <c r="C19" s="9"/>
      <c r="D19" s="15" t="s">
        <v>3</v>
      </c>
      <c r="E19" s="41">
        <f>SUM(F19:I19)</f>
        <v>24</v>
      </c>
      <c r="F19" s="83">
        <v>12</v>
      </c>
      <c r="G19" s="83">
        <v>3</v>
      </c>
      <c r="H19" s="83">
        <v>4</v>
      </c>
      <c r="I19" s="83">
        <v>5</v>
      </c>
      <c r="J19" s="83">
        <v>24</v>
      </c>
    </row>
    <row r="20" spans="1:10" s="27" customFormat="1" ht="15" customHeight="1">
      <c r="A20" s="31"/>
      <c r="B20" s="9"/>
      <c r="C20" s="9"/>
      <c r="D20" s="15" t="s">
        <v>142</v>
      </c>
      <c r="E20" s="41">
        <f>SUM(F20:I20)</f>
        <v>17</v>
      </c>
      <c r="F20" s="84">
        <v>1</v>
      </c>
      <c r="G20" s="83">
        <v>0</v>
      </c>
      <c r="H20" s="83">
        <v>4</v>
      </c>
      <c r="I20" s="83">
        <v>12</v>
      </c>
      <c r="J20" s="83">
        <v>17</v>
      </c>
    </row>
    <row r="21" spans="1:10" s="37" customFormat="1" ht="15" customHeight="1">
      <c r="A21" s="34"/>
      <c r="B21" s="22"/>
      <c r="C21" s="109" t="s">
        <v>201</v>
      </c>
      <c r="D21" s="132"/>
      <c r="E21" s="82">
        <f aca="true" t="shared" si="6" ref="E21:J21">SUM(E22:E23)</f>
        <v>61</v>
      </c>
      <c r="F21" s="82">
        <f t="shared" si="6"/>
        <v>6</v>
      </c>
      <c r="G21" s="82">
        <f t="shared" si="6"/>
        <v>13</v>
      </c>
      <c r="H21" s="82">
        <f t="shared" si="6"/>
        <v>9</v>
      </c>
      <c r="I21" s="82">
        <f t="shared" si="6"/>
        <v>33</v>
      </c>
      <c r="J21" s="82">
        <f t="shared" si="6"/>
        <v>59</v>
      </c>
    </row>
    <row r="22" spans="1:10" s="27" customFormat="1" ht="15" customHeight="1">
      <c r="A22" s="31"/>
      <c r="B22" s="9" t="s">
        <v>99</v>
      </c>
      <c r="C22" s="9"/>
      <c r="D22" s="15" t="s">
        <v>4</v>
      </c>
      <c r="E22" s="41">
        <f>SUM(F22:I22)</f>
        <v>31</v>
      </c>
      <c r="F22" s="41">
        <v>1</v>
      </c>
      <c r="G22" s="147">
        <v>8</v>
      </c>
      <c r="H22" s="41">
        <v>6</v>
      </c>
      <c r="I22" s="41">
        <v>16</v>
      </c>
      <c r="J22" s="41">
        <v>29</v>
      </c>
    </row>
    <row r="23" spans="1:10" s="27" customFormat="1" ht="15" customHeight="1">
      <c r="A23" s="31"/>
      <c r="B23" s="9"/>
      <c r="C23" s="9"/>
      <c r="D23" s="15" t="s">
        <v>0</v>
      </c>
      <c r="E23" s="41">
        <f>SUM(F23:I23)</f>
        <v>30</v>
      </c>
      <c r="F23" s="41">
        <v>5</v>
      </c>
      <c r="G23" s="41">
        <v>5</v>
      </c>
      <c r="H23" s="41">
        <v>3</v>
      </c>
      <c r="I23" s="41">
        <v>17</v>
      </c>
      <c r="J23" s="41">
        <v>30</v>
      </c>
    </row>
    <row r="24" spans="1:10" s="37" customFormat="1" ht="15" customHeight="1">
      <c r="A24" s="34"/>
      <c r="B24" s="11" t="s">
        <v>120</v>
      </c>
      <c r="C24" s="11"/>
      <c r="D24" s="11"/>
      <c r="E24" s="82">
        <f aca="true" t="shared" si="7" ref="E24:J24">SUM(E25,E28,E32)</f>
        <v>192</v>
      </c>
      <c r="F24" s="82">
        <f t="shared" si="7"/>
        <v>25</v>
      </c>
      <c r="G24" s="82">
        <f t="shared" si="7"/>
        <v>17</v>
      </c>
      <c r="H24" s="82">
        <f t="shared" si="7"/>
        <v>23</v>
      </c>
      <c r="I24" s="82">
        <f t="shared" si="7"/>
        <v>127</v>
      </c>
      <c r="J24" s="82">
        <f t="shared" si="7"/>
        <v>173</v>
      </c>
    </row>
    <row r="25" spans="1:10" s="37" customFormat="1" ht="15" customHeight="1">
      <c r="A25" s="34"/>
      <c r="B25" s="22"/>
      <c r="C25" s="109" t="s">
        <v>198</v>
      </c>
      <c r="D25" s="132"/>
      <c r="E25" s="82">
        <f aca="true" t="shared" si="8" ref="E25:J25">SUM(E26:E27)</f>
        <v>45</v>
      </c>
      <c r="F25" s="82">
        <f t="shared" si="8"/>
        <v>14</v>
      </c>
      <c r="G25" s="82">
        <f t="shared" si="8"/>
        <v>4</v>
      </c>
      <c r="H25" s="82">
        <f t="shared" si="8"/>
        <v>5</v>
      </c>
      <c r="I25" s="82">
        <f t="shared" si="8"/>
        <v>22</v>
      </c>
      <c r="J25" s="82">
        <f t="shared" si="8"/>
        <v>40</v>
      </c>
    </row>
    <row r="26" spans="1:10" s="27" customFormat="1" ht="15" customHeight="1">
      <c r="A26" s="31"/>
      <c r="B26" s="9"/>
      <c r="C26" s="9"/>
      <c r="D26" s="15" t="s">
        <v>103</v>
      </c>
      <c r="E26" s="41">
        <f aca="true" t="shared" si="9" ref="E26:E35">SUM(F26:I26)</f>
        <v>25</v>
      </c>
      <c r="F26" s="83">
        <v>11</v>
      </c>
      <c r="G26" s="83">
        <v>0</v>
      </c>
      <c r="H26" s="83">
        <v>1</v>
      </c>
      <c r="I26" s="83">
        <v>13</v>
      </c>
      <c r="J26" s="83">
        <v>20</v>
      </c>
    </row>
    <row r="27" spans="1:10" s="27" customFormat="1" ht="15" customHeight="1">
      <c r="A27" s="31"/>
      <c r="B27" s="9"/>
      <c r="C27" s="9"/>
      <c r="D27" s="15" t="s">
        <v>2</v>
      </c>
      <c r="E27" s="41">
        <f>SUM(F27:I27)</f>
        <v>20</v>
      </c>
      <c r="F27" s="83">
        <v>3</v>
      </c>
      <c r="G27" s="84">
        <v>4</v>
      </c>
      <c r="H27" s="83">
        <v>4</v>
      </c>
      <c r="I27" s="83">
        <v>9</v>
      </c>
      <c r="J27" s="83">
        <v>20</v>
      </c>
    </row>
    <row r="28" spans="1:10" s="37" customFormat="1" ht="15" customHeight="1">
      <c r="A28" s="34"/>
      <c r="B28" s="22"/>
      <c r="C28" s="109" t="s">
        <v>199</v>
      </c>
      <c r="D28" s="132"/>
      <c r="E28" s="82">
        <f aca="true" t="shared" si="10" ref="E28:J28">SUM(E29:E31)</f>
        <v>91</v>
      </c>
      <c r="F28" s="82">
        <f t="shared" si="10"/>
        <v>8</v>
      </c>
      <c r="G28" s="82">
        <f t="shared" si="10"/>
        <v>10</v>
      </c>
      <c r="H28" s="82">
        <f t="shared" si="10"/>
        <v>10</v>
      </c>
      <c r="I28" s="82">
        <f t="shared" si="10"/>
        <v>63</v>
      </c>
      <c r="J28" s="82">
        <f t="shared" si="10"/>
        <v>77</v>
      </c>
    </row>
    <row r="29" spans="1:10" s="27" customFormat="1" ht="15" customHeight="1">
      <c r="A29" s="31"/>
      <c r="B29" s="9"/>
      <c r="C29" s="9"/>
      <c r="D29" s="15" t="s">
        <v>104</v>
      </c>
      <c r="E29" s="41">
        <f t="shared" si="9"/>
        <v>38</v>
      </c>
      <c r="F29" s="83">
        <v>5</v>
      </c>
      <c r="G29" s="83">
        <v>5</v>
      </c>
      <c r="H29" s="83">
        <v>3</v>
      </c>
      <c r="I29" s="83">
        <v>25</v>
      </c>
      <c r="J29" s="83">
        <v>24</v>
      </c>
    </row>
    <row r="30" spans="1:10" s="27" customFormat="1" ht="15" customHeight="1">
      <c r="A30" s="31"/>
      <c r="B30" s="9"/>
      <c r="C30" s="9"/>
      <c r="D30" s="15" t="s">
        <v>15</v>
      </c>
      <c r="E30" s="41">
        <f t="shared" si="9"/>
        <v>31</v>
      </c>
      <c r="F30" s="83">
        <v>2</v>
      </c>
      <c r="G30" s="83">
        <v>3</v>
      </c>
      <c r="H30" s="83">
        <v>6</v>
      </c>
      <c r="I30" s="83">
        <v>20</v>
      </c>
      <c r="J30" s="83">
        <v>31</v>
      </c>
    </row>
    <row r="31" spans="1:10" s="27" customFormat="1" ht="15" customHeight="1">
      <c r="A31" s="31"/>
      <c r="B31" s="9"/>
      <c r="C31" s="9"/>
      <c r="D31" s="15" t="s">
        <v>16</v>
      </c>
      <c r="E31" s="41">
        <f t="shared" si="9"/>
        <v>22</v>
      </c>
      <c r="F31" s="83">
        <v>1</v>
      </c>
      <c r="G31" s="83">
        <v>2</v>
      </c>
      <c r="H31" s="83">
        <v>1</v>
      </c>
      <c r="I31" s="83">
        <v>18</v>
      </c>
      <c r="J31" s="83">
        <v>22</v>
      </c>
    </row>
    <row r="32" spans="1:10" s="37" customFormat="1" ht="15" customHeight="1">
      <c r="A32" s="34"/>
      <c r="B32" s="22"/>
      <c r="C32" s="109" t="s">
        <v>200</v>
      </c>
      <c r="D32" s="132"/>
      <c r="E32" s="82">
        <f aca="true" t="shared" si="11" ref="E32:J32">SUM(E33:E35)</f>
        <v>56</v>
      </c>
      <c r="F32" s="82">
        <f t="shared" si="11"/>
        <v>3</v>
      </c>
      <c r="G32" s="82">
        <f t="shared" si="11"/>
        <v>3</v>
      </c>
      <c r="H32" s="82">
        <f t="shared" si="11"/>
        <v>8</v>
      </c>
      <c r="I32" s="82">
        <f t="shared" si="11"/>
        <v>42</v>
      </c>
      <c r="J32" s="82">
        <f t="shared" si="11"/>
        <v>56</v>
      </c>
    </row>
    <row r="33" spans="1:10" s="27" customFormat="1" ht="15" customHeight="1">
      <c r="A33" s="31"/>
      <c r="B33" s="9"/>
      <c r="C33" s="9"/>
      <c r="D33" s="15" t="s">
        <v>17</v>
      </c>
      <c r="E33" s="41">
        <f t="shared" si="9"/>
        <v>31</v>
      </c>
      <c r="F33" s="84">
        <v>0</v>
      </c>
      <c r="G33" s="83">
        <v>2</v>
      </c>
      <c r="H33" s="83">
        <v>4</v>
      </c>
      <c r="I33" s="83">
        <v>25</v>
      </c>
      <c r="J33" s="83">
        <v>31</v>
      </c>
    </row>
    <row r="34" spans="1:10" s="27" customFormat="1" ht="15" customHeight="1">
      <c r="A34" s="31"/>
      <c r="B34" s="9"/>
      <c r="C34" s="9"/>
      <c r="D34" s="15" t="s">
        <v>19</v>
      </c>
      <c r="E34" s="41">
        <f t="shared" si="9"/>
        <v>16</v>
      </c>
      <c r="F34" s="84">
        <v>3</v>
      </c>
      <c r="G34" s="84">
        <v>1</v>
      </c>
      <c r="H34" s="84">
        <v>4</v>
      </c>
      <c r="I34" s="83">
        <v>8</v>
      </c>
      <c r="J34" s="83">
        <v>16</v>
      </c>
    </row>
    <row r="35" spans="1:10" s="27" customFormat="1" ht="15" customHeight="1">
      <c r="A35" s="31"/>
      <c r="B35" s="9"/>
      <c r="C35" s="9"/>
      <c r="D35" s="15" t="s">
        <v>20</v>
      </c>
      <c r="E35" s="41">
        <f t="shared" si="9"/>
        <v>9</v>
      </c>
      <c r="F35" s="84">
        <v>0</v>
      </c>
      <c r="G35" s="84">
        <v>0</v>
      </c>
      <c r="H35" s="84">
        <v>0</v>
      </c>
      <c r="I35" s="83">
        <v>9</v>
      </c>
      <c r="J35" s="83">
        <v>9</v>
      </c>
    </row>
    <row r="36" spans="1:10" s="27" customFormat="1" ht="15" customHeight="1">
      <c r="A36" s="31"/>
      <c r="B36" s="14"/>
      <c r="C36" s="14"/>
      <c r="D36" s="14"/>
      <c r="E36" s="26"/>
      <c r="F36" s="26"/>
      <c r="G36" s="26"/>
      <c r="H36" s="26"/>
      <c r="I36" s="26"/>
      <c r="J36" s="26"/>
    </row>
    <row r="37" spans="2:10" s="27" customFormat="1" ht="12">
      <c r="B37" s="5" t="s">
        <v>111</v>
      </c>
      <c r="J37" s="42"/>
    </row>
    <row r="38" spans="2:10" s="27" customFormat="1" ht="12">
      <c r="B38" s="5" t="s">
        <v>211</v>
      </c>
      <c r="J38" s="42"/>
    </row>
    <row r="39" s="27" customFormat="1" ht="12">
      <c r="J39" s="42"/>
    </row>
    <row r="40" s="27" customFormat="1" ht="12">
      <c r="J40" s="42"/>
    </row>
    <row r="41" s="27" customFormat="1" ht="12">
      <c r="J41" s="42"/>
    </row>
    <row r="42" s="27" customFormat="1" ht="12">
      <c r="J42" s="42"/>
    </row>
    <row r="43" s="27" customFormat="1" ht="12">
      <c r="J43" s="42"/>
    </row>
    <row r="44" s="27" customFormat="1" ht="12">
      <c r="J44" s="42"/>
    </row>
    <row r="45" s="27" customFormat="1" ht="12">
      <c r="J45" s="42"/>
    </row>
    <row r="46" s="27" customFormat="1" ht="12">
      <c r="J46" s="42"/>
    </row>
    <row r="47" s="27" customFormat="1" ht="12">
      <c r="J47" s="42"/>
    </row>
    <row r="48" s="27" customFormat="1" ht="12">
      <c r="J48" s="42"/>
    </row>
    <row r="49" s="27" customFormat="1" ht="12">
      <c r="J49" s="42"/>
    </row>
    <row r="50" s="27" customFormat="1" ht="12">
      <c r="J50" s="42"/>
    </row>
    <row r="51" s="27" customFormat="1" ht="12">
      <c r="J51" s="42"/>
    </row>
    <row r="52" s="27" customFormat="1" ht="12">
      <c r="J52" s="42"/>
    </row>
    <row r="53" s="27" customFormat="1" ht="12">
      <c r="J53" s="42"/>
    </row>
  </sheetData>
  <mergeCells count="13">
    <mergeCell ref="B6:D6"/>
    <mergeCell ref="B3:D4"/>
    <mergeCell ref="J3:J4"/>
    <mergeCell ref="B5:D5"/>
    <mergeCell ref="E3:I3"/>
    <mergeCell ref="C32:D32"/>
    <mergeCell ref="B7:D7"/>
    <mergeCell ref="C10:D10"/>
    <mergeCell ref="C15:D15"/>
    <mergeCell ref="C18:D18"/>
    <mergeCell ref="C21:D21"/>
    <mergeCell ref="C25:D25"/>
    <mergeCell ref="C28:D28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3"/>
  <sheetViews>
    <sheetView tabSelected="1" workbookViewId="0" topLeftCell="A1">
      <selection activeCell="O13" sqref="O13"/>
    </sheetView>
  </sheetViews>
  <sheetFormatPr defaultColWidth="9.00390625" defaultRowHeight="13.5"/>
  <cols>
    <col min="1" max="1" width="4.875" style="1" customWidth="1"/>
    <col min="2" max="2" width="4.625" style="1" customWidth="1"/>
    <col min="3" max="3" width="7.875" style="1" customWidth="1"/>
    <col min="4" max="7" width="10.125" style="1" customWidth="1"/>
    <col min="8" max="8" width="13.625" style="1" customWidth="1"/>
    <col min="9" max="9" width="11.00390625" style="1" customWidth="1"/>
    <col min="10" max="16384" width="9.00390625" style="1" customWidth="1"/>
  </cols>
  <sheetData>
    <row r="1" s="5" customFormat="1" ht="14.25">
      <c r="B1" s="4" t="s">
        <v>178</v>
      </c>
    </row>
    <row r="2" s="5" customFormat="1" ht="12">
      <c r="I2" s="6" t="s">
        <v>179</v>
      </c>
    </row>
    <row r="3" spans="2:9" s="8" customFormat="1" ht="18" customHeight="1">
      <c r="B3" s="90" t="s">
        <v>180</v>
      </c>
      <c r="C3" s="121"/>
      <c r="D3" s="117" t="s">
        <v>181</v>
      </c>
      <c r="E3" s="118"/>
      <c r="F3" s="118"/>
      <c r="G3" s="119"/>
      <c r="H3" s="90" t="s">
        <v>182</v>
      </c>
      <c r="I3" s="148"/>
    </row>
    <row r="4" spans="2:9" s="8" customFormat="1" ht="18" customHeight="1">
      <c r="B4" s="139"/>
      <c r="C4" s="123"/>
      <c r="D4" s="117" t="s">
        <v>183</v>
      </c>
      <c r="E4" s="119"/>
      <c r="F4" s="117" t="s">
        <v>184</v>
      </c>
      <c r="G4" s="119"/>
      <c r="H4" s="92"/>
      <c r="I4" s="149"/>
    </row>
    <row r="5" spans="2:9" s="5" customFormat="1" ht="18" customHeight="1">
      <c r="B5" s="137" t="s">
        <v>122</v>
      </c>
      <c r="C5" s="138"/>
      <c r="D5" s="9">
        <v>72</v>
      </c>
      <c r="E5" s="65">
        <v>-62</v>
      </c>
      <c r="F5" s="66">
        <v>5031</v>
      </c>
      <c r="G5" s="67">
        <v>-4058</v>
      </c>
      <c r="H5" s="53" t="s">
        <v>185</v>
      </c>
      <c r="I5" s="10"/>
    </row>
    <row r="6" spans="2:9" s="5" customFormat="1" ht="18" customHeight="1">
      <c r="B6" s="137" t="s">
        <v>126</v>
      </c>
      <c r="C6" s="138"/>
      <c r="D6" s="9">
        <f aca="true" t="shared" si="0" ref="D6:G7">SUM(D8:D14)</f>
        <v>63</v>
      </c>
      <c r="E6" s="65">
        <f t="shared" si="0"/>
        <v>-54</v>
      </c>
      <c r="F6" s="66">
        <f t="shared" si="0"/>
        <v>4341</v>
      </c>
      <c r="G6" s="67">
        <f t="shared" si="0"/>
        <v>-3634</v>
      </c>
      <c r="H6" s="53" t="s">
        <v>186</v>
      </c>
      <c r="I6" s="10" t="s">
        <v>224</v>
      </c>
    </row>
    <row r="7" spans="2:9" s="12" customFormat="1" ht="18" customHeight="1">
      <c r="B7" s="150" t="s">
        <v>212</v>
      </c>
      <c r="C7" s="132"/>
      <c r="D7" s="11">
        <f t="shared" si="0"/>
        <v>74</v>
      </c>
      <c r="E7" s="68">
        <f t="shared" si="0"/>
        <v>-65</v>
      </c>
      <c r="F7" s="69">
        <f t="shared" si="0"/>
        <v>5372</v>
      </c>
      <c r="G7" s="70">
        <f t="shared" si="0"/>
        <v>-4665</v>
      </c>
      <c r="H7" s="53"/>
      <c r="I7" s="10"/>
    </row>
    <row r="8" spans="2:9" s="5" customFormat="1" ht="18" customHeight="1">
      <c r="B8" s="53"/>
      <c r="C8" s="10"/>
      <c r="D8" s="9"/>
      <c r="E8" s="65"/>
      <c r="F8" s="66"/>
      <c r="G8" s="67"/>
      <c r="H8" s="53"/>
      <c r="I8" s="10"/>
    </row>
    <row r="9" spans="2:9" s="5" customFormat="1" ht="18" customHeight="1">
      <c r="B9" s="53"/>
      <c r="C9" s="64" t="s">
        <v>187</v>
      </c>
      <c r="D9" s="9">
        <v>5</v>
      </c>
      <c r="E9" s="65">
        <v>-5</v>
      </c>
      <c r="F9" s="66">
        <v>190</v>
      </c>
      <c r="G9" s="67">
        <v>-190</v>
      </c>
      <c r="H9" s="53"/>
      <c r="I9" s="10"/>
    </row>
    <row r="10" spans="2:9" s="5" customFormat="1" ht="18" customHeight="1">
      <c r="B10" s="53"/>
      <c r="C10" s="64" t="s">
        <v>188</v>
      </c>
      <c r="D10" s="9">
        <v>12</v>
      </c>
      <c r="E10" s="65">
        <v>-10</v>
      </c>
      <c r="F10" s="66">
        <v>978</v>
      </c>
      <c r="G10" s="67">
        <v>-932</v>
      </c>
      <c r="H10" s="53"/>
      <c r="I10" s="10"/>
    </row>
    <row r="11" spans="2:9" s="5" customFormat="1" ht="18" customHeight="1">
      <c r="B11" s="53"/>
      <c r="C11" s="64" t="s">
        <v>189</v>
      </c>
      <c r="D11" s="9">
        <v>4</v>
      </c>
      <c r="E11" s="65">
        <v>-3</v>
      </c>
      <c r="F11" s="66">
        <v>334</v>
      </c>
      <c r="G11" s="67">
        <v>-241</v>
      </c>
      <c r="H11" s="53"/>
      <c r="I11" s="10"/>
    </row>
    <row r="12" spans="2:9" s="5" customFormat="1" ht="18" customHeight="1">
      <c r="B12" s="53"/>
      <c r="C12" s="64" t="s">
        <v>190</v>
      </c>
      <c r="D12" s="9">
        <v>5</v>
      </c>
      <c r="E12" s="65">
        <v>-4</v>
      </c>
      <c r="F12" s="66">
        <v>145</v>
      </c>
      <c r="G12" s="67">
        <v>-129</v>
      </c>
      <c r="H12" s="53"/>
      <c r="I12" s="10"/>
    </row>
    <row r="13" spans="2:9" s="5" customFormat="1" ht="18" customHeight="1">
      <c r="B13" s="53"/>
      <c r="C13" s="64" t="s">
        <v>127</v>
      </c>
      <c r="D13" s="9">
        <v>18</v>
      </c>
      <c r="E13" s="65">
        <v>-15</v>
      </c>
      <c r="F13" s="66">
        <v>974</v>
      </c>
      <c r="G13" s="67">
        <v>-627</v>
      </c>
      <c r="H13" s="53"/>
      <c r="I13" s="10"/>
    </row>
    <row r="14" spans="2:9" s="5" customFormat="1" ht="18" customHeight="1">
      <c r="B14" s="53"/>
      <c r="C14" s="64" t="s">
        <v>191</v>
      </c>
      <c r="D14" s="9">
        <v>19</v>
      </c>
      <c r="E14" s="65">
        <v>-17</v>
      </c>
      <c r="F14" s="66">
        <v>1720</v>
      </c>
      <c r="G14" s="67">
        <v>-1515</v>
      </c>
      <c r="H14" s="53"/>
      <c r="I14" s="10"/>
    </row>
    <row r="15" spans="2:9" s="5" customFormat="1" ht="18" customHeight="1">
      <c r="B15" s="53"/>
      <c r="C15" s="64" t="s">
        <v>192</v>
      </c>
      <c r="D15" s="9">
        <v>11</v>
      </c>
      <c r="E15" s="65">
        <v>-11</v>
      </c>
      <c r="F15" s="66">
        <v>1031</v>
      </c>
      <c r="G15" s="67">
        <v>-1031</v>
      </c>
      <c r="H15" s="53"/>
      <c r="I15" s="10"/>
    </row>
    <row r="16" spans="2:9" s="5" customFormat="1" ht="18" customHeight="1">
      <c r="B16" s="63"/>
      <c r="C16" s="13"/>
      <c r="D16" s="14"/>
      <c r="E16" s="14"/>
      <c r="F16" s="63"/>
      <c r="G16" s="14"/>
      <c r="H16" s="63"/>
      <c r="I16" s="13"/>
    </row>
    <row r="17" s="5" customFormat="1" ht="12"/>
    <row r="18" s="5" customFormat="1" ht="12">
      <c r="B18" s="5" t="s">
        <v>111</v>
      </c>
    </row>
    <row r="19" s="5" customFormat="1" ht="12">
      <c r="B19" s="5" t="s">
        <v>193</v>
      </c>
    </row>
    <row r="20" s="5" customFormat="1" ht="12">
      <c r="B20" s="5" t="s">
        <v>194</v>
      </c>
    </row>
    <row r="21" s="5" customFormat="1" ht="12"/>
    <row r="22" s="5" customFormat="1" ht="12"/>
    <row r="23" spans="4:7" s="5" customFormat="1" ht="12">
      <c r="D23" s="71"/>
      <c r="E23" s="71"/>
      <c r="F23" s="71"/>
      <c r="G23" s="71"/>
    </row>
    <row r="24" s="5" customFormat="1" ht="12"/>
  </sheetData>
  <mergeCells count="8">
    <mergeCell ref="B5:C5"/>
    <mergeCell ref="B7:C7"/>
    <mergeCell ref="B3:C4"/>
    <mergeCell ref="B6:C6"/>
    <mergeCell ref="D3:G3"/>
    <mergeCell ref="D4:E4"/>
    <mergeCell ref="F4:G4"/>
    <mergeCell ref="H3:I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izm-k</cp:lastModifiedBy>
  <cp:lastPrinted>2010-12-20T09:07:06Z</cp:lastPrinted>
  <dcterms:created xsi:type="dcterms:W3CDTF">1999-11-24T05:52:25Z</dcterms:created>
  <dcterms:modified xsi:type="dcterms:W3CDTF">2010-12-20T09:08:10Z</dcterms:modified>
  <cp:category/>
  <cp:version/>
  <cp:contentType/>
  <cp:contentStatus/>
</cp:coreProperties>
</file>