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6.100\kikaku\17統計資料\03_群馬県統計年鑑\第71回群馬県統計年鑑資料\照会先からの回答（及び作成）\15 運輸及び通信（照会）白色\"/>
    </mc:Choice>
  </mc:AlternateContent>
  <xr:revisionPtr revIDLastSave="0" documentId="13_ncr:1_{D87FDA1B-0972-40D8-802D-17E72EA6BE8D}" xr6:coauthVersionLast="47" xr6:coauthVersionMax="47" xr10:uidLastSave="{00000000-0000-0000-0000-000000000000}"/>
  <bookViews>
    <workbookView xWindow="-110" yWindow="-110" windowWidth="19420" windowHeight="11500" tabRatio="747" xr2:uid="{A7A98237-2638-4936-9FB8-1F6EFB1B2967}"/>
  </bookViews>
  <sheets>
    <sheet name="15-1 道路現況" sheetId="4" r:id="rId1"/>
    <sheet name="15-2 一般乗合旅客自動車運送事業輸送実績" sheetId="6" r:id="rId2"/>
    <sheet name="15-3 一般貸切旅客自動車運送事業輸送実績" sheetId="7" r:id="rId3"/>
    <sheet name="15-4 一般乗用旅客自動車運送事業輸送実績" sheetId="8" r:id="rId4"/>
    <sheet name="15-5 市町村・車種別保有自動車台数" sheetId="9" r:id="rId5"/>
    <sheet name="15-6 高速自動車道交通量 (1)インターチェンジ別" sheetId="10" r:id="rId6"/>
    <sheet name="15-6 高速自動車道交通量 (2)区間別" sheetId="11" r:id="rId7"/>
    <sheet name="15-7 自動車運転免許所有者数" sheetId="12" r:id="rId8"/>
    <sheet name="15-8 JR東日本一日平均輸送状況 (1)旅客" sheetId="13" r:id="rId9"/>
    <sheet name="15-8 JR東日本一日平均輸送状況 (2)貨物" sheetId="14" r:id="rId10"/>
    <sheet name="15-9 私有鉄道旅客輸送状況" sheetId="15" r:id="rId11"/>
    <sheet name="15-10 市町村別旅券申請件数" sheetId="16" r:id="rId12"/>
    <sheet name="15-11 出国者数" sheetId="17" r:id="rId13"/>
    <sheet name="15-12 電話施設数" sheetId="18" r:id="rId14"/>
    <sheet name="15-13 携帯電話契約数" sheetId="19" r:id="rId15"/>
    <sheet name="15-14 ブロードバンド・インターネット契約数" sheetId="20" r:id="rId16"/>
    <sheet name="15-15 郵便局数" sheetId="21" r:id="rId17"/>
  </sheets>
  <definedNames>
    <definedName name="gunnmakenn" localSheetId="8">'15-8 JR東日本一日平均輸送状況 (1)旅客'!$A$1:$J$70</definedName>
    <definedName name="_xlnm.Print_Area" localSheetId="0">'15-1 道路現況'!$A$1:$O$17</definedName>
    <definedName name="_xlnm.Print_Area" localSheetId="11">'15-10 市町村別旅券申請件数'!$A$1:$H$51</definedName>
    <definedName name="_xlnm.Print_Area" localSheetId="12">'15-11 出国者数'!$A$1:$G$9</definedName>
    <definedName name="_xlnm.Print_Area" localSheetId="13">'15-12 電話施設数'!$A$1:$G$9</definedName>
    <definedName name="_xlnm.Print_Area" localSheetId="14">'15-13 携帯電話契約数'!$A$1:$D$16</definedName>
    <definedName name="_xlnm.Print_Area" localSheetId="15">'15-14 ブロードバンド・インターネット契約数'!$A$1:$G$17</definedName>
    <definedName name="_xlnm.Print_Area" localSheetId="16">'15-15 郵便局数'!$A$1:$F$11</definedName>
    <definedName name="_xlnm.Print_Area" localSheetId="4">'15-5 市町村・車種別保有自動車台数'!$A$1:$V$173</definedName>
    <definedName name="_xlnm.Print_Area" localSheetId="5">'15-6 高速自動車道交通量 (1)インターチェンジ別'!$A$1:$AA$12</definedName>
    <definedName name="_xlnm.Print_Area" localSheetId="6">'15-6 高速自動車道交通量 (2)区間別'!$A$1:$AH$13</definedName>
    <definedName name="_xlnm.Print_Area" localSheetId="7">'15-7 自動車運転免許所有者数'!$A$1:$F$25</definedName>
    <definedName name="_xlnm.Print_Area" localSheetId="8">'15-8 JR東日本一日平均輸送状況 (1)旅客'!$A$1:$J$70</definedName>
    <definedName name="_xlnm.Print_Area" localSheetId="10">'15-9 私有鉄道旅客輸送状況'!$A$1:$I$13</definedName>
    <definedName name="_xlnm.Print_Titles" localSheetId="4">'15-5 市町村・車種別保有自動車台数'!$B:$B,'15-5 市町村・車種別保有自動車台数'!$1:$4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9" l="1"/>
  <c r="D16" i="14"/>
  <c r="D15" i="14" s="1"/>
  <c r="F15" i="14"/>
  <c r="E15" i="14"/>
  <c r="D10" i="14"/>
  <c r="H8" i="14"/>
  <c r="H7" i="14" s="1"/>
  <c r="G8" i="14"/>
  <c r="G7" i="14" s="1"/>
  <c r="F8" i="14"/>
  <c r="F7" i="14" s="1"/>
  <c r="E8" i="14"/>
  <c r="E7" i="14" s="1"/>
  <c r="D8" i="14"/>
  <c r="D7" i="14" s="1"/>
  <c r="L166" i="9"/>
  <c r="L169" i="9" s="1"/>
  <c r="K166" i="9"/>
  <c r="G165" i="9"/>
  <c r="G168" i="9" s="1"/>
  <c r="V164" i="9"/>
  <c r="V163" i="9"/>
  <c r="V162" i="9"/>
  <c r="U161" i="9"/>
  <c r="T161" i="9"/>
  <c r="N161" i="9"/>
  <c r="L161" i="9"/>
  <c r="F161" i="9"/>
  <c r="E161" i="9"/>
  <c r="D161" i="9"/>
  <c r="U160" i="9"/>
  <c r="T160" i="9"/>
  <c r="S160" i="9"/>
  <c r="R160" i="9"/>
  <c r="Q160" i="9"/>
  <c r="P160" i="9"/>
  <c r="P161" i="9" s="1"/>
  <c r="O160" i="9"/>
  <c r="O161" i="9" s="1"/>
  <c r="N160" i="9"/>
  <c r="M160" i="9"/>
  <c r="L160" i="9"/>
  <c r="K160" i="9"/>
  <c r="J160" i="9"/>
  <c r="I160" i="9"/>
  <c r="H160" i="9"/>
  <c r="H161" i="9" s="1"/>
  <c r="G160" i="9"/>
  <c r="G161" i="9" s="1"/>
  <c r="F160" i="9"/>
  <c r="E160" i="9"/>
  <c r="D160" i="9"/>
  <c r="U159" i="9"/>
  <c r="T159" i="9"/>
  <c r="S159" i="9"/>
  <c r="S161" i="9" s="1"/>
  <c r="R159" i="9"/>
  <c r="R161" i="9" s="1"/>
  <c r="Q159" i="9"/>
  <c r="P159" i="9"/>
  <c r="O159" i="9"/>
  <c r="N159" i="9"/>
  <c r="M159" i="9"/>
  <c r="M161" i="9" s="1"/>
  <c r="L159" i="9"/>
  <c r="K159" i="9"/>
  <c r="K161" i="9" s="1"/>
  <c r="J159" i="9"/>
  <c r="J161" i="9" s="1"/>
  <c r="I159" i="9"/>
  <c r="H159" i="9"/>
  <c r="G159" i="9"/>
  <c r="F159" i="9"/>
  <c r="E159" i="9"/>
  <c r="D159" i="9"/>
  <c r="V158" i="9"/>
  <c r="V157" i="9"/>
  <c r="V156" i="9"/>
  <c r="V155" i="9"/>
  <c r="V154" i="9"/>
  <c r="V153" i="9"/>
  <c r="V152" i="9"/>
  <c r="V151" i="9"/>
  <c r="V150" i="9"/>
  <c r="V149" i="9"/>
  <c r="V148" i="9"/>
  <c r="V147" i="9"/>
  <c r="V146" i="9"/>
  <c r="V145" i="9"/>
  <c r="V144" i="9"/>
  <c r="V143" i="9"/>
  <c r="V142" i="9"/>
  <c r="V160" i="9" s="1"/>
  <c r="V141" i="9"/>
  <c r="Q140" i="9"/>
  <c r="P140" i="9"/>
  <c r="O140" i="9"/>
  <c r="I140" i="9"/>
  <c r="H140" i="9"/>
  <c r="U139" i="9"/>
  <c r="T139" i="9"/>
  <c r="S139" i="9"/>
  <c r="S140" i="9" s="1"/>
  <c r="R139" i="9"/>
  <c r="R140" i="9" s="1"/>
  <c r="Q139" i="9"/>
  <c r="P139" i="9"/>
  <c r="O139" i="9"/>
  <c r="N139" i="9"/>
  <c r="M139" i="9"/>
  <c r="L139" i="9"/>
  <c r="K139" i="9"/>
  <c r="K140" i="9" s="1"/>
  <c r="J139" i="9"/>
  <c r="J140" i="9" s="1"/>
  <c r="I139" i="9"/>
  <c r="H139" i="9"/>
  <c r="G139" i="9"/>
  <c r="F139" i="9"/>
  <c r="E139" i="9"/>
  <c r="D139" i="9"/>
  <c r="U138" i="9"/>
  <c r="U140" i="9" s="1"/>
  <c r="T138" i="9"/>
  <c r="T140" i="9" s="1"/>
  <c r="S138" i="9"/>
  <c r="R138" i="9"/>
  <c r="Q138" i="9"/>
  <c r="P138" i="9"/>
  <c r="O138" i="9"/>
  <c r="N138" i="9"/>
  <c r="N140" i="9" s="1"/>
  <c r="M138" i="9"/>
  <c r="M140" i="9" s="1"/>
  <c r="L138" i="9"/>
  <c r="L140" i="9" s="1"/>
  <c r="K138" i="9"/>
  <c r="J138" i="9"/>
  <c r="I138" i="9"/>
  <c r="H138" i="9"/>
  <c r="G138" i="9"/>
  <c r="G140" i="9" s="1"/>
  <c r="F138" i="9"/>
  <c r="F140" i="9" s="1"/>
  <c r="E138" i="9"/>
  <c r="E140" i="9" s="1"/>
  <c r="D138" i="9"/>
  <c r="D140" i="9" s="1"/>
  <c r="V137" i="9"/>
  <c r="V136" i="9"/>
  <c r="V135" i="9"/>
  <c r="V134" i="9"/>
  <c r="V133" i="9"/>
  <c r="V139" i="9" s="1"/>
  <c r="V132" i="9"/>
  <c r="V138" i="9" s="1"/>
  <c r="V140" i="9" s="1"/>
  <c r="P131" i="9"/>
  <c r="O131" i="9"/>
  <c r="N131" i="9"/>
  <c r="H131" i="9"/>
  <c r="U130" i="9"/>
  <c r="T130" i="9"/>
  <c r="S130" i="9"/>
  <c r="R130" i="9"/>
  <c r="R131" i="9" s="1"/>
  <c r="Q130" i="9"/>
  <c r="Q131" i="9" s="1"/>
  <c r="P130" i="9"/>
  <c r="O130" i="9"/>
  <c r="N130" i="9"/>
  <c r="M130" i="9"/>
  <c r="L130" i="9"/>
  <c r="K130" i="9"/>
  <c r="J130" i="9"/>
  <c r="J131" i="9" s="1"/>
  <c r="I130" i="9"/>
  <c r="I131" i="9" s="1"/>
  <c r="H130" i="9"/>
  <c r="G130" i="9"/>
  <c r="F130" i="9"/>
  <c r="E130" i="9"/>
  <c r="D130" i="9"/>
  <c r="U129" i="9"/>
  <c r="U131" i="9" s="1"/>
  <c r="T129" i="9"/>
  <c r="T131" i="9" s="1"/>
  <c r="S129" i="9"/>
  <c r="R129" i="9"/>
  <c r="Q129" i="9"/>
  <c r="P129" i="9"/>
  <c r="O129" i="9"/>
  <c r="O165" i="9" s="1"/>
  <c r="N129" i="9"/>
  <c r="N165" i="9" s="1"/>
  <c r="M129" i="9"/>
  <c r="M131" i="9" s="1"/>
  <c r="L129" i="9"/>
  <c r="L131" i="9" s="1"/>
  <c r="K129" i="9"/>
  <c r="J129" i="9"/>
  <c r="I129" i="9"/>
  <c r="H129" i="9"/>
  <c r="G129" i="9"/>
  <c r="G131" i="9" s="1"/>
  <c r="F129" i="9"/>
  <c r="F131" i="9" s="1"/>
  <c r="E129" i="9"/>
  <c r="E131" i="9" s="1"/>
  <c r="D129" i="9"/>
  <c r="D131" i="9" s="1"/>
  <c r="V128" i="9"/>
  <c r="V127" i="9"/>
  <c r="V126" i="9"/>
  <c r="V125" i="9"/>
  <c r="V124" i="9"/>
  <c r="V123" i="9"/>
  <c r="V122" i="9"/>
  <c r="V121" i="9"/>
  <c r="V120" i="9"/>
  <c r="V119" i="9"/>
  <c r="V118" i="9"/>
  <c r="V117" i="9"/>
  <c r="V116" i="9"/>
  <c r="V115" i="9"/>
  <c r="V114" i="9"/>
  <c r="V129" i="9" s="1"/>
  <c r="P113" i="9"/>
  <c r="N113" i="9"/>
  <c r="H113" i="9"/>
  <c r="G113" i="9"/>
  <c r="F113" i="9"/>
  <c r="U112" i="9"/>
  <c r="T112" i="9"/>
  <c r="T166" i="9" s="1"/>
  <c r="T169" i="9" s="1"/>
  <c r="S112" i="9"/>
  <c r="R112" i="9"/>
  <c r="R113" i="9" s="1"/>
  <c r="Q112" i="9"/>
  <c r="Q113" i="9" s="1"/>
  <c r="P112" i="9"/>
  <c r="O112" i="9"/>
  <c r="N112" i="9"/>
  <c r="M112" i="9"/>
  <c r="L112" i="9"/>
  <c r="K112" i="9"/>
  <c r="J112" i="9"/>
  <c r="J113" i="9" s="1"/>
  <c r="I112" i="9"/>
  <c r="I113" i="9" s="1"/>
  <c r="H112" i="9"/>
  <c r="G112" i="9"/>
  <c r="F112" i="9"/>
  <c r="E112" i="9"/>
  <c r="D112" i="9"/>
  <c r="D166" i="9" s="1"/>
  <c r="D169" i="9" s="1"/>
  <c r="U111" i="9"/>
  <c r="U113" i="9" s="1"/>
  <c r="T111" i="9"/>
  <c r="T113" i="9" s="1"/>
  <c r="S111" i="9"/>
  <c r="S113" i="9" s="1"/>
  <c r="R111" i="9"/>
  <c r="Q111" i="9"/>
  <c r="P111" i="9"/>
  <c r="O111" i="9"/>
  <c r="O113" i="9" s="1"/>
  <c r="N111" i="9"/>
  <c r="M111" i="9"/>
  <c r="M113" i="9" s="1"/>
  <c r="L111" i="9"/>
  <c r="L113" i="9" s="1"/>
  <c r="K111" i="9"/>
  <c r="K113" i="9" s="1"/>
  <c r="J111" i="9"/>
  <c r="I111" i="9"/>
  <c r="H111" i="9"/>
  <c r="G111" i="9"/>
  <c r="F111" i="9"/>
  <c r="E111" i="9"/>
  <c r="E113" i="9" s="1"/>
  <c r="D111" i="9"/>
  <c r="D113" i="9" s="1"/>
  <c r="V110" i="9"/>
  <c r="V109" i="9"/>
  <c r="V108" i="9"/>
  <c r="V107" i="9"/>
  <c r="V106" i="9"/>
  <c r="V105" i="9"/>
  <c r="V104" i="9"/>
  <c r="V103" i="9"/>
  <c r="V102" i="9"/>
  <c r="V101" i="9"/>
  <c r="V100" i="9"/>
  <c r="V99" i="9"/>
  <c r="V98" i="9"/>
  <c r="V97" i="9"/>
  <c r="V96" i="9"/>
  <c r="V95" i="9"/>
  <c r="V94" i="9"/>
  <c r="V93" i="9"/>
  <c r="V92" i="9"/>
  <c r="V91" i="9"/>
  <c r="V90" i="9"/>
  <c r="V111" i="9" s="1"/>
  <c r="T89" i="9"/>
  <c r="O89" i="9"/>
  <c r="N89" i="9"/>
  <c r="G89" i="9"/>
  <c r="F89" i="9"/>
  <c r="D89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D88" i="9"/>
  <c r="U87" i="9"/>
  <c r="U89" i="9" s="1"/>
  <c r="T87" i="9"/>
  <c r="S87" i="9"/>
  <c r="S89" i="9" s="1"/>
  <c r="R87" i="9"/>
  <c r="R89" i="9" s="1"/>
  <c r="Q87" i="9"/>
  <c r="P87" i="9"/>
  <c r="P89" i="9" s="1"/>
  <c r="O87" i="9"/>
  <c r="N87" i="9"/>
  <c r="M87" i="9"/>
  <c r="M89" i="9" s="1"/>
  <c r="L87" i="9"/>
  <c r="L89" i="9" s="1"/>
  <c r="K87" i="9"/>
  <c r="K89" i="9" s="1"/>
  <c r="J87" i="9"/>
  <c r="J89" i="9" s="1"/>
  <c r="I87" i="9"/>
  <c r="H87" i="9"/>
  <c r="H89" i="9" s="1"/>
  <c r="G87" i="9"/>
  <c r="F87" i="9"/>
  <c r="E87" i="9"/>
  <c r="E89" i="9" s="1"/>
  <c r="D87" i="9"/>
  <c r="V86" i="9"/>
  <c r="V85" i="9"/>
  <c r="V84" i="9"/>
  <c r="V83" i="9"/>
  <c r="V82" i="9"/>
  <c r="V81" i="9"/>
  <c r="V80" i="9"/>
  <c r="V79" i="9"/>
  <c r="V78" i="9"/>
  <c r="V77" i="9"/>
  <c r="V76" i="9"/>
  <c r="V88" i="9" s="1"/>
  <c r="V75" i="9"/>
  <c r="V87" i="9" s="1"/>
  <c r="V89" i="9" s="1"/>
  <c r="T74" i="9"/>
  <c r="S74" i="9"/>
  <c r="R74" i="9"/>
  <c r="L74" i="9"/>
  <c r="D74" i="9"/>
  <c r="V73" i="9"/>
  <c r="U73" i="9"/>
  <c r="T73" i="9"/>
  <c r="S73" i="9"/>
  <c r="S166" i="9" s="1"/>
  <c r="S169" i="9" s="1"/>
  <c r="R73" i="9"/>
  <c r="Q73" i="9"/>
  <c r="P73" i="9"/>
  <c r="O73" i="9"/>
  <c r="N73" i="9"/>
  <c r="M73" i="9"/>
  <c r="M166" i="9" s="1"/>
  <c r="M169" i="9" s="1"/>
  <c r="L73" i="9"/>
  <c r="K73" i="9"/>
  <c r="K74" i="9" s="1"/>
  <c r="I73" i="9"/>
  <c r="H73" i="9"/>
  <c r="G73" i="9"/>
  <c r="F73" i="9"/>
  <c r="E73" i="9"/>
  <c r="D73" i="9"/>
  <c r="U72" i="9"/>
  <c r="T72" i="9"/>
  <c r="S72" i="9"/>
  <c r="R72" i="9"/>
  <c r="Q72" i="9"/>
  <c r="Q74" i="9" s="1"/>
  <c r="P72" i="9"/>
  <c r="P74" i="9" s="1"/>
  <c r="O72" i="9"/>
  <c r="N72" i="9"/>
  <c r="M72" i="9"/>
  <c r="L72" i="9"/>
  <c r="K72" i="9"/>
  <c r="J72" i="9"/>
  <c r="J74" i="9" s="1"/>
  <c r="I72" i="9"/>
  <c r="I74" i="9" s="1"/>
  <c r="H72" i="9"/>
  <c r="H74" i="9" s="1"/>
  <c r="G72" i="9"/>
  <c r="F72" i="9"/>
  <c r="E72" i="9"/>
  <c r="D72" i="9"/>
  <c r="V71" i="9"/>
  <c r="V70" i="9"/>
  <c r="V69" i="9"/>
  <c r="V68" i="9"/>
  <c r="V67" i="9"/>
  <c r="V66" i="9"/>
  <c r="V72" i="9" s="1"/>
  <c r="V74" i="9" s="1"/>
  <c r="V65" i="9"/>
  <c r="V64" i="9"/>
  <c r="V63" i="9"/>
  <c r="U62" i="9"/>
  <c r="R62" i="9"/>
  <c r="J62" i="9"/>
  <c r="F62" i="9"/>
  <c r="U61" i="9"/>
  <c r="U166" i="9" s="1"/>
  <c r="U169" i="9" s="1"/>
  <c r="T61" i="9"/>
  <c r="S61" i="9"/>
  <c r="R61" i="9"/>
  <c r="R166" i="9" s="1"/>
  <c r="Q61" i="9"/>
  <c r="Q166" i="9" s="1"/>
  <c r="P61" i="9"/>
  <c r="P166" i="9" s="1"/>
  <c r="O61" i="9"/>
  <c r="N61" i="9"/>
  <c r="M61" i="9"/>
  <c r="M62" i="9" s="1"/>
  <c r="L61" i="9"/>
  <c r="K61" i="9"/>
  <c r="J61" i="9"/>
  <c r="J166" i="9" s="1"/>
  <c r="I61" i="9"/>
  <c r="I166" i="9" s="1"/>
  <c r="H61" i="9"/>
  <c r="H166" i="9" s="1"/>
  <c r="G61" i="9"/>
  <c r="F61" i="9"/>
  <c r="E61" i="9"/>
  <c r="E166" i="9" s="1"/>
  <c r="E169" i="9" s="1"/>
  <c r="D61" i="9"/>
  <c r="U60" i="9"/>
  <c r="T60" i="9"/>
  <c r="T165" i="9" s="1"/>
  <c r="S60" i="9"/>
  <c r="S165" i="9" s="1"/>
  <c r="R60" i="9"/>
  <c r="Q60" i="9"/>
  <c r="P60" i="9"/>
  <c r="P62" i="9" s="1"/>
  <c r="O60" i="9"/>
  <c r="N60" i="9"/>
  <c r="M60" i="9"/>
  <c r="L60" i="9"/>
  <c r="L165" i="9" s="1"/>
  <c r="L167" i="9" s="1"/>
  <c r="K60" i="9"/>
  <c r="K165" i="9" s="1"/>
  <c r="K167" i="9" s="1"/>
  <c r="J60" i="9"/>
  <c r="I60" i="9"/>
  <c r="H60" i="9"/>
  <c r="H62" i="9" s="1"/>
  <c r="G60" i="9"/>
  <c r="F60" i="9"/>
  <c r="E60" i="9"/>
  <c r="D60" i="9"/>
  <c r="D165" i="9" s="1"/>
  <c r="V59" i="9"/>
  <c r="V58" i="9"/>
  <c r="V57" i="9"/>
  <c r="V56" i="9"/>
  <c r="V55" i="9"/>
  <c r="V54" i="9"/>
  <c r="V53" i="9"/>
  <c r="V52" i="9"/>
  <c r="V61" i="9" s="1"/>
  <c r="V51" i="9"/>
  <c r="V60" i="9" s="1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U49" i="9"/>
  <c r="T49" i="9"/>
  <c r="S49" i="9"/>
  <c r="R49" i="9"/>
  <c r="R169" i="9" s="1"/>
  <c r="Q49" i="9"/>
  <c r="Q169" i="9" s="1"/>
  <c r="P49" i="9"/>
  <c r="P169" i="9" s="1"/>
  <c r="O49" i="9"/>
  <c r="N49" i="9"/>
  <c r="M49" i="9"/>
  <c r="L49" i="9"/>
  <c r="K49" i="9"/>
  <c r="K169" i="9" s="1"/>
  <c r="J49" i="9"/>
  <c r="J169" i="9" s="1"/>
  <c r="I49" i="9"/>
  <c r="I169" i="9" s="1"/>
  <c r="H49" i="9"/>
  <c r="H169" i="9" s="1"/>
  <c r="G49" i="9"/>
  <c r="F49" i="9"/>
  <c r="E49" i="9"/>
  <c r="D49" i="9"/>
  <c r="U48" i="9"/>
  <c r="T48" i="9"/>
  <c r="T168" i="9" s="1"/>
  <c r="S48" i="9"/>
  <c r="R48" i="9"/>
  <c r="Q48" i="9"/>
  <c r="P48" i="9"/>
  <c r="O48" i="9"/>
  <c r="N48" i="9"/>
  <c r="M48" i="9"/>
  <c r="L48" i="9"/>
  <c r="L168" i="9" s="1"/>
  <c r="K48" i="9"/>
  <c r="J48" i="9"/>
  <c r="I48" i="9"/>
  <c r="H48" i="9"/>
  <c r="G48" i="9"/>
  <c r="F48" i="9"/>
  <c r="E48" i="9"/>
  <c r="D48" i="9"/>
  <c r="D168" i="9" s="1"/>
  <c r="V47" i="9"/>
  <c r="V46" i="9"/>
  <c r="V45" i="9"/>
  <c r="V44" i="9"/>
  <c r="V43" i="9"/>
  <c r="V42" i="9"/>
  <c r="V41" i="9"/>
  <c r="V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48" i="9" s="1"/>
  <c r="V17" i="9"/>
  <c r="V16" i="9"/>
  <c r="V15" i="9"/>
  <c r="V14" i="9"/>
  <c r="V50" i="9" s="1"/>
  <c r="V13" i="9"/>
  <c r="V12" i="9"/>
  <c r="V11" i="9"/>
  <c r="V10" i="9"/>
  <c r="V9" i="9"/>
  <c r="V113" i="9" l="1"/>
  <c r="O168" i="9"/>
  <c r="E168" i="9"/>
  <c r="E170" i="9" s="1"/>
  <c r="U168" i="9"/>
  <c r="U170" i="9" s="1"/>
  <c r="N168" i="9"/>
  <c r="V131" i="9"/>
  <c r="H165" i="9"/>
  <c r="M165" i="9"/>
  <c r="M167" i="9" s="1"/>
  <c r="U165" i="9"/>
  <c r="U167" i="9" s="1"/>
  <c r="K62" i="9"/>
  <c r="V62" i="9"/>
  <c r="V130" i="9"/>
  <c r="L62" i="9"/>
  <c r="G62" i="9"/>
  <c r="O62" i="9"/>
  <c r="I89" i="9"/>
  <c r="Q89" i="9"/>
  <c r="I161" i="9"/>
  <c r="Q161" i="9"/>
  <c r="P165" i="9"/>
  <c r="V49" i="9"/>
  <c r="I168" i="9"/>
  <c r="I170" i="9" s="1"/>
  <c r="Q168" i="9"/>
  <c r="Q170" i="9" s="1"/>
  <c r="F169" i="9"/>
  <c r="F166" i="9"/>
  <c r="N166" i="9"/>
  <c r="N169" i="9" s="1"/>
  <c r="N62" i="9"/>
  <c r="E74" i="9"/>
  <c r="M74" i="9"/>
  <c r="U74" i="9"/>
  <c r="V159" i="9"/>
  <c r="V161" i="9" s="1"/>
  <c r="L170" i="9"/>
  <c r="T167" i="9"/>
  <c r="D167" i="9"/>
  <c r="E165" i="9"/>
  <c r="E167" i="9" s="1"/>
  <c r="J168" i="9"/>
  <c r="J170" i="9" s="1"/>
  <c r="G169" i="9"/>
  <c r="G170" i="9" s="1"/>
  <c r="O169" i="9"/>
  <c r="I62" i="9"/>
  <c r="I165" i="9"/>
  <c r="I167" i="9" s="1"/>
  <c r="Q62" i="9"/>
  <c r="Q165" i="9"/>
  <c r="Q167" i="9" s="1"/>
  <c r="G166" i="9"/>
  <c r="G167" i="9" s="1"/>
  <c r="O166" i="9"/>
  <c r="O167" i="9" s="1"/>
  <c r="D62" i="9"/>
  <c r="F74" i="9"/>
  <c r="N74" i="9"/>
  <c r="K168" i="9"/>
  <c r="K170" i="9" s="1"/>
  <c r="S168" i="9"/>
  <c r="S170" i="9" s="1"/>
  <c r="J165" i="9"/>
  <c r="J167" i="9" s="1"/>
  <c r="R165" i="9"/>
  <c r="R167" i="9" s="1"/>
  <c r="E62" i="9"/>
  <c r="S62" i="9"/>
  <c r="G74" i="9"/>
  <c r="O74" i="9"/>
  <c r="V112" i="9"/>
  <c r="V166" i="9" s="1"/>
  <c r="K131" i="9"/>
  <c r="S131" i="9"/>
  <c r="F165" i="9"/>
  <c r="F167" i="9" s="1"/>
  <c r="D170" i="9"/>
  <c r="T170" i="9"/>
  <c r="S167" i="9"/>
  <c r="T62" i="9"/>
  <c r="H168" i="9" l="1"/>
  <c r="H170" i="9" s="1"/>
  <c r="H167" i="9"/>
  <c r="O170" i="9"/>
  <c r="M168" i="9"/>
  <c r="M170" i="9" s="1"/>
  <c r="V169" i="9"/>
  <c r="V165" i="9"/>
  <c r="P168" i="9"/>
  <c r="P170" i="9" s="1"/>
  <c r="P167" i="9"/>
  <c r="F168" i="9"/>
  <c r="F170" i="9" s="1"/>
  <c r="R168" i="9"/>
  <c r="R170" i="9" s="1"/>
  <c r="N170" i="9"/>
  <c r="N167" i="9"/>
  <c r="V167" i="9" l="1"/>
  <c r="V168" i="9"/>
  <c r="V170" i="9" s="1"/>
  <c r="O8" i="4"/>
  <c r="N8" i="4"/>
  <c r="M8" i="4"/>
  <c r="L8" i="4"/>
  <c r="K8" i="4"/>
  <c r="J8" i="4"/>
  <c r="I8" i="4"/>
  <c r="H8" i="4"/>
  <c r="G8" i="4"/>
  <c r="F8" i="4"/>
  <c r="E8" i="4"/>
  <c r="D8" i="4"/>
  <c r="C8" i="4"/>
</calcChain>
</file>

<file path=xl/sharedStrings.xml><?xml version="1.0" encoding="utf-8"?>
<sst xmlns="http://schemas.openxmlformats.org/spreadsheetml/2006/main" count="1072" uniqueCount="407">
  <si>
    <t>道路</t>
    <rPh sb="0" eb="2">
      <t>ドウロ</t>
    </rPh>
    <phoneticPr fontId="3"/>
  </si>
  <si>
    <t>総延長</t>
    <rPh sb="0" eb="3">
      <t>ソウエンチョウ</t>
    </rPh>
    <phoneticPr fontId="3"/>
  </si>
  <si>
    <t>実延長</t>
    <rPh sb="0" eb="1">
      <t>ジツ</t>
    </rPh>
    <rPh sb="1" eb="3">
      <t>エンチョウ</t>
    </rPh>
    <phoneticPr fontId="3"/>
  </si>
  <si>
    <t>改良済</t>
    <rPh sb="0" eb="2">
      <t>カイリョウ</t>
    </rPh>
    <rPh sb="2" eb="3">
      <t>ズ</t>
    </rPh>
    <phoneticPr fontId="3"/>
  </si>
  <si>
    <t>未改良</t>
    <rPh sb="0" eb="1">
      <t>ミ</t>
    </rPh>
    <rPh sb="1" eb="3">
      <t>カイリョウ</t>
    </rPh>
    <phoneticPr fontId="3"/>
  </si>
  <si>
    <t>舗装道</t>
    <rPh sb="0" eb="2">
      <t>ホソウ</t>
    </rPh>
    <rPh sb="2" eb="3">
      <t>ドウ</t>
    </rPh>
    <phoneticPr fontId="3"/>
  </si>
  <si>
    <t>砂利道</t>
    <rPh sb="0" eb="2">
      <t>ジャリ</t>
    </rPh>
    <rPh sb="2" eb="3">
      <t>ミチ</t>
    </rPh>
    <phoneticPr fontId="3"/>
  </si>
  <si>
    <t>一般国道(指定区間）</t>
    <rPh sb="0" eb="2">
      <t>イッパン</t>
    </rPh>
    <rPh sb="2" eb="4">
      <t>コクドウ</t>
    </rPh>
    <rPh sb="5" eb="7">
      <t>シテイ</t>
    </rPh>
    <rPh sb="7" eb="9">
      <t>クカン</t>
    </rPh>
    <phoneticPr fontId="3"/>
  </si>
  <si>
    <t>一般国道（指定区間外）</t>
    <rPh sb="0" eb="2">
      <t>イッパン</t>
    </rPh>
    <rPh sb="2" eb="4">
      <t>コクドウ</t>
    </rPh>
    <rPh sb="5" eb="7">
      <t>シテイ</t>
    </rPh>
    <rPh sb="7" eb="9">
      <t>クカン</t>
    </rPh>
    <rPh sb="9" eb="10">
      <t>ガイ</t>
    </rPh>
    <phoneticPr fontId="3"/>
  </si>
  <si>
    <t>主要地方道</t>
    <rPh sb="0" eb="2">
      <t>シュヨウ</t>
    </rPh>
    <rPh sb="2" eb="4">
      <t>チホウ</t>
    </rPh>
    <rPh sb="4" eb="5">
      <t>ミチ</t>
    </rPh>
    <phoneticPr fontId="3"/>
  </si>
  <si>
    <t>一般県道</t>
    <rPh sb="0" eb="2">
      <t>イッパン</t>
    </rPh>
    <rPh sb="2" eb="4">
      <t>ケンドウ</t>
    </rPh>
    <phoneticPr fontId="3"/>
  </si>
  <si>
    <t>（自転車道）</t>
    <rPh sb="1" eb="4">
      <t>ジテンシャ</t>
    </rPh>
    <rPh sb="4" eb="5">
      <t>ミチ</t>
    </rPh>
    <phoneticPr fontId="3"/>
  </si>
  <si>
    <t>個数</t>
    <rPh sb="0" eb="2">
      <t>コスウ</t>
    </rPh>
    <phoneticPr fontId="3"/>
  </si>
  <si>
    <t>延長</t>
    <rPh sb="0" eb="2">
      <t>エンチョウ</t>
    </rPh>
    <phoneticPr fontId="3"/>
  </si>
  <si>
    <t>橋梁</t>
    <rPh sb="0" eb="2">
      <t>キョウリョウ</t>
    </rPh>
    <phoneticPr fontId="3"/>
  </si>
  <si>
    <t>トンネル</t>
    <phoneticPr fontId="3"/>
  </si>
  <si>
    <t>種類別内訳</t>
    <rPh sb="0" eb="3">
      <t>シュルイベツ</t>
    </rPh>
    <rPh sb="3" eb="5">
      <t>ウチワケ</t>
    </rPh>
    <phoneticPr fontId="3"/>
  </si>
  <si>
    <t>道路延長</t>
    <rPh sb="0" eb="2">
      <t>ドウロ</t>
    </rPh>
    <rPh sb="2" eb="4">
      <t>エンチョウ</t>
    </rPh>
    <phoneticPr fontId="3"/>
  </si>
  <si>
    <t>渡船場</t>
    <rPh sb="0" eb="2">
      <t>ワタシブネ</t>
    </rPh>
    <rPh sb="2" eb="3">
      <t>バ</t>
    </rPh>
    <phoneticPr fontId="3"/>
  </si>
  <si>
    <t>箇所数</t>
    <rPh sb="0" eb="2">
      <t>カショ</t>
    </rPh>
    <rPh sb="2" eb="3">
      <t>スウ</t>
    </rPh>
    <phoneticPr fontId="3"/>
  </si>
  <si>
    <t>市町村道</t>
    <rPh sb="0" eb="1">
      <t>シチョウ</t>
    </rPh>
    <rPh sb="1" eb="2">
      <t>マチ</t>
    </rPh>
    <rPh sb="2" eb="4">
      <t>ソンドウ</t>
    </rPh>
    <phoneticPr fontId="3"/>
  </si>
  <si>
    <t>内訳</t>
    <rPh sb="0" eb="2">
      <t>ウチワケ</t>
    </rPh>
    <phoneticPr fontId="3"/>
  </si>
  <si>
    <t>㎞</t>
    <phoneticPr fontId="3"/>
  </si>
  <si>
    <t>路面別内訳</t>
    <rPh sb="0" eb="2">
      <t>ロメン</t>
    </rPh>
    <rPh sb="2" eb="3">
      <t>ベツ</t>
    </rPh>
    <rPh sb="3" eb="5">
      <t>ウチワケ</t>
    </rPh>
    <phoneticPr fontId="3"/>
  </si>
  <si>
    <t>注）自転車道は一般県道の内数である。</t>
    <rPh sb="0" eb="1">
      <t>チュウ</t>
    </rPh>
    <rPh sb="2" eb="5">
      <t>ジテンシャ</t>
    </rPh>
    <rPh sb="5" eb="6">
      <t>ミチ</t>
    </rPh>
    <rPh sb="7" eb="9">
      <t>イッパン</t>
    </rPh>
    <rPh sb="9" eb="11">
      <t>ケンドウ</t>
    </rPh>
    <rPh sb="12" eb="13">
      <t>ウチ</t>
    </rPh>
    <rPh sb="13" eb="14">
      <t>スウ</t>
    </rPh>
    <phoneticPr fontId="3"/>
  </si>
  <si>
    <t>資料：県道路管理課</t>
    <rPh sb="0" eb="2">
      <t>シリョウ</t>
    </rPh>
    <rPh sb="3" eb="4">
      <t>ケン</t>
    </rPh>
    <rPh sb="4" eb="6">
      <t>ドウロ</t>
    </rPh>
    <rPh sb="6" eb="8">
      <t>カンリ</t>
    </rPh>
    <rPh sb="8" eb="9">
      <t>カ</t>
    </rPh>
    <phoneticPr fontId="3"/>
  </si>
  <si>
    <t>令和４年</t>
    <rPh sb="0" eb="2">
      <t>レイワ</t>
    </rPh>
    <rPh sb="3" eb="4">
      <t>ネン</t>
    </rPh>
    <phoneticPr fontId="3"/>
  </si>
  <si>
    <t>令和５年</t>
    <rPh sb="0" eb="2">
      <t>レイワ</t>
    </rPh>
    <phoneticPr fontId="3"/>
  </si>
  <si>
    <t>-</t>
  </si>
  <si>
    <t>１５－１ 道路現況 （令和５年３月31日）</t>
    <rPh sb="5" eb="7">
      <t>ドウロ</t>
    </rPh>
    <rPh sb="7" eb="9">
      <t>ゲンキョウ</t>
    </rPh>
    <rPh sb="11" eb="13">
      <t>レイワ</t>
    </rPh>
    <rPh sb="14" eb="15">
      <t>ネン</t>
    </rPh>
    <rPh sb="16" eb="17">
      <t>ガツ</t>
    </rPh>
    <rPh sb="19" eb="20">
      <t>ニチ</t>
    </rPh>
    <phoneticPr fontId="3"/>
  </si>
  <si>
    <t>１５－２ 一般乗合旅客自動車運送事業輸送実績 （令和元～５年度）</t>
    <rPh sb="5" eb="7">
      <t>イッパン</t>
    </rPh>
    <rPh sb="7" eb="9">
      <t>ノリアイ</t>
    </rPh>
    <rPh sb="9" eb="11">
      <t>リョカク</t>
    </rPh>
    <rPh sb="11" eb="14">
      <t>ジドウシャ</t>
    </rPh>
    <rPh sb="14" eb="16">
      <t>ウンソウ</t>
    </rPh>
    <rPh sb="16" eb="18">
      <t>ジギョウ</t>
    </rPh>
    <rPh sb="18" eb="20">
      <t>ユソウ</t>
    </rPh>
    <rPh sb="20" eb="22">
      <t>ジッセキ</t>
    </rPh>
    <rPh sb="24" eb="26">
      <t>レイワ</t>
    </rPh>
    <rPh sb="26" eb="27">
      <t>モト</t>
    </rPh>
    <rPh sb="29" eb="31">
      <t>ネンド</t>
    </rPh>
    <phoneticPr fontId="3"/>
  </si>
  <si>
    <t>年度</t>
    <rPh sb="0" eb="1">
      <t>ネン</t>
    </rPh>
    <rPh sb="1" eb="2">
      <t>ド</t>
    </rPh>
    <phoneticPr fontId="3"/>
  </si>
  <si>
    <t>業者数</t>
    <rPh sb="0" eb="3">
      <t>ギョウシャスウ</t>
    </rPh>
    <phoneticPr fontId="3"/>
  </si>
  <si>
    <t>免許粁</t>
    <rPh sb="0" eb="2">
      <t>メンキョ</t>
    </rPh>
    <phoneticPr fontId="3"/>
  </si>
  <si>
    <t>車両数</t>
    <rPh sb="0" eb="2">
      <t>シャリョウ</t>
    </rPh>
    <rPh sb="2" eb="3">
      <t>スウ</t>
    </rPh>
    <phoneticPr fontId="3"/>
  </si>
  <si>
    <t>総走行粁</t>
    <rPh sb="0" eb="1">
      <t>ソウ</t>
    </rPh>
    <rPh sb="1" eb="3">
      <t>ソウコウ</t>
    </rPh>
    <phoneticPr fontId="3"/>
  </si>
  <si>
    <t>輸送人員</t>
    <rPh sb="0" eb="2">
      <t>ユソウ</t>
    </rPh>
    <rPh sb="2" eb="4">
      <t>ジンイン</t>
    </rPh>
    <phoneticPr fontId="3"/>
  </si>
  <si>
    <t>運輸収入</t>
    <rPh sb="0" eb="2">
      <t>ウンユ</t>
    </rPh>
    <rPh sb="2" eb="4">
      <t>シュウニュウ</t>
    </rPh>
    <phoneticPr fontId="3"/>
  </si>
  <si>
    <t>実働一車一日平均</t>
    <rPh sb="0" eb="2">
      <t>ジツドウ</t>
    </rPh>
    <rPh sb="2" eb="3">
      <t>イチ</t>
    </rPh>
    <rPh sb="3" eb="4">
      <t>シャ</t>
    </rPh>
    <rPh sb="4" eb="5">
      <t>イチ</t>
    </rPh>
    <rPh sb="5" eb="6">
      <t>ニチ</t>
    </rPh>
    <rPh sb="6" eb="8">
      <t>ヘイキン</t>
    </rPh>
    <phoneticPr fontId="3"/>
  </si>
  <si>
    <t>粁当た
り収入</t>
    <rPh sb="1" eb="2">
      <t>ア</t>
    </rPh>
    <rPh sb="5" eb="7">
      <t>シュウニュウ</t>
    </rPh>
    <phoneticPr fontId="3"/>
  </si>
  <si>
    <t>走行粁</t>
    <phoneticPr fontId="3"/>
  </si>
  <si>
    <t>台</t>
    <rPh sb="0" eb="1">
      <t>ダイ</t>
    </rPh>
    <phoneticPr fontId="3"/>
  </si>
  <si>
    <t>千㎞</t>
    <rPh sb="0" eb="1">
      <t>セン</t>
    </rPh>
    <phoneticPr fontId="3"/>
  </si>
  <si>
    <t>千人</t>
    <rPh sb="0" eb="2">
      <t>センニン</t>
    </rPh>
    <phoneticPr fontId="3"/>
  </si>
  <si>
    <t>千円</t>
    <rPh sb="0" eb="2">
      <t>センエン</t>
    </rPh>
    <phoneticPr fontId="3"/>
  </si>
  <si>
    <t>㎞</t>
  </si>
  <si>
    <t>人</t>
    <rPh sb="0" eb="1">
      <t>ヒト</t>
    </rPh>
    <phoneticPr fontId="3"/>
  </si>
  <si>
    <t>円</t>
    <rPh sb="0" eb="1">
      <t>エン</t>
    </rPh>
    <phoneticPr fontId="3"/>
  </si>
  <si>
    <t>令和元年度</t>
    <rPh sb="0" eb="2">
      <t>レイワ</t>
    </rPh>
    <rPh sb="2" eb="3">
      <t>モト</t>
    </rPh>
    <rPh sb="4" eb="5">
      <t>ド</t>
    </rPh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</si>
  <si>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</si>
  <si>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</si>
  <si>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</si>
  <si>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</si>
  <si>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資料：関東運輸局群馬運輸支局</t>
    <rPh sb="3" eb="5">
      <t>カントウ</t>
    </rPh>
    <rPh sb="5" eb="7">
      <t>ウンユ</t>
    </rPh>
    <rPh sb="7" eb="8">
      <t>キョク</t>
    </rPh>
    <rPh sb="8" eb="10">
      <t>グンマ</t>
    </rPh>
    <rPh sb="10" eb="12">
      <t>ウンユ</t>
    </rPh>
    <rPh sb="12" eb="14">
      <t>シキョク</t>
    </rPh>
    <phoneticPr fontId="3"/>
  </si>
  <si>
    <t>１５－３ 一般貸切旅客自動車運送事業輸送実績 （令和元～５年度）</t>
    <rPh sb="5" eb="7">
      <t>イッパン</t>
    </rPh>
    <rPh sb="7" eb="9">
      <t>カシキ</t>
    </rPh>
    <rPh sb="9" eb="11">
      <t>リョカク</t>
    </rPh>
    <rPh sb="11" eb="14">
      <t>ジドウシャ</t>
    </rPh>
    <rPh sb="14" eb="16">
      <t>ウンソウ</t>
    </rPh>
    <rPh sb="16" eb="18">
      <t>ジギョウ</t>
    </rPh>
    <rPh sb="18" eb="20">
      <t>ユソウ</t>
    </rPh>
    <rPh sb="20" eb="22">
      <t>ジッセキ</t>
    </rPh>
    <rPh sb="24" eb="26">
      <t>レイワ</t>
    </rPh>
    <rPh sb="26" eb="27">
      <t>モト</t>
    </rPh>
    <rPh sb="29" eb="31">
      <t>ネンド</t>
    </rPh>
    <phoneticPr fontId="3"/>
  </si>
  <si>
    <t>粁当たり
収入</t>
    <rPh sb="1" eb="2">
      <t>ア</t>
    </rPh>
    <rPh sb="5" eb="7">
      <t>シュウニュウ</t>
    </rPh>
    <phoneticPr fontId="3"/>
  </si>
  <si>
    <t>令和元年度</t>
    <rPh sb="0" eb="3">
      <t>レイワガン</t>
    </rPh>
    <rPh sb="4" eb="5">
      <t>ド</t>
    </rPh>
    <phoneticPr fontId="3"/>
  </si>
  <si>
    <t>１５－４ 一般乗用旅客自動車運送事業輸送実績 （令和元～５年度）</t>
    <rPh sb="5" eb="7">
      <t>イッパン</t>
    </rPh>
    <rPh sb="7" eb="9">
      <t>ジョウヨウ</t>
    </rPh>
    <rPh sb="9" eb="11">
      <t>リョカク</t>
    </rPh>
    <rPh sb="11" eb="14">
      <t>ジドウシャ</t>
    </rPh>
    <rPh sb="14" eb="16">
      <t>ウンソウ</t>
    </rPh>
    <rPh sb="16" eb="18">
      <t>ジギョウ</t>
    </rPh>
    <rPh sb="18" eb="20">
      <t>ユソウ</t>
    </rPh>
    <rPh sb="20" eb="22">
      <t>ジッセキ</t>
    </rPh>
    <rPh sb="24" eb="26">
      <t>レイワ</t>
    </rPh>
    <rPh sb="26" eb="27">
      <t>モト</t>
    </rPh>
    <rPh sb="29" eb="31">
      <t>ネンド</t>
    </rPh>
    <phoneticPr fontId="3"/>
  </si>
  <si>
    <t>注）福祉限定事業者を除く。</t>
    <rPh sb="0" eb="1">
      <t>チュウ</t>
    </rPh>
    <rPh sb="2" eb="4">
      <t>フクシ</t>
    </rPh>
    <rPh sb="4" eb="6">
      <t>ゲンテイ</t>
    </rPh>
    <rPh sb="6" eb="9">
      <t>ジギョウシャ</t>
    </rPh>
    <rPh sb="10" eb="11">
      <t>ノゾ</t>
    </rPh>
    <phoneticPr fontId="3"/>
  </si>
  <si>
    <t>１５－５ 市町村・車種別保有自動車台数 （令和６年３月31日）</t>
    <rPh sb="5" eb="8">
      <t>シチョウソン</t>
    </rPh>
    <rPh sb="9" eb="12">
      <t>シャシュベツ</t>
    </rPh>
    <rPh sb="12" eb="14">
      <t>ホユウ</t>
    </rPh>
    <rPh sb="14" eb="17">
      <t>ジドウシャ</t>
    </rPh>
    <rPh sb="17" eb="19">
      <t>ダイスウ</t>
    </rPh>
    <rPh sb="21" eb="23">
      <t>レイワ</t>
    </rPh>
    <rPh sb="24" eb="25">
      <t>ネン</t>
    </rPh>
    <rPh sb="26" eb="27">
      <t>ガツ</t>
    </rPh>
    <rPh sb="29" eb="30">
      <t>ニチ</t>
    </rPh>
    <phoneticPr fontId="3"/>
  </si>
  <si>
    <t>市町村</t>
    <rPh sb="0" eb="3">
      <t>シチョウソン</t>
    </rPh>
    <phoneticPr fontId="3"/>
  </si>
  <si>
    <t>業態</t>
    <rPh sb="0" eb="2">
      <t>ギョウタイ</t>
    </rPh>
    <phoneticPr fontId="3"/>
  </si>
  <si>
    <t>貨物用</t>
    <rPh sb="0" eb="3">
      <t>カモツヨウ</t>
    </rPh>
    <phoneticPr fontId="3"/>
  </si>
  <si>
    <t>乗合用</t>
    <rPh sb="0" eb="2">
      <t>ノリアイ</t>
    </rPh>
    <rPh sb="2" eb="3">
      <t>ヨウ</t>
    </rPh>
    <phoneticPr fontId="3"/>
  </si>
  <si>
    <t>乗用</t>
    <rPh sb="0" eb="2">
      <t>ジョウヨウ</t>
    </rPh>
    <phoneticPr fontId="3"/>
  </si>
  <si>
    <t>特種（殊）用途車</t>
    <rPh sb="0" eb="2">
      <t>トクシュ</t>
    </rPh>
    <rPh sb="3" eb="4">
      <t>シュ</t>
    </rPh>
    <rPh sb="5" eb="7">
      <t>ヨウト</t>
    </rPh>
    <rPh sb="7" eb="8">
      <t>シャ</t>
    </rPh>
    <phoneticPr fontId="3"/>
  </si>
  <si>
    <t>登録</t>
    <rPh sb="0" eb="2">
      <t>トウロク</t>
    </rPh>
    <phoneticPr fontId="3"/>
  </si>
  <si>
    <t>小型</t>
    <rPh sb="0" eb="2">
      <t>コガタ</t>
    </rPh>
    <phoneticPr fontId="3"/>
  </si>
  <si>
    <t>検査</t>
    <rPh sb="0" eb="2">
      <t>ケンサ</t>
    </rPh>
    <phoneticPr fontId="3"/>
  </si>
  <si>
    <t>軽自動</t>
    <rPh sb="0" eb="1">
      <t>ケイ</t>
    </rPh>
    <rPh sb="1" eb="3">
      <t>ジドウ</t>
    </rPh>
    <phoneticPr fontId="3"/>
  </si>
  <si>
    <t>総合計</t>
    <rPh sb="0" eb="3">
      <t>ソウゴウケイ</t>
    </rPh>
    <phoneticPr fontId="3"/>
  </si>
  <si>
    <t>普通車</t>
    <rPh sb="0" eb="3">
      <t>フツウシャ</t>
    </rPh>
    <phoneticPr fontId="3"/>
  </si>
  <si>
    <t>小型車</t>
    <rPh sb="0" eb="3">
      <t>コガタシャ</t>
    </rPh>
    <phoneticPr fontId="3"/>
  </si>
  <si>
    <t>被けん引車</t>
    <rPh sb="0" eb="1">
      <t>ヒ</t>
    </rPh>
    <rPh sb="3" eb="5">
      <t>インシャ</t>
    </rPh>
    <rPh sb="4" eb="5">
      <t>シャ</t>
    </rPh>
    <phoneticPr fontId="3"/>
  </si>
  <si>
    <t>計</t>
    <rPh sb="0" eb="1">
      <t>ケイ</t>
    </rPh>
    <phoneticPr fontId="3"/>
  </si>
  <si>
    <t>普通特種車</t>
    <rPh sb="0" eb="2">
      <t>フツウ</t>
    </rPh>
    <rPh sb="2" eb="4">
      <t>トクシュ</t>
    </rPh>
    <rPh sb="4" eb="5">
      <t>シャ</t>
    </rPh>
    <phoneticPr fontId="3"/>
  </si>
  <si>
    <t>小型特種車</t>
    <rPh sb="0" eb="2">
      <t>コガタ</t>
    </rPh>
    <rPh sb="2" eb="4">
      <t>トクシュ</t>
    </rPh>
    <rPh sb="4" eb="5">
      <t>シャ</t>
    </rPh>
    <phoneticPr fontId="3"/>
  </si>
  <si>
    <t>大型特殊車</t>
    <rPh sb="0" eb="2">
      <t>オオガタ</t>
    </rPh>
    <rPh sb="2" eb="4">
      <t>トクシュ</t>
    </rPh>
    <rPh sb="4" eb="5">
      <t>シャ</t>
    </rPh>
    <phoneticPr fontId="3"/>
  </si>
  <si>
    <t>自動車計</t>
    <rPh sb="0" eb="3">
      <t>ジドウシャ</t>
    </rPh>
    <rPh sb="3" eb="4">
      <t>ケイ</t>
    </rPh>
    <phoneticPr fontId="3"/>
  </si>
  <si>
    <t>二輪車</t>
    <rPh sb="0" eb="3">
      <t>ニリンシャ</t>
    </rPh>
    <phoneticPr fontId="3"/>
  </si>
  <si>
    <t>自動車計</t>
    <rPh sb="0" eb="4">
      <t>ジドウシャケイ</t>
    </rPh>
    <phoneticPr fontId="3"/>
  </si>
  <si>
    <t>車計</t>
    <rPh sb="0" eb="1">
      <t>シャ</t>
    </rPh>
    <rPh sb="1" eb="2">
      <t>ケイ</t>
    </rPh>
    <phoneticPr fontId="3"/>
  </si>
  <si>
    <t>自家用</t>
    <rPh sb="0" eb="3">
      <t>ジカヨウ</t>
    </rPh>
    <phoneticPr fontId="3"/>
  </si>
  <si>
    <t>令和４年度</t>
    <rPh sb="0" eb="2">
      <t>レイワ</t>
    </rPh>
    <rPh sb="3" eb="5">
      <t>ネンド</t>
    </rPh>
    <phoneticPr fontId="3"/>
  </si>
  <si>
    <t>事業用</t>
    <rPh sb="0" eb="3">
      <t>ジギョウヨウ</t>
    </rPh>
    <phoneticPr fontId="3"/>
  </si>
  <si>
    <t>令和５年度</t>
    <rPh sb="0" eb="2">
      <t>レイワ</t>
    </rPh>
    <rPh sb="3" eb="5">
      <t>ネンド</t>
    </rPh>
    <phoneticPr fontId="3"/>
  </si>
  <si>
    <t>前橋市</t>
    <rPh sb="0" eb="3">
      <t>マエバシシ</t>
    </rPh>
    <phoneticPr fontId="3"/>
  </si>
  <si>
    <t>高崎市</t>
    <rPh sb="0" eb="3">
      <t>タカサキシ</t>
    </rPh>
    <phoneticPr fontId="3"/>
  </si>
  <si>
    <t>桐生市</t>
    <rPh sb="0" eb="3">
      <t>キリュウシ</t>
    </rPh>
    <phoneticPr fontId="3"/>
  </si>
  <si>
    <t>伊勢崎市</t>
    <rPh sb="0" eb="4">
      <t>イセサキシ</t>
    </rPh>
    <phoneticPr fontId="3"/>
  </si>
  <si>
    <t>太田市</t>
    <rPh sb="0" eb="3">
      <t>オオタシ</t>
    </rPh>
    <phoneticPr fontId="3"/>
  </si>
  <si>
    <t>沼田市</t>
    <rPh sb="0" eb="3">
      <t>ヌマタシ</t>
    </rPh>
    <phoneticPr fontId="3"/>
  </si>
  <si>
    <t>館林市</t>
    <rPh sb="0" eb="3">
      <t>タテバヤシシ</t>
    </rPh>
    <phoneticPr fontId="3"/>
  </si>
  <si>
    <t>渋川市</t>
    <rPh sb="0" eb="3">
      <t>シブカワシ</t>
    </rPh>
    <phoneticPr fontId="3"/>
  </si>
  <si>
    <t>藤岡市</t>
    <rPh sb="0" eb="3">
      <t>フジオカシ</t>
    </rPh>
    <phoneticPr fontId="3"/>
  </si>
  <si>
    <t>富岡市</t>
    <rPh sb="0" eb="3">
      <t>トミオカシ</t>
    </rPh>
    <phoneticPr fontId="3"/>
  </si>
  <si>
    <t>安中市</t>
    <rPh sb="0" eb="3">
      <t>アンナカシ</t>
    </rPh>
    <phoneticPr fontId="3"/>
  </si>
  <si>
    <t>みどり市</t>
    <rPh sb="3" eb="4">
      <t>シ</t>
    </rPh>
    <phoneticPr fontId="3"/>
  </si>
  <si>
    <t>市計</t>
    <rPh sb="0" eb="1">
      <t>シ</t>
    </rPh>
    <rPh sb="1" eb="2">
      <t>ケイ</t>
    </rPh>
    <phoneticPr fontId="3"/>
  </si>
  <si>
    <t>北群馬郡</t>
    <rPh sb="0" eb="4">
      <t>キタグンマグン</t>
    </rPh>
    <phoneticPr fontId="3"/>
  </si>
  <si>
    <t>吉岡町</t>
    <rPh sb="0" eb="3">
      <t>ヨシオカマチ</t>
    </rPh>
    <phoneticPr fontId="3"/>
  </si>
  <si>
    <t>榛東村</t>
    <rPh sb="0" eb="3">
      <t>シントウムラ</t>
    </rPh>
    <phoneticPr fontId="3"/>
  </si>
  <si>
    <t>北群馬郡</t>
    <rPh sb="0" eb="3">
      <t>キタグンマ</t>
    </rPh>
    <rPh sb="3" eb="4">
      <t>グン</t>
    </rPh>
    <phoneticPr fontId="3"/>
  </si>
  <si>
    <t>不明</t>
    <rPh sb="0" eb="2">
      <t>フメイ</t>
    </rPh>
    <phoneticPr fontId="3"/>
  </si>
  <si>
    <t>北群馬郡計</t>
    <rPh sb="0" eb="4">
      <t>キタグンマグン</t>
    </rPh>
    <rPh sb="4" eb="5">
      <t>ケイ</t>
    </rPh>
    <phoneticPr fontId="3"/>
  </si>
  <si>
    <t>多野郡</t>
    <rPh sb="0" eb="3">
      <t>タノグン</t>
    </rPh>
    <phoneticPr fontId="3"/>
  </si>
  <si>
    <t>上野村</t>
    <rPh sb="0" eb="3">
      <t>ウエノムラ</t>
    </rPh>
    <phoneticPr fontId="3"/>
  </si>
  <si>
    <t>神流町</t>
    <rPh sb="0" eb="2">
      <t>カンナ</t>
    </rPh>
    <rPh sb="2" eb="3">
      <t>マチ</t>
    </rPh>
    <phoneticPr fontId="3"/>
  </si>
  <si>
    <t>多野郡計</t>
    <rPh sb="0" eb="3">
      <t>タノグン</t>
    </rPh>
    <rPh sb="3" eb="4">
      <t>ケイ</t>
    </rPh>
    <phoneticPr fontId="3"/>
  </si>
  <si>
    <t>甘楽郡</t>
    <rPh sb="0" eb="3">
      <t>カンラグン</t>
    </rPh>
    <phoneticPr fontId="3"/>
  </si>
  <si>
    <t>南牧村</t>
    <rPh sb="0" eb="3">
      <t>ナンモクムラ</t>
    </rPh>
    <phoneticPr fontId="3"/>
  </si>
  <si>
    <t>下仁田町</t>
    <rPh sb="0" eb="4">
      <t>シモニタマチ</t>
    </rPh>
    <phoneticPr fontId="3"/>
  </si>
  <si>
    <t>甘楽町</t>
    <rPh sb="0" eb="3">
      <t>カンラマチ</t>
    </rPh>
    <phoneticPr fontId="3"/>
  </si>
  <si>
    <t>甘楽郡計</t>
    <rPh sb="0" eb="3">
      <t>カンラグン</t>
    </rPh>
    <rPh sb="3" eb="4">
      <t>ケイ</t>
    </rPh>
    <phoneticPr fontId="3"/>
  </si>
  <si>
    <t>吾妻郡</t>
    <rPh sb="0" eb="2">
      <t>アヅマ</t>
    </rPh>
    <rPh sb="2" eb="3">
      <t>グン</t>
    </rPh>
    <phoneticPr fontId="3"/>
  </si>
  <si>
    <t>中之条町</t>
    <rPh sb="0" eb="4">
      <t>ナカノジョウマチ</t>
    </rPh>
    <phoneticPr fontId="3"/>
  </si>
  <si>
    <t>長野原町</t>
    <rPh sb="0" eb="4">
      <t>ナガノハラマチ</t>
    </rPh>
    <phoneticPr fontId="3"/>
  </si>
  <si>
    <t>嬬恋村</t>
    <rPh sb="0" eb="3">
      <t>ツマゴイムラ</t>
    </rPh>
    <phoneticPr fontId="3"/>
  </si>
  <si>
    <t>草津町</t>
    <rPh sb="0" eb="3">
      <t>クサツマチ</t>
    </rPh>
    <phoneticPr fontId="3"/>
  </si>
  <si>
    <t>高山村</t>
    <rPh sb="0" eb="3">
      <t>タカヤマムラ</t>
    </rPh>
    <phoneticPr fontId="3"/>
  </si>
  <si>
    <t>東吾妻町</t>
    <rPh sb="0" eb="1">
      <t>ヒガシ</t>
    </rPh>
    <rPh sb="1" eb="4">
      <t>アガツママチ</t>
    </rPh>
    <phoneticPr fontId="3"/>
  </si>
  <si>
    <t>吾妻郡</t>
    <rPh sb="0" eb="2">
      <t>アガツマ</t>
    </rPh>
    <rPh sb="2" eb="3">
      <t>グン</t>
    </rPh>
    <phoneticPr fontId="3"/>
  </si>
  <si>
    <t>吾妻郡計</t>
    <rPh sb="0" eb="3">
      <t>アガツマグン</t>
    </rPh>
    <rPh sb="3" eb="4">
      <t>ケイ</t>
    </rPh>
    <phoneticPr fontId="3"/>
  </si>
  <si>
    <t>利根郡</t>
    <rPh sb="0" eb="3">
      <t>トネグン</t>
    </rPh>
    <phoneticPr fontId="3"/>
  </si>
  <si>
    <t>片品村</t>
    <rPh sb="0" eb="3">
      <t>カタシナムラ</t>
    </rPh>
    <phoneticPr fontId="3"/>
  </si>
  <si>
    <t>川場村</t>
    <rPh sb="0" eb="3">
      <t>カワバムラ</t>
    </rPh>
    <phoneticPr fontId="3"/>
  </si>
  <si>
    <t>昭和村</t>
    <rPh sb="0" eb="3">
      <t>ショウワムラ</t>
    </rPh>
    <phoneticPr fontId="3"/>
  </si>
  <si>
    <t>みなかみ町</t>
    <rPh sb="4" eb="5">
      <t>マチ</t>
    </rPh>
    <phoneticPr fontId="3"/>
  </si>
  <si>
    <t>利根郡計</t>
    <rPh sb="0" eb="3">
      <t>トネグン</t>
    </rPh>
    <rPh sb="3" eb="4">
      <t>ケイ</t>
    </rPh>
    <phoneticPr fontId="3"/>
  </si>
  <si>
    <t>佐波郡</t>
    <rPh sb="0" eb="3">
      <t>サワグン</t>
    </rPh>
    <phoneticPr fontId="3"/>
  </si>
  <si>
    <t>玉村町</t>
    <rPh sb="0" eb="3">
      <t>タマムラマチ</t>
    </rPh>
    <phoneticPr fontId="3"/>
  </si>
  <si>
    <t>佐波郡計</t>
    <rPh sb="0" eb="3">
      <t>サバグン</t>
    </rPh>
    <rPh sb="3" eb="4">
      <t>ケイ</t>
    </rPh>
    <phoneticPr fontId="3"/>
  </si>
  <si>
    <t>邑楽郡</t>
    <rPh sb="0" eb="3">
      <t>オウラグン</t>
    </rPh>
    <phoneticPr fontId="3"/>
  </si>
  <si>
    <t>板倉町</t>
    <rPh sb="0" eb="3">
      <t>イタクラマチ</t>
    </rPh>
    <phoneticPr fontId="3"/>
  </si>
  <si>
    <t>明和町</t>
    <rPh sb="0" eb="3">
      <t>メイワマチ</t>
    </rPh>
    <phoneticPr fontId="3"/>
  </si>
  <si>
    <t>千代田町</t>
    <rPh sb="0" eb="4">
      <t>チヨダマチ</t>
    </rPh>
    <phoneticPr fontId="3"/>
  </si>
  <si>
    <t>大泉町</t>
    <rPh sb="0" eb="3">
      <t>オオイズミマチ</t>
    </rPh>
    <phoneticPr fontId="3"/>
  </si>
  <si>
    <t>邑楽町</t>
    <rPh sb="0" eb="2">
      <t>オウラ</t>
    </rPh>
    <rPh sb="2" eb="3">
      <t>マチ</t>
    </rPh>
    <phoneticPr fontId="3"/>
  </si>
  <si>
    <t>邑楽郡計</t>
    <rPh sb="0" eb="2">
      <t>オウラ</t>
    </rPh>
    <rPh sb="2" eb="3">
      <t>グン</t>
    </rPh>
    <rPh sb="3" eb="4">
      <t>ケイ</t>
    </rPh>
    <phoneticPr fontId="3"/>
  </si>
  <si>
    <t>不明計</t>
    <rPh sb="0" eb="2">
      <t>フメイ</t>
    </rPh>
    <rPh sb="2" eb="3">
      <t>ケイ</t>
    </rPh>
    <phoneticPr fontId="3"/>
  </si>
  <si>
    <t>郡　　計</t>
    <rPh sb="0" eb="1">
      <t>グン</t>
    </rPh>
    <rPh sb="3" eb="4">
      <t>ケイ</t>
    </rPh>
    <phoneticPr fontId="3"/>
  </si>
  <si>
    <t>合　　　計</t>
    <rPh sb="0" eb="1">
      <t>ゴウ</t>
    </rPh>
    <rPh sb="4" eb="5">
      <t>ケイ</t>
    </rPh>
    <phoneticPr fontId="3"/>
  </si>
  <si>
    <t>資料：関東運輸局群馬運輸支局</t>
    <rPh sb="0" eb="2">
      <t>シリョウ</t>
    </rPh>
    <rPh sb="3" eb="5">
      <t>カントウ</t>
    </rPh>
    <rPh sb="5" eb="8">
      <t>ウンユキョク</t>
    </rPh>
    <rPh sb="8" eb="10">
      <t>グンマ</t>
    </rPh>
    <rPh sb="10" eb="12">
      <t>ウンユ</t>
    </rPh>
    <rPh sb="12" eb="14">
      <t>シキョク</t>
    </rPh>
    <phoneticPr fontId="3"/>
  </si>
  <si>
    <t>注）旧勢多郡、群馬郡、新田郡、山田郡の不明台数は「不明計」に計上。</t>
    <rPh sb="0" eb="1">
      <t>チュウ</t>
    </rPh>
    <rPh sb="2" eb="3">
      <t>キュウ</t>
    </rPh>
    <rPh sb="3" eb="6">
      <t>セタグン</t>
    </rPh>
    <rPh sb="7" eb="10">
      <t>グンマグン</t>
    </rPh>
    <rPh sb="11" eb="14">
      <t>ニッタグン</t>
    </rPh>
    <rPh sb="15" eb="18">
      <t>ヤマダグン</t>
    </rPh>
    <rPh sb="19" eb="21">
      <t>フメイ</t>
    </rPh>
    <rPh sb="21" eb="23">
      <t>ダイスウ</t>
    </rPh>
    <rPh sb="22" eb="23">
      <t>カズ</t>
    </rPh>
    <rPh sb="25" eb="27">
      <t>フメイ</t>
    </rPh>
    <rPh sb="27" eb="28">
      <t>ケイ</t>
    </rPh>
    <rPh sb="30" eb="32">
      <t>ケイジョウ</t>
    </rPh>
    <phoneticPr fontId="3"/>
  </si>
  <si>
    <t>１５－６ 高速自動車道交通量 （令和元～５年度）</t>
    <rPh sb="5" eb="7">
      <t>コウソク</t>
    </rPh>
    <rPh sb="7" eb="10">
      <t>ジドウシャ</t>
    </rPh>
    <rPh sb="10" eb="11">
      <t>ミチ</t>
    </rPh>
    <rPh sb="11" eb="14">
      <t>コウツウリョウ</t>
    </rPh>
    <rPh sb="16" eb="18">
      <t>レイワ</t>
    </rPh>
    <rPh sb="18" eb="19">
      <t>モト</t>
    </rPh>
    <rPh sb="21" eb="23">
      <t>ネンド</t>
    </rPh>
    <phoneticPr fontId="3"/>
  </si>
  <si>
    <t>　（１）インターチェンジ別一日平均出入交通量</t>
    <rPh sb="12" eb="13">
      <t>ベツ</t>
    </rPh>
    <phoneticPr fontId="3"/>
  </si>
  <si>
    <t>藤岡</t>
    <rPh sb="0" eb="2">
      <t>フジオカ</t>
    </rPh>
    <phoneticPr fontId="3"/>
  </si>
  <si>
    <t>高崎玉村</t>
    <rPh sb="0" eb="2">
      <t>タカサキ</t>
    </rPh>
    <rPh sb="2" eb="4">
      <t>タマムラ</t>
    </rPh>
    <phoneticPr fontId="3"/>
  </si>
  <si>
    <t>高崎</t>
    <rPh sb="0" eb="2">
      <t>タカサキ</t>
    </rPh>
    <phoneticPr fontId="3"/>
  </si>
  <si>
    <t>前橋</t>
    <rPh sb="0" eb="2">
      <t>マエバシ</t>
    </rPh>
    <phoneticPr fontId="3"/>
  </si>
  <si>
    <t>駒寄</t>
    <rPh sb="0" eb="2">
      <t>コマヨセ</t>
    </rPh>
    <phoneticPr fontId="3"/>
  </si>
  <si>
    <t>渋川伊香保</t>
    <rPh sb="0" eb="2">
      <t>シブカワ</t>
    </rPh>
    <rPh sb="2" eb="5">
      <t>イカホ</t>
    </rPh>
    <phoneticPr fontId="3"/>
  </si>
  <si>
    <t>赤城</t>
    <rPh sb="0" eb="1">
      <t>アカギ</t>
    </rPh>
    <rPh sb="1" eb="2">
      <t>シロ</t>
    </rPh>
    <phoneticPr fontId="3"/>
  </si>
  <si>
    <t>昭　　和</t>
    <rPh sb="0" eb="4">
      <t>ショウワ</t>
    </rPh>
    <phoneticPr fontId="3"/>
  </si>
  <si>
    <t>沼田</t>
    <rPh sb="0" eb="2">
      <t>ヌマタ</t>
    </rPh>
    <phoneticPr fontId="3"/>
  </si>
  <si>
    <t>月夜野</t>
    <rPh sb="0" eb="3">
      <t>ツキヨノ</t>
    </rPh>
    <phoneticPr fontId="3"/>
  </si>
  <si>
    <t>水上</t>
    <rPh sb="0" eb="2">
      <t>ミナカミ</t>
    </rPh>
    <phoneticPr fontId="3"/>
  </si>
  <si>
    <t>館林</t>
    <rPh sb="0" eb="2">
      <t>タテバヤシ</t>
    </rPh>
    <phoneticPr fontId="3"/>
  </si>
  <si>
    <t>吉井</t>
    <rPh sb="0" eb="2">
      <t>ヨシイ</t>
    </rPh>
    <phoneticPr fontId="3"/>
  </si>
  <si>
    <t>甘楽</t>
    <rPh sb="0" eb="1">
      <t>アマ</t>
    </rPh>
    <rPh sb="1" eb="2">
      <t>ラク</t>
    </rPh>
    <phoneticPr fontId="3"/>
  </si>
  <si>
    <t>富岡</t>
    <rPh sb="0" eb="2">
      <t>トミオカ</t>
    </rPh>
    <phoneticPr fontId="3"/>
  </si>
  <si>
    <t>下仁田</t>
    <rPh sb="0" eb="3">
      <t>シモニタ</t>
    </rPh>
    <phoneticPr fontId="3"/>
  </si>
  <si>
    <t>松井田妙義</t>
    <rPh sb="0" eb="3">
      <t>マツイダ</t>
    </rPh>
    <rPh sb="3" eb="5">
      <t>ミョウギ</t>
    </rPh>
    <phoneticPr fontId="3"/>
  </si>
  <si>
    <t>碓氷軽井沢</t>
    <rPh sb="0" eb="2">
      <t>ウスイ</t>
    </rPh>
    <rPh sb="2" eb="5">
      <t>カルイザワ</t>
    </rPh>
    <phoneticPr fontId="3"/>
  </si>
  <si>
    <t>前橋南</t>
    <rPh sb="0" eb="1">
      <t>マエ</t>
    </rPh>
    <rPh sb="1" eb="2">
      <t>ハシ</t>
    </rPh>
    <rPh sb="2" eb="3">
      <t>ミナミ</t>
    </rPh>
    <phoneticPr fontId="3"/>
  </si>
  <si>
    <t>駒形</t>
    <rPh sb="0" eb="2">
      <t>コマガタ</t>
    </rPh>
    <phoneticPr fontId="3"/>
  </si>
  <si>
    <t>波志江</t>
    <rPh sb="0" eb="3">
      <t>ハシエ</t>
    </rPh>
    <phoneticPr fontId="3"/>
  </si>
  <si>
    <t>伊勢崎</t>
    <rPh sb="0" eb="3">
      <t>イセサキ</t>
    </rPh>
    <phoneticPr fontId="3"/>
  </si>
  <si>
    <t>太田藪塚</t>
    <rPh sb="0" eb="2">
      <t>オオタ</t>
    </rPh>
    <rPh sb="2" eb="4">
      <t>ヤブヅカ</t>
    </rPh>
    <phoneticPr fontId="3"/>
  </si>
  <si>
    <t>太田強戸</t>
    <rPh sb="0" eb="2">
      <t>オオタ</t>
    </rPh>
    <rPh sb="2" eb="4">
      <t>ゴウド</t>
    </rPh>
    <phoneticPr fontId="3"/>
  </si>
  <si>
    <t>太田桐生</t>
    <rPh sb="0" eb="2">
      <t>オオタ</t>
    </rPh>
    <rPh sb="2" eb="4">
      <t>キリュウ</t>
    </rPh>
    <phoneticPr fontId="3"/>
  </si>
  <si>
    <t>ＩＣ</t>
    <phoneticPr fontId="3"/>
  </si>
  <si>
    <t>SIC</t>
    <phoneticPr fontId="3"/>
  </si>
  <si>
    <t>－</t>
    <phoneticPr fontId="3"/>
  </si>
  <si>
    <t>資料：県都市計画課</t>
    <rPh sb="0" eb="2">
      <t>シリョウ</t>
    </rPh>
    <rPh sb="3" eb="4">
      <t>ケン</t>
    </rPh>
    <rPh sb="4" eb="6">
      <t>トシ</t>
    </rPh>
    <rPh sb="6" eb="9">
      <t>ケイカクカ</t>
    </rPh>
    <phoneticPr fontId="3"/>
  </si>
  <si>
    <t>　（２）区間別一日平均通過交通量</t>
    <rPh sb="4" eb="6">
      <t>クカン</t>
    </rPh>
    <rPh sb="6" eb="7">
      <t>ベツ</t>
    </rPh>
    <rPh sb="7" eb="9">
      <t>イチニチ</t>
    </rPh>
    <rPh sb="9" eb="11">
      <t>ヘイキン</t>
    </rPh>
    <rPh sb="11" eb="13">
      <t>ツウカ</t>
    </rPh>
    <rPh sb="13" eb="16">
      <t>コウツウリョウ</t>
    </rPh>
    <phoneticPr fontId="3"/>
  </si>
  <si>
    <t>上里SIC</t>
    <rPh sb="0" eb="2">
      <t>カミサト</t>
    </rPh>
    <phoneticPr fontId="3"/>
  </si>
  <si>
    <t>藤岡ＪＣＴ</t>
    <rPh sb="0" eb="2">
      <t>フジオカ</t>
    </rPh>
    <phoneticPr fontId="3"/>
  </si>
  <si>
    <t>高崎玉村SIC</t>
    <rPh sb="0" eb="2">
      <t>タカサキ</t>
    </rPh>
    <rPh sb="2" eb="4">
      <t>タマムラ</t>
    </rPh>
    <phoneticPr fontId="3"/>
  </si>
  <si>
    <t>高崎ＪＣＴ</t>
  </si>
  <si>
    <t>駒寄SIC</t>
    <rPh sb="0" eb="2">
      <t>コマヨセ</t>
    </rPh>
    <phoneticPr fontId="3"/>
  </si>
  <si>
    <t>赤城</t>
    <rPh sb="0" eb="2">
      <t>アカギ</t>
    </rPh>
    <phoneticPr fontId="3"/>
  </si>
  <si>
    <t>昭和</t>
    <rPh sb="0" eb="2">
      <t>ショウワ</t>
    </rPh>
    <phoneticPr fontId="3"/>
  </si>
  <si>
    <t>羽生</t>
    <rPh sb="0" eb="2">
      <t>ハニュウ</t>
    </rPh>
    <phoneticPr fontId="3"/>
  </si>
  <si>
    <t>高崎ＪＣＴ</t>
    <rPh sb="0" eb="2">
      <t>タカサキ</t>
    </rPh>
    <phoneticPr fontId="3"/>
  </si>
  <si>
    <t>前橋南</t>
    <rPh sb="0" eb="2">
      <t>マエバシ</t>
    </rPh>
    <rPh sb="2" eb="3">
      <t>ミナミ</t>
    </rPh>
    <phoneticPr fontId="3"/>
  </si>
  <si>
    <t>波志江SIC</t>
    <rPh sb="0" eb="3">
      <t>ハシエ</t>
    </rPh>
    <phoneticPr fontId="3"/>
  </si>
  <si>
    <t>甘楽SIC</t>
    <rPh sb="0" eb="2">
      <t>カンラ</t>
    </rPh>
    <phoneticPr fontId="3"/>
  </si>
  <si>
    <t>太田強戸SIC</t>
    <rPh sb="0" eb="2">
      <t>オオタ</t>
    </rPh>
    <rPh sb="2" eb="4">
      <t>ゴウド</t>
    </rPh>
    <phoneticPr fontId="3"/>
  </si>
  <si>
    <t>～藤岡ＪＣＴ</t>
    <rPh sb="1" eb="3">
      <t>フジオカ</t>
    </rPh>
    <phoneticPr fontId="3"/>
  </si>
  <si>
    <t>～高崎玉村SIC</t>
    <rPh sb="1" eb="3">
      <t>タカサキ</t>
    </rPh>
    <rPh sb="3" eb="5">
      <t>タマムラ</t>
    </rPh>
    <phoneticPr fontId="3"/>
  </si>
  <si>
    <t>～高崎ＪＣＴ</t>
    <rPh sb="1" eb="3">
      <t>タカサキ</t>
    </rPh>
    <phoneticPr fontId="3"/>
  </si>
  <si>
    <t>～高崎</t>
    <rPh sb="1" eb="3">
      <t>タカサキ</t>
    </rPh>
    <phoneticPr fontId="3"/>
  </si>
  <si>
    <t>～前橋</t>
    <rPh sb="1" eb="3">
      <t>マエバシ</t>
    </rPh>
    <phoneticPr fontId="3"/>
  </si>
  <si>
    <t>～駒寄SIC</t>
    <rPh sb="1" eb="3">
      <t>コマヨセ</t>
    </rPh>
    <phoneticPr fontId="3"/>
  </si>
  <si>
    <t>～渋川伊香保</t>
    <rPh sb="1" eb="3">
      <t>シブカワ</t>
    </rPh>
    <rPh sb="3" eb="6">
      <t>イカホ</t>
    </rPh>
    <phoneticPr fontId="3"/>
  </si>
  <si>
    <t>～赤城</t>
    <rPh sb="1" eb="3">
      <t>アカギ</t>
    </rPh>
    <phoneticPr fontId="3"/>
  </si>
  <si>
    <t>～昭和</t>
    <rPh sb="1" eb="3">
      <t>ショウワ</t>
    </rPh>
    <phoneticPr fontId="3"/>
  </si>
  <si>
    <t>～沼田</t>
    <rPh sb="1" eb="3">
      <t>ヌマタ</t>
    </rPh>
    <phoneticPr fontId="3"/>
  </si>
  <si>
    <t>～月夜野</t>
    <rPh sb="1" eb="4">
      <t>ツキヨノ</t>
    </rPh>
    <phoneticPr fontId="3"/>
  </si>
  <si>
    <t>～水上</t>
    <rPh sb="1" eb="3">
      <t>ミナカミ</t>
    </rPh>
    <phoneticPr fontId="3"/>
  </si>
  <si>
    <t>～湯沢</t>
    <rPh sb="1" eb="3">
      <t>ユザワ</t>
    </rPh>
    <phoneticPr fontId="3"/>
  </si>
  <si>
    <t>～館林</t>
    <rPh sb="1" eb="3">
      <t>タテバヤシ</t>
    </rPh>
    <phoneticPr fontId="3"/>
  </si>
  <si>
    <t>～佐野藤岡</t>
    <rPh sb="1" eb="3">
      <t>サノ</t>
    </rPh>
    <rPh sb="3" eb="5">
      <t>フジオカ</t>
    </rPh>
    <phoneticPr fontId="3"/>
  </si>
  <si>
    <t>～藤岡</t>
    <rPh sb="1" eb="3">
      <t>フジオカ</t>
    </rPh>
    <phoneticPr fontId="3"/>
  </si>
  <si>
    <t>～吉井</t>
    <rPh sb="1" eb="3">
      <t>ヨシイ</t>
    </rPh>
    <phoneticPr fontId="3"/>
  </si>
  <si>
    <t>～富岡</t>
    <rPh sb="1" eb="3">
      <t>トミオカ</t>
    </rPh>
    <phoneticPr fontId="3"/>
  </si>
  <si>
    <t>～甘楽SIC</t>
    <rPh sb="1" eb="3">
      <t>カンラ</t>
    </rPh>
    <phoneticPr fontId="3"/>
  </si>
  <si>
    <t>～下仁田</t>
    <rPh sb="1" eb="4">
      <t>シモニタ</t>
    </rPh>
    <phoneticPr fontId="3"/>
  </si>
  <si>
    <t>～松井田妙義</t>
    <rPh sb="1" eb="4">
      <t>マツイダ</t>
    </rPh>
    <rPh sb="4" eb="6">
      <t>ミョウギ</t>
    </rPh>
    <phoneticPr fontId="3"/>
  </si>
  <si>
    <t>～碓氷軽井沢</t>
    <rPh sb="1" eb="3">
      <t>ウスイ</t>
    </rPh>
    <rPh sb="3" eb="6">
      <t>カルイザワ</t>
    </rPh>
    <phoneticPr fontId="3"/>
  </si>
  <si>
    <t>～佐久平SIC</t>
    <rPh sb="1" eb="3">
      <t>サク</t>
    </rPh>
    <rPh sb="3" eb="4">
      <t>ダイラ</t>
    </rPh>
    <phoneticPr fontId="3"/>
  </si>
  <si>
    <t>～前橋南</t>
    <rPh sb="1" eb="3">
      <t>マエバシ</t>
    </rPh>
    <rPh sb="3" eb="4">
      <t>ミナミ</t>
    </rPh>
    <phoneticPr fontId="3"/>
  </si>
  <si>
    <t>～駒形</t>
    <rPh sb="1" eb="3">
      <t>コマガタ</t>
    </rPh>
    <phoneticPr fontId="3"/>
  </si>
  <si>
    <t>～波志江SIC</t>
    <rPh sb="1" eb="4">
      <t>ハシエ</t>
    </rPh>
    <phoneticPr fontId="3"/>
  </si>
  <si>
    <t>～伊勢崎</t>
    <rPh sb="1" eb="4">
      <t>イセサキ</t>
    </rPh>
    <phoneticPr fontId="3"/>
  </si>
  <si>
    <t>～太田藪塚</t>
    <rPh sb="1" eb="3">
      <t>オオタ</t>
    </rPh>
    <rPh sb="3" eb="5">
      <t>ヤブヅカ</t>
    </rPh>
    <phoneticPr fontId="3"/>
  </si>
  <si>
    <t>～太田桐生</t>
    <rPh sb="1" eb="3">
      <t>オオタ</t>
    </rPh>
    <rPh sb="3" eb="5">
      <t>キリュウ</t>
    </rPh>
    <phoneticPr fontId="3"/>
  </si>
  <si>
    <t>～太田強戸SIC</t>
    <rPh sb="1" eb="3">
      <t>オオタ</t>
    </rPh>
    <rPh sb="3" eb="5">
      <t>ゴウド</t>
    </rPh>
    <phoneticPr fontId="3"/>
  </si>
  <si>
    <t>～太田桐生</t>
    <rPh sb="1" eb="5">
      <t>オオタキリュウ</t>
    </rPh>
    <phoneticPr fontId="3"/>
  </si>
  <si>
    <t>－</t>
  </si>
  <si>
    <t>１５－７ 自動車運転免許所有者数 （令和６年末）</t>
    <rPh sb="5" eb="8">
      <t>ジドウシャ</t>
    </rPh>
    <rPh sb="8" eb="10">
      <t>ウンテン</t>
    </rPh>
    <rPh sb="10" eb="12">
      <t>メンキョ</t>
    </rPh>
    <rPh sb="12" eb="15">
      <t>ショユウシャ</t>
    </rPh>
    <rPh sb="15" eb="16">
      <t>スウ</t>
    </rPh>
    <rPh sb="18" eb="20">
      <t>レイワ</t>
    </rPh>
    <rPh sb="21" eb="23">
      <t>ネンマツ</t>
    </rPh>
    <rPh sb="22" eb="23">
      <t>マツ</t>
    </rPh>
    <phoneticPr fontId="3"/>
  </si>
  <si>
    <t>種類</t>
    <rPh sb="0" eb="2">
      <t>シュルイ</t>
    </rPh>
    <phoneticPr fontId="3"/>
  </si>
  <si>
    <t>所有者数</t>
    <rPh sb="0" eb="3">
      <t>ショユウシャ</t>
    </rPh>
    <rPh sb="3" eb="4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</si>
  <si>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</si>
  <si>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</si>
  <si>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人</t>
    <rPh sb="0" eb="1">
      <t>ニン</t>
    </rPh>
    <phoneticPr fontId="3"/>
  </si>
  <si>
    <t>令和５年末</t>
    <rPh sb="0" eb="2">
      <t>レイワ</t>
    </rPh>
    <rPh sb="3" eb="5">
      <t>ネンマツ</t>
    </rPh>
    <rPh sb="4" eb="5">
      <t>マツ</t>
    </rPh>
    <phoneticPr fontId="3"/>
  </si>
  <si>
    <t>令和６年末</t>
    <rPh sb="0" eb="2">
      <t>レイワ</t>
    </rPh>
    <rPh sb="3" eb="5">
      <t>ネンマツ</t>
    </rPh>
    <rPh sb="4" eb="5">
      <t>マツ</t>
    </rPh>
    <phoneticPr fontId="3"/>
  </si>
  <si>
    <t>第二種免許</t>
    <rPh sb="0" eb="2">
      <t>ダイニ</t>
    </rPh>
    <rPh sb="2" eb="3">
      <t>シュ</t>
    </rPh>
    <rPh sb="3" eb="5">
      <t>メンキョ</t>
    </rPh>
    <phoneticPr fontId="3"/>
  </si>
  <si>
    <t>大型</t>
    <rPh sb="0" eb="2">
      <t>オオガタ</t>
    </rPh>
    <phoneticPr fontId="3"/>
  </si>
  <si>
    <t>中型</t>
    <rPh sb="0" eb="2">
      <t>チュウガタ</t>
    </rPh>
    <phoneticPr fontId="3"/>
  </si>
  <si>
    <t>普通</t>
    <rPh sb="0" eb="2">
      <t>フツウ</t>
    </rPh>
    <phoneticPr fontId="3"/>
  </si>
  <si>
    <t>大特</t>
    <rPh sb="0" eb="1">
      <t>オオ</t>
    </rPh>
    <rPh sb="1" eb="2">
      <t>トク</t>
    </rPh>
    <phoneticPr fontId="3"/>
  </si>
  <si>
    <t>けん引</t>
    <rPh sb="2" eb="3">
      <t>イン</t>
    </rPh>
    <phoneticPr fontId="3"/>
  </si>
  <si>
    <t>第一種免許</t>
    <rPh sb="0" eb="1">
      <t>ダイニ</t>
    </rPh>
    <rPh sb="1" eb="2">
      <t>イチ</t>
    </rPh>
    <rPh sb="2" eb="3">
      <t>シュ</t>
    </rPh>
    <rPh sb="3" eb="5">
      <t>メンキョ</t>
    </rPh>
    <phoneticPr fontId="3"/>
  </si>
  <si>
    <t>準中型</t>
    <rPh sb="0" eb="1">
      <t>ジュン</t>
    </rPh>
    <rPh sb="1" eb="3">
      <t>チュウガタ</t>
    </rPh>
    <phoneticPr fontId="3"/>
  </si>
  <si>
    <t>大自二</t>
    <rPh sb="0" eb="1">
      <t>ダイ</t>
    </rPh>
    <rPh sb="1" eb="2">
      <t>ジ</t>
    </rPh>
    <rPh sb="2" eb="3">
      <t>フタ</t>
    </rPh>
    <phoneticPr fontId="3"/>
  </si>
  <si>
    <t>普自二</t>
    <rPh sb="0" eb="1">
      <t>フ</t>
    </rPh>
    <rPh sb="1" eb="2">
      <t>ジ</t>
    </rPh>
    <rPh sb="2" eb="3">
      <t>フタ</t>
    </rPh>
    <phoneticPr fontId="3"/>
  </si>
  <si>
    <t>小特</t>
    <rPh sb="0" eb="1">
      <t>ショウ</t>
    </rPh>
    <rPh sb="1" eb="2">
      <t>トク</t>
    </rPh>
    <phoneticPr fontId="3"/>
  </si>
  <si>
    <t>原付</t>
    <rPh sb="0" eb="2">
      <t>ゲンツキ</t>
    </rPh>
    <phoneticPr fontId="3"/>
  </si>
  <si>
    <t>資料：県警察本部運転免許課</t>
    <rPh sb="3" eb="4">
      <t>ケン</t>
    </rPh>
    <rPh sb="4" eb="6">
      <t>ケイサツ</t>
    </rPh>
    <rPh sb="6" eb="8">
      <t>ホンブ</t>
    </rPh>
    <rPh sb="8" eb="10">
      <t>ウンテン</t>
    </rPh>
    <rPh sb="10" eb="12">
      <t>メンキョ</t>
    </rPh>
    <rPh sb="12" eb="13">
      <t>カ</t>
    </rPh>
    <phoneticPr fontId="3"/>
  </si>
  <si>
    <r>
      <t xml:space="preserve">１５－８ ＪＲ東日本一日平均輸送状況 </t>
    </r>
    <r>
      <rPr>
        <b/>
        <sz val="12"/>
        <rFont val="ＭＳ 明朝"/>
        <family val="1"/>
        <charset val="128"/>
      </rPr>
      <t>（令和５年度）</t>
    </r>
    <phoneticPr fontId="3"/>
  </si>
  <si>
    <t>　（１）旅客</t>
    <phoneticPr fontId="3"/>
  </si>
  <si>
    <t>路線・駅</t>
    <phoneticPr fontId="3"/>
  </si>
  <si>
    <t>乗車人員</t>
  </si>
  <si>
    <t>計</t>
  </si>
  <si>
    <t>定期外</t>
    <rPh sb="0" eb="2">
      <t>テイキ</t>
    </rPh>
    <rPh sb="2" eb="3">
      <t>ガイ</t>
    </rPh>
    <phoneticPr fontId="3"/>
  </si>
  <si>
    <t>定期</t>
  </si>
  <si>
    <t>人</t>
  </si>
  <si>
    <t>令和４年度</t>
    <phoneticPr fontId="3"/>
  </si>
  <si>
    <t>令和５年度</t>
    <phoneticPr fontId="3"/>
  </si>
  <si>
    <t>高崎線</t>
  </si>
  <si>
    <t>新町</t>
  </si>
  <si>
    <t>倉賀野</t>
  </si>
  <si>
    <t>高崎</t>
  </si>
  <si>
    <t>上越線</t>
  </si>
  <si>
    <t>高崎問屋町</t>
  </si>
  <si>
    <t>井野</t>
  </si>
  <si>
    <t>新前橋</t>
  </si>
  <si>
    <t>群馬総社</t>
  </si>
  <si>
    <t>八木原</t>
  </si>
  <si>
    <t>渋川</t>
  </si>
  <si>
    <t>（</t>
  </si>
  <si>
    <t>敷島</t>
  </si>
  <si>
    <t>）</t>
  </si>
  <si>
    <t>Ⅹ</t>
  </si>
  <si>
    <t>津久田</t>
  </si>
  <si>
    <t>岩本</t>
  </si>
  <si>
    <t>沼田</t>
  </si>
  <si>
    <t>後閑</t>
  </si>
  <si>
    <t>上牧</t>
  </si>
  <si>
    <t>水上</t>
  </si>
  <si>
    <t>湯檜曽</t>
  </si>
  <si>
    <t>土合</t>
  </si>
  <si>
    <t>[上越新幹線]上毛高原</t>
    <phoneticPr fontId="3"/>
  </si>
  <si>
    <t>吾妻線</t>
  </si>
  <si>
    <t>金島</t>
  </si>
  <si>
    <t>祖母島</t>
  </si>
  <si>
    <t>小野上</t>
  </si>
  <si>
    <t>小野上温泉</t>
  </si>
  <si>
    <t>市城</t>
  </si>
  <si>
    <t>中之条</t>
  </si>
  <si>
    <t>群馬原町</t>
  </si>
  <si>
    <t>郷原</t>
  </si>
  <si>
    <t>矢倉</t>
  </si>
  <si>
    <t>岩島</t>
  </si>
  <si>
    <t>川原湯温泉</t>
    <phoneticPr fontId="3"/>
  </si>
  <si>
    <t>長野原草津口</t>
  </si>
  <si>
    <t>群馬大津</t>
  </si>
  <si>
    <t>羽根尾</t>
  </si>
  <si>
    <t>袋倉</t>
  </si>
  <si>
    <t>万座・鹿沢口</t>
  </si>
  <si>
    <t>大前</t>
  </si>
  <si>
    <t>両毛線</t>
  </si>
  <si>
    <t>桐生</t>
  </si>
  <si>
    <t>岩宿</t>
  </si>
  <si>
    <t>国定</t>
  </si>
  <si>
    <t>伊勢崎</t>
  </si>
  <si>
    <t>駒形</t>
  </si>
  <si>
    <t>前橋大島</t>
  </si>
  <si>
    <t>前橋</t>
  </si>
  <si>
    <t>信越本線</t>
  </si>
  <si>
    <t>北高崎</t>
  </si>
  <si>
    <t>群馬八幡</t>
  </si>
  <si>
    <t>安中</t>
  </si>
  <si>
    <t>磯部</t>
  </si>
  <si>
    <t>松井田</t>
    <phoneticPr fontId="3"/>
  </si>
  <si>
    <t>西松井田</t>
    <phoneticPr fontId="3"/>
  </si>
  <si>
    <t>横川</t>
  </si>
  <si>
    <t>[北陸新幹線]安中榛名</t>
    <phoneticPr fontId="3"/>
  </si>
  <si>
    <t>八高線</t>
  </si>
  <si>
    <t>群馬藤岡</t>
  </si>
  <si>
    <t>北藤岡</t>
  </si>
  <si>
    <t>資料：JR東日本各駅の乗車人員ベスト100企業サイト</t>
    <rPh sb="8" eb="9">
      <t>カク</t>
    </rPh>
    <rPh sb="9" eb="10">
      <t>エキ</t>
    </rPh>
    <rPh sb="11" eb="13">
      <t>ジョウシャ</t>
    </rPh>
    <rPh sb="13" eb="14">
      <t>ニン</t>
    </rPh>
    <rPh sb="14" eb="15">
      <t>イン</t>
    </rPh>
    <rPh sb="21" eb="23">
      <t>キギョウ</t>
    </rPh>
    <phoneticPr fontId="3"/>
  </si>
  <si>
    <t>注）1 無人駅の乗車人員は公表されていない。</t>
    <rPh sb="8" eb="10">
      <t>ジョウシャ</t>
    </rPh>
    <rPh sb="10" eb="12">
      <t>ジンイン</t>
    </rPh>
    <rPh sb="13" eb="15">
      <t>コウヒョウ</t>
    </rPh>
    <phoneticPr fontId="3"/>
  </si>
  <si>
    <t>　　2 一日平均とは、年間乗車人員実績を営業日数で除したものであり、定期外+定期=計とならない場合がある。</t>
    <rPh sb="34" eb="36">
      <t>テイキ</t>
    </rPh>
    <rPh sb="36" eb="37">
      <t>ガイ</t>
    </rPh>
    <phoneticPr fontId="3"/>
  </si>
  <si>
    <t>１５－８ ＪＲ東日本一日平均輸送状況 （令和５年度）</t>
    <phoneticPr fontId="3"/>
  </si>
  <si>
    <t>　（２）貨物</t>
    <phoneticPr fontId="3"/>
  </si>
  <si>
    <t>路線・駅</t>
  </si>
  <si>
    <t>車扱</t>
  </si>
  <si>
    <t>コンテナ扱</t>
  </si>
  <si>
    <t>発送</t>
  </si>
  <si>
    <t>到着</t>
  </si>
  <si>
    <t>t</t>
  </si>
  <si>
    <t>-</t>
    <phoneticPr fontId="3"/>
  </si>
  <si>
    <t>高崎操車場駅</t>
  </si>
  <si>
    <t>信越線</t>
  </si>
  <si>
    <t>資料：日本貨物鉄道(株)北関東支店高崎</t>
    <phoneticPr fontId="3"/>
  </si>
  <si>
    <t>注）1 該当駅のみ掲載した。</t>
    <phoneticPr fontId="3"/>
  </si>
  <si>
    <t>　　2 数値は四捨五入してあるため、合計と内訳は一致しないことがある。</t>
    <phoneticPr fontId="3"/>
  </si>
  <si>
    <t>１５－９ 私有鉄道旅客輸送状況 （令和元～５年度）</t>
    <rPh sb="5" eb="7">
      <t>シユウ</t>
    </rPh>
    <rPh sb="7" eb="9">
      <t>テツドウ</t>
    </rPh>
    <rPh sb="11" eb="13">
      <t>ユソウ</t>
    </rPh>
    <rPh sb="13" eb="15">
      <t>ジョウキョウ</t>
    </rPh>
    <rPh sb="17" eb="19">
      <t>レイワ</t>
    </rPh>
    <rPh sb="19" eb="20">
      <t>モト</t>
    </rPh>
    <rPh sb="22" eb="24">
      <t>ネンド</t>
    </rPh>
    <phoneticPr fontId="3"/>
  </si>
  <si>
    <t>路線</t>
    <rPh sb="0" eb="2">
      <t>ロセン</t>
    </rPh>
    <phoneticPr fontId="3"/>
  </si>
  <si>
    <t>路線数</t>
    <rPh sb="0" eb="2">
      <t>ロセン</t>
    </rPh>
    <rPh sb="2" eb="3">
      <t>スウ</t>
    </rPh>
    <phoneticPr fontId="3"/>
  </si>
  <si>
    <t>年間旅客
運賃総額</t>
    <rPh sb="0" eb="2">
      <t>ネンカン</t>
    </rPh>
    <rPh sb="2" eb="4">
      <t>リョカク</t>
    </rPh>
    <rPh sb="5" eb="7">
      <t>ウンチン</t>
    </rPh>
    <rPh sb="7" eb="9">
      <t>ソウガク</t>
    </rPh>
    <phoneticPr fontId="3"/>
  </si>
  <si>
    <t>旅客乗降人員</t>
    <rPh sb="0" eb="2">
      <t>リョカク</t>
    </rPh>
    <rPh sb="2" eb="4">
      <t>ジョウコウ</t>
    </rPh>
    <rPh sb="4" eb="6">
      <t>ジンイン</t>
    </rPh>
    <phoneticPr fontId="3"/>
  </si>
  <si>
    <t>乗車人員</t>
    <rPh sb="0" eb="2">
      <t>ジョウシャ</t>
    </rPh>
    <rPh sb="2" eb="4">
      <t>ジンイン</t>
    </rPh>
    <phoneticPr fontId="3"/>
  </si>
  <si>
    <t>一日平均</t>
    <rPh sb="0" eb="1">
      <t>イチ</t>
    </rPh>
    <rPh sb="1" eb="2">
      <t>ニチ</t>
    </rPh>
    <rPh sb="2" eb="4">
      <t>ヘイキン</t>
    </rPh>
    <phoneticPr fontId="3"/>
  </si>
  <si>
    <t>降車人員</t>
    <rPh sb="0" eb="2">
      <t>コウシャ</t>
    </rPh>
    <rPh sb="2" eb="4">
      <t>ジンイン</t>
    </rPh>
    <phoneticPr fontId="3"/>
  </si>
  <si>
    <t>令和元年度</t>
    <rPh sb="0" eb="3">
      <t>レイワガン</t>
    </rPh>
    <rPh sb="3" eb="5">
      <t>ネンド</t>
    </rPh>
    <phoneticPr fontId="3"/>
  </si>
  <si>
    <t>東武線・上毛線・上信線・
わたらせ渓谷鐵道線</t>
    <rPh sb="0" eb="2">
      <t>トウブ</t>
    </rPh>
    <rPh sb="2" eb="3">
      <t>セン</t>
    </rPh>
    <rPh sb="4" eb="5">
      <t>ジョウ</t>
    </rPh>
    <rPh sb="5" eb="6">
      <t>モウ</t>
    </rPh>
    <rPh sb="6" eb="7">
      <t>セン</t>
    </rPh>
    <rPh sb="8" eb="9">
      <t>ジョウ</t>
    </rPh>
    <rPh sb="9" eb="10">
      <t>シン</t>
    </rPh>
    <rPh sb="10" eb="11">
      <t>セン</t>
    </rPh>
    <rPh sb="17" eb="19">
      <t>ケイコク</t>
    </rPh>
    <rPh sb="21" eb="22">
      <t>セン</t>
    </rPh>
    <phoneticPr fontId="3"/>
  </si>
  <si>
    <t>X</t>
  </si>
  <si>
    <t>2</t>
  </si>
  <si>
    <t>3</t>
  </si>
  <si>
    <t>4</t>
  </si>
  <si>
    <t>5</t>
  </si>
  <si>
    <t>資料：東武鉄道株式会社、上毛電気鉄道株式会社、上信電鉄株式会社、わたらせ渓谷鐡道株式会社</t>
    <phoneticPr fontId="3"/>
  </si>
  <si>
    <t>１５－１０ 市町村別旅券申請件数 （令和元～５年）</t>
    <rPh sb="6" eb="9">
      <t>シチョウソン</t>
    </rPh>
    <rPh sb="9" eb="10">
      <t>ベツ</t>
    </rPh>
    <rPh sb="10" eb="12">
      <t>リョケン</t>
    </rPh>
    <rPh sb="12" eb="14">
      <t>シンセイ</t>
    </rPh>
    <rPh sb="14" eb="16">
      <t>ケンスウ</t>
    </rPh>
    <rPh sb="18" eb="20">
      <t>レイワ</t>
    </rPh>
    <rPh sb="20" eb="21">
      <t>モト</t>
    </rPh>
    <rPh sb="23" eb="24">
      <t>ネン</t>
    </rPh>
    <phoneticPr fontId="3"/>
  </si>
  <si>
    <t>市町村</t>
    <rPh sb="0" eb="3">
      <t>シチョウソン</t>
    </rPh>
    <phoneticPr fontId="35"/>
  </si>
  <si>
    <t>令和元年</t>
    <rPh sb="0" eb="4">
      <t>レイワガンネン</t>
    </rPh>
    <phoneticPr fontId="3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</si>
  <si>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</si>
  <si>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</si>
  <si>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</si>
  <si>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件</t>
    <rPh sb="0" eb="1">
      <t>ケン</t>
    </rPh>
    <phoneticPr fontId="3"/>
  </si>
  <si>
    <t>総数</t>
    <rPh sb="0" eb="2">
      <t>ソウスウ</t>
    </rPh>
    <phoneticPr fontId="35"/>
  </si>
  <si>
    <t>伊勢崎市</t>
    <rPh sb="0" eb="3">
      <t>イセザキシ</t>
    </rPh>
    <rPh sb="3" eb="4">
      <t>シ</t>
    </rPh>
    <phoneticPr fontId="3"/>
  </si>
  <si>
    <t>榛東村</t>
    <rPh sb="0" eb="1">
      <t>ハルナ</t>
    </rPh>
    <rPh sb="1" eb="2">
      <t>トウ</t>
    </rPh>
    <rPh sb="2" eb="3">
      <t>ムラ</t>
    </rPh>
    <phoneticPr fontId="3"/>
  </si>
  <si>
    <t>吉岡町</t>
    <rPh sb="0" eb="2">
      <t>ヨシオカ</t>
    </rPh>
    <rPh sb="2" eb="3">
      <t>マチ</t>
    </rPh>
    <phoneticPr fontId="3"/>
  </si>
  <si>
    <t>神流町</t>
    <rPh sb="0" eb="3">
      <t>カンナマチ</t>
    </rPh>
    <phoneticPr fontId="3"/>
  </si>
  <si>
    <t>南牧村</t>
    <rPh sb="0" eb="3">
      <t>ミナミマキムラ</t>
    </rPh>
    <phoneticPr fontId="3"/>
  </si>
  <si>
    <t>甘楽町</t>
    <rPh sb="0" eb="1">
      <t>カン</t>
    </rPh>
    <rPh sb="1" eb="2">
      <t>ラク</t>
    </rPh>
    <rPh sb="2" eb="3">
      <t>マチ</t>
    </rPh>
    <phoneticPr fontId="3"/>
  </si>
  <si>
    <t>中之条町</t>
    <rPh sb="0" eb="3">
      <t>ナカノジョウ</t>
    </rPh>
    <rPh sb="3" eb="4">
      <t>マチ</t>
    </rPh>
    <phoneticPr fontId="3"/>
  </si>
  <si>
    <t>長野原町</t>
    <rPh sb="0" eb="2">
      <t>ナガノ</t>
    </rPh>
    <rPh sb="2" eb="4">
      <t>ハラマチ</t>
    </rPh>
    <phoneticPr fontId="3"/>
  </si>
  <si>
    <t>高山村</t>
    <rPh sb="0" eb="2">
      <t>タカヤマ</t>
    </rPh>
    <rPh sb="2" eb="3">
      <t>ムラ</t>
    </rPh>
    <phoneticPr fontId="3"/>
  </si>
  <si>
    <t>邑楽町</t>
    <rPh sb="1" eb="2">
      <t>ラク</t>
    </rPh>
    <rPh sb="2" eb="3">
      <t>マチ</t>
    </rPh>
    <phoneticPr fontId="3"/>
  </si>
  <si>
    <t>その他</t>
    <rPh sb="2" eb="3">
      <t>タ</t>
    </rPh>
    <phoneticPr fontId="35"/>
  </si>
  <si>
    <t>資料：地域外交課海外渡航係「旅券発給業務の概要」</t>
    <rPh sb="3" eb="5">
      <t>チイキ</t>
    </rPh>
    <rPh sb="5" eb="7">
      <t>ガイコウ</t>
    </rPh>
    <rPh sb="7" eb="8">
      <t>カ</t>
    </rPh>
    <rPh sb="8" eb="10">
      <t>カイガイ</t>
    </rPh>
    <rPh sb="10" eb="12">
      <t>トコウ</t>
    </rPh>
    <rPh sb="12" eb="13">
      <t>カカリ</t>
    </rPh>
    <rPh sb="14" eb="16">
      <t>リョケン</t>
    </rPh>
    <rPh sb="16" eb="18">
      <t>ハッキュウ</t>
    </rPh>
    <rPh sb="18" eb="20">
      <t>ギョウム</t>
    </rPh>
    <rPh sb="21" eb="23">
      <t>ガイヨウ</t>
    </rPh>
    <phoneticPr fontId="3"/>
  </si>
  <si>
    <t>注）1 総数の（）内は、旅券発行件数である。</t>
    <rPh sb="0" eb="1">
      <t>チュウ</t>
    </rPh>
    <rPh sb="4" eb="6">
      <t>ソウスウ</t>
    </rPh>
    <rPh sb="9" eb="10">
      <t>ナイ</t>
    </rPh>
    <rPh sb="12" eb="14">
      <t>リョケン</t>
    </rPh>
    <rPh sb="14" eb="16">
      <t>ハッコウ</t>
    </rPh>
    <rPh sb="16" eb="18">
      <t>ケンスウ</t>
    </rPh>
    <phoneticPr fontId="3"/>
  </si>
  <si>
    <t>　　2 申請件数は、一般旅券発給、渡航先の追加、記載事項変更及び査証欄の増補の各申請を受理した件数で、</t>
    <rPh sb="10" eb="16">
      <t>イッパンリョケンハッキュウ</t>
    </rPh>
    <rPh sb="17" eb="20">
      <t>トコウサキ</t>
    </rPh>
    <rPh sb="21" eb="23">
      <t>ツイカ</t>
    </rPh>
    <rPh sb="24" eb="30">
      <t>キサイジコウヘンコウ</t>
    </rPh>
    <rPh sb="30" eb="31">
      <t>オヨ</t>
    </rPh>
    <rPh sb="32" eb="34">
      <t>サショウ</t>
    </rPh>
    <rPh sb="34" eb="35">
      <t>ラン</t>
    </rPh>
    <rPh sb="36" eb="38">
      <t>ゾウホ</t>
    </rPh>
    <rPh sb="39" eb="40">
      <t>カク</t>
    </rPh>
    <rPh sb="40" eb="42">
      <t>シンセイ</t>
    </rPh>
    <rPh sb="43" eb="45">
      <t>ジュリ</t>
    </rPh>
    <rPh sb="47" eb="49">
      <t>ケンスウ</t>
    </rPh>
    <phoneticPr fontId="35"/>
  </si>
  <si>
    <t>　　　申請後の取下げ（二重申請等）を含む。</t>
    <rPh sb="3" eb="5">
      <t>シンセイ</t>
    </rPh>
    <phoneticPr fontId="3"/>
  </si>
  <si>
    <t>　　3 ｢その他｣は県外に住民票のある者による居所申請。</t>
    <rPh sb="7" eb="8">
      <t>タ</t>
    </rPh>
    <rPh sb="10" eb="12">
      <t>ケンガイ</t>
    </rPh>
    <rPh sb="13" eb="15">
      <t>ジュウミン</t>
    </rPh>
    <rPh sb="15" eb="16">
      <t>ヒョウ</t>
    </rPh>
    <rPh sb="19" eb="20">
      <t>モノ</t>
    </rPh>
    <rPh sb="23" eb="25">
      <t>イドコロ</t>
    </rPh>
    <rPh sb="25" eb="27">
      <t>シンセイ</t>
    </rPh>
    <phoneticPr fontId="3"/>
  </si>
  <si>
    <t>１５－１１ 出国者数 （令和元～５年）</t>
    <rPh sb="6" eb="8">
      <t>シュツゴク</t>
    </rPh>
    <rPh sb="8" eb="9">
      <t>シャ</t>
    </rPh>
    <rPh sb="9" eb="10">
      <t>スウ</t>
    </rPh>
    <rPh sb="12" eb="14">
      <t>レイワ</t>
    </rPh>
    <rPh sb="14" eb="15">
      <t>モト</t>
    </rPh>
    <rPh sb="17" eb="18">
      <t>ネン</t>
    </rPh>
    <phoneticPr fontId="3"/>
  </si>
  <si>
    <t>年</t>
    <phoneticPr fontId="3"/>
  </si>
  <si>
    <t>総数</t>
    <rPh sb="0" eb="1">
      <t>ソウ</t>
    </rPh>
    <rPh sb="1" eb="2">
      <t>スウ</t>
    </rPh>
    <phoneticPr fontId="3"/>
  </si>
  <si>
    <t>資料：法務省「出入国管理統計」</t>
    <rPh sb="3" eb="6">
      <t>ホウムショウ</t>
    </rPh>
    <rPh sb="7" eb="10">
      <t>シュツニュウコク</t>
    </rPh>
    <rPh sb="10" eb="12">
      <t>カンリ</t>
    </rPh>
    <rPh sb="12" eb="14">
      <t>トウケイ</t>
    </rPh>
    <phoneticPr fontId="3"/>
  </si>
  <si>
    <t>１５－１２ 電話施設数 （令和元～５年度末）</t>
    <rPh sb="6" eb="8">
      <t>デンワ</t>
    </rPh>
    <rPh sb="8" eb="10">
      <t>シセツ</t>
    </rPh>
    <rPh sb="10" eb="11">
      <t>スウ</t>
    </rPh>
    <rPh sb="13" eb="15">
      <t>レイワ</t>
    </rPh>
    <rPh sb="15" eb="16">
      <t>モト</t>
    </rPh>
    <rPh sb="18" eb="21">
      <t>ネンドマツ</t>
    </rPh>
    <rPh sb="20" eb="21">
      <t>マツ</t>
    </rPh>
    <phoneticPr fontId="3"/>
  </si>
  <si>
    <t>年度</t>
    <phoneticPr fontId="3"/>
  </si>
  <si>
    <t>令和元年度末</t>
    <rPh sb="0" eb="4">
      <t>レイワガンネン</t>
    </rPh>
    <rPh sb="5" eb="6">
      <t>マツ</t>
    </rPh>
    <phoneticPr fontId="3"/>
  </si>
  <si>
    <t>令和２年度末</t>
    <rPh sb="0" eb="2">
      <t>レイワ</t>
    </rPh>
    <rPh sb="3" eb="5">
      <t>ネンド</t>
    </rPh>
    <rPh sb="5" eb="6">
      <t>マツ</t>
    </rPh>
    <phoneticPr fontId="3"/>
  </si>
  <si>
    <t>令和３年度末</t>
    <rPh sb="0" eb="2">
      <t>レイワ</t>
    </rPh>
    <rPh sb="3" eb="5">
      <t>ネンド</t>
    </rPh>
    <rPh sb="5" eb="6">
      <t>マツ</t>
    </rPh>
    <phoneticPr fontId="3"/>
  </si>
  <si>
    <t>令和４年度末</t>
    <rPh sb="0" eb="2">
      <t>レイワ</t>
    </rPh>
    <rPh sb="3" eb="5">
      <t>ネンド</t>
    </rPh>
    <rPh sb="5" eb="6">
      <t>マツ</t>
    </rPh>
    <phoneticPr fontId="3"/>
  </si>
  <si>
    <t>令和５年度末</t>
    <rPh sb="0" eb="2">
      <t>レイワ</t>
    </rPh>
    <rPh sb="3" eb="5">
      <t>ネンド</t>
    </rPh>
    <rPh sb="5" eb="6">
      <t>マツ</t>
    </rPh>
    <phoneticPr fontId="3"/>
  </si>
  <si>
    <t>加入総数</t>
    <rPh sb="0" eb="2">
      <t>カニュウ</t>
    </rPh>
    <rPh sb="2" eb="3">
      <t>ソウ</t>
    </rPh>
    <rPh sb="3" eb="4">
      <t>スウ</t>
    </rPh>
    <phoneticPr fontId="3"/>
  </si>
  <si>
    <t>資料：NTT東日本</t>
    <rPh sb="6" eb="7">
      <t>ヒガシ</t>
    </rPh>
    <rPh sb="7" eb="9">
      <t>ニホン</t>
    </rPh>
    <phoneticPr fontId="3"/>
  </si>
  <si>
    <t>１５－１３ 携帯電話契約数 （令和元年～６年度末）</t>
    <rPh sb="6" eb="8">
      <t>ケイタイ</t>
    </rPh>
    <rPh sb="8" eb="10">
      <t>デンワ</t>
    </rPh>
    <rPh sb="10" eb="12">
      <t>ケイヤク</t>
    </rPh>
    <rPh sb="12" eb="13">
      <t>スウ</t>
    </rPh>
    <rPh sb="15" eb="17">
      <t>レイワ</t>
    </rPh>
    <rPh sb="17" eb="19">
      <t>ガンネン</t>
    </rPh>
    <rPh sb="21" eb="22">
      <t>ネン</t>
    </rPh>
    <rPh sb="22" eb="23">
      <t>ド</t>
    </rPh>
    <rPh sb="23" eb="24">
      <t>マツ</t>
    </rPh>
    <phoneticPr fontId="3"/>
  </si>
  <si>
    <t>区分</t>
    <rPh sb="0" eb="2">
      <t>クブン</t>
    </rPh>
    <phoneticPr fontId="3"/>
  </si>
  <si>
    <t>携帯電話</t>
    <rPh sb="0" eb="2">
      <t>ケイタイ</t>
    </rPh>
    <rPh sb="2" eb="4">
      <t>デンワ</t>
    </rPh>
    <phoneticPr fontId="3"/>
  </si>
  <si>
    <t xml:space="preserve">件 </t>
    <rPh sb="0" eb="1">
      <t>ケン</t>
    </rPh>
    <phoneticPr fontId="3"/>
  </si>
  <si>
    <t>全　国</t>
    <rPh sb="0" eb="1">
      <t>ゼン</t>
    </rPh>
    <rPh sb="2" eb="3">
      <t>クニ</t>
    </rPh>
    <phoneticPr fontId="3"/>
  </si>
  <si>
    <t>令和６年度末</t>
    <rPh sb="0" eb="2">
      <t>レイワ</t>
    </rPh>
    <rPh sb="3" eb="6">
      <t>ネンドマツ</t>
    </rPh>
    <rPh sb="4" eb="5">
      <t>ガンネン</t>
    </rPh>
    <rPh sb="5" eb="6">
      <t>マツ</t>
    </rPh>
    <phoneticPr fontId="3"/>
  </si>
  <si>
    <t>群馬県　　　　　　　　</t>
    <rPh sb="0" eb="3">
      <t>グンマケン</t>
    </rPh>
    <phoneticPr fontId="3"/>
  </si>
  <si>
    <t>令和元年度末</t>
    <rPh sb="0" eb="2">
      <t>レイワ</t>
    </rPh>
    <rPh sb="2" eb="5">
      <t>ガンネンド</t>
    </rPh>
    <rPh sb="5" eb="6">
      <t>マツ</t>
    </rPh>
    <phoneticPr fontId="3"/>
  </si>
  <si>
    <t>6</t>
    <phoneticPr fontId="3"/>
  </si>
  <si>
    <t>資料：総務省関東総合通信局</t>
    <rPh sb="3" eb="6">
      <t>ソウムショウ</t>
    </rPh>
    <rPh sb="6" eb="8">
      <t>カントウ</t>
    </rPh>
    <rPh sb="8" eb="10">
      <t>ソウゴウ</t>
    </rPh>
    <rPh sb="10" eb="13">
      <t>ツウシンキョク</t>
    </rPh>
    <phoneticPr fontId="3"/>
  </si>
  <si>
    <t>　　</t>
    <phoneticPr fontId="3"/>
  </si>
  <si>
    <t>１５－１４ ブロードバンド・インターネット契約数 （令和元～６年度末）</t>
    <rPh sb="21" eb="23">
      <t>ケイヤク</t>
    </rPh>
    <rPh sb="23" eb="24">
      <t>カズ</t>
    </rPh>
    <rPh sb="26" eb="28">
      <t>レイワ</t>
    </rPh>
    <rPh sb="28" eb="29">
      <t>モト</t>
    </rPh>
    <rPh sb="31" eb="34">
      <t>ネンドマツ</t>
    </rPh>
    <rPh sb="32" eb="33">
      <t>ド</t>
    </rPh>
    <rPh sb="33" eb="34">
      <t>マツ</t>
    </rPh>
    <phoneticPr fontId="3"/>
  </si>
  <si>
    <t>合計</t>
    <rPh sb="0" eb="2">
      <t>ゴウケイ</t>
    </rPh>
    <phoneticPr fontId="3"/>
  </si>
  <si>
    <t>ＣＡＴＶ</t>
    <phoneticPr fontId="3"/>
  </si>
  <si>
    <t>ＤＳＬ</t>
    <phoneticPr fontId="3"/>
  </si>
  <si>
    <t>ＦＴＴＨ</t>
    <phoneticPr fontId="3"/>
  </si>
  <si>
    <t>ＢＷＡ</t>
    <phoneticPr fontId="3"/>
  </si>
  <si>
    <t>１５－１５ 郵便局数 （令和元～５年度末）</t>
    <rPh sb="6" eb="8">
      <t>ユウビン</t>
    </rPh>
    <rPh sb="8" eb="9">
      <t>キョク</t>
    </rPh>
    <rPh sb="9" eb="10">
      <t>スウ</t>
    </rPh>
    <rPh sb="12" eb="14">
      <t>レイワ</t>
    </rPh>
    <rPh sb="14" eb="15">
      <t>モト</t>
    </rPh>
    <rPh sb="17" eb="20">
      <t>ネンドマツ</t>
    </rPh>
    <phoneticPr fontId="3"/>
  </si>
  <si>
    <t>総数</t>
    <rPh sb="0" eb="2">
      <t>ソウスウ</t>
    </rPh>
    <phoneticPr fontId="3"/>
  </si>
  <si>
    <t>郵便局</t>
    <rPh sb="0" eb="3">
      <t>ユウビンキョク</t>
    </rPh>
    <phoneticPr fontId="3"/>
  </si>
  <si>
    <t>簡易郵便局</t>
    <rPh sb="0" eb="2">
      <t>カンイ</t>
    </rPh>
    <rPh sb="2" eb="5">
      <t>ユウビンキョク</t>
    </rPh>
    <phoneticPr fontId="3"/>
  </si>
  <si>
    <t>令和元年度末</t>
    <rPh sb="0" eb="3">
      <t>レイワガン</t>
    </rPh>
    <phoneticPr fontId="3"/>
  </si>
  <si>
    <t>資料：日本郵便株式会社</t>
    <rPh sb="3" eb="5">
      <t>ニホン</t>
    </rPh>
    <rPh sb="5" eb="7">
      <t>ユウビン</t>
    </rPh>
    <rPh sb="7" eb="11">
      <t>カブシキガイシャ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</si>
</sst>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.0_ "/>
    <numFmt numFmtId="178" formatCode="#,##0.0;[Red]\-#,##0.0"/>
    <numFmt numFmtId="179" formatCode="#,##0.0_ ;[Red]\-#,##0.0\ "/>
    <numFmt numFmtId="180" formatCode="#,##0;[Red]#,##0"/>
    <numFmt numFmtId="181" formatCode="#,##0_);[Red]\(#,##0\)"/>
    <numFmt numFmtId="182" formatCode="#,##0_);\(#,##0\)"/>
    <numFmt numFmtId="183" formatCode="0_ 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b/>
      <sz val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rgb="FF000000"/>
      <name val="游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b/>
      <sz val="11"/>
      <name val="ＭＳ Ｐゴシック"/>
      <family val="2"/>
      <charset val="128"/>
      <scheme val="minor"/>
    </font>
    <font>
      <sz val="6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1FA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181" fontId="2" fillId="0" borderId="0" applyBorder="0" applyProtection="0"/>
    <xf numFmtId="0" fontId="2" fillId="0" borderId="0"/>
    <xf numFmtId="0" fontId="1" fillId="0" borderId="0">
      <alignment vertical="center"/>
    </xf>
  </cellStyleXfs>
  <cellXfs count="504">
    <xf numFmtId="0" fontId="0" fillId="0" borderId="0" xfId="0"/>
    <xf numFmtId="0" fontId="4" fillId="0" borderId="0" xfId="0" applyFont="1"/>
    <xf numFmtId="0" fontId="7" fillId="0" borderId="0" xfId="0" applyFont="1"/>
    <xf numFmtId="0" fontId="5" fillId="2" borderId="1" xfId="0" applyFont="1" applyFill="1" applyBorder="1" applyAlignment="1">
      <alignment horizontal="distributed" vertical="center" wrapText="1" justifyLastLine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distributed"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distributed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7" fontId="4" fillId="0" borderId="0" xfId="0" applyNumberFormat="1" applyFont="1"/>
    <xf numFmtId="179" fontId="8" fillId="0" borderId="0" xfId="0" applyNumberFormat="1" applyFont="1" applyAlignment="1">
      <alignment vertical="center" wrapText="1"/>
    </xf>
    <xf numFmtId="178" fontId="8" fillId="0" borderId="0" xfId="1" applyNumberFormat="1" applyFont="1" applyAlignment="1">
      <alignment vertical="center" wrapText="1"/>
    </xf>
    <xf numFmtId="177" fontId="5" fillId="0" borderId="0" xfId="0" applyNumberFormat="1" applyFont="1" applyAlignment="1">
      <alignment vertical="center" wrapText="1"/>
    </xf>
    <xf numFmtId="179" fontId="5" fillId="0" borderId="0" xfId="0" applyNumberFormat="1" applyFont="1" applyAlignment="1">
      <alignment vertical="center" wrapText="1"/>
    </xf>
    <xf numFmtId="179" fontId="0" fillId="0" borderId="0" xfId="0" applyNumberFormat="1" applyAlignment="1">
      <alignment vertical="center" wrapText="1"/>
    </xf>
    <xf numFmtId="178" fontId="5" fillId="0" borderId="0" xfId="0" applyNumberFormat="1" applyFont="1" applyAlignment="1">
      <alignment vertical="center" wrapText="1"/>
    </xf>
    <xf numFmtId="0" fontId="6" fillId="0" borderId="0" xfId="0" applyFont="1" applyFill="1" applyAlignment="1">
      <alignment vertical="center"/>
    </xf>
    <xf numFmtId="178" fontId="5" fillId="0" borderId="2" xfId="1" applyNumberFormat="1" applyFont="1" applyBorder="1" applyAlignment="1">
      <alignment horizontal="right" vertical="center" wrapText="1"/>
    </xf>
    <xf numFmtId="178" fontId="5" fillId="0" borderId="2" xfId="1" applyNumberFormat="1" applyFont="1" applyFill="1" applyBorder="1" applyAlignment="1">
      <alignment horizontal="right" vertical="center" wrapText="1"/>
    </xf>
    <xf numFmtId="38" fontId="5" fillId="0" borderId="2" xfId="1" applyFont="1" applyBorder="1" applyAlignment="1">
      <alignment horizontal="right" vertical="center" wrapText="1"/>
    </xf>
    <xf numFmtId="38" fontId="5" fillId="0" borderId="2" xfId="1" applyNumberFormat="1" applyFont="1" applyBorder="1" applyAlignment="1">
      <alignment horizontal="right" vertical="center" wrapText="1"/>
    </xf>
    <xf numFmtId="0" fontId="9" fillId="3" borderId="2" xfId="0" applyFont="1" applyFill="1" applyBorder="1" applyAlignment="1">
      <alignment horizontal="distributed" vertical="center" wrapText="1"/>
    </xf>
    <xf numFmtId="179" fontId="4" fillId="0" borderId="0" xfId="0" applyNumberFormat="1" applyFont="1"/>
    <xf numFmtId="0" fontId="5" fillId="2" borderId="3" xfId="0" applyFont="1" applyFill="1" applyBorder="1" applyAlignment="1">
      <alignment horizontal="distributed" vertical="center" wrapText="1" justifyLastLine="1"/>
    </xf>
    <xf numFmtId="38" fontId="5" fillId="0" borderId="2" xfId="1" applyNumberFormat="1" applyFont="1" applyBorder="1" applyAlignment="1">
      <alignment vertical="center" wrapText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2" borderId="6" xfId="0" applyFont="1" applyFill="1" applyBorder="1" applyAlignment="1">
      <alignment horizontal="distributed" vertical="center" wrapText="1" justifyLastLine="1"/>
    </xf>
    <xf numFmtId="0" fontId="5" fillId="3" borderId="3" xfId="0" applyFont="1" applyFill="1" applyBorder="1" applyAlignment="1">
      <alignment horizontal="distributed" vertical="center" wrapText="1" justifyLastLine="1"/>
    </xf>
    <xf numFmtId="0" fontId="5" fillId="2" borderId="1" xfId="0" applyFont="1" applyFill="1" applyBorder="1" applyAlignment="1">
      <alignment horizontal="distributed" vertical="center" wrapText="1" justifyLastLine="1"/>
    </xf>
    <xf numFmtId="0" fontId="5" fillId="2" borderId="3" xfId="0" applyFont="1" applyFill="1" applyBorder="1" applyAlignment="1">
      <alignment horizontal="distributed" vertical="center" wrapText="1" justifyLastLine="1"/>
    </xf>
    <xf numFmtId="49" fontId="7" fillId="0" borderId="0" xfId="0" applyNumberFormat="1" applyFont="1"/>
    <xf numFmtId="49" fontId="4" fillId="0" borderId="0" xfId="0" applyNumberFormat="1" applyFont="1"/>
    <xf numFmtId="49" fontId="5" fillId="3" borderId="5" xfId="0" applyNumberFormat="1" applyFont="1" applyFill="1" applyBorder="1" applyAlignment="1">
      <alignment horizontal="distributed" vertical="center" wrapText="1" justifyLastLine="1"/>
    </xf>
    <xf numFmtId="0" fontId="5" fillId="0" borderId="0" xfId="0" applyFont="1" applyAlignment="1">
      <alignment horizontal="distributed" vertical="center" wrapText="1" justifyLastLine="1"/>
    </xf>
    <xf numFmtId="49" fontId="5" fillId="3" borderId="9" xfId="0" applyNumberFormat="1" applyFont="1" applyFill="1" applyBorder="1" applyAlignment="1">
      <alignment horizontal="center" vertical="center" wrapText="1" justifyLastLine="1"/>
    </xf>
    <xf numFmtId="0" fontId="5" fillId="0" borderId="2" xfId="0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49" fontId="5" fillId="3" borderId="9" xfId="0" applyNumberFormat="1" applyFont="1" applyFill="1" applyBorder="1" applyAlignment="1">
      <alignment horizontal="distributed" vertical="center" wrapText="1" justifyLastLine="1"/>
    </xf>
    <xf numFmtId="0" fontId="5" fillId="0" borderId="2" xfId="0" applyFont="1" applyBorder="1" applyAlignment="1">
      <alignment vertical="top" wrapText="1"/>
    </xf>
    <xf numFmtId="38" fontId="5" fillId="0" borderId="2" xfId="1" applyFont="1" applyBorder="1" applyAlignment="1">
      <alignment vertical="top" wrapText="1"/>
    </xf>
    <xf numFmtId="3" fontId="5" fillId="0" borderId="2" xfId="0" applyNumberFormat="1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top" wrapText="1"/>
    </xf>
    <xf numFmtId="0" fontId="8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distributed" vertical="center" wrapText="1" justifyLastLine="1"/>
    </xf>
    <xf numFmtId="0" fontId="5" fillId="3" borderId="3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5" fillId="2" borderId="1" xfId="0" applyFont="1" applyFill="1" applyBorder="1" applyAlignment="1">
      <alignment horizontal="distributed" vertical="center" wrapText="1" justifyLastLine="1"/>
    </xf>
    <xf numFmtId="0" fontId="5" fillId="2" borderId="3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2" borderId="6" xfId="0" applyFont="1" applyFill="1" applyBorder="1" applyAlignment="1">
      <alignment horizontal="distributed" vertical="center" wrapText="1" justifyLastLine="1"/>
    </xf>
    <xf numFmtId="0" fontId="0" fillId="0" borderId="7" xfId="0" applyBorder="1" applyAlignment="1">
      <alignment horizontal="distributed" vertical="center" wrapText="1" justifyLastLine="1"/>
    </xf>
    <xf numFmtId="0" fontId="0" fillId="0" borderId="8" xfId="0" applyBorder="1" applyAlignment="1">
      <alignment horizontal="distributed" vertical="center" wrapText="1" justifyLastLine="1"/>
    </xf>
    <xf numFmtId="0" fontId="5" fillId="2" borderId="12" xfId="0" applyFont="1" applyFill="1" applyBorder="1" applyAlignment="1">
      <alignment horizontal="distributed" vertical="center" wrapText="1" justifyLastLine="1"/>
    </xf>
    <xf numFmtId="0" fontId="5" fillId="2" borderId="9" xfId="0" applyFont="1" applyFill="1" applyBorder="1" applyAlignment="1">
      <alignment horizontal="distributed" vertical="center" wrapText="1" justifyLastLine="1"/>
    </xf>
    <xf numFmtId="0" fontId="5" fillId="2" borderId="11" xfId="0" applyFont="1" applyFill="1" applyBorder="1" applyAlignment="1">
      <alignment horizontal="distributed" vertical="center" wrapText="1" justifyLastLine="1"/>
    </xf>
    <xf numFmtId="0" fontId="5" fillId="2" borderId="10" xfId="0" applyFont="1" applyFill="1" applyBorder="1" applyAlignment="1">
      <alignment horizontal="distributed" vertical="center" wrapText="1" justifyLastLine="1"/>
    </xf>
    <xf numFmtId="0" fontId="0" fillId="0" borderId="11" xfId="0" applyBorder="1" applyAlignment="1">
      <alignment horizontal="distributed" vertical="center" wrapText="1" justifyLastLine="1"/>
    </xf>
    <xf numFmtId="0" fontId="4" fillId="0" borderId="7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4" xfId="0" applyFont="1" applyBorder="1" applyAlignment="1">
      <alignment horizontal="distributed" vertical="center" wrapText="1" justifyLastLine="1"/>
    </xf>
    <xf numFmtId="49" fontId="5" fillId="3" borderId="5" xfId="0" applyNumberFormat="1" applyFont="1" applyFill="1" applyBorder="1" applyAlignment="1">
      <alignment horizontal="distributed" vertical="center" wrapText="1" justifyLastLine="1"/>
    </xf>
    <xf numFmtId="49" fontId="5" fillId="3" borderId="7" xfId="0" applyNumberFormat="1" applyFont="1" applyFill="1" applyBorder="1" applyAlignment="1">
      <alignment horizontal="distributed" vertical="center" wrapText="1" justifyLastLine="1"/>
    </xf>
    <xf numFmtId="0" fontId="4" fillId="0" borderId="10" xfId="0" applyFont="1" applyBorder="1"/>
    <xf numFmtId="0" fontId="4" fillId="0" borderId="11" xfId="0" applyFont="1" applyBorder="1"/>
    <xf numFmtId="0" fontId="5" fillId="2" borderId="1" xfId="0" applyFont="1" applyFill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 wrapText="1"/>
    </xf>
    <xf numFmtId="49" fontId="8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 wrapText="1"/>
    </xf>
    <xf numFmtId="49" fontId="5" fillId="0" borderId="0" xfId="0" applyNumberFormat="1" applyFont="1" applyAlignment="1">
      <alignment vertical="top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Protection="1">
      <protection locked="0" hidden="1"/>
    </xf>
    <xf numFmtId="0" fontId="4" fillId="0" borderId="13" xfId="0" applyFont="1" applyBorder="1" applyAlignment="1" applyProtection="1">
      <alignment horizontal="right"/>
      <protection locked="0" hidden="1"/>
    </xf>
    <xf numFmtId="0" fontId="4" fillId="0" borderId="0" xfId="0" applyFont="1" applyAlignment="1" applyProtection="1">
      <alignment horizontal="right"/>
      <protection locked="0" hidden="1"/>
    </xf>
    <xf numFmtId="0" fontId="5" fillId="3" borderId="1" xfId="0" applyFont="1" applyFill="1" applyBorder="1" applyAlignment="1">
      <alignment horizontal="distributed" vertical="distributed" justifyLastLine="1"/>
    </xf>
    <xf numFmtId="0" fontId="5" fillId="3" borderId="9" xfId="0" applyFont="1" applyFill="1" applyBorder="1" applyAlignment="1">
      <alignment horizontal="distributed" justifyLastLine="1"/>
    </xf>
    <xf numFmtId="0" fontId="5" fillId="3" borderId="10" xfId="0" applyFont="1" applyFill="1" applyBorder="1" applyAlignment="1">
      <alignment horizontal="distributed" justifyLastLine="1"/>
    </xf>
    <xf numFmtId="0" fontId="5" fillId="3" borderId="11" xfId="0" applyFont="1" applyFill="1" applyBorder="1" applyAlignment="1">
      <alignment horizontal="distributed" justifyLastLine="1"/>
    </xf>
    <xf numFmtId="0" fontId="5" fillId="3" borderId="1" xfId="0" applyFont="1" applyFill="1" applyBorder="1" applyAlignment="1">
      <alignment horizontal="distributed"/>
    </xf>
    <xf numFmtId="0" fontId="5" fillId="3" borderId="5" xfId="0" applyFont="1" applyFill="1" applyBorder="1" applyAlignment="1">
      <alignment horizontal="distributed"/>
    </xf>
    <xf numFmtId="0" fontId="5" fillId="0" borderId="0" xfId="0" applyFont="1" applyAlignment="1">
      <alignment horizontal="center" vertical="distributed"/>
    </xf>
    <xf numFmtId="0" fontId="5" fillId="3" borderId="4" xfId="0" applyFont="1" applyFill="1" applyBorder="1" applyAlignment="1">
      <alignment horizontal="distributed" vertical="distributed" justifyLastLine="1"/>
    </xf>
    <xf numFmtId="0" fontId="5" fillId="3" borderId="4" xfId="0" applyFont="1" applyFill="1" applyBorder="1" applyAlignment="1">
      <alignment horizontal="distributed"/>
    </xf>
    <xf numFmtId="0" fontId="6" fillId="3" borderId="2" xfId="0" applyFont="1" applyFill="1" applyBorder="1" applyAlignment="1">
      <alignment horizontal="distributed"/>
    </xf>
    <xf numFmtId="0" fontId="6" fillId="3" borderId="4" xfId="0" applyFont="1" applyFill="1" applyBorder="1" applyAlignment="1">
      <alignment horizontal="distributed"/>
    </xf>
    <xf numFmtId="0" fontId="5" fillId="3" borderId="7" xfId="0" applyFont="1" applyFill="1" applyBorder="1" applyAlignment="1">
      <alignment horizontal="distributed"/>
    </xf>
    <xf numFmtId="0" fontId="5" fillId="0" borderId="3" xfId="0" applyFont="1" applyBorder="1" applyAlignment="1">
      <alignment horizontal="distributed" vertical="distributed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1" fillId="0" borderId="1" xfId="0" applyFont="1" applyBorder="1" applyAlignment="1" applyProtection="1">
      <alignment horizontal="distributed" shrinkToFit="1"/>
      <protection locked="0" hidden="1"/>
    </xf>
    <xf numFmtId="0" fontId="5" fillId="0" borderId="1" xfId="0" applyFont="1" applyBorder="1" applyAlignment="1">
      <alignment horizontal="distributed" shrinkToFit="1"/>
    </xf>
    <xf numFmtId="38" fontId="5" fillId="0" borderId="1" xfId="1" applyFont="1" applyFill="1" applyBorder="1" applyAlignment="1" applyProtection="1">
      <alignment shrinkToFit="1"/>
      <protection locked="0"/>
    </xf>
    <xf numFmtId="38" fontId="5" fillId="0" borderId="1" xfId="1" applyFont="1" applyFill="1" applyBorder="1" applyProtection="1">
      <protection locked="0" hidden="1"/>
    </xf>
    <xf numFmtId="38" fontId="5" fillId="0" borderId="0" xfId="1" applyFont="1" applyFill="1" applyBorder="1" applyProtection="1">
      <protection locked="0" hidden="1"/>
    </xf>
    <xf numFmtId="0" fontId="4" fillId="0" borderId="0" xfId="0" applyFont="1" applyAlignment="1">
      <alignment shrinkToFit="1"/>
    </xf>
    <xf numFmtId="0" fontId="5" fillId="0" borderId="3" xfId="0" applyFont="1" applyBorder="1" applyAlignment="1" applyProtection="1">
      <alignment horizontal="distributed" vertical="center" shrinkToFit="1"/>
      <protection locked="0" hidden="1"/>
    </xf>
    <xf numFmtId="0" fontId="5" fillId="0" borderId="3" xfId="0" applyFont="1" applyBorder="1" applyAlignment="1">
      <alignment horizontal="distributed" shrinkToFit="1"/>
    </xf>
    <xf numFmtId="38" fontId="5" fillId="0" borderId="3" xfId="1" applyFont="1" applyFill="1" applyBorder="1" applyAlignment="1" applyProtection="1">
      <alignment shrinkToFit="1"/>
      <protection locked="0"/>
    </xf>
    <xf numFmtId="38" fontId="5" fillId="0" borderId="3" xfId="1" applyFont="1" applyFill="1" applyBorder="1" applyAlignment="1" applyProtection="1">
      <alignment horizontal="right" shrinkToFit="1"/>
      <protection locked="0"/>
    </xf>
    <xf numFmtId="38" fontId="5" fillId="0" borderId="3" xfId="1" applyFont="1" applyFill="1" applyBorder="1" applyProtection="1">
      <protection locked="0" hidden="1"/>
    </xf>
    <xf numFmtId="0" fontId="11" fillId="0" borderId="4" xfId="0" applyFont="1" applyBorder="1" applyAlignment="1" applyProtection="1">
      <alignment horizontal="distributed" shrinkToFit="1"/>
      <protection locked="0" hidden="1"/>
    </xf>
    <xf numFmtId="0" fontId="5" fillId="0" borderId="4" xfId="0" applyFont="1" applyBorder="1" applyAlignment="1">
      <alignment horizontal="distributed" shrinkToFit="1"/>
    </xf>
    <xf numFmtId="38" fontId="5" fillId="0" borderId="4" xfId="1" applyFont="1" applyFill="1" applyBorder="1" applyAlignment="1" applyProtection="1">
      <alignment shrinkToFit="1"/>
    </xf>
    <xf numFmtId="0" fontId="11" fillId="4" borderId="1" xfId="0" applyFont="1" applyFill="1" applyBorder="1" applyAlignment="1" applyProtection="1">
      <alignment horizontal="distributed" shrinkToFit="1"/>
      <protection locked="0" hidden="1"/>
    </xf>
    <xf numFmtId="0" fontId="5" fillId="4" borderId="1" xfId="0" applyFont="1" applyFill="1" applyBorder="1" applyAlignment="1">
      <alignment horizontal="distributed" shrinkToFit="1"/>
    </xf>
    <xf numFmtId="38" fontId="5" fillId="4" borderId="1" xfId="1" applyFont="1" applyFill="1" applyBorder="1" applyAlignment="1" applyProtection="1">
      <alignment shrinkToFit="1"/>
      <protection locked="0"/>
    </xf>
    <xf numFmtId="38" fontId="5" fillId="4" borderId="1" xfId="1" applyFont="1" applyFill="1" applyBorder="1" applyProtection="1">
      <protection locked="0" hidden="1"/>
    </xf>
    <xf numFmtId="38" fontId="8" fillId="0" borderId="0" xfId="1" applyFont="1" applyFill="1" applyBorder="1" applyProtection="1">
      <protection locked="0" hidden="1"/>
    </xf>
    <xf numFmtId="0" fontId="13" fillId="0" borderId="0" xfId="0" applyFont="1" applyAlignment="1">
      <alignment shrinkToFit="1"/>
    </xf>
    <xf numFmtId="0" fontId="5" fillId="4" borderId="3" xfId="0" applyFont="1" applyFill="1" applyBorder="1" applyAlignment="1" applyProtection="1">
      <alignment horizontal="distributed" vertical="center" shrinkToFit="1"/>
      <protection locked="0" hidden="1"/>
    </xf>
    <xf numFmtId="0" fontId="5" fillId="4" borderId="3" xfId="0" applyFont="1" applyFill="1" applyBorder="1" applyAlignment="1">
      <alignment horizontal="distributed" shrinkToFit="1"/>
    </xf>
    <xf numFmtId="38" fontId="5" fillId="4" borderId="3" xfId="1" applyFont="1" applyFill="1" applyBorder="1" applyAlignment="1" applyProtection="1">
      <alignment shrinkToFit="1"/>
      <protection locked="0"/>
    </xf>
    <xf numFmtId="38" fontId="5" fillId="4" borderId="3" xfId="1" applyFont="1" applyFill="1" applyBorder="1" applyAlignment="1" applyProtection="1">
      <alignment horizontal="right" shrinkToFit="1"/>
      <protection locked="0"/>
    </xf>
    <xf numFmtId="38" fontId="5" fillId="4" borderId="3" xfId="1" applyFont="1" applyFill="1" applyBorder="1" applyProtection="1">
      <protection locked="0" hidden="1"/>
    </xf>
    <xf numFmtId="0" fontId="11" fillId="4" borderId="4" xfId="0" applyFont="1" applyFill="1" applyBorder="1" applyAlignment="1" applyProtection="1">
      <alignment horizontal="distributed" shrinkToFit="1"/>
      <protection locked="0" hidden="1"/>
    </xf>
    <xf numFmtId="0" fontId="5" fillId="4" borderId="4" xfId="0" applyFont="1" applyFill="1" applyBorder="1" applyAlignment="1">
      <alignment horizontal="distributed" shrinkToFit="1"/>
    </xf>
    <xf numFmtId="38" fontId="5" fillId="4" borderId="4" xfId="1" applyFont="1" applyFill="1" applyBorder="1" applyAlignment="1" applyProtection="1">
      <alignment shrinkToFit="1"/>
    </xf>
    <xf numFmtId="38" fontId="5" fillId="4" borderId="4" xfId="1" applyFont="1" applyFill="1" applyBorder="1" applyProtection="1">
      <protection locked="0" hidden="1"/>
    </xf>
    <xf numFmtId="0" fontId="5" fillId="0" borderId="1" xfId="0" applyFont="1" applyBorder="1" applyAlignment="1" applyProtection="1">
      <alignment horizontal="distributed"/>
      <protection locked="0" hidden="1"/>
    </xf>
    <xf numFmtId="0" fontId="5" fillId="0" borderId="1" xfId="0" applyFont="1" applyBorder="1" applyAlignment="1">
      <alignment horizontal="distributed"/>
    </xf>
    <xf numFmtId="38" fontId="5" fillId="0" borderId="3" xfId="1" applyFont="1" applyFill="1" applyBorder="1"/>
    <xf numFmtId="38" fontId="5" fillId="0" borderId="1" xfId="1" applyFont="1" applyFill="1" applyBorder="1" applyProtection="1"/>
    <xf numFmtId="38" fontId="5" fillId="0" borderId="14" xfId="1" applyFont="1" applyFill="1" applyBorder="1"/>
    <xf numFmtId="0" fontId="5" fillId="0" borderId="3" xfId="0" applyFont="1" applyBorder="1" applyAlignment="1" applyProtection="1">
      <alignment horizontal="distributed"/>
      <protection locked="0" hidden="1"/>
    </xf>
    <xf numFmtId="0" fontId="5" fillId="0" borderId="3" xfId="0" applyFont="1" applyBorder="1" applyAlignment="1">
      <alignment horizontal="distributed"/>
    </xf>
    <xf numFmtId="38" fontId="5" fillId="0" borderId="3" xfId="1" applyFont="1" applyFill="1" applyBorder="1" applyProtection="1"/>
    <xf numFmtId="38" fontId="5" fillId="0" borderId="3" xfId="1" applyFont="1" applyFill="1" applyBorder="1" applyAlignment="1" applyProtection="1">
      <alignment horizontal="right"/>
      <protection locked="0" hidden="1"/>
    </xf>
    <xf numFmtId="0" fontId="5" fillId="0" borderId="4" xfId="0" applyFont="1" applyBorder="1" applyAlignment="1" applyProtection="1">
      <alignment horizontal="distributed"/>
      <protection locked="0" hidden="1"/>
    </xf>
    <xf numFmtId="0" fontId="5" fillId="0" borderId="4" xfId="0" applyFont="1" applyBorder="1" applyAlignment="1">
      <alignment horizontal="distributed"/>
    </xf>
    <xf numFmtId="38" fontId="5" fillId="0" borderId="4" xfId="1" applyFont="1" applyFill="1" applyBorder="1" applyProtection="1"/>
    <xf numFmtId="38" fontId="5" fillId="0" borderId="3" xfId="1" applyFont="1" applyFill="1" applyBorder="1" applyAlignment="1" applyProtection="1">
      <alignment horizontal="right"/>
    </xf>
    <xf numFmtId="0" fontId="5" fillId="0" borderId="5" xfId="0" applyFont="1" applyBorder="1" applyAlignment="1">
      <alignment horizontal="distributed"/>
    </xf>
    <xf numFmtId="176" fontId="14" fillId="0" borderId="1" xfId="0" applyNumberFormat="1" applyFont="1" applyBorder="1"/>
    <xf numFmtId="176" fontId="14" fillId="0" borderId="6" xfId="0" applyNumberFormat="1" applyFont="1" applyBorder="1"/>
    <xf numFmtId="38" fontId="14" fillId="0" borderId="6" xfId="0" applyNumberFormat="1" applyFont="1" applyBorder="1" applyAlignment="1">
      <alignment vertical="center"/>
    </xf>
    <xf numFmtId="38" fontId="14" fillId="0" borderId="1" xfId="0" applyNumberFormat="1" applyFont="1" applyBorder="1" applyAlignment="1">
      <alignment vertical="center"/>
    </xf>
    <xf numFmtId="38" fontId="5" fillId="0" borderId="1" xfId="0" applyNumberFormat="1" applyFont="1" applyBorder="1" applyAlignment="1" applyProtection="1">
      <alignment vertical="center"/>
      <protection locked="0" hidden="1"/>
    </xf>
    <xf numFmtId="0" fontId="5" fillId="0" borderId="12" xfId="0" applyFont="1" applyBorder="1" applyAlignment="1">
      <alignment horizontal="distributed"/>
    </xf>
    <xf numFmtId="176" fontId="14" fillId="0" borderId="3" xfId="0" applyNumberFormat="1" applyFont="1" applyBorder="1"/>
    <xf numFmtId="176" fontId="14" fillId="0" borderId="14" xfId="0" applyNumberFormat="1" applyFont="1" applyBorder="1"/>
    <xf numFmtId="38" fontId="14" fillId="0" borderId="14" xfId="0" applyNumberFormat="1" applyFont="1" applyBorder="1" applyAlignment="1">
      <alignment vertical="center"/>
    </xf>
    <xf numFmtId="38" fontId="14" fillId="0" borderId="3" xfId="0" applyNumberFormat="1" applyFont="1" applyBorder="1" applyAlignment="1">
      <alignment vertical="center"/>
    </xf>
    <xf numFmtId="38" fontId="5" fillId="0" borderId="3" xfId="0" applyNumberFormat="1" applyFont="1" applyBorder="1" applyAlignment="1" applyProtection="1">
      <alignment vertical="center"/>
      <protection locked="0" hidden="1"/>
    </xf>
    <xf numFmtId="0" fontId="5" fillId="0" borderId="7" xfId="0" applyFont="1" applyBorder="1" applyAlignment="1">
      <alignment horizontal="distributed"/>
    </xf>
    <xf numFmtId="176" fontId="14" fillId="0" borderId="4" xfId="0" applyNumberFormat="1" applyFont="1" applyBorder="1"/>
    <xf numFmtId="176" fontId="14" fillId="0" borderId="8" xfId="0" applyNumberFormat="1" applyFont="1" applyBorder="1"/>
    <xf numFmtId="38" fontId="14" fillId="0" borderId="8" xfId="0" applyNumberFormat="1" applyFont="1" applyBorder="1" applyAlignment="1">
      <alignment vertical="center"/>
    </xf>
    <xf numFmtId="38" fontId="14" fillId="0" borderId="4" xfId="0" applyNumberFormat="1" applyFont="1" applyBorder="1" applyAlignment="1">
      <alignment vertical="center"/>
    </xf>
    <xf numFmtId="38" fontId="5" fillId="0" borderId="4" xfId="0" applyNumberFormat="1" applyFont="1" applyBorder="1" applyAlignment="1" applyProtection="1">
      <alignment vertical="center"/>
      <protection locked="0" hidden="1"/>
    </xf>
    <xf numFmtId="38" fontId="5" fillId="0" borderId="1" xfId="0" applyNumberFormat="1" applyFont="1" applyBorder="1"/>
    <xf numFmtId="0" fontId="4" fillId="0" borderId="1" xfId="0" applyFont="1" applyBorder="1"/>
    <xf numFmtId="38" fontId="5" fillId="0" borderId="14" xfId="1" applyFont="1" applyFill="1" applyBorder="1" applyAlignment="1">
      <alignment horizontal="right"/>
    </xf>
    <xf numFmtId="38" fontId="5" fillId="0" borderId="3" xfId="0" applyNumberFormat="1" applyFont="1" applyBorder="1"/>
    <xf numFmtId="0" fontId="4" fillId="0" borderId="3" xfId="0" applyFont="1" applyBorder="1"/>
    <xf numFmtId="38" fontId="5" fillId="0" borderId="7" xfId="1" applyFont="1" applyFill="1" applyBorder="1" applyProtection="1"/>
    <xf numFmtId="38" fontId="5" fillId="0" borderId="4" xfId="0" applyNumberFormat="1" applyFont="1" applyBorder="1"/>
    <xf numFmtId="0" fontId="4" fillId="0" borderId="4" xfId="0" applyFont="1" applyBorder="1"/>
    <xf numFmtId="38" fontId="5" fillId="0" borderId="3" xfId="1" applyFont="1" applyFill="1" applyBorder="1" applyAlignment="1">
      <alignment horizontal="right"/>
    </xf>
    <xf numFmtId="38" fontId="5" fillId="0" borderId="7" xfId="1" applyFont="1" applyFill="1" applyBorder="1" applyAlignment="1" applyProtection="1">
      <alignment horizontal="right"/>
    </xf>
    <xf numFmtId="0" fontId="5" fillId="3" borderId="1" xfId="0" applyFont="1" applyFill="1" applyBorder="1" applyAlignment="1" applyProtection="1">
      <alignment horizontal="distributed"/>
      <protection locked="0" hidden="1"/>
    </xf>
    <xf numFmtId="38" fontId="5" fillId="3" borderId="1" xfId="1" applyFont="1" applyFill="1" applyBorder="1" applyProtection="1"/>
    <xf numFmtId="0" fontId="13" fillId="0" borderId="0" xfId="0" applyFont="1"/>
    <xf numFmtId="0" fontId="5" fillId="3" borderId="3" xfId="0" applyFont="1" applyFill="1" applyBorder="1" applyAlignment="1" applyProtection="1">
      <alignment horizontal="distributed"/>
      <protection locked="0" hidden="1"/>
    </xf>
    <xf numFmtId="0" fontId="5" fillId="3" borderId="3" xfId="0" applyFont="1" applyFill="1" applyBorder="1" applyAlignment="1">
      <alignment horizontal="distributed"/>
    </xf>
    <xf numFmtId="38" fontId="5" fillId="3" borderId="3" xfId="1" applyFont="1" applyFill="1" applyBorder="1" applyProtection="1"/>
    <xf numFmtId="0" fontId="5" fillId="3" borderId="4" xfId="0" applyFont="1" applyFill="1" applyBorder="1" applyAlignment="1" applyProtection="1">
      <alignment horizontal="distributed"/>
      <protection locked="0" hidden="1"/>
    </xf>
    <xf numFmtId="38" fontId="5" fillId="3" borderId="4" xfId="1" applyFont="1" applyFill="1" applyBorder="1" applyProtection="1"/>
    <xf numFmtId="3" fontId="5" fillId="0" borderId="1" xfId="0" applyNumberFormat="1" applyFont="1" applyBorder="1" applyAlignment="1" applyProtection="1">
      <alignment horizontal="right"/>
      <protection locked="0" hidden="1"/>
    </xf>
    <xf numFmtId="3" fontId="5" fillId="0" borderId="1" xfId="0" applyNumberFormat="1" applyFont="1" applyBorder="1" applyAlignment="1" applyProtection="1">
      <alignment shrinkToFit="1"/>
      <protection locked="0"/>
    </xf>
    <xf numFmtId="3" fontId="5" fillId="0" borderId="1" xfId="0" applyNumberFormat="1" applyFont="1" applyBorder="1"/>
    <xf numFmtId="38" fontId="5" fillId="0" borderId="0" xfId="0" applyNumberFormat="1" applyFont="1" applyProtection="1">
      <protection locked="0" hidden="1"/>
    </xf>
    <xf numFmtId="3" fontId="5" fillId="0" borderId="3" xfId="0" applyNumberFormat="1" applyFont="1" applyBorder="1" applyProtection="1">
      <protection locked="0" hidden="1"/>
    </xf>
    <xf numFmtId="3" fontId="5" fillId="0" borderId="0" xfId="0" applyNumberFormat="1" applyFont="1" applyProtection="1">
      <protection locked="0" hidden="1"/>
    </xf>
    <xf numFmtId="3" fontId="5" fillId="0" borderId="3" xfId="0" applyNumberFormat="1" applyFont="1" applyBorder="1" applyAlignment="1" applyProtection="1">
      <alignment horizontal="right"/>
      <protection locked="0" hidden="1"/>
    </xf>
    <xf numFmtId="3" fontId="5" fillId="0" borderId="3" xfId="0" applyNumberFormat="1" applyFont="1" applyBorder="1" applyAlignment="1" applyProtection="1">
      <alignment shrinkToFit="1"/>
      <protection locked="0"/>
    </xf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3" xfId="0" applyNumberFormat="1" applyFont="1" applyBorder="1" applyAlignment="1" applyProtection="1">
      <alignment horizontal="right" shrinkToFit="1"/>
      <protection locked="0"/>
    </xf>
    <xf numFmtId="3" fontId="5" fillId="0" borderId="13" xfId="0" applyNumberFormat="1" applyFont="1" applyBorder="1"/>
    <xf numFmtId="3" fontId="5" fillId="0" borderId="1" xfId="0" applyNumberFormat="1" applyFont="1" applyBorder="1" applyAlignment="1" applyProtection="1">
      <alignment horizontal="right" shrinkToFit="1"/>
      <protection locked="0"/>
    </xf>
    <xf numFmtId="0" fontId="5" fillId="0" borderId="0" xfId="0" applyFont="1" applyProtection="1">
      <protection locked="0" hidden="1"/>
    </xf>
    <xf numFmtId="3" fontId="5" fillId="0" borderId="4" xfId="0" applyNumberFormat="1" applyFont="1" applyBorder="1" applyAlignment="1">
      <alignment horizontal="right"/>
    </xf>
    <xf numFmtId="3" fontId="5" fillId="3" borderId="1" xfId="0" applyNumberFormat="1" applyFont="1" applyFill="1" applyBorder="1"/>
    <xf numFmtId="3" fontId="8" fillId="0" borderId="0" xfId="0" applyNumberFormat="1" applyFont="1" applyProtection="1">
      <protection locked="0" hidden="1"/>
    </xf>
    <xf numFmtId="3" fontId="5" fillId="3" borderId="3" xfId="0" applyNumberFormat="1" applyFont="1" applyFill="1" applyBorder="1"/>
    <xf numFmtId="3" fontId="5" fillId="3" borderId="4" xfId="0" applyNumberFormat="1" applyFont="1" applyFill="1" applyBorder="1"/>
    <xf numFmtId="3" fontId="8" fillId="0" borderId="0" xfId="0" applyNumberFormat="1" applyFont="1"/>
    <xf numFmtId="0" fontId="5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3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 applyAlignment="1" applyProtection="1">
      <alignment horizontal="right"/>
      <protection locked="0" hidden="1"/>
    </xf>
    <xf numFmtId="38" fontId="5" fillId="0" borderId="1" xfId="1" applyFont="1" applyFill="1" applyBorder="1" applyAlignment="1" applyProtection="1">
      <alignment horizontal="right"/>
      <protection locked="0" hidden="1"/>
    </xf>
    <xf numFmtId="3" fontId="5" fillId="0" borderId="1" xfId="0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distributed" vertical="center"/>
    </xf>
    <xf numFmtId="0" fontId="5" fillId="3" borderId="3" xfId="0" applyFont="1" applyFill="1" applyBorder="1" applyAlignment="1">
      <alignment horizontal="distributed" vertical="center"/>
    </xf>
    <xf numFmtId="38" fontId="5" fillId="5" borderId="3" xfId="1" applyFont="1" applyFill="1" applyBorder="1" applyAlignment="1" applyProtection="1">
      <alignment horizontal="right"/>
      <protection locked="0" hidden="1"/>
    </xf>
    <xf numFmtId="0" fontId="5" fillId="3" borderId="4" xfId="0" applyFont="1" applyFill="1" applyBorder="1" applyAlignment="1">
      <alignment horizontal="distributed" vertical="center"/>
    </xf>
    <xf numFmtId="38" fontId="5" fillId="0" borderId="1" xfId="1" applyFont="1" applyFill="1" applyBorder="1" applyAlignment="1" applyProtection="1">
      <alignment horizontal="right"/>
    </xf>
    <xf numFmtId="0" fontId="5" fillId="0" borderId="15" xfId="0" applyFont="1" applyBorder="1" applyProtection="1">
      <protection locked="0" hidden="1"/>
    </xf>
    <xf numFmtId="3" fontId="5" fillId="0" borderId="1" xfId="0" applyNumberFormat="1" applyFont="1" applyBorder="1" applyProtection="1">
      <protection locked="0" hidden="1"/>
    </xf>
    <xf numFmtId="38" fontId="5" fillId="0" borderId="4" xfId="1" applyFont="1" applyFill="1" applyBorder="1" applyAlignment="1" applyProtection="1">
      <alignment horizontal="right"/>
    </xf>
    <xf numFmtId="38" fontId="5" fillId="0" borderId="0" xfId="1" applyFont="1" applyFill="1" applyBorder="1" applyAlignment="1" applyProtection="1">
      <alignment horizontal="right"/>
      <protection locked="0" hidden="1"/>
    </xf>
    <xf numFmtId="38" fontId="5" fillId="0" borderId="1" xfId="0" applyNumberFormat="1" applyFont="1" applyBorder="1" applyProtection="1">
      <protection locked="0" hidden="1"/>
    </xf>
    <xf numFmtId="3" fontId="5" fillId="0" borderId="15" xfId="0" applyNumberFormat="1" applyFont="1" applyBorder="1" applyProtection="1">
      <protection locked="0" hidden="1"/>
    </xf>
    <xf numFmtId="0" fontId="5" fillId="0" borderId="15" xfId="0" applyFont="1" applyBorder="1" applyAlignment="1" applyProtection="1">
      <alignment horizontal="right"/>
      <protection locked="0" hidden="1"/>
    </xf>
    <xf numFmtId="3" fontId="5" fillId="3" borderId="1" xfId="0" applyNumberFormat="1" applyFont="1" applyFill="1" applyBorder="1" applyProtection="1">
      <protection locked="0" hidden="1"/>
    </xf>
    <xf numFmtId="3" fontId="5" fillId="3" borderId="3" xfId="0" applyNumberFormat="1" applyFont="1" applyFill="1" applyBorder="1" applyProtection="1">
      <protection locked="0" hidden="1"/>
    </xf>
    <xf numFmtId="3" fontId="14" fillId="4" borderId="3" xfId="0" applyNumberFormat="1" applyFont="1" applyFill="1" applyBorder="1" applyAlignment="1">
      <alignment vertical="center"/>
    </xf>
    <xf numFmtId="3" fontId="5" fillId="3" borderId="12" xfId="0" applyNumberFormat="1" applyFont="1" applyFill="1" applyBorder="1"/>
    <xf numFmtId="38" fontId="13" fillId="0" borderId="0" xfId="0" applyNumberFormat="1" applyFont="1"/>
    <xf numFmtId="38" fontId="5" fillId="3" borderId="3" xfId="1" applyFont="1" applyFill="1" applyBorder="1" applyAlignment="1" applyProtection="1">
      <alignment horizontal="right"/>
      <protection locked="0" hidden="1"/>
    </xf>
    <xf numFmtId="38" fontId="5" fillId="3" borderId="4" xfId="1" applyFont="1" applyFill="1" applyBorder="1" applyAlignment="1" applyProtection="1">
      <alignment horizontal="right"/>
      <protection locked="0" hidden="1"/>
    </xf>
    <xf numFmtId="0" fontId="5" fillId="3" borderId="12" xfId="0" applyFont="1" applyFill="1" applyBorder="1" applyAlignment="1">
      <alignment horizontal="distributed"/>
    </xf>
    <xf numFmtId="3" fontId="5" fillId="3" borderId="4" xfId="0" applyNumberFormat="1" applyFont="1" applyFill="1" applyBorder="1" applyProtection="1">
      <protection locked="0" hidden="1"/>
    </xf>
    <xf numFmtId="0" fontId="8" fillId="0" borderId="0" xfId="0" applyFont="1" applyAlignment="1">
      <alignment horizontal="distributed"/>
    </xf>
    <xf numFmtId="3" fontId="8" fillId="0" borderId="0" xfId="0" applyNumberFormat="1" applyFont="1" applyAlignment="1" applyProtection="1">
      <alignment shrinkToFit="1"/>
      <protection locked="0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8" fontId="5" fillId="0" borderId="0" xfId="0" applyNumberFormat="1" applyFont="1" applyAlignment="1">
      <alignment horizontal="left"/>
    </xf>
    <xf numFmtId="38" fontId="8" fillId="0" borderId="0" xfId="0" applyNumberFormat="1" applyFont="1" applyAlignment="1">
      <alignment horizontal="right"/>
    </xf>
    <xf numFmtId="38" fontId="5" fillId="0" borderId="0" xfId="0" applyNumberFormat="1" applyFont="1" applyAlignment="1">
      <alignment horizontal="right"/>
    </xf>
    <xf numFmtId="0" fontId="15" fillId="0" borderId="0" xfId="0" applyFont="1"/>
    <xf numFmtId="38" fontId="7" fillId="0" borderId="0" xfId="0" applyNumberFormat="1" applyFont="1" applyAlignment="1">
      <alignment horizontal="right"/>
    </xf>
    <xf numFmtId="38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3" fontId="7" fillId="0" borderId="0" xfId="0" applyNumberFormat="1" applyFont="1"/>
    <xf numFmtId="3" fontId="15" fillId="0" borderId="0" xfId="0" applyNumberFormat="1" applyFont="1"/>
    <xf numFmtId="38" fontId="7" fillId="0" borderId="0" xfId="0" applyNumberFormat="1" applyFont="1"/>
    <xf numFmtId="0" fontId="7" fillId="0" borderId="0" xfId="0" applyFont="1" applyAlignment="1">
      <alignment horizontal="distributed"/>
    </xf>
    <xf numFmtId="38" fontId="7" fillId="0" borderId="0" xfId="1" applyFont="1" applyFill="1" applyBorder="1" applyProtection="1">
      <protection locked="0" hidden="1"/>
    </xf>
    <xf numFmtId="3" fontId="7" fillId="0" borderId="0" xfId="0" applyNumberFormat="1" applyFont="1" applyProtection="1">
      <protection locked="0" hidden="1"/>
    </xf>
    <xf numFmtId="0" fontId="15" fillId="0" borderId="0" xfId="0" applyFont="1" applyAlignment="1">
      <alignment horizontal="distributed"/>
    </xf>
    <xf numFmtId="38" fontId="15" fillId="0" borderId="0" xfId="1" applyFont="1" applyFill="1" applyBorder="1" applyProtection="1">
      <protection locked="0" hidden="1"/>
    </xf>
    <xf numFmtId="3" fontId="15" fillId="0" borderId="0" xfId="0" applyNumberFormat="1" applyFont="1" applyProtection="1">
      <protection locked="0" hidden="1"/>
    </xf>
    <xf numFmtId="0" fontId="5" fillId="0" borderId="0" xfId="0" applyFont="1" applyAlignment="1">
      <alignment horizontal="distributed"/>
    </xf>
    <xf numFmtId="3" fontId="5" fillId="0" borderId="0" xfId="0" applyNumberFormat="1" applyFont="1"/>
    <xf numFmtId="0" fontId="8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3" fontId="4" fillId="0" borderId="0" xfId="0" applyNumberFormat="1" applyFont="1"/>
    <xf numFmtId="0" fontId="5" fillId="0" borderId="0" xfId="0" applyFont="1"/>
    <xf numFmtId="49" fontId="7" fillId="0" borderId="0" xfId="0" applyNumberFormat="1" applyFont="1" applyAlignment="1">
      <alignment vertical="center"/>
    </xf>
    <xf numFmtId="0" fontId="1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top" wrapText="1"/>
    </xf>
    <xf numFmtId="0" fontId="5" fillId="0" borderId="11" xfId="0" applyFont="1" applyBorder="1" applyAlignment="1">
      <alignment horizontal="right" vertical="top" wrapText="1"/>
    </xf>
    <xf numFmtId="180" fontId="5" fillId="6" borderId="2" xfId="0" applyNumberFormat="1" applyFont="1" applyFill="1" applyBorder="1" applyAlignment="1">
      <alignment vertical="center" wrapText="1"/>
    </xf>
    <xf numFmtId="180" fontId="5" fillId="6" borderId="9" xfId="0" applyNumberFormat="1" applyFont="1" applyFill="1" applyBorder="1" applyAlignment="1">
      <alignment vertical="center" wrapText="1"/>
    </xf>
    <xf numFmtId="180" fontId="5" fillId="6" borderId="11" xfId="0" applyNumberFormat="1" applyFont="1" applyFill="1" applyBorder="1" applyAlignment="1">
      <alignment vertical="center" wrapText="1"/>
    </xf>
    <xf numFmtId="180" fontId="5" fillId="6" borderId="2" xfId="0" applyNumberFormat="1" applyFont="1" applyFill="1" applyBorder="1" applyAlignment="1">
      <alignment horizontal="right" vertical="center" wrapText="1"/>
    </xf>
    <xf numFmtId="180" fontId="5" fillId="6" borderId="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9" xfId="0" applyNumberFormat="1" applyFont="1" applyBorder="1" applyAlignment="1">
      <alignment vertical="center" wrapText="1"/>
    </xf>
    <xf numFmtId="180" fontId="5" fillId="0" borderId="11" xfId="0" applyNumberFormat="1" applyFont="1" applyBorder="1" applyAlignment="1">
      <alignment vertical="center" wrapText="1"/>
    </xf>
    <xf numFmtId="180" fontId="5" fillId="0" borderId="4" xfId="0" applyNumberFormat="1" applyFont="1" applyBorder="1" applyAlignment="1">
      <alignment vertical="center" wrapText="1"/>
    </xf>
    <xf numFmtId="49" fontId="8" fillId="0" borderId="15" xfId="0" applyNumberFormat="1" applyFont="1" applyBorder="1" applyAlignment="1">
      <alignment horizontal="center" vertical="center"/>
    </xf>
    <xf numFmtId="180" fontId="10" fillId="0" borderId="15" xfId="0" applyNumberFormat="1" applyFont="1" applyBorder="1" applyAlignment="1">
      <alignment vertical="top" wrapText="1"/>
    </xf>
    <xf numFmtId="180" fontId="17" fillId="0" borderId="15" xfId="0" applyNumberFormat="1" applyFont="1" applyBorder="1" applyAlignment="1">
      <alignment vertical="top" wrapText="1"/>
    </xf>
    <xf numFmtId="180" fontId="10" fillId="0" borderId="0" xfId="0" applyNumberFormat="1" applyFont="1" applyAlignment="1">
      <alignment vertical="top" wrapText="1"/>
    </xf>
    <xf numFmtId="180" fontId="8" fillId="0" borderId="0" xfId="0" applyNumberFormat="1" applyFont="1" applyAlignment="1">
      <alignment vertical="top" wrapText="1"/>
    </xf>
    <xf numFmtId="180" fontId="8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/>
    </xf>
    <xf numFmtId="0" fontId="11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180" fontId="14" fillId="0" borderId="0" xfId="0" applyNumberFormat="1" applyFont="1" applyAlignment="1">
      <alignment vertical="top"/>
    </xf>
    <xf numFmtId="0" fontId="5" fillId="0" borderId="0" xfId="0" applyFont="1" applyAlignment="1">
      <alignment shrinkToFit="1"/>
    </xf>
    <xf numFmtId="49" fontId="5" fillId="0" borderId="0" xfId="0" applyNumberFormat="1" applyFont="1"/>
    <xf numFmtId="0" fontId="9" fillId="2" borderId="1" xfId="0" applyFont="1" applyFill="1" applyBorder="1" applyAlignment="1">
      <alignment horizontal="distributed" vertical="center" wrapText="1" justifyLastLine="1"/>
    </xf>
    <xf numFmtId="0" fontId="9" fillId="2" borderId="5" xfId="0" applyFont="1" applyFill="1" applyBorder="1" applyAlignment="1">
      <alignment horizontal="distributed" vertical="center" wrapText="1" justifyLastLine="1"/>
    </xf>
    <xf numFmtId="0" fontId="9" fillId="2" borderId="6" xfId="0" applyFont="1" applyFill="1" applyBorder="1" applyAlignment="1">
      <alignment horizontal="distributed" vertical="center" wrapText="1" justifyLastLine="1"/>
    </xf>
    <xf numFmtId="0" fontId="6" fillId="2" borderId="10" xfId="0" applyFont="1" applyFill="1" applyBorder="1" applyAlignment="1">
      <alignment horizontal="distributed" vertical="center" wrapText="1" justifyLastLine="1"/>
    </xf>
    <xf numFmtId="0" fontId="6" fillId="2" borderId="6" xfId="0" applyFont="1" applyFill="1" applyBorder="1" applyAlignment="1">
      <alignment horizontal="distributed" vertical="center" wrapText="1" justifyLastLine="1"/>
    </xf>
    <xf numFmtId="0" fontId="9" fillId="2" borderId="15" xfId="0" applyFont="1" applyFill="1" applyBorder="1" applyAlignment="1">
      <alignment horizontal="distributed" vertical="center" wrapText="1" justifyLastLine="1"/>
    </xf>
    <xf numFmtId="0" fontId="18" fillId="2" borderId="10" xfId="0" applyFont="1" applyFill="1" applyBorder="1" applyAlignment="1">
      <alignment horizontal="distributed" vertical="center" wrapText="1" justifyLastLine="1"/>
    </xf>
    <xf numFmtId="0" fontId="18" fillId="2" borderId="6" xfId="0" applyFont="1" applyFill="1" applyBorder="1" applyAlignment="1">
      <alignment horizontal="distributed" vertical="center" wrapText="1" justifyLastLine="1"/>
    </xf>
    <xf numFmtId="49" fontId="5" fillId="3" borderId="12" xfId="0" applyNumberFormat="1" applyFont="1" applyFill="1" applyBorder="1" applyAlignment="1">
      <alignment horizontal="distributed" vertical="center" wrapText="1" justifyLastLine="1"/>
    </xf>
    <xf numFmtId="0" fontId="9" fillId="2" borderId="3" xfId="0" applyFont="1" applyFill="1" applyBorder="1" applyAlignment="1">
      <alignment horizontal="distributed" vertical="center" wrapText="1" justifyLastLine="1"/>
    </xf>
    <xf numFmtId="0" fontId="9" fillId="2" borderId="12" xfId="0" applyFont="1" applyFill="1" applyBorder="1" applyAlignment="1">
      <alignment horizontal="distributed" vertical="center" wrapText="1" justifyLastLine="1"/>
    </xf>
    <xf numFmtId="0" fontId="9" fillId="2" borderId="14" xfId="0" applyFont="1" applyFill="1" applyBorder="1" applyAlignment="1">
      <alignment horizontal="distributed" vertical="center" wrapText="1" justifyLastLine="1"/>
    </xf>
    <xf numFmtId="0" fontId="6" fillId="2" borderId="1" xfId="0" applyFont="1" applyFill="1" applyBorder="1" applyAlignment="1">
      <alignment horizontal="distributed" vertical="center" wrapText="1" justifyLastLine="1"/>
    </xf>
    <xf numFmtId="0" fontId="19" fillId="2" borderId="1" xfId="0" applyFont="1" applyFill="1" applyBorder="1" applyAlignment="1">
      <alignment horizontal="distributed" vertical="center" wrapText="1" justifyLastLine="1"/>
    </xf>
    <xf numFmtId="0" fontId="9" fillId="2" borderId="4" xfId="0" applyFont="1" applyFill="1" applyBorder="1" applyAlignment="1">
      <alignment horizontal="distributed" vertical="center" wrapText="1" justifyLastLine="1"/>
    </xf>
    <xf numFmtId="0" fontId="9" fillId="2" borderId="16" xfId="0" applyFont="1" applyFill="1" applyBorder="1" applyAlignment="1">
      <alignment horizontal="distributed" vertical="center" wrapText="1" justifyLastLine="1"/>
    </xf>
    <xf numFmtId="0" fontId="9" fillId="2" borderId="8" xfId="0" applyFont="1" applyFill="1" applyBorder="1" applyAlignment="1">
      <alignment horizontal="distributed" vertical="center" wrapText="1" justifyLastLine="1"/>
    </xf>
    <xf numFmtId="0" fontId="6" fillId="2" borderId="4" xfId="0" applyFont="1" applyFill="1" applyBorder="1" applyAlignment="1">
      <alignment horizontal="distributed" vertical="center" wrapText="1" justifyLastLine="1"/>
    </xf>
    <xf numFmtId="0" fontId="9" fillId="2" borderId="7" xfId="0" applyFont="1" applyFill="1" applyBorder="1" applyAlignment="1">
      <alignment horizontal="distributed" vertical="center" wrapText="1" justifyLastLine="1"/>
    </xf>
    <xf numFmtId="0" fontId="19" fillId="2" borderId="8" xfId="0" applyFont="1" applyFill="1" applyBorder="1" applyAlignment="1">
      <alignment horizontal="distributed" vertical="center" wrapText="1" justifyLastLine="1"/>
    </xf>
    <xf numFmtId="0" fontId="19" fillId="2" borderId="4" xfId="0" applyFont="1" applyFill="1" applyBorder="1" applyAlignment="1">
      <alignment horizontal="distributed" vertical="center" wrapText="1" justifyLastLine="1"/>
    </xf>
    <xf numFmtId="0" fontId="14" fillId="0" borderId="11" xfId="0" applyFont="1" applyBorder="1" applyAlignment="1">
      <alignment horizontal="right" vertical="top" wrapText="1"/>
    </xf>
    <xf numFmtId="49" fontId="5" fillId="3" borderId="9" xfId="0" applyNumberFormat="1" applyFont="1" applyFill="1" applyBorder="1" applyAlignment="1">
      <alignment horizontal="distributed" vertical="center" wrapText="1"/>
    </xf>
    <xf numFmtId="38" fontId="5" fillId="6" borderId="2" xfId="2" applyFont="1" applyFill="1" applyBorder="1" applyAlignment="1">
      <alignment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176" fontId="5" fillId="0" borderId="4" xfId="0" applyNumberFormat="1" applyFont="1" applyBorder="1" applyAlignment="1">
      <alignment horizontal="right" vertical="center" wrapText="1"/>
    </xf>
    <xf numFmtId="38" fontId="5" fillId="0" borderId="11" xfId="2" applyFont="1" applyBorder="1" applyAlignment="1">
      <alignment vertical="center" wrapText="1"/>
    </xf>
    <xf numFmtId="38" fontId="5" fillId="0" borderId="2" xfId="2" applyFont="1" applyBorder="1" applyAlignment="1">
      <alignment vertical="center" wrapText="1"/>
    </xf>
    <xf numFmtId="38" fontId="5" fillId="6" borderId="2" xfId="2" applyFont="1" applyFill="1" applyBorder="1" applyAlignment="1">
      <alignment horizontal="right" vertical="center" wrapText="1"/>
    </xf>
    <xf numFmtId="38" fontId="5" fillId="6" borderId="9" xfId="2" applyFont="1" applyFill="1" applyBorder="1" applyAlignment="1">
      <alignment vertical="center" wrapText="1"/>
    </xf>
    <xf numFmtId="38" fontId="5" fillId="6" borderId="11" xfId="2" applyFont="1" applyFill="1" applyBorder="1" applyAlignment="1">
      <alignment vertical="center" wrapText="1"/>
    </xf>
    <xf numFmtId="38" fontId="5" fillId="6" borderId="11" xfId="2" applyFont="1" applyFill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38" fontId="5" fillId="0" borderId="2" xfId="2" applyFont="1" applyBorder="1" applyAlignment="1">
      <alignment horizontal="right" vertical="center" wrapText="1"/>
    </xf>
    <xf numFmtId="38" fontId="5" fillId="0" borderId="9" xfId="2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38" fontId="10" fillId="0" borderId="15" xfId="2" applyFont="1" applyBorder="1" applyAlignment="1">
      <alignment vertical="top" wrapText="1"/>
    </xf>
    <xf numFmtId="176" fontId="10" fillId="0" borderId="0" xfId="0" applyNumberFormat="1" applyFont="1" applyAlignment="1">
      <alignment horizontal="right" vertical="center" wrapText="1"/>
    </xf>
    <xf numFmtId="38" fontId="10" fillId="0" borderId="0" xfId="2" applyFont="1" applyBorder="1" applyAlignment="1">
      <alignment vertical="top" wrapText="1"/>
    </xf>
    <xf numFmtId="0" fontId="21" fillId="0" borderId="0" xfId="0" applyFont="1" applyAlignment="1">
      <alignment vertical="top"/>
    </xf>
    <xf numFmtId="49" fontId="18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176" fontId="4" fillId="0" borderId="0" xfId="0" applyNumberFormat="1" applyFont="1"/>
    <xf numFmtId="49" fontId="5" fillId="3" borderId="9" xfId="0" applyNumberFormat="1" applyFont="1" applyFill="1" applyBorder="1" applyAlignment="1">
      <alignment horizontal="distributed" vertical="center" wrapText="1" justifyLastLine="1"/>
    </xf>
    <xf numFmtId="49" fontId="5" fillId="3" borderId="11" xfId="0" applyNumberFormat="1" applyFont="1" applyFill="1" applyBorder="1" applyAlignment="1">
      <alignment horizontal="distributed" vertical="center" wrapText="1" justifyLastLine="1"/>
    </xf>
    <xf numFmtId="49" fontId="5" fillId="3" borderId="9" xfId="0" applyNumberFormat="1" applyFont="1" applyFill="1" applyBorder="1" applyAlignment="1">
      <alignment horizontal="distributed" vertical="center" wrapText="1"/>
    </xf>
    <xf numFmtId="49" fontId="5" fillId="3" borderId="11" xfId="0" applyNumberFormat="1" applyFont="1" applyFill="1" applyBorder="1" applyAlignment="1">
      <alignment horizontal="distributed" vertical="center" wrapText="1"/>
    </xf>
    <xf numFmtId="176" fontId="5" fillId="0" borderId="2" xfId="0" applyNumberFormat="1" applyFont="1" applyBorder="1" applyAlignment="1">
      <alignment horizontal="right" vertical="top" wrapText="1"/>
    </xf>
    <xf numFmtId="176" fontId="5" fillId="0" borderId="0" xfId="0" applyNumberFormat="1" applyFont="1" applyAlignment="1">
      <alignment vertical="top" wrapText="1"/>
    </xf>
    <xf numFmtId="176" fontId="8" fillId="0" borderId="0" xfId="0" applyNumberFormat="1" applyFont="1" applyAlignment="1">
      <alignment vertical="top" wrapText="1"/>
    </xf>
    <xf numFmtId="49" fontId="5" fillId="3" borderId="11" xfId="0" applyNumberFormat="1" applyFont="1" applyFill="1" applyBorder="1" applyAlignment="1">
      <alignment horizontal="distributed" vertical="center" wrapText="1"/>
    </xf>
    <xf numFmtId="176" fontId="4" fillId="0" borderId="2" xfId="0" applyNumberFormat="1" applyFont="1" applyBorder="1" applyAlignment="1">
      <alignment horizontal="right" vertical="top" wrapText="1"/>
    </xf>
    <xf numFmtId="49" fontId="6" fillId="0" borderId="0" xfId="0" applyNumberFormat="1" applyFont="1" applyAlignment="1">
      <alignment vertical="top"/>
    </xf>
    <xf numFmtId="49" fontId="6" fillId="0" borderId="0" xfId="0" applyNumberFormat="1" applyFont="1"/>
    <xf numFmtId="0" fontId="22" fillId="0" borderId="0" xfId="0" applyFont="1" applyAlignment="1">
      <alignment vertical="center"/>
    </xf>
    <xf numFmtId="49" fontId="23" fillId="0" borderId="0" xfId="0" applyNumberFormat="1" applyFont="1"/>
    <xf numFmtId="176" fontId="6" fillId="0" borderId="0" xfId="0" applyNumberFormat="1" applyFont="1"/>
    <xf numFmtId="0" fontId="4" fillId="0" borderId="0" xfId="0" applyFont="1"/>
    <xf numFmtId="0" fontId="24" fillId="0" borderId="0" xfId="0" applyFont="1"/>
    <xf numFmtId="49" fontId="25" fillId="0" borderId="0" xfId="0" applyNumberFormat="1" applyFont="1"/>
    <xf numFmtId="49" fontId="24" fillId="0" borderId="0" xfId="0" applyNumberFormat="1" applyFont="1"/>
    <xf numFmtId="0" fontId="26" fillId="0" borderId="0" xfId="0" applyFont="1" applyAlignment="1">
      <alignment horizontal="distributed" vertical="center" wrapText="1"/>
    </xf>
    <xf numFmtId="49" fontId="26" fillId="7" borderId="17" xfId="0" applyNumberFormat="1" applyFont="1" applyFill="1" applyBorder="1" applyAlignment="1">
      <alignment horizontal="distributed" vertical="center" wrapText="1" justifyLastLine="1"/>
    </xf>
    <xf numFmtId="0" fontId="26" fillId="8" borderId="17" xfId="0" applyFont="1" applyFill="1" applyBorder="1" applyAlignment="1">
      <alignment horizontal="distributed" vertical="center" wrapText="1" justifyLastLine="1"/>
    </xf>
    <xf numFmtId="0" fontId="24" fillId="0" borderId="0" xfId="0" applyFont="1" applyAlignment="1">
      <alignment horizontal="distributed" vertical="center" wrapText="1"/>
    </xf>
    <xf numFmtId="0" fontId="26" fillId="8" borderId="18" xfId="0" applyFont="1" applyFill="1" applyBorder="1" applyAlignment="1">
      <alignment horizontal="distributed" vertical="center" wrapText="1" justifyLastLine="1"/>
    </xf>
    <xf numFmtId="0" fontId="26" fillId="0" borderId="0" xfId="0" applyFont="1" applyAlignment="1">
      <alignment vertical="top" wrapText="1"/>
    </xf>
    <xf numFmtId="49" fontId="26" fillId="7" borderId="19" xfId="0" applyNumberFormat="1" applyFont="1" applyFill="1" applyBorder="1" applyAlignment="1">
      <alignment horizontal="distributed" vertical="center" wrapText="1"/>
    </xf>
    <xf numFmtId="49" fontId="26" fillId="7" borderId="20" xfId="0" applyNumberFormat="1" applyFont="1" applyFill="1" applyBorder="1" applyAlignment="1">
      <alignment horizontal="distributed" vertical="center" wrapText="1"/>
    </xf>
    <xf numFmtId="0" fontId="26" fillId="0" borderId="17" xfId="0" applyFont="1" applyBorder="1" applyAlignment="1">
      <alignment horizontal="right" vertical="top" wrapText="1"/>
    </xf>
    <xf numFmtId="0" fontId="26" fillId="0" borderId="0" xfId="0" applyFont="1" applyAlignment="1">
      <alignment horizontal="right" vertical="top" wrapText="1"/>
    </xf>
    <xf numFmtId="49" fontId="5" fillId="7" borderId="17" xfId="0" applyNumberFormat="1" applyFont="1" applyFill="1" applyBorder="1" applyAlignment="1">
      <alignment horizontal="distributed" vertical="center" wrapText="1"/>
    </xf>
    <xf numFmtId="176" fontId="26" fillId="0" borderId="17" xfId="0" applyNumberFormat="1" applyFont="1" applyBorder="1" applyAlignment="1">
      <alignment horizontal="right" vertical="top" wrapText="1"/>
    </xf>
    <xf numFmtId="176" fontId="26" fillId="0" borderId="0" xfId="0" applyNumberFormat="1" applyFont="1" applyAlignment="1">
      <alignment horizontal="right" vertical="top" wrapText="1"/>
    </xf>
    <xf numFmtId="176" fontId="26" fillId="0" borderId="0" xfId="0" applyNumberFormat="1" applyFont="1" applyAlignment="1">
      <alignment vertical="top" wrapText="1"/>
    </xf>
    <xf numFmtId="0" fontId="27" fillId="0" borderId="0" xfId="0" applyFont="1" applyAlignment="1">
      <alignment vertical="top" wrapText="1"/>
    </xf>
    <xf numFmtId="176" fontId="27" fillId="0" borderId="0" xfId="0" applyNumberFormat="1" applyFont="1" applyAlignment="1">
      <alignment horizontal="right" vertical="top" wrapText="1"/>
    </xf>
    <xf numFmtId="49" fontId="26" fillId="7" borderId="17" xfId="0" applyNumberFormat="1" applyFont="1" applyFill="1" applyBorder="1" applyAlignment="1">
      <alignment horizontal="distributed" vertical="center" wrapText="1"/>
    </xf>
    <xf numFmtId="176" fontId="28" fillId="0" borderId="17" xfId="0" applyNumberFormat="1" applyFont="1" applyBorder="1" applyAlignment="1">
      <alignment horizontal="right" vertical="top" wrapText="1"/>
    </xf>
    <xf numFmtId="176" fontId="28" fillId="0" borderId="0" xfId="0" applyNumberFormat="1" applyFont="1" applyAlignment="1">
      <alignment horizontal="right" vertical="top" wrapText="1"/>
    </xf>
    <xf numFmtId="49" fontId="26" fillId="7" borderId="19" xfId="0" applyNumberFormat="1" applyFont="1" applyFill="1" applyBorder="1" applyAlignment="1">
      <alignment horizontal="distributed" vertical="center" wrapText="1"/>
    </xf>
    <xf numFmtId="49" fontId="26" fillId="7" borderId="21" xfId="0" applyNumberFormat="1" applyFont="1" applyFill="1" applyBorder="1" applyAlignment="1">
      <alignment horizontal="distributed" vertical="center" wrapText="1"/>
    </xf>
    <xf numFmtId="181" fontId="26" fillId="0" borderId="17" xfId="0" applyNumberFormat="1" applyFont="1" applyBorder="1" applyAlignment="1">
      <alignment horizontal="right" vertical="top" wrapText="1"/>
    </xf>
    <xf numFmtId="181" fontId="26" fillId="0" borderId="0" xfId="0" applyNumberFormat="1" applyFont="1" applyAlignment="1">
      <alignment horizontal="right" vertical="top" wrapText="1"/>
    </xf>
    <xf numFmtId="49" fontId="26" fillId="7" borderId="21" xfId="0" applyNumberFormat="1" applyFont="1" applyFill="1" applyBorder="1" applyAlignment="1">
      <alignment horizontal="distributed" vertical="center" wrapText="1"/>
    </xf>
    <xf numFmtId="49" fontId="26" fillId="7" borderId="20" xfId="0" applyNumberFormat="1" applyFont="1" applyFill="1" applyBorder="1" applyAlignment="1">
      <alignment horizontal="distributed" vertical="center" wrapText="1"/>
    </xf>
    <xf numFmtId="176" fontId="27" fillId="0" borderId="17" xfId="0" applyNumberFormat="1" applyFont="1" applyBorder="1" applyAlignment="1">
      <alignment vertical="top" wrapText="1"/>
    </xf>
    <xf numFmtId="176" fontId="27" fillId="0" borderId="0" xfId="0" applyNumberFormat="1" applyFont="1" applyAlignment="1">
      <alignment vertical="top" wrapText="1"/>
    </xf>
    <xf numFmtId="49" fontId="29" fillId="7" borderId="19" xfId="0" applyNumberFormat="1" applyFont="1" applyFill="1" applyBorder="1" applyAlignment="1">
      <alignment horizontal="distributed" vertical="center" wrapText="1"/>
    </xf>
    <xf numFmtId="49" fontId="29" fillId="7" borderId="21" xfId="0" applyNumberFormat="1" applyFont="1" applyFill="1" applyBorder="1" applyAlignment="1">
      <alignment horizontal="distributed" vertical="center" wrapText="1"/>
    </xf>
    <xf numFmtId="49" fontId="29" fillId="7" borderId="20" xfId="0" applyNumberFormat="1" applyFont="1" applyFill="1" applyBorder="1" applyAlignment="1">
      <alignment horizontal="distributed" vertical="center" wrapText="1"/>
    </xf>
    <xf numFmtId="176" fontId="27" fillId="0" borderId="17" xfId="0" applyNumberFormat="1" applyFont="1" applyBorder="1" applyAlignment="1">
      <alignment horizontal="right" vertical="top" wrapText="1"/>
    </xf>
    <xf numFmtId="181" fontId="27" fillId="0" borderId="0" xfId="0" applyNumberFormat="1" applyFont="1" applyAlignment="1">
      <alignment horizontal="right" vertical="top" wrapText="1"/>
    </xf>
    <xf numFmtId="181" fontId="26" fillId="0" borderId="17" xfId="0" applyNumberFormat="1" applyFont="1" applyBorder="1" applyAlignment="1">
      <alignment vertical="top" wrapText="1"/>
    </xf>
    <xf numFmtId="181" fontId="26" fillId="0" borderId="0" xfId="0" applyNumberFormat="1" applyFont="1" applyAlignment="1">
      <alignment vertical="top" wrapText="1"/>
    </xf>
    <xf numFmtId="49" fontId="26" fillId="0" borderId="0" xfId="0" applyNumberFormat="1" applyFont="1" applyAlignment="1">
      <alignment vertical="top" wrapText="1"/>
    </xf>
    <xf numFmtId="49" fontId="30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top"/>
    </xf>
    <xf numFmtId="0" fontId="30" fillId="0" borderId="0" xfId="0" applyFont="1"/>
    <xf numFmtId="0" fontId="30" fillId="0" borderId="0" xfId="0" applyFont="1" applyAlignment="1">
      <alignment vertical="top"/>
    </xf>
    <xf numFmtId="0" fontId="30" fillId="0" borderId="0" xfId="0" applyFont="1" applyAlignment="1">
      <alignment vertical="center"/>
    </xf>
    <xf numFmtId="49" fontId="5" fillId="7" borderId="17" xfId="0" applyNumberFormat="1" applyFont="1" applyFill="1" applyBorder="1" applyAlignment="1">
      <alignment horizontal="distributed" vertical="center" wrapText="1" justifyLastLine="1"/>
    </xf>
    <xf numFmtId="0" fontId="5" fillId="8" borderId="19" xfId="0" applyFont="1" applyFill="1" applyBorder="1" applyAlignment="1">
      <alignment horizontal="distributed" vertical="center" wrapText="1" justifyLastLine="1"/>
    </xf>
    <xf numFmtId="0" fontId="5" fillId="8" borderId="17" xfId="0" applyFont="1" applyFill="1" applyBorder="1" applyAlignment="1">
      <alignment horizontal="distributed" vertical="center" wrapText="1" justifyLastLine="1"/>
    </xf>
    <xf numFmtId="0" fontId="5" fillId="8" borderId="18" xfId="0" applyFont="1" applyFill="1" applyBorder="1" applyAlignment="1">
      <alignment horizontal="distributed" vertical="center" wrapText="1" justifyLastLine="1"/>
    </xf>
    <xf numFmtId="0" fontId="5" fillId="0" borderId="17" xfId="0" applyFont="1" applyBorder="1" applyAlignment="1">
      <alignment horizontal="right" vertical="top" wrapText="1"/>
    </xf>
    <xf numFmtId="176" fontId="5" fillId="0" borderId="17" xfId="0" applyNumberFormat="1" applyFont="1" applyBorder="1" applyAlignment="1">
      <alignment horizontal="right" vertical="center" wrapText="1"/>
    </xf>
    <xf numFmtId="49" fontId="5" fillId="7" borderId="19" xfId="0" applyNumberFormat="1" applyFont="1" applyFill="1" applyBorder="1" applyAlignment="1">
      <alignment horizontal="distributed" vertical="center" wrapText="1"/>
    </xf>
    <xf numFmtId="49" fontId="5" fillId="7" borderId="20" xfId="0" applyNumberFormat="1" applyFont="1" applyFill="1" applyBorder="1" applyAlignment="1">
      <alignment horizontal="distributed" vertical="center" wrapText="1"/>
    </xf>
    <xf numFmtId="176" fontId="5" fillId="0" borderId="18" xfId="0" applyNumberFormat="1" applyFont="1" applyBorder="1" applyAlignment="1">
      <alignment horizontal="right" vertical="center" wrapText="1"/>
    </xf>
    <xf numFmtId="176" fontId="26" fillId="0" borderId="19" xfId="0" applyNumberFormat="1" applyFont="1" applyBorder="1" applyAlignment="1">
      <alignment horizontal="right" vertical="center" wrapText="1"/>
    </xf>
    <xf numFmtId="3" fontId="5" fillId="0" borderId="19" xfId="0" applyNumberFormat="1" applyFont="1" applyBorder="1"/>
    <xf numFmtId="3" fontId="5" fillId="0" borderId="20" xfId="0" applyNumberFormat="1" applyFont="1" applyBorder="1"/>
    <xf numFmtId="176" fontId="5" fillId="0" borderId="20" xfId="0" applyNumberFormat="1" applyFont="1" applyBorder="1" applyAlignment="1">
      <alignment horizontal="right" vertical="center" wrapText="1"/>
    </xf>
    <xf numFmtId="181" fontId="5" fillId="0" borderId="17" xfId="3" applyFont="1" applyBorder="1" applyAlignment="1" applyProtection="1">
      <alignment vertical="top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38" fontId="31" fillId="0" borderId="0" xfId="0" applyNumberFormat="1" applyFont="1" applyAlignment="1">
      <alignment vertical="center"/>
    </xf>
    <xf numFmtId="38" fontId="31" fillId="0" borderId="0" xfId="2" applyFont="1" applyBorder="1" applyAlignment="1">
      <alignment vertical="center"/>
    </xf>
    <xf numFmtId="0" fontId="0" fillId="0" borderId="0" xfId="0" applyAlignment="1">
      <alignment vertical="center"/>
    </xf>
    <xf numFmtId="176" fontId="6" fillId="0" borderId="1" xfId="0" applyNumberFormat="1" applyFont="1" applyBorder="1" applyAlignment="1">
      <alignment horizontal="distributed" vertical="center" wrapText="1" justifyLastLine="1"/>
    </xf>
    <xf numFmtId="49" fontId="5" fillId="3" borderId="2" xfId="0" applyNumberFormat="1" applyFont="1" applyFill="1" applyBorder="1" applyAlignment="1">
      <alignment horizontal="distributed" vertical="center" wrapText="1" justifyLastLine="1"/>
    </xf>
    <xf numFmtId="176" fontId="6" fillId="0" borderId="2" xfId="0" applyNumberFormat="1" applyFont="1" applyBorder="1" applyAlignment="1">
      <alignment horizontal="distributed" vertical="center" wrapText="1" justifyLastLine="1"/>
    </xf>
    <xf numFmtId="49" fontId="5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38" fontId="4" fillId="0" borderId="0" xfId="1" applyFont="1"/>
    <xf numFmtId="0" fontId="7" fillId="0" borderId="0" xfId="4" applyFont="1" applyAlignment="1">
      <alignment horizontal="left"/>
    </xf>
    <xf numFmtId="0" fontId="32" fillId="0" borderId="0" xfId="4" applyFont="1" applyAlignment="1">
      <alignment horizontal="left"/>
    </xf>
    <xf numFmtId="0" fontId="2" fillId="0" borderId="0" xfId="4"/>
    <xf numFmtId="0" fontId="33" fillId="0" borderId="0" xfId="4" applyFont="1"/>
    <xf numFmtId="0" fontId="34" fillId="0" borderId="0" xfId="5" applyFont="1">
      <alignment vertical="center"/>
    </xf>
    <xf numFmtId="0" fontId="5" fillId="4" borderId="5" xfId="4" applyFont="1" applyFill="1" applyBorder="1" applyAlignment="1">
      <alignment horizontal="distributed" vertical="center" wrapText="1" justifyLastLine="1"/>
    </xf>
    <xf numFmtId="0" fontId="5" fillId="4" borderId="6" xfId="4" applyFont="1" applyFill="1" applyBorder="1" applyAlignment="1">
      <alignment horizontal="distributed" vertical="center" wrapText="1" justifyLastLine="1"/>
    </xf>
    <xf numFmtId="0" fontId="5" fillId="2" borderId="1" xfId="4" applyFont="1" applyFill="1" applyBorder="1" applyAlignment="1">
      <alignment horizontal="distributed" vertical="center" wrapText="1" justifyLastLine="1"/>
    </xf>
    <xf numFmtId="0" fontId="5" fillId="4" borderId="7" xfId="4" applyFont="1" applyFill="1" applyBorder="1" applyAlignment="1">
      <alignment horizontal="distributed" vertical="center" wrapText="1" justifyLastLine="1"/>
    </xf>
    <xf numFmtId="0" fontId="5" fillId="4" borderId="8" xfId="4" applyFont="1" applyFill="1" applyBorder="1" applyAlignment="1">
      <alignment horizontal="distributed" vertical="center" wrapText="1" justifyLastLine="1"/>
    </xf>
    <xf numFmtId="0" fontId="5" fillId="2" borderId="4" xfId="4" applyFont="1" applyFill="1" applyBorder="1" applyAlignment="1">
      <alignment horizontal="distributed" vertical="center" wrapText="1" justifyLastLine="1"/>
    </xf>
    <xf numFmtId="0" fontId="36" fillId="4" borderId="9" xfId="5" applyFont="1" applyFill="1" applyBorder="1" applyAlignment="1">
      <alignment horizontal="distributed" vertical="center"/>
    </xf>
    <xf numFmtId="0" fontId="36" fillId="4" borderId="11" xfId="5" applyFont="1" applyFill="1" applyBorder="1" applyAlignment="1">
      <alignment horizontal="distributed" vertical="center"/>
    </xf>
    <xf numFmtId="0" fontId="5" fillId="0" borderId="2" xfId="4" applyFont="1" applyBorder="1" applyAlignment="1">
      <alignment horizontal="right" vertical="top" wrapText="1"/>
    </xf>
    <xf numFmtId="0" fontId="5" fillId="4" borderId="5" xfId="4" applyFont="1" applyFill="1" applyBorder="1" applyAlignment="1">
      <alignment horizontal="distributed" vertical="center" wrapText="1"/>
    </xf>
    <xf numFmtId="0" fontId="5" fillId="4" borderId="6" xfId="4" applyFont="1" applyFill="1" applyBorder="1" applyAlignment="1">
      <alignment horizontal="distributed" vertical="center" wrapText="1"/>
    </xf>
    <xf numFmtId="38" fontId="5" fillId="0" borderId="1" xfId="2" applyFont="1" applyBorder="1" applyAlignment="1">
      <alignment horizontal="right" vertical="top" wrapText="1"/>
    </xf>
    <xf numFmtId="38" fontId="37" fillId="0" borderId="0" xfId="5" applyNumberFormat="1" applyFont="1">
      <alignment vertical="center"/>
    </xf>
    <xf numFmtId="0" fontId="37" fillId="0" borderId="0" xfId="5" applyFont="1">
      <alignment vertical="center"/>
    </xf>
    <xf numFmtId="0" fontId="5" fillId="4" borderId="7" xfId="4" applyFont="1" applyFill="1" applyBorder="1" applyAlignment="1">
      <alignment horizontal="distributed" vertical="center" wrapText="1"/>
    </xf>
    <xf numFmtId="0" fontId="5" fillId="4" borderId="8" xfId="4" applyFont="1" applyFill="1" applyBorder="1" applyAlignment="1">
      <alignment horizontal="distributed" vertical="center" wrapText="1"/>
    </xf>
    <xf numFmtId="182" fontId="5" fillId="0" borderId="4" xfId="2" applyNumberFormat="1" applyFont="1" applyBorder="1" applyAlignment="1">
      <alignment horizontal="right" vertical="top" wrapText="1"/>
    </xf>
    <xf numFmtId="0" fontId="5" fillId="4" borderId="9" xfId="5" applyFont="1" applyFill="1" applyBorder="1" applyAlignment="1">
      <alignment horizontal="distributed" vertical="center"/>
    </xf>
    <xf numFmtId="0" fontId="8" fillId="4" borderId="11" xfId="5" applyFont="1" applyFill="1" applyBorder="1" applyAlignment="1">
      <alignment horizontal="distributed" vertical="center"/>
    </xf>
    <xf numFmtId="38" fontId="5" fillId="0" borderId="2" xfId="2" applyFont="1" applyBorder="1" applyAlignment="1">
      <alignment horizontal="right" vertical="top" wrapText="1"/>
    </xf>
    <xf numFmtId="38" fontId="8" fillId="0" borderId="2" xfId="2" applyFont="1" applyBorder="1" applyAlignment="1">
      <alignment horizontal="right" vertical="top" wrapText="1"/>
    </xf>
    <xf numFmtId="0" fontId="5" fillId="4" borderId="9" xfId="4" applyFont="1" applyFill="1" applyBorder="1" applyAlignment="1">
      <alignment horizontal="distributed" vertical="center" wrapText="1"/>
    </xf>
    <xf numFmtId="0" fontId="5" fillId="4" borderId="11" xfId="4" applyFont="1" applyFill="1" applyBorder="1" applyAlignment="1">
      <alignment horizontal="distributed" vertical="center" wrapText="1"/>
    </xf>
    <xf numFmtId="38" fontId="5" fillId="0" borderId="2" xfId="2" applyFont="1" applyBorder="1" applyAlignment="1">
      <alignment vertical="top" wrapText="1"/>
    </xf>
    <xf numFmtId="38" fontId="8" fillId="0" borderId="2" xfId="2" applyFont="1" applyBorder="1" applyAlignment="1">
      <alignment vertical="top" wrapText="1"/>
    </xf>
    <xf numFmtId="0" fontId="5" fillId="4" borderId="9" xfId="4" applyFont="1" applyFill="1" applyBorder="1" applyAlignment="1">
      <alignment horizontal="distributed" vertical="center"/>
    </xf>
    <xf numFmtId="0" fontId="5" fillId="4" borderId="11" xfId="4" applyFont="1" applyFill="1" applyBorder="1" applyAlignment="1">
      <alignment horizontal="distributed" vertical="center"/>
    </xf>
    <xf numFmtId="38" fontId="34" fillId="0" borderId="0" xfId="5" applyNumberFormat="1" applyFont="1">
      <alignment vertical="center"/>
    </xf>
    <xf numFmtId="0" fontId="5" fillId="0" borderId="0" xfId="4" applyFont="1" applyAlignment="1">
      <alignment vertical="top" wrapText="1"/>
    </xf>
    <xf numFmtId="49" fontId="6" fillId="0" borderId="0" xfId="4" applyNumberFormat="1" applyFont="1" applyAlignment="1">
      <alignment vertical="center"/>
    </xf>
    <xf numFmtId="49" fontId="6" fillId="0" borderId="0" xfId="4" applyNumberFormat="1" applyFont="1" applyAlignment="1">
      <alignment horizontal="left" vertical="top"/>
    </xf>
    <xf numFmtId="0" fontId="8" fillId="0" borderId="0" xfId="4" applyFont="1" applyAlignment="1">
      <alignment vertical="top" wrapText="1"/>
    </xf>
    <xf numFmtId="0" fontId="6" fillId="0" borderId="0" xfId="4" applyFont="1"/>
    <xf numFmtId="0" fontId="6" fillId="0" borderId="0" xfId="4" applyFont="1" applyAlignment="1">
      <alignment horizontal="left" vertical="top"/>
    </xf>
    <xf numFmtId="0" fontId="23" fillId="0" borderId="0" xfId="4" applyFont="1" applyAlignment="1">
      <alignment horizontal="left" vertical="top"/>
    </xf>
    <xf numFmtId="0" fontId="1" fillId="0" borderId="0" xfId="5">
      <alignment vertical="center"/>
    </xf>
    <xf numFmtId="38" fontId="1" fillId="0" borderId="0" xfId="5" applyNumberFormat="1">
      <alignment vertical="center"/>
    </xf>
    <xf numFmtId="38" fontId="12" fillId="0" borderId="0" xfId="5" applyNumberFormat="1" applyFont="1">
      <alignment vertical="center"/>
    </xf>
    <xf numFmtId="0" fontId="12" fillId="0" borderId="0" xfId="5" applyFont="1">
      <alignment vertical="center"/>
    </xf>
    <xf numFmtId="0" fontId="5" fillId="3" borderId="4" xfId="0" applyFont="1" applyFill="1" applyBorder="1" applyAlignment="1">
      <alignment horizontal="distributed" vertical="center" wrapText="1" justifyLastLine="1"/>
    </xf>
    <xf numFmtId="0" fontId="5" fillId="2" borderId="4" xfId="0" applyFont="1" applyFill="1" applyBorder="1" applyAlignment="1">
      <alignment horizontal="distributed" vertical="center" wrapText="1" justifyLastLine="1"/>
    </xf>
    <xf numFmtId="0" fontId="5" fillId="0" borderId="3" xfId="0" applyFont="1" applyBorder="1" applyAlignment="1">
      <alignment horizontal="right" vertical="center" wrapText="1" justifyLastLine="1"/>
    </xf>
    <xf numFmtId="176" fontId="5" fillId="0" borderId="3" xfId="0" applyNumberFormat="1" applyFont="1" applyBorder="1" applyAlignment="1">
      <alignment vertical="center" wrapText="1" justifyLastLine="1"/>
    </xf>
    <xf numFmtId="0" fontId="5" fillId="0" borderId="0" xfId="0" applyFont="1" applyAlignment="1">
      <alignment horizontal="center" vertical="center" wrapText="1" justifyLastLine="1"/>
    </xf>
    <xf numFmtId="0" fontId="5" fillId="3" borderId="4" xfId="0" applyFont="1" applyFill="1" applyBorder="1" applyAlignment="1">
      <alignment vertical="center" wrapText="1" justifyLastLine="1"/>
    </xf>
    <xf numFmtId="176" fontId="5" fillId="0" borderId="4" xfId="0" applyNumberFormat="1" applyFont="1" applyBorder="1" applyAlignment="1">
      <alignment vertical="center" wrapText="1" justifyLastLine="1"/>
    </xf>
    <xf numFmtId="0" fontId="6" fillId="0" borderId="0" xfId="0" applyFont="1" applyAlignment="1">
      <alignment vertical="top"/>
    </xf>
    <xf numFmtId="183" fontId="5" fillId="0" borderId="1" xfId="0" applyNumberFormat="1" applyFont="1" applyBorder="1" applyAlignment="1">
      <alignment horizontal="right" vertical="center" wrapText="1"/>
    </xf>
    <xf numFmtId="176" fontId="5" fillId="0" borderId="3" xfId="0" applyNumberFormat="1" applyFont="1" applyBorder="1" applyAlignment="1">
      <alignment vertical="center" wrapText="1"/>
    </xf>
    <xf numFmtId="183" fontId="5" fillId="0" borderId="4" xfId="0" applyNumberFormat="1" applyFont="1" applyBorder="1" applyAlignment="1">
      <alignment vertical="center" wrapText="1"/>
    </xf>
    <xf numFmtId="0" fontId="6" fillId="0" borderId="0" xfId="1" applyNumberFormat="1" applyFont="1"/>
    <xf numFmtId="49" fontId="5" fillId="3" borderId="1" xfId="0" applyNumberFormat="1" applyFont="1" applyFill="1" applyBorder="1" applyAlignment="1">
      <alignment horizontal="distributed" vertical="center" wrapText="1" justifyLastLine="1"/>
    </xf>
    <xf numFmtId="38" fontId="5" fillId="2" borderId="1" xfId="1" applyFont="1" applyFill="1" applyBorder="1" applyAlignment="1">
      <alignment horizontal="distributed" vertical="center" wrapText="1" justifyLastLine="1"/>
    </xf>
    <xf numFmtId="38" fontId="5" fillId="2" borderId="4" xfId="1" applyFont="1" applyFill="1" applyBorder="1" applyAlignment="1">
      <alignment horizontal="distributed" vertical="center" wrapText="1" justifyLastLine="1"/>
    </xf>
    <xf numFmtId="0" fontId="5" fillId="3" borderId="2" xfId="0" applyFont="1" applyFill="1" applyBorder="1" applyAlignment="1">
      <alignment horizontal="distributed" vertical="center"/>
    </xf>
    <xf numFmtId="38" fontId="5" fillId="0" borderId="2" xfId="1" applyFont="1" applyBorder="1" applyAlignment="1">
      <alignment horizontal="right" vertical="top" wrapText="1"/>
    </xf>
    <xf numFmtId="0" fontId="5" fillId="3" borderId="9" xfId="0" applyFont="1" applyFill="1" applyBorder="1" applyAlignment="1">
      <alignment horizontal="distributed" vertical="center" justifyLastLine="1"/>
    </xf>
    <xf numFmtId="0" fontId="5" fillId="3" borderId="9" xfId="0" applyFont="1" applyFill="1" applyBorder="1" applyAlignment="1">
      <alignment horizontal="distributed" vertical="center" wrapText="1" justifyLastLine="1"/>
    </xf>
    <xf numFmtId="38" fontId="5" fillId="0" borderId="2" xfId="1" applyFont="1" applyFill="1" applyBorder="1" applyAlignment="1">
      <alignment horizontal="right" vertical="top" wrapText="1"/>
    </xf>
    <xf numFmtId="38" fontId="8" fillId="0" borderId="0" xfId="0" applyNumberFormat="1" applyFont="1" applyAlignment="1">
      <alignment vertical="top" wrapText="1"/>
    </xf>
    <xf numFmtId="49" fontId="5" fillId="3" borderId="9" xfId="0" applyNumberFormat="1" applyFont="1" applyFill="1" applyBorder="1" applyAlignment="1">
      <alignment horizontal="right" vertical="center" wrapText="1" indent="4"/>
    </xf>
    <xf numFmtId="38" fontId="5" fillId="0" borderId="0" xfId="1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38" fontId="5" fillId="0" borderId="0" xfId="1" applyFont="1" applyAlignment="1">
      <alignment vertical="top" wrapText="1"/>
    </xf>
    <xf numFmtId="49" fontId="6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38" fontId="6" fillId="0" borderId="0" xfId="1" applyFont="1"/>
    <xf numFmtId="38" fontId="5" fillId="2" borderId="1" xfId="1" applyFont="1" applyFill="1" applyBorder="1" applyAlignment="1">
      <alignment horizontal="distributed" vertical="center" justifyLastLine="1"/>
    </xf>
    <xf numFmtId="38" fontId="5" fillId="2" borderId="4" xfId="1" applyFont="1" applyFill="1" applyBorder="1" applyAlignment="1">
      <alignment horizontal="distributed" vertical="center" justifyLastLine="1"/>
    </xf>
    <xf numFmtId="38" fontId="5" fillId="0" borderId="0" xfId="0" applyNumberFormat="1" applyFont="1" applyAlignment="1">
      <alignment vertical="top" wrapText="1"/>
    </xf>
    <xf numFmtId="38" fontId="38" fillId="0" borderId="0" xfId="1" applyFont="1" applyAlignment="1">
      <alignment vertical="top" wrapText="1"/>
    </xf>
    <xf numFmtId="0" fontId="38" fillId="0" borderId="0" xfId="0" applyFont="1" applyAlignment="1">
      <alignment vertical="top" wrapText="1"/>
    </xf>
    <xf numFmtId="0" fontId="6" fillId="0" borderId="0" xfId="0" applyFont="1" applyAlignment="1">
      <alignment horizontal="left" vertical="top"/>
    </xf>
    <xf numFmtId="0" fontId="0" fillId="0" borderId="6" xfId="0" applyBorder="1" applyAlignment="1">
      <alignment horizontal="distributed" vertical="center" wrapText="1" justifyLastLine="1"/>
    </xf>
    <xf numFmtId="0" fontId="5" fillId="2" borderId="2" xfId="0" applyFont="1" applyFill="1" applyBorder="1" applyAlignment="1">
      <alignment horizontal="distributed" vertical="center" wrapText="1" justifyLastLine="1"/>
    </xf>
    <xf numFmtId="49" fontId="5" fillId="3" borderId="9" xfId="0" applyNumberFormat="1" applyFont="1" applyFill="1" applyBorder="1" applyAlignment="1">
      <alignment horizontal="right" vertical="center" justifyLastLine="1"/>
    </xf>
    <xf numFmtId="49" fontId="5" fillId="3" borderId="11" xfId="0" applyNumberFormat="1" applyFont="1" applyFill="1" applyBorder="1" applyAlignment="1">
      <alignment horizontal="distributed" vertical="center" wrapText="1" justifyLastLine="1"/>
    </xf>
    <xf numFmtId="49" fontId="6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/>
    </xf>
    <xf numFmtId="49" fontId="15" fillId="0" borderId="0" xfId="0" applyNumberFormat="1" applyFont="1" applyAlignment="1">
      <alignment vertical="top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horizontal="distributed" vertical="center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</cellXfs>
  <cellStyles count="6">
    <cellStyle name="Excel Built-in Explanatory Text" xfId="3" xr:uid="{8107A6D0-5A1A-4070-9B49-12DF65A9D37C}"/>
    <cellStyle name="桁区切り" xfId="1" builtinId="6"/>
    <cellStyle name="桁区切り 2" xfId="2" xr:uid="{8DEB54AA-E24E-436B-912A-CF38AEFAFAD3}"/>
    <cellStyle name="標準" xfId="0" builtinId="0"/>
    <cellStyle name="標準 2" xfId="4" xr:uid="{1475C770-6A4A-4C30-93CF-1172C4184308}"/>
    <cellStyle name="標準 3" xfId="5" xr:uid="{CC2F7E59-DF52-4A38-9E22-6FCDC9EEE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546F-EBDE-4F1E-BDF9-847119070A58}">
  <sheetPr>
    <pageSetUpPr fitToPage="1"/>
  </sheetPr>
  <dimension ref="B1:S233"/>
  <sheetViews>
    <sheetView tabSelected="1" zoomScaleNormal="100" zoomScaleSheetLayoutView="100" workbookViewId="0"/>
  </sheetViews>
  <sheetFormatPr defaultColWidth="9" defaultRowHeight="13" x14ac:dyDescent="0.2"/>
  <cols>
    <col min="1" max="1" width="2.6328125" style="1" customWidth="1"/>
    <col min="2" max="2" width="20.90625" style="1" customWidth="1"/>
    <col min="3" max="3" width="11.90625" style="1" customWidth="1"/>
    <col min="4" max="13" width="10.36328125" style="1" customWidth="1"/>
    <col min="14" max="15" width="9.453125" style="1" customWidth="1"/>
    <col min="16" max="17" width="9.36328125" style="1" customWidth="1"/>
    <col min="18" max="16384" width="9" style="1"/>
  </cols>
  <sheetData>
    <row r="1" spans="2:19" s="5" customFormat="1" ht="14.25" customHeight="1" x14ac:dyDescent="0.2">
      <c r="B1" s="53" t="s">
        <v>29</v>
      </c>
      <c r="C1" s="53"/>
      <c r="D1" s="53"/>
      <c r="E1" s="53"/>
    </row>
    <row r="2" spans="2:19" s="5" customFormat="1" ht="12" customHeight="1" x14ac:dyDescent="0.2">
      <c r="B2" s="4"/>
    </row>
    <row r="3" spans="2:19" s="6" customFormat="1" ht="12" customHeight="1" x14ac:dyDescent="0.2">
      <c r="B3" s="54" t="s">
        <v>0</v>
      </c>
      <c r="C3" s="57" t="s">
        <v>1</v>
      </c>
      <c r="D3" s="57" t="s">
        <v>2</v>
      </c>
      <c r="E3" s="59" t="s">
        <v>21</v>
      </c>
      <c r="F3" s="60"/>
      <c r="G3" s="59" t="s">
        <v>23</v>
      </c>
      <c r="H3" s="60"/>
      <c r="I3" s="64" t="s">
        <v>16</v>
      </c>
      <c r="J3" s="66"/>
      <c r="K3" s="66"/>
      <c r="L3" s="66"/>
      <c r="M3" s="67"/>
      <c r="N3" s="59" t="s">
        <v>18</v>
      </c>
      <c r="O3" s="60"/>
    </row>
    <row r="4" spans="2:19" s="6" customFormat="1" ht="12" customHeight="1" x14ac:dyDescent="0.2">
      <c r="B4" s="55"/>
      <c r="C4" s="58"/>
      <c r="D4" s="58"/>
      <c r="E4" s="61"/>
      <c r="F4" s="62"/>
      <c r="G4" s="61"/>
      <c r="H4" s="62"/>
      <c r="I4" s="63" t="s">
        <v>17</v>
      </c>
      <c r="J4" s="64" t="s">
        <v>14</v>
      </c>
      <c r="K4" s="65"/>
      <c r="L4" s="64" t="s">
        <v>15</v>
      </c>
      <c r="M4" s="65"/>
      <c r="N4" s="61"/>
      <c r="O4" s="62"/>
    </row>
    <row r="5" spans="2:19" s="6" customFormat="1" ht="12" customHeight="1" x14ac:dyDescent="0.2">
      <c r="B5" s="56"/>
      <c r="C5" s="56"/>
      <c r="D5" s="56"/>
      <c r="E5" s="3" t="s">
        <v>3</v>
      </c>
      <c r="F5" s="3" t="s">
        <v>4</v>
      </c>
      <c r="G5" s="3" t="s">
        <v>5</v>
      </c>
      <c r="H5" s="3" t="s">
        <v>6</v>
      </c>
      <c r="I5" s="61"/>
      <c r="J5" s="3" t="s">
        <v>12</v>
      </c>
      <c r="K5" s="3" t="s">
        <v>13</v>
      </c>
      <c r="L5" s="3" t="s">
        <v>12</v>
      </c>
      <c r="M5" s="3" t="s">
        <v>13</v>
      </c>
      <c r="N5" s="3" t="s">
        <v>19</v>
      </c>
      <c r="O5" s="3" t="s">
        <v>13</v>
      </c>
    </row>
    <row r="6" spans="2:19" s="9" customFormat="1" ht="12" customHeight="1" x14ac:dyDescent="0.2">
      <c r="B6" s="7"/>
      <c r="C6" s="8" t="s">
        <v>22</v>
      </c>
      <c r="D6" s="8" t="s">
        <v>22</v>
      </c>
      <c r="E6" s="8" t="s">
        <v>22</v>
      </c>
      <c r="F6" s="8" t="s">
        <v>22</v>
      </c>
      <c r="G6" s="8" t="s">
        <v>22</v>
      </c>
      <c r="H6" s="8" t="s">
        <v>22</v>
      </c>
      <c r="I6" s="8" t="s">
        <v>22</v>
      </c>
      <c r="J6" s="11"/>
      <c r="K6" s="8" t="s">
        <v>22</v>
      </c>
      <c r="L6" s="11"/>
      <c r="M6" s="8" t="s">
        <v>22</v>
      </c>
      <c r="N6" s="11"/>
      <c r="O6" s="8" t="s">
        <v>22</v>
      </c>
    </row>
    <row r="7" spans="2:19" s="9" customFormat="1" ht="12" customHeight="1" x14ac:dyDescent="0.2">
      <c r="B7" s="10" t="s">
        <v>26</v>
      </c>
      <c r="C7" s="22">
        <v>36397.699999999997</v>
      </c>
      <c r="D7" s="22">
        <v>35019.4</v>
      </c>
      <c r="E7" s="22">
        <v>19136.5</v>
      </c>
      <c r="F7" s="22">
        <v>15883</v>
      </c>
      <c r="G7" s="22">
        <v>25896.2</v>
      </c>
      <c r="H7" s="22">
        <v>9123.2999999999993</v>
      </c>
      <c r="I7" s="22">
        <v>34752.400000000001</v>
      </c>
      <c r="J7" s="25">
        <v>14099</v>
      </c>
      <c r="K7" s="22">
        <v>226.60000000000002</v>
      </c>
      <c r="L7" s="25">
        <v>108</v>
      </c>
      <c r="M7" s="22">
        <v>40.5</v>
      </c>
      <c r="N7" s="25">
        <v>2</v>
      </c>
      <c r="O7" s="22">
        <v>0.7</v>
      </c>
    </row>
    <row r="8" spans="2:19" s="13" customFormat="1" ht="12" customHeight="1" x14ac:dyDescent="0.2">
      <c r="B8" s="10" t="s">
        <v>27</v>
      </c>
      <c r="C8" s="22">
        <f t="shared" ref="C8:O8" si="0">SUM(C9:C14)</f>
        <v>36379.599999999999</v>
      </c>
      <c r="D8" s="22">
        <f t="shared" si="0"/>
        <v>35005.199999999997</v>
      </c>
      <c r="E8" s="22">
        <f t="shared" si="0"/>
        <v>19210.2</v>
      </c>
      <c r="F8" s="22">
        <f t="shared" si="0"/>
        <v>15795.099999999999</v>
      </c>
      <c r="G8" s="22">
        <f t="shared" si="0"/>
        <v>25946.6</v>
      </c>
      <c r="H8" s="22">
        <f t="shared" si="0"/>
        <v>9058.6</v>
      </c>
      <c r="I8" s="22">
        <f t="shared" si="0"/>
        <v>34737.599999999999</v>
      </c>
      <c r="J8" s="25">
        <f t="shared" si="0"/>
        <v>13990</v>
      </c>
      <c r="K8" s="22">
        <f t="shared" si="0"/>
        <v>227.09999999999997</v>
      </c>
      <c r="L8" s="25">
        <f t="shared" si="0"/>
        <v>108</v>
      </c>
      <c r="M8" s="22">
        <f t="shared" si="0"/>
        <v>40.5</v>
      </c>
      <c r="N8" s="29">
        <f t="shared" si="0"/>
        <v>1</v>
      </c>
      <c r="O8" s="22">
        <f t="shared" si="0"/>
        <v>0.1</v>
      </c>
      <c r="P8" s="15"/>
      <c r="Q8" s="15"/>
      <c r="R8" s="16"/>
    </row>
    <row r="9" spans="2:19" s="9" customFormat="1" ht="12" customHeight="1" x14ac:dyDescent="0.2">
      <c r="B9" s="10" t="s">
        <v>7</v>
      </c>
      <c r="C9" s="22">
        <v>201.6</v>
      </c>
      <c r="D9" s="22">
        <v>201.6</v>
      </c>
      <c r="E9" s="22">
        <v>201.6</v>
      </c>
      <c r="F9" s="22" t="s">
        <v>28</v>
      </c>
      <c r="G9" s="22">
        <v>201.6</v>
      </c>
      <c r="H9" s="22" t="s">
        <v>28</v>
      </c>
      <c r="I9" s="22">
        <v>185.3</v>
      </c>
      <c r="J9" s="24">
        <v>189</v>
      </c>
      <c r="K9" s="22">
        <v>15.5</v>
      </c>
      <c r="L9" s="24">
        <v>3</v>
      </c>
      <c r="M9" s="22">
        <v>0.7</v>
      </c>
      <c r="N9" s="24" t="s">
        <v>28</v>
      </c>
      <c r="O9" s="22" t="s">
        <v>28</v>
      </c>
      <c r="P9" s="15"/>
      <c r="Q9" s="15"/>
      <c r="R9" s="16"/>
      <c r="S9"/>
    </row>
    <row r="10" spans="2:19" s="9" customFormat="1" ht="12" customHeight="1" x14ac:dyDescent="0.2">
      <c r="B10" s="26" t="s">
        <v>8</v>
      </c>
      <c r="C10" s="22">
        <v>884</v>
      </c>
      <c r="D10" s="22">
        <v>734.3</v>
      </c>
      <c r="E10" s="22">
        <v>686.9</v>
      </c>
      <c r="F10" s="22">
        <v>47.4</v>
      </c>
      <c r="G10" s="22">
        <v>720.8</v>
      </c>
      <c r="H10" s="22">
        <v>13.5</v>
      </c>
      <c r="I10" s="22">
        <v>695.1</v>
      </c>
      <c r="J10" s="24">
        <v>597</v>
      </c>
      <c r="K10" s="22">
        <v>25.8</v>
      </c>
      <c r="L10" s="24">
        <v>37</v>
      </c>
      <c r="M10" s="22">
        <v>13.4</v>
      </c>
      <c r="N10" s="24" t="s">
        <v>28</v>
      </c>
      <c r="O10" s="22" t="s">
        <v>28</v>
      </c>
      <c r="P10" s="15"/>
      <c r="Q10" s="15"/>
      <c r="R10" s="16"/>
      <c r="S10"/>
    </row>
    <row r="11" spans="2:19" s="9" customFormat="1" ht="12" customHeight="1" x14ac:dyDescent="0.2">
      <c r="B11" s="10" t="s">
        <v>9</v>
      </c>
      <c r="C11" s="22">
        <v>1453.9</v>
      </c>
      <c r="D11" s="22">
        <v>1260</v>
      </c>
      <c r="E11" s="22">
        <v>1153.0999999999999</v>
      </c>
      <c r="F11" s="22">
        <v>106.9</v>
      </c>
      <c r="G11" s="22">
        <v>1233</v>
      </c>
      <c r="H11" s="22">
        <v>27</v>
      </c>
      <c r="I11" s="22">
        <v>1220.2</v>
      </c>
      <c r="J11" s="24">
        <v>926</v>
      </c>
      <c r="K11" s="22">
        <v>30</v>
      </c>
      <c r="L11" s="24">
        <v>17</v>
      </c>
      <c r="M11" s="22">
        <v>9.8000000000000007</v>
      </c>
      <c r="N11" s="24" t="s">
        <v>28</v>
      </c>
      <c r="O11" s="22" t="s">
        <v>28</v>
      </c>
      <c r="P11" s="15"/>
      <c r="Q11" s="15"/>
      <c r="R11" s="16"/>
      <c r="S11"/>
    </row>
    <row r="12" spans="2:19" s="9" customFormat="1" ht="12" customHeight="1" x14ac:dyDescent="0.2">
      <c r="B12" s="10" t="s">
        <v>10</v>
      </c>
      <c r="C12" s="23">
        <v>1594.7</v>
      </c>
      <c r="D12" s="22">
        <v>1375</v>
      </c>
      <c r="E12" s="22">
        <v>1145.3</v>
      </c>
      <c r="F12" s="22">
        <v>229.8</v>
      </c>
      <c r="G12" s="22">
        <v>1323.5</v>
      </c>
      <c r="H12" s="22">
        <v>51.5</v>
      </c>
      <c r="I12" s="22">
        <v>1343.5</v>
      </c>
      <c r="J12" s="24">
        <v>884</v>
      </c>
      <c r="K12" s="22">
        <v>24.4</v>
      </c>
      <c r="L12" s="24">
        <v>15</v>
      </c>
      <c r="M12" s="22">
        <v>7.2</v>
      </c>
      <c r="N12" s="24">
        <v>1</v>
      </c>
      <c r="O12" s="22">
        <v>0.1</v>
      </c>
      <c r="P12" s="15"/>
      <c r="Q12" s="15"/>
      <c r="R12" s="16"/>
      <c r="S12"/>
    </row>
    <row r="13" spans="2:19" s="9" customFormat="1" ht="12" customHeight="1" x14ac:dyDescent="0.2">
      <c r="B13" s="10" t="s">
        <v>11</v>
      </c>
      <c r="C13" s="22">
        <v>99</v>
      </c>
      <c r="D13" s="22">
        <v>90.7</v>
      </c>
      <c r="E13" s="22">
        <v>90.7</v>
      </c>
      <c r="F13" s="22" t="s">
        <v>28</v>
      </c>
      <c r="G13" s="22">
        <v>90.7</v>
      </c>
      <c r="H13" s="22" t="s">
        <v>28</v>
      </c>
      <c r="I13" s="22">
        <v>90</v>
      </c>
      <c r="J13" s="24">
        <v>31</v>
      </c>
      <c r="K13" s="22">
        <v>0.7</v>
      </c>
      <c r="L13" s="24" t="s">
        <v>28</v>
      </c>
      <c r="M13" s="22" t="s">
        <v>28</v>
      </c>
      <c r="N13" s="24" t="s">
        <v>28</v>
      </c>
      <c r="O13" s="22" t="s">
        <v>28</v>
      </c>
      <c r="P13" s="15"/>
      <c r="Q13" s="15"/>
      <c r="R13" s="16"/>
      <c r="S13"/>
    </row>
    <row r="14" spans="2:19" s="9" customFormat="1" ht="12" customHeight="1" x14ac:dyDescent="0.2">
      <c r="B14" s="10" t="s">
        <v>20</v>
      </c>
      <c r="C14" s="23">
        <v>32146.400000000001</v>
      </c>
      <c r="D14" s="22">
        <v>31343.599999999999</v>
      </c>
      <c r="E14" s="22">
        <v>15932.6</v>
      </c>
      <c r="F14" s="22">
        <v>15410.999999999998</v>
      </c>
      <c r="G14" s="22">
        <v>22377</v>
      </c>
      <c r="H14" s="22">
        <v>8966.6</v>
      </c>
      <c r="I14" s="22">
        <v>31203.5</v>
      </c>
      <c r="J14" s="24">
        <v>11363</v>
      </c>
      <c r="K14" s="22">
        <v>130.69999999999999</v>
      </c>
      <c r="L14" s="24">
        <v>36</v>
      </c>
      <c r="M14" s="22">
        <v>9.4</v>
      </c>
      <c r="N14" s="24" t="s">
        <v>28</v>
      </c>
      <c r="O14" s="22" t="s">
        <v>28</v>
      </c>
      <c r="P14" s="15"/>
      <c r="Q14" s="15"/>
      <c r="R14" s="16"/>
      <c r="S14"/>
    </row>
    <row r="15" spans="2:19" s="9" customFormat="1" ht="12" customHeight="1" x14ac:dyDescent="0.2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2:19" s="9" customFormat="1" ht="12" customHeight="1" x14ac:dyDescent="0.2">
      <c r="B16" s="21" t="s">
        <v>25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2:15" s="9" customFormat="1" ht="12" customHeight="1" x14ac:dyDescent="0.2">
      <c r="B17" s="12" t="s">
        <v>24</v>
      </c>
      <c r="D17" s="18"/>
      <c r="E17" s="19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 ht="12" customHeight="1" x14ac:dyDescent="0.2">
      <c r="B18" s="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15" ht="12" customHeight="1" x14ac:dyDescent="0.2"/>
    <row r="20" spans="2:15" ht="12" customHeight="1" x14ac:dyDescent="0.2"/>
    <row r="21" spans="2:15" ht="12" customHeight="1" x14ac:dyDescent="0.2"/>
    <row r="22" spans="2:15" ht="12" customHeight="1" x14ac:dyDescent="0.2"/>
    <row r="23" spans="2:15" ht="12" customHeight="1" x14ac:dyDescent="0.2"/>
    <row r="24" spans="2:15" ht="12" customHeight="1" x14ac:dyDescent="0.2"/>
    <row r="25" spans="2:15" ht="12" customHeight="1" x14ac:dyDescent="0.2"/>
    <row r="26" spans="2:15" ht="12" customHeight="1" x14ac:dyDescent="0.2"/>
    <row r="27" spans="2:15" ht="12" customHeight="1" x14ac:dyDescent="0.2"/>
    <row r="28" spans="2:15" ht="12" customHeight="1" x14ac:dyDescent="0.2"/>
    <row r="29" spans="2:15" ht="12" customHeight="1" x14ac:dyDescent="0.2"/>
    <row r="30" spans="2:15" ht="12" customHeight="1" x14ac:dyDescent="0.2"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2:15" ht="12" customHeight="1" x14ac:dyDescent="0.2"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2:15" ht="12" customHeight="1" x14ac:dyDescent="0.2"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3:15" ht="12" customHeight="1" x14ac:dyDescent="0.2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3:15" ht="12" customHeight="1" x14ac:dyDescent="0.2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3:15" ht="12" customHeight="1" x14ac:dyDescent="0.2"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3:15" ht="12" customHeight="1" x14ac:dyDescent="0.2"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3:15" ht="12" customHeight="1" x14ac:dyDescent="0.2"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</row>
    <row r="38" spans="3:15" ht="12" customHeight="1" x14ac:dyDescent="0.2">
      <c r="C38" s="27"/>
    </row>
    <row r="39" spans="3:15" ht="12" customHeight="1" x14ac:dyDescent="0.2">
      <c r="C39" s="27"/>
    </row>
    <row r="40" spans="3:15" ht="12" customHeight="1" x14ac:dyDescent="0.2">
      <c r="C40" s="27"/>
    </row>
    <row r="41" spans="3:15" ht="12" customHeight="1" x14ac:dyDescent="0.2">
      <c r="C41" s="27"/>
    </row>
    <row r="42" spans="3:15" ht="12" customHeight="1" x14ac:dyDescent="0.2">
      <c r="C42" s="27"/>
    </row>
    <row r="43" spans="3:15" ht="12" customHeight="1" x14ac:dyDescent="0.2">
      <c r="C43" s="27"/>
    </row>
    <row r="44" spans="3:15" ht="12" customHeight="1" x14ac:dyDescent="0.2">
      <c r="C44" s="27"/>
    </row>
    <row r="45" spans="3:15" ht="12" customHeight="1" x14ac:dyDescent="0.2">
      <c r="C45" s="27"/>
    </row>
    <row r="46" spans="3:15" ht="12" customHeight="1" x14ac:dyDescent="0.2">
      <c r="C46" s="27"/>
    </row>
    <row r="47" spans="3:15" ht="12" customHeight="1" x14ac:dyDescent="0.2"/>
    <row r="48" spans="3:1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</sheetData>
  <mergeCells count="11">
    <mergeCell ref="N3:O4"/>
    <mergeCell ref="I4:I5"/>
    <mergeCell ref="J4:K4"/>
    <mergeCell ref="L4:M4"/>
    <mergeCell ref="G3:H4"/>
    <mergeCell ref="I3:M3"/>
    <mergeCell ref="B1:E1"/>
    <mergeCell ref="B3:B5"/>
    <mergeCell ref="C3:C5"/>
    <mergeCell ref="D3:D5"/>
    <mergeCell ref="E3:F4"/>
  </mergeCells>
  <phoneticPr fontId="3"/>
  <dataValidations count="1">
    <dataValidation imeMode="on" allowBlank="1" showInputMessage="1" showErrorMessage="1" sqref="B1:B2 A3:XFD6 B7:B65536" xr:uid="{2F315F5C-9648-4106-B7F1-5C85E6E8B67D}"/>
  </dataValidations>
  <pageMargins left="0.43307086614173229" right="0.43307086614173229" top="0.98425196850393704" bottom="0.98425196850393704" header="0.51181102362204722" footer="0.51181102362204722"/>
  <pageSetup paperSize="9" scale="89" orientation="landscape" r:id="rId1"/>
  <headerFooter alignWithMargins="0">
    <oddHeader>&amp;L&amp;F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3F09-A103-418E-A994-B631651317D9}">
  <dimension ref="A1:M235"/>
  <sheetViews>
    <sheetView zoomScaleNormal="100" zoomScaleSheetLayoutView="100" workbookViewId="0"/>
  </sheetViews>
  <sheetFormatPr defaultColWidth="9" defaultRowHeight="13" x14ac:dyDescent="0.2"/>
  <cols>
    <col min="1" max="1" width="2.6328125" style="1" customWidth="1"/>
    <col min="2" max="2" width="3.08984375" style="36" customWidth="1"/>
    <col min="3" max="3" width="15.90625" style="36" customWidth="1"/>
    <col min="4" max="8" width="12.36328125" style="1" customWidth="1"/>
    <col min="9" max="10" width="12.90625" style="1" customWidth="1"/>
    <col min="11" max="16384" width="9" style="1"/>
  </cols>
  <sheetData>
    <row r="1" spans="1:13" ht="14.25" customHeight="1" x14ac:dyDescent="0.2">
      <c r="B1" s="253" t="s">
        <v>317</v>
      </c>
      <c r="C1" s="35"/>
    </row>
    <row r="2" spans="1:13" ht="14.25" customHeight="1" x14ac:dyDescent="0.2">
      <c r="B2" s="253" t="s">
        <v>318</v>
      </c>
      <c r="C2" s="1"/>
    </row>
    <row r="3" spans="1:13" s="6" customFormat="1" ht="12" customHeight="1" x14ac:dyDescent="0.2">
      <c r="B3" s="387" t="s">
        <v>319</v>
      </c>
      <c r="C3" s="387"/>
      <c r="D3" s="388" t="s">
        <v>246</v>
      </c>
      <c r="E3" s="389" t="s">
        <v>320</v>
      </c>
      <c r="F3" s="389"/>
      <c r="G3" s="389" t="s">
        <v>321</v>
      </c>
      <c r="H3" s="389"/>
    </row>
    <row r="4" spans="1:13" ht="12" customHeight="1" x14ac:dyDescent="0.2">
      <c r="A4" s="6"/>
      <c r="B4" s="387"/>
      <c r="C4" s="387"/>
      <c r="D4" s="388"/>
      <c r="E4" s="390" t="s">
        <v>322</v>
      </c>
      <c r="F4" s="390" t="s">
        <v>323</v>
      </c>
      <c r="G4" s="390" t="s">
        <v>322</v>
      </c>
      <c r="H4" s="390" t="s">
        <v>323</v>
      </c>
    </row>
    <row r="5" spans="1:13" s="41" customFormat="1" ht="12" customHeight="1" x14ac:dyDescent="0.2">
      <c r="B5" s="357"/>
      <c r="C5" s="357"/>
      <c r="D5" s="391" t="s">
        <v>324</v>
      </c>
      <c r="E5" s="391" t="s">
        <v>324</v>
      </c>
      <c r="F5" s="391" t="s">
        <v>324</v>
      </c>
      <c r="G5" s="391" t="s">
        <v>324</v>
      </c>
      <c r="H5" s="391" t="s">
        <v>324</v>
      </c>
    </row>
    <row r="6" spans="1:13" ht="12" customHeight="1" x14ac:dyDescent="0.2">
      <c r="A6" s="41"/>
      <c r="B6" s="357" t="s">
        <v>250</v>
      </c>
      <c r="C6" s="357"/>
      <c r="D6" s="392">
        <v>4931.4794520547948</v>
      </c>
      <c r="E6" s="392">
        <v>362.47671232876712</v>
      </c>
      <c r="F6" s="392">
        <v>3803.4986301369863</v>
      </c>
      <c r="G6" s="392">
        <v>382.9890410958904</v>
      </c>
      <c r="H6" s="392">
        <v>382.51506849315069</v>
      </c>
      <c r="I6" s="334"/>
    </row>
    <row r="7" spans="1:13" s="51" customFormat="1" ht="12" customHeight="1" x14ac:dyDescent="0.2">
      <c r="B7" s="357" t="s">
        <v>251</v>
      </c>
      <c r="C7" s="357"/>
      <c r="D7" s="392">
        <f>SUM(D8,D12,D15)</f>
        <v>4992.2410958904111</v>
      </c>
      <c r="E7" s="392">
        <f>SUM(E8,E12,E15)</f>
        <v>371.86849315068491</v>
      </c>
      <c r="F7" s="392">
        <f>SUM(F8,F12,F15)</f>
        <v>3914.3972602739727</v>
      </c>
      <c r="G7" s="392">
        <f>SUM(G8,G12,G15)</f>
        <v>363.43835616438355</v>
      </c>
      <c r="H7" s="392">
        <f>SUM(H8,H12,H15)</f>
        <v>342.53698630136984</v>
      </c>
      <c r="I7" s="335"/>
      <c r="J7" s="335"/>
      <c r="K7" s="335"/>
      <c r="L7" s="335"/>
      <c r="M7" s="335"/>
    </row>
    <row r="8" spans="1:13" s="51" customFormat="1" ht="12" customHeight="1" x14ac:dyDescent="0.2">
      <c r="B8" s="357" t="s">
        <v>252</v>
      </c>
      <c r="C8" s="357"/>
      <c r="D8" s="392">
        <f>SUM(D9:D11)</f>
        <v>4610.5424657534249</v>
      </c>
      <c r="E8" s="392">
        <f>SUM(E9:E11)</f>
        <v>335.41917808219176</v>
      </c>
      <c r="F8" s="392">
        <f>SUM(F9:F11)</f>
        <v>3569.1479452054796</v>
      </c>
      <c r="G8" s="392">
        <f>SUM(G9:G11)</f>
        <v>363.43835616438355</v>
      </c>
      <c r="H8" s="392">
        <f>SUM(H9:H11)</f>
        <v>342.53698630136984</v>
      </c>
      <c r="I8" s="335"/>
      <c r="J8" s="174"/>
      <c r="K8" s="174"/>
      <c r="L8" s="174"/>
      <c r="M8" s="174"/>
    </row>
    <row r="9" spans="1:13" s="41" customFormat="1" ht="12" customHeight="1" x14ac:dyDescent="0.2">
      <c r="B9" s="393"/>
      <c r="C9" s="394" t="s">
        <v>253</v>
      </c>
      <c r="D9" s="395" t="s">
        <v>325</v>
      </c>
      <c r="E9" s="395" t="s">
        <v>325</v>
      </c>
      <c r="F9" s="395" t="s">
        <v>325</v>
      </c>
      <c r="G9" s="395" t="s">
        <v>325</v>
      </c>
      <c r="H9" s="395" t="s">
        <v>325</v>
      </c>
      <c r="I9" s="334"/>
    </row>
    <row r="10" spans="1:13" s="41" customFormat="1" ht="12" customHeight="1" x14ac:dyDescent="0.2">
      <c r="B10" s="393"/>
      <c r="C10" s="394" t="s">
        <v>254</v>
      </c>
      <c r="D10" s="396">
        <f>SUM(E10:H10)</f>
        <v>4610.5424657534249</v>
      </c>
      <c r="E10" s="397">
        <v>335.41917808219176</v>
      </c>
      <c r="F10" s="392">
        <v>3569.1479452054796</v>
      </c>
      <c r="G10" s="398">
        <v>363.43835616438355</v>
      </c>
      <c r="H10" s="399">
        <v>342.53698630136984</v>
      </c>
      <c r="I10" s="334"/>
    </row>
    <row r="11" spans="1:13" s="41" customFormat="1" ht="12" customHeight="1" x14ac:dyDescent="0.2">
      <c r="B11" s="393"/>
      <c r="C11" s="394" t="s">
        <v>326</v>
      </c>
      <c r="D11" s="395" t="s">
        <v>325</v>
      </c>
      <c r="E11" s="395" t="s">
        <v>325</v>
      </c>
      <c r="F11" s="395" t="s">
        <v>325</v>
      </c>
      <c r="G11" s="395" t="s">
        <v>325</v>
      </c>
      <c r="H11" s="395" t="s">
        <v>325</v>
      </c>
      <c r="I11" s="334"/>
    </row>
    <row r="12" spans="1:13" s="51" customFormat="1" ht="12" customHeight="1" x14ac:dyDescent="0.2">
      <c r="B12" s="357" t="s">
        <v>256</v>
      </c>
      <c r="C12" s="357"/>
      <c r="D12" s="392" t="s">
        <v>28</v>
      </c>
      <c r="E12" s="392" t="s">
        <v>28</v>
      </c>
      <c r="F12" s="392" t="s">
        <v>28</v>
      </c>
      <c r="G12" s="392" t="s">
        <v>28</v>
      </c>
      <c r="H12" s="392" t="s">
        <v>28</v>
      </c>
      <c r="I12" s="335"/>
    </row>
    <row r="13" spans="1:13" s="41" customFormat="1" ht="12" customHeight="1" x14ac:dyDescent="0.2">
      <c r="B13" s="393"/>
      <c r="C13" s="394" t="s">
        <v>259</v>
      </c>
      <c r="D13" s="395" t="s">
        <v>325</v>
      </c>
      <c r="E13" s="395" t="s">
        <v>325</v>
      </c>
      <c r="F13" s="395" t="s">
        <v>325</v>
      </c>
      <c r="G13" s="395" t="s">
        <v>325</v>
      </c>
      <c r="H13" s="395" t="s">
        <v>325</v>
      </c>
      <c r="I13" s="334"/>
    </row>
    <row r="14" spans="1:13" s="41" customFormat="1" ht="12" customHeight="1" x14ac:dyDescent="0.2">
      <c r="B14" s="393"/>
      <c r="C14" s="394" t="s">
        <v>262</v>
      </c>
      <c r="D14" s="395" t="s">
        <v>325</v>
      </c>
      <c r="E14" s="395" t="s">
        <v>325</v>
      </c>
      <c r="F14" s="395" t="s">
        <v>325</v>
      </c>
      <c r="G14" s="395" t="s">
        <v>325</v>
      </c>
      <c r="H14" s="395" t="s">
        <v>325</v>
      </c>
      <c r="I14" s="334"/>
    </row>
    <row r="15" spans="1:13" s="51" customFormat="1" ht="12" customHeight="1" x14ac:dyDescent="0.2">
      <c r="B15" s="357" t="s">
        <v>327</v>
      </c>
      <c r="C15" s="357"/>
      <c r="D15" s="392">
        <f>SUM(D16)</f>
        <v>381.69863013698631</v>
      </c>
      <c r="E15" s="392">
        <f>SUM(E16)</f>
        <v>36.449315068493149</v>
      </c>
      <c r="F15" s="392">
        <f>SUM(F16)</f>
        <v>345.24931506849316</v>
      </c>
      <c r="G15" s="392" t="s">
        <v>28</v>
      </c>
      <c r="H15" s="392" t="s">
        <v>28</v>
      </c>
      <c r="I15" s="335"/>
    </row>
    <row r="16" spans="1:13" s="41" customFormat="1" ht="12" customHeight="1" x14ac:dyDescent="0.2">
      <c r="B16" s="393"/>
      <c r="C16" s="394" t="s">
        <v>305</v>
      </c>
      <c r="D16" s="392">
        <f>SUM(E16:H16)</f>
        <v>381.69863013698631</v>
      </c>
      <c r="E16" s="400">
        <v>36.449315068493149</v>
      </c>
      <c r="F16" s="400">
        <v>345.24931506849316</v>
      </c>
      <c r="G16" s="392" t="s">
        <v>28</v>
      </c>
      <c r="H16" s="392" t="s">
        <v>28</v>
      </c>
      <c r="I16" s="334"/>
    </row>
    <row r="17" spans="1:9" s="41" customFormat="1" ht="12" customHeight="1" x14ac:dyDescent="0.2">
      <c r="B17" s="50"/>
      <c r="C17" s="50"/>
      <c r="D17" s="1"/>
      <c r="E17" s="1"/>
      <c r="F17" s="1"/>
      <c r="G17" s="1"/>
      <c r="H17" s="1"/>
      <c r="I17" s="1"/>
    </row>
    <row r="18" spans="1:9" s="41" customFormat="1" ht="12" customHeight="1" x14ac:dyDescent="0.2">
      <c r="B18" s="49" t="s">
        <v>328</v>
      </c>
      <c r="C18" s="338"/>
      <c r="D18" s="1"/>
      <c r="E18" s="1"/>
      <c r="F18" s="1"/>
      <c r="G18" s="1"/>
      <c r="H18" s="1"/>
      <c r="I18" s="1"/>
    </row>
    <row r="19" spans="1:9" ht="12" customHeight="1" x14ac:dyDescent="0.2">
      <c r="A19" s="41"/>
      <c r="B19" s="401" t="s">
        <v>329</v>
      </c>
      <c r="C19" s="12"/>
    </row>
    <row r="20" spans="1:9" ht="12" customHeight="1" x14ac:dyDescent="0.2">
      <c r="A20" s="41"/>
      <c r="B20" s="229" t="s">
        <v>330</v>
      </c>
      <c r="C20" s="402"/>
      <c r="D20" s="402"/>
      <c r="E20" s="402"/>
      <c r="F20" s="402"/>
      <c r="G20" s="402"/>
      <c r="H20" s="402"/>
    </row>
    <row r="21" spans="1:9" ht="11.25" customHeight="1" x14ac:dyDescent="0.2"/>
    <row r="22" spans="1:9" ht="12" customHeight="1" x14ac:dyDescent="0.2"/>
    <row r="23" spans="1:9" ht="12" customHeight="1" x14ac:dyDescent="0.2"/>
    <row r="24" spans="1:9" ht="12" customHeight="1" x14ac:dyDescent="0.2"/>
    <row r="25" spans="1:9" ht="12" customHeight="1" x14ac:dyDescent="0.2">
      <c r="D25" s="403"/>
      <c r="E25" s="403"/>
      <c r="F25" s="403"/>
      <c r="G25" s="403"/>
    </row>
    <row r="26" spans="1:9" ht="12" customHeight="1" x14ac:dyDescent="0.2">
      <c r="D26" s="403"/>
      <c r="E26" s="403"/>
      <c r="F26" s="403"/>
      <c r="G26" s="403"/>
    </row>
    <row r="27" spans="1:9" ht="12" customHeight="1" x14ac:dyDescent="0.2">
      <c r="D27" s="403"/>
      <c r="E27" s="403"/>
      <c r="F27" s="403"/>
      <c r="G27" s="403"/>
    </row>
    <row r="28" spans="1:9" ht="12" customHeight="1" x14ac:dyDescent="0.2">
      <c r="D28" s="403"/>
      <c r="E28" s="403"/>
      <c r="F28" s="403"/>
      <c r="G28" s="403"/>
    </row>
    <row r="29" spans="1:9" ht="12" customHeight="1" x14ac:dyDescent="0.2">
      <c r="D29" s="403"/>
      <c r="E29" s="404"/>
      <c r="F29" s="404"/>
      <c r="G29" s="404"/>
    </row>
    <row r="30" spans="1:9" ht="12" customHeight="1" x14ac:dyDescent="0.2">
      <c r="D30" s="403"/>
      <c r="E30" s="404"/>
      <c r="F30" s="404"/>
      <c r="G30" s="404"/>
    </row>
    <row r="31" spans="1:9" ht="12" customHeight="1" x14ac:dyDescent="0.2">
      <c r="D31" s="403"/>
      <c r="E31" s="404"/>
      <c r="F31" s="404"/>
      <c r="G31" s="404"/>
    </row>
    <row r="32" spans="1:9" ht="12" customHeight="1" x14ac:dyDescent="0.2"/>
    <row r="33" spans="4:5" ht="12" customHeight="1" x14ac:dyDescent="0.2"/>
    <row r="34" spans="4:5" ht="12" customHeight="1" x14ac:dyDescent="0.2">
      <c r="D34" s="403"/>
      <c r="E34" s="403"/>
    </row>
    <row r="35" spans="4:5" ht="12" customHeight="1" x14ac:dyDescent="0.2">
      <c r="D35" s="403"/>
      <c r="E35" s="403"/>
    </row>
    <row r="36" spans="4:5" ht="12" customHeight="1" x14ac:dyDescent="0.2">
      <c r="D36" s="403"/>
      <c r="E36" s="405"/>
    </row>
    <row r="37" spans="4:5" ht="12" customHeight="1" x14ac:dyDescent="0.2">
      <c r="D37" s="403"/>
      <c r="E37" s="405"/>
    </row>
    <row r="38" spans="4:5" ht="12" customHeight="1" x14ac:dyDescent="0.2">
      <c r="D38" s="403"/>
      <c r="E38" s="405"/>
    </row>
    <row r="39" spans="4:5" ht="12" customHeight="1" x14ac:dyDescent="0.2"/>
    <row r="40" spans="4:5" ht="12" customHeight="1" x14ac:dyDescent="0.2">
      <c r="D40" s="406"/>
      <c r="E40" s="406"/>
    </row>
    <row r="41" spans="4:5" ht="12" customHeight="1" x14ac:dyDescent="0.2">
      <c r="D41" s="406"/>
      <c r="E41" s="406"/>
    </row>
    <row r="42" spans="4:5" ht="12" customHeight="1" x14ac:dyDescent="0.2">
      <c r="D42" s="406"/>
      <c r="E42" s="406"/>
    </row>
    <row r="43" spans="4:5" ht="12" customHeight="1" x14ac:dyDescent="0.2">
      <c r="D43" s="406"/>
      <c r="E43" s="406"/>
    </row>
    <row r="44" spans="4:5" ht="12" customHeight="1" x14ac:dyDescent="0.2">
      <c r="D44" s="406"/>
      <c r="E44" s="406"/>
    </row>
    <row r="45" spans="4:5" ht="12" customHeight="1" x14ac:dyDescent="0.2">
      <c r="D45" s="406"/>
      <c r="E45" s="406"/>
    </row>
    <row r="46" spans="4:5" ht="12" customHeight="1" x14ac:dyDescent="0.2"/>
    <row r="47" spans="4:5" ht="12" customHeight="1" x14ac:dyDescent="0.2"/>
    <row r="48" spans="4:5" ht="12" customHeight="1" x14ac:dyDescent="0.2">
      <c r="D48" s="403"/>
      <c r="E48" s="403"/>
    </row>
    <row r="49" spans="4:5" ht="12" customHeight="1" x14ac:dyDescent="0.2">
      <c r="D49" s="403"/>
      <c r="E49" s="403"/>
    </row>
    <row r="50" spans="4:5" ht="12" customHeight="1" x14ac:dyDescent="0.2">
      <c r="D50" s="403"/>
      <c r="E50" s="403"/>
    </row>
    <row r="51" spans="4:5" ht="12" customHeight="1" x14ac:dyDescent="0.2">
      <c r="D51" s="403"/>
      <c r="E51" s="403"/>
    </row>
    <row r="52" spans="4:5" ht="12" customHeight="1" x14ac:dyDescent="0.2"/>
    <row r="53" spans="4:5" ht="12" customHeight="1" x14ac:dyDescent="0.2"/>
    <row r="54" spans="4:5" ht="12" customHeight="1" x14ac:dyDescent="0.2"/>
    <row r="55" spans="4:5" ht="12" customHeight="1" x14ac:dyDescent="0.2"/>
    <row r="56" spans="4:5" ht="12" customHeight="1" x14ac:dyDescent="0.2"/>
    <row r="57" spans="4:5" ht="12" customHeight="1" x14ac:dyDescent="0.2"/>
    <row r="58" spans="4:5" ht="12" customHeight="1" x14ac:dyDescent="0.2"/>
    <row r="59" spans="4:5" ht="12" customHeight="1" x14ac:dyDescent="0.2"/>
    <row r="60" spans="4:5" ht="12" customHeight="1" x14ac:dyDescent="0.2"/>
    <row r="61" spans="4:5" ht="12" customHeight="1" x14ac:dyDescent="0.2"/>
    <row r="62" spans="4:5" ht="12" customHeight="1" x14ac:dyDescent="0.2"/>
    <row r="63" spans="4:5" ht="12" customHeight="1" x14ac:dyDescent="0.2"/>
    <row r="64" spans="4:5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</sheetData>
  <sheetProtection selectLockedCells="1" selectUnlockedCells="1"/>
  <mergeCells count="10">
    <mergeCell ref="B7:C7"/>
    <mergeCell ref="B8:C8"/>
    <mergeCell ref="B12:C12"/>
    <mergeCell ref="B15:C15"/>
    <mergeCell ref="B3:C4"/>
    <mergeCell ref="D3:D4"/>
    <mergeCell ref="E3:F3"/>
    <mergeCell ref="G3:H3"/>
    <mergeCell ref="B5:C5"/>
    <mergeCell ref="B6:C6"/>
  </mergeCells>
  <phoneticPr fontId="3"/>
  <dataValidations count="1">
    <dataValidation allowBlank="1" showErrorMessage="1" sqref="B1:C2 A3:D3 I3:IV5 A4:A5 E4:IV4 B5:IV5 B19:B20 B17:C18 B6:B16 G11:H16 D6:D7 C8:D16 E11:E15 F9:F15 H9:H10 E6:H8 E9 G9" xr:uid="{FB446704-8C94-4178-A725-059DF656E766}">
      <formula1>0</formula1>
      <formula2>0</formula2>
    </dataValidation>
  </dataValidations>
  <pageMargins left="0.70866141732283472" right="0.70866141732283472" top="0.94488188976377963" bottom="0.94488188976377963" header="0.51181102362204722" footer="0.51181102362204722"/>
  <pageSetup paperSize="9" firstPageNumber="0" orientation="portrait" r:id="rId1"/>
  <headerFooter alignWithMargins="0">
    <oddHeader>&amp;L&amp;F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8869C-BD6D-4A71-ABBC-E13C862269AF}">
  <dimension ref="B1:J228"/>
  <sheetViews>
    <sheetView zoomScaleNormal="100" zoomScaleSheetLayoutView="100" workbookViewId="0"/>
  </sheetViews>
  <sheetFormatPr defaultColWidth="9" defaultRowHeight="13" x14ac:dyDescent="0.2"/>
  <cols>
    <col min="1" max="1" width="2.6328125" style="1" customWidth="1"/>
    <col min="2" max="2" width="14" style="36" customWidth="1"/>
    <col min="3" max="3" width="20.453125" style="1" customWidth="1"/>
    <col min="4" max="4" width="6.6328125" style="1" customWidth="1"/>
    <col min="5" max="5" width="11.36328125" style="1" bestFit="1" customWidth="1"/>
    <col min="6" max="9" width="8.6328125" style="1" customWidth="1"/>
    <col min="10" max="16384" width="9" style="1"/>
  </cols>
  <sheetData>
    <row r="1" spans="2:10" ht="14.25" customHeight="1" x14ac:dyDescent="0.2">
      <c r="B1" s="35" t="s">
        <v>331</v>
      </c>
    </row>
    <row r="2" spans="2:10" ht="12" customHeight="1" x14ac:dyDescent="0.2">
      <c r="B2" s="35"/>
    </row>
    <row r="3" spans="2:10" s="38" customFormat="1" ht="12" customHeight="1" x14ac:dyDescent="0.2">
      <c r="B3" s="72" t="s">
        <v>31</v>
      </c>
      <c r="C3" s="59" t="s">
        <v>332</v>
      </c>
      <c r="D3" s="59" t="s">
        <v>333</v>
      </c>
      <c r="E3" s="59" t="s">
        <v>334</v>
      </c>
      <c r="F3" s="64" t="s">
        <v>335</v>
      </c>
      <c r="G3" s="66"/>
      <c r="H3" s="74"/>
      <c r="I3" s="75"/>
    </row>
    <row r="4" spans="2:10" s="38" customFormat="1" ht="12" customHeight="1" x14ac:dyDescent="0.2">
      <c r="B4" s="73"/>
      <c r="C4" s="68"/>
      <c r="D4" s="68"/>
      <c r="E4" s="68"/>
      <c r="F4" s="34" t="s">
        <v>336</v>
      </c>
      <c r="G4" s="34" t="s">
        <v>337</v>
      </c>
      <c r="H4" s="34" t="s">
        <v>338</v>
      </c>
      <c r="I4" s="34" t="s">
        <v>337</v>
      </c>
    </row>
    <row r="5" spans="2:10" s="41" customFormat="1" ht="12" customHeight="1" x14ac:dyDescent="0.2">
      <c r="B5" s="39"/>
      <c r="C5" s="40"/>
      <c r="D5" s="40"/>
      <c r="E5" s="40" t="s">
        <v>44</v>
      </c>
      <c r="F5" s="40" t="s">
        <v>43</v>
      </c>
      <c r="G5" s="40" t="s">
        <v>226</v>
      </c>
      <c r="H5" s="40" t="s">
        <v>43</v>
      </c>
      <c r="I5" s="40" t="s">
        <v>226</v>
      </c>
    </row>
    <row r="6" spans="2:10" s="41" customFormat="1" ht="30" customHeight="1" x14ac:dyDescent="0.2">
      <c r="B6" s="37" t="s">
        <v>339</v>
      </c>
      <c r="C6" s="407" t="s">
        <v>340</v>
      </c>
      <c r="D6" s="24">
        <v>8</v>
      </c>
      <c r="E6" s="8" t="s">
        <v>341</v>
      </c>
      <c r="F6" s="24">
        <v>16013</v>
      </c>
      <c r="G6" s="24">
        <v>43842</v>
      </c>
      <c r="H6" s="24">
        <v>15849</v>
      </c>
      <c r="I6" s="24">
        <v>43392</v>
      </c>
    </row>
    <row r="7" spans="2:10" s="41" customFormat="1" ht="30" customHeight="1" x14ac:dyDescent="0.2">
      <c r="B7" s="408" t="s">
        <v>342</v>
      </c>
      <c r="C7" s="407" t="s">
        <v>340</v>
      </c>
      <c r="D7" s="24">
        <v>8</v>
      </c>
      <c r="E7" s="8" t="s">
        <v>341</v>
      </c>
      <c r="F7" s="24">
        <v>11096</v>
      </c>
      <c r="G7" s="24">
        <v>30339</v>
      </c>
      <c r="H7" s="24">
        <v>11010</v>
      </c>
      <c r="I7" s="24">
        <v>30104</v>
      </c>
      <c r="J7" s="280"/>
    </row>
    <row r="8" spans="2:10" s="41" customFormat="1" ht="30" customHeight="1" x14ac:dyDescent="0.2">
      <c r="B8" s="408" t="s">
        <v>343</v>
      </c>
      <c r="C8" s="409" t="s">
        <v>340</v>
      </c>
      <c r="D8" s="24">
        <v>8</v>
      </c>
      <c r="E8" s="8" t="s">
        <v>341</v>
      </c>
      <c r="F8" s="24">
        <v>12435</v>
      </c>
      <c r="G8" s="24">
        <v>34070</v>
      </c>
      <c r="H8" s="24">
        <v>12343</v>
      </c>
      <c r="I8" s="24">
        <v>33816</v>
      </c>
    </row>
    <row r="9" spans="2:10" s="41" customFormat="1" ht="30" customHeight="1" x14ac:dyDescent="0.2">
      <c r="B9" s="408" t="s">
        <v>344</v>
      </c>
      <c r="C9" s="409" t="s">
        <v>340</v>
      </c>
      <c r="D9" s="24">
        <v>8</v>
      </c>
      <c r="E9" s="8" t="s">
        <v>341</v>
      </c>
      <c r="F9" s="24">
        <v>13414</v>
      </c>
      <c r="G9" s="24">
        <v>36751</v>
      </c>
      <c r="H9" s="24">
        <v>13313</v>
      </c>
      <c r="I9" s="24">
        <v>36476</v>
      </c>
    </row>
    <row r="10" spans="2:10" s="51" customFormat="1" ht="30" customHeight="1" x14ac:dyDescent="0.2">
      <c r="B10" s="408" t="s">
        <v>345</v>
      </c>
      <c r="C10" s="409" t="s">
        <v>340</v>
      </c>
      <c r="D10" s="24">
        <v>8</v>
      </c>
      <c r="E10" s="8" t="s">
        <v>341</v>
      </c>
      <c r="F10" s="24">
        <v>14185</v>
      </c>
      <c r="G10" s="24">
        <v>38759</v>
      </c>
      <c r="H10" s="24">
        <v>14076</v>
      </c>
      <c r="I10" s="24">
        <v>38461</v>
      </c>
    </row>
    <row r="11" spans="2:10" s="41" customFormat="1" ht="12" customHeight="1" x14ac:dyDescent="0.2">
      <c r="B11" s="50"/>
    </row>
    <row r="12" spans="2:10" s="41" customFormat="1" ht="12" customHeight="1" x14ac:dyDescent="0.2">
      <c r="B12" s="338" t="s">
        <v>346</v>
      </c>
      <c r="D12" s="1"/>
      <c r="E12" s="1"/>
      <c r="F12" s="1"/>
      <c r="G12" s="1"/>
      <c r="H12" s="1"/>
      <c r="I12" s="1"/>
    </row>
    <row r="13" spans="2:10" s="41" customFormat="1" ht="12" customHeight="1" x14ac:dyDescent="0.2">
      <c r="B13" s="410"/>
      <c r="C13" s="411"/>
      <c r="D13" s="1"/>
      <c r="E13" s="412"/>
      <c r="F13" s="412"/>
      <c r="G13" s="412"/>
      <c r="H13" s="412"/>
      <c r="I13" s="412"/>
    </row>
    <row r="14" spans="2:10" ht="12" customHeight="1" x14ac:dyDescent="0.2"/>
    <row r="15" spans="2:10" ht="12" customHeight="1" x14ac:dyDescent="0.2"/>
    <row r="16" spans="2:10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</sheetData>
  <mergeCells count="6">
    <mergeCell ref="B3:B4"/>
    <mergeCell ref="C3:C4"/>
    <mergeCell ref="D3:D4"/>
    <mergeCell ref="E3:E4"/>
    <mergeCell ref="F3:I3"/>
    <mergeCell ref="B13:C13"/>
  </mergeCells>
  <phoneticPr fontId="3"/>
  <dataValidations count="1">
    <dataValidation imeMode="on" allowBlank="1" showInputMessage="1" showErrorMessage="1" sqref="B6:B65536 A5:B5 D3:E3 D5:IV5 H4:I4 F3:G4 C1:C12 C14:C65536 B1:B4" xr:uid="{DC5974CD-454E-4638-9C8F-61F50CAD21F8}"/>
  </dataValidations>
  <pageMargins left="0.70866141732283472" right="0.70866141732283472" top="0.98425196850393704" bottom="0.98425196850393704" header="0.51181102362204722" footer="0.51181102362204722"/>
  <pageSetup paperSize="9" scale="98" orientation="portrait" r:id="rId1"/>
  <headerFooter alignWithMargins="0">
    <oddHeader>&amp;L&amp;F</oddHeader>
  </headerFooter>
  <ignoredErrors>
    <ignoredError sqref="B7:B1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57B2-E4D3-49BE-958C-2E82B3FB1188}">
  <sheetPr>
    <pageSetUpPr fitToPage="1"/>
  </sheetPr>
  <dimension ref="B1:M55"/>
  <sheetViews>
    <sheetView zoomScaleNormal="100" zoomScaleSheetLayoutView="100" workbookViewId="0"/>
  </sheetViews>
  <sheetFormatPr defaultRowHeight="13" x14ac:dyDescent="0.2"/>
  <cols>
    <col min="1" max="2" width="2.6328125" style="453" customWidth="1"/>
    <col min="3" max="3" width="12.453125" style="453" customWidth="1"/>
    <col min="4" max="4" width="14.453125" style="453" customWidth="1"/>
    <col min="5" max="5" width="14.453125" style="456" customWidth="1"/>
    <col min="6" max="8" width="14.453125" style="453" customWidth="1"/>
    <col min="9" max="16384" width="8.7265625" style="453"/>
  </cols>
  <sheetData>
    <row r="1" spans="2:13" s="417" customFormat="1" ht="14.25" customHeight="1" x14ac:dyDescent="0.25">
      <c r="B1" s="413" t="s">
        <v>347</v>
      </c>
      <c r="C1" s="414"/>
      <c r="D1" s="415"/>
      <c r="E1" s="416"/>
      <c r="F1" s="415"/>
      <c r="G1" s="415"/>
      <c r="H1" s="415"/>
    </row>
    <row r="2" spans="2:13" s="417" customFormat="1" ht="12" customHeight="1" x14ac:dyDescent="0.2">
      <c r="C2" s="415"/>
      <c r="D2" s="415"/>
      <c r="E2" s="416"/>
      <c r="F2" s="415"/>
      <c r="G2" s="415"/>
      <c r="H2" s="415"/>
    </row>
    <row r="3" spans="2:13" s="417" customFormat="1" ht="12" customHeight="1" x14ac:dyDescent="0.2">
      <c r="B3" s="418" t="s">
        <v>348</v>
      </c>
      <c r="C3" s="419"/>
      <c r="D3" s="420" t="s">
        <v>349</v>
      </c>
      <c r="E3" s="420" t="s">
        <v>350</v>
      </c>
      <c r="F3" s="420" t="s">
        <v>351</v>
      </c>
      <c r="G3" s="420" t="s">
        <v>26</v>
      </c>
      <c r="H3" s="420" t="s">
        <v>352</v>
      </c>
    </row>
    <row r="4" spans="2:13" s="417" customFormat="1" ht="12" customHeight="1" x14ac:dyDescent="0.2">
      <c r="B4" s="421"/>
      <c r="C4" s="422"/>
      <c r="D4" s="423"/>
      <c r="E4" s="423"/>
      <c r="F4" s="423"/>
      <c r="G4" s="423"/>
      <c r="H4" s="423"/>
    </row>
    <row r="5" spans="2:13" s="417" customFormat="1" ht="12" customHeight="1" x14ac:dyDescent="0.2">
      <c r="B5" s="424"/>
      <c r="C5" s="425"/>
      <c r="D5" s="426" t="s">
        <v>353</v>
      </c>
      <c r="E5" s="426" t="s">
        <v>353</v>
      </c>
      <c r="F5" s="426" t="s">
        <v>353</v>
      </c>
      <c r="G5" s="426" t="s">
        <v>353</v>
      </c>
      <c r="H5" s="426" t="s">
        <v>353</v>
      </c>
    </row>
    <row r="6" spans="2:13" s="431" customFormat="1" ht="12" customHeight="1" x14ac:dyDescent="0.2">
      <c r="B6" s="427" t="s">
        <v>354</v>
      </c>
      <c r="C6" s="428"/>
      <c r="D6" s="429">
        <v>49351</v>
      </c>
      <c r="E6" s="429">
        <v>12741</v>
      </c>
      <c r="F6" s="429">
        <v>4647</v>
      </c>
      <c r="G6" s="429">
        <v>11013</v>
      </c>
      <c r="H6" s="429">
        <v>34465</v>
      </c>
      <c r="I6" s="430"/>
      <c r="J6" s="417"/>
      <c r="K6" s="430"/>
      <c r="L6" s="430"/>
      <c r="M6" s="430"/>
    </row>
    <row r="7" spans="2:13" s="431" customFormat="1" ht="12" customHeight="1" x14ac:dyDescent="0.2">
      <c r="B7" s="432"/>
      <c r="C7" s="433"/>
      <c r="D7" s="434">
        <v>-49251</v>
      </c>
      <c r="E7" s="434">
        <v>-13062</v>
      </c>
      <c r="F7" s="434">
        <v>-4627</v>
      </c>
      <c r="G7" s="434">
        <v>-10870</v>
      </c>
      <c r="H7" s="434">
        <v>-34176</v>
      </c>
      <c r="J7" s="417"/>
    </row>
    <row r="8" spans="2:13" s="417" customFormat="1" ht="12" customHeight="1" x14ac:dyDescent="0.2">
      <c r="B8" s="435"/>
      <c r="C8" s="436"/>
      <c r="D8" s="437"/>
      <c r="E8" s="438"/>
      <c r="F8" s="438"/>
      <c r="G8" s="438"/>
      <c r="H8" s="438"/>
    </row>
    <row r="9" spans="2:13" s="417" customFormat="1" ht="12" customHeight="1" x14ac:dyDescent="0.2">
      <c r="B9" s="439" t="s">
        <v>86</v>
      </c>
      <c r="C9" s="440"/>
      <c r="D9" s="441">
        <v>9109</v>
      </c>
      <c r="E9" s="441">
        <v>2204</v>
      </c>
      <c r="F9" s="441">
        <v>792</v>
      </c>
      <c r="G9" s="441">
        <v>1939</v>
      </c>
      <c r="H9" s="441">
        <v>6526</v>
      </c>
    </row>
    <row r="10" spans="2:13" s="417" customFormat="1" ht="12" customHeight="1" x14ac:dyDescent="0.2">
      <c r="B10" s="439" t="s">
        <v>87</v>
      </c>
      <c r="C10" s="440"/>
      <c r="D10" s="441">
        <v>11343</v>
      </c>
      <c r="E10" s="441">
        <v>3045</v>
      </c>
      <c r="F10" s="441">
        <v>943</v>
      </c>
      <c r="G10" s="441">
        <v>2533</v>
      </c>
      <c r="H10" s="441">
        <v>8502</v>
      </c>
    </row>
    <row r="11" spans="2:13" s="417" customFormat="1" ht="12" customHeight="1" x14ac:dyDescent="0.2">
      <c r="B11" s="439" t="s">
        <v>88</v>
      </c>
      <c r="C11" s="440"/>
      <c r="D11" s="441">
        <v>2470</v>
      </c>
      <c r="E11" s="441">
        <v>608</v>
      </c>
      <c r="F11" s="441">
        <v>232</v>
      </c>
      <c r="G11" s="441">
        <v>537</v>
      </c>
      <c r="H11" s="441">
        <v>1542</v>
      </c>
    </row>
    <row r="12" spans="2:13" s="417" customFormat="1" ht="12" customHeight="1" x14ac:dyDescent="0.2">
      <c r="B12" s="439" t="s">
        <v>355</v>
      </c>
      <c r="C12" s="440"/>
      <c r="D12" s="441">
        <v>4918</v>
      </c>
      <c r="E12" s="441">
        <v>1275</v>
      </c>
      <c r="F12" s="441">
        <v>555</v>
      </c>
      <c r="G12" s="441">
        <v>1156</v>
      </c>
      <c r="H12" s="441">
        <v>3652</v>
      </c>
    </row>
    <row r="13" spans="2:13" s="417" customFormat="1" ht="12" customHeight="1" x14ac:dyDescent="0.2">
      <c r="B13" s="439" t="s">
        <v>90</v>
      </c>
      <c r="C13" s="440"/>
      <c r="D13" s="441">
        <v>5606</v>
      </c>
      <c r="E13" s="441">
        <v>1422</v>
      </c>
      <c r="F13" s="441">
        <v>727</v>
      </c>
      <c r="G13" s="441">
        <v>1514</v>
      </c>
      <c r="H13" s="441">
        <v>4104</v>
      </c>
    </row>
    <row r="14" spans="2:13" s="417" customFormat="1" ht="12" customHeight="1" x14ac:dyDescent="0.2">
      <c r="B14" s="439" t="s">
        <v>91</v>
      </c>
      <c r="C14" s="440"/>
      <c r="D14" s="441">
        <v>973</v>
      </c>
      <c r="E14" s="441">
        <v>298</v>
      </c>
      <c r="F14" s="441">
        <v>53</v>
      </c>
      <c r="G14" s="441">
        <v>157</v>
      </c>
      <c r="H14" s="441">
        <v>512</v>
      </c>
    </row>
    <row r="15" spans="2:13" s="417" customFormat="1" ht="12" customHeight="1" x14ac:dyDescent="0.2">
      <c r="B15" s="439" t="s">
        <v>92</v>
      </c>
      <c r="C15" s="440"/>
      <c r="D15" s="441">
        <v>1838</v>
      </c>
      <c r="E15" s="441">
        <v>447</v>
      </c>
      <c r="F15" s="441">
        <v>183</v>
      </c>
      <c r="G15" s="441">
        <v>448</v>
      </c>
      <c r="H15" s="441">
        <v>1246</v>
      </c>
    </row>
    <row r="16" spans="2:13" s="417" customFormat="1" ht="12" customHeight="1" x14ac:dyDescent="0.2">
      <c r="B16" s="439" t="s">
        <v>93</v>
      </c>
      <c r="C16" s="440"/>
      <c r="D16" s="441">
        <v>1530</v>
      </c>
      <c r="E16" s="441">
        <v>390</v>
      </c>
      <c r="F16" s="441">
        <v>104</v>
      </c>
      <c r="G16" s="441">
        <v>286</v>
      </c>
      <c r="H16" s="441">
        <v>987</v>
      </c>
    </row>
    <row r="17" spans="2:8" s="417" customFormat="1" ht="12" customHeight="1" x14ac:dyDescent="0.2">
      <c r="B17" s="439" t="s">
        <v>94</v>
      </c>
      <c r="C17" s="440"/>
      <c r="D17" s="441">
        <v>1410</v>
      </c>
      <c r="E17" s="441">
        <v>428</v>
      </c>
      <c r="F17" s="441">
        <v>102</v>
      </c>
      <c r="G17" s="441">
        <v>282</v>
      </c>
      <c r="H17" s="441">
        <v>930</v>
      </c>
    </row>
    <row r="18" spans="2:8" s="417" customFormat="1" ht="12" customHeight="1" x14ac:dyDescent="0.2">
      <c r="B18" s="439" t="s">
        <v>95</v>
      </c>
      <c r="C18" s="440"/>
      <c r="D18" s="441">
        <v>1044</v>
      </c>
      <c r="E18" s="441">
        <v>338</v>
      </c>
      <c r="F18" s="441">
        <v>92</v>
      </c>
      <c r="G18" s="441">
        <v>199</v>
      </c>
      <c r="H18" s="441">
        <v>665</v>
      </c>
    </row>
    <row r="19" spans="2:8" s="417" customFormat="1" ht="12" customHeight="1" x14ac:dyDescent="0.2">
      <c r="B19" s="439" t="s">
        <v>96</v>
      </c>
      <c r="C19" s="440"/>
      <c r="D19" s="441">
        <v>1224</v>
      </c>
      <c r="E19" s="441">
        <v>314</v>
      </c>
      <c r="F19" s="441">
        <v>116</v>
      </c>
      <c r="G19" s="441">
        <v>228</v>
      </c>
      <c r="H19" s="441">
        <v>774</v>
      </c>
    </row>
    <row r="20" spans="2:8" s="417" customFormat="1" ht="12" customHeight="1" x14ac:dyDescent="0.2">
      <c r="B20" s="439" t="s">
        <v>97</v>
      </c>
      <c r="C20" s="440"/>
      <c r="D20" s="441">
        <v>1087</v>
      </c>
      <c r="E20" s="441">
        <v>307</v>
      </c>
      <c r="F20" s="441">
        <v>106</v>
      </c>
      <c r="G20" s="441">
        <v>219</v>
      </c>
      <c r="H20" s="441">
        <v>680</v>
      </c>
    </row>
    <row r="21" spans="2:8" s="417" customFormat="1" ht="12" customHeight="1" x14ac:dyDescent="0.2">
      <c r="B21" s="439" t="s">
        <v>356</v>
      </c>
      <c r="C21" s="440"/>
      <c r="D21" s="441">
        <v>280</v>
      </c>
      <c r="E21" s="441">
        <v>85</v>
      </c>
      <c r="F21" s="441">
        <v>16</v>
      </c>
      <c r="G21" s="441">
        <v>56</v>
      </c>
      <c r="H21" s="441">
        <v>144</v>
      </c>
    </row>
    <row r="22" spans="2:8" s="417" customFormat="1" ht="12" customHeight="1" x14ac:dyDescent="0.2">
      <c r="B22" s="439" t="s">
        <v>357</v>
      </c>
      <c r="C22" s="440"/>
      <c r="D22" s="441">
        <v>554</v>
      </c>
      <c r="E22" s="441">
        <v>109</v>
      </c>
      <c r="F22" s="441">
        <v>34</v>
      </c>
      <c r="G22" s="441">
        <v>85</v>
      </c>
      <c r="H22" s="441">
        <v>335</v>
      </c>
    </row>
    <row r="23" spans="2:8" s="417" customFormat="1" ht="12" customHeight="1" x14ac:dyDescent="0.2">
      <c r="B23" s="439" t="s">
        <v>106</v>
      </c>
      <c r="C23" s="440"/>
      <c r="D23" s="441">
        <v>19</v>
      </c>
      <c r="E23" s="441">
        <v>1</v>
      </c>
      <c r="F23" s="441">
        <v>0</v>
      </c>
      <c r="G23" s="441">
        <v>2</v>
      </c>
      <c r="H23" s="441">
        <v>15</v>
      </c>
    </row>
    <row r="24" spans="2:8" s="417" customFormat="1" ht="12" customHeight="1" x14ac:dyDescent="0.2">
      <c r="B24" s="439" t="s">
        <v>358</v>
      </c>
      <c r="C24" s="440"/>
      <c r="D24" s="441">
        <v>17</v>
      </c>
      <c r="E24" s="441">
        <v>5</v>
      </c>
      <c r="F24" s="441">
        <v>0</v>
      </c>
      <c r="G24" s="441">
        <v>2</v>
      </c>
      <c r="H24" s="441">
        <v>18</v>
      </c>
    </row>
    <row r="25" spans="2:8" s="417" customFormat="1" ht="12" customHeight="1" x14ac:dyDescent="0.2">
      <c r="B25" s="439" t="s">
        <v>111</v>
      </c>
      <c r="C25" s="440"/>
      <c r="D25" s="441">
        <v>118</v>
      </c>
      <c r="E25" s="441">
        <v>21</v>
      </c>
      <c r="F25" s="441">
        <v>8</v>
      </c>
      <c r="G25" s="441">
        <v>16</v>
      </c>
      <c r="H25" s="441">
        <v>53</v>
      </c>
    </row>
    <row r="26" spans="2:8" s="417" customFormat="1" ht="12" customHeight="1" x14ac:dyDescent="0.2">
      <c r="B26" s="439" t="s">
        <v>359</v>
      </c>
      <c r="C26" s="440"/>
      <c r="D26" s="441">
        <v>24</v>
      </c>
      <c r="E26" s="441">
        <v>4</v>
      </c>
      <c r="F26" s="441">
        <v>3</v>
      </c>
      <c r="G26" s="441">
        <v>8</v>
      </c>
      <c r="H26" s="441">
        <v>9</v>
      </c>
    </row>
    <row r="27" spans="2:8" s="417" customFormat="1" ht="12" customHeight="1" x14ac:dyDescent="0.2">
      <c r="B27" s="439" t="s">
        <v>360</v>
      </c>
      <c r="C27" s="440"/>
      <c r="D27" s="441">
        <v>284</v>
      </c>
      <c r="E27" s="441">
        <v>71</v>
      </c>
      <c r="F27" s="441">
        <v>21</v>
      </c>
      <c r="G27" s="441">
        <v>37</v>
      </c>
      <c r="H27" s="441">
        <v>183</v>
      </c>
    </row>
    <row r="28" spans="2:8" s="417" customFormat="1" ht="12" customHeight="1" x14ac:dyDescent="0.2">
      <c r="B28" s="439" t="s">
        <v>361</v>
      </c>
      <c r="C28" s="440"/>
      <c r="D28" s="441">
        <v>239</v>
      </c>
      <c r="E28" s="441">
        <v>57</v>
      </c>
      <c r="F28" s="441">
        <v>16</v>
      </c>
      <c r="G28" s="441">
        <v>50</v>
      </c>
      <c r="H28" s="441">
        <v>151</v>
      </c>
    </row>
    <row r="29" spans="2:8" s="417" customFormat="1" ht="12" customHeight="1" x14ac:dyDescent="0.2">
      <c r="B29" s="439" t="s">
        <v>362</v>
      </c>
      <c r="C29" s="440"/>
      <c r="D29" s="441">
        <v>116</v>
      </c>
      <c r="E29" s="441">
        <v>22</v>
      </c>
      <c r="F29" s="441">
        <v>12</v>
      </c>
      <c r="G29" s="441">
        <v>34</v>
      </c>
      <c r="H29" s="441">
        <v>71</v>
      </c>
    </row>
    <row r="30" spans="2:8" s="417" customFormat="1" ht="12" customHeight="1" x14ac:dyDescent="0.2">
      <c r="B30" s="439" t="s">
        <v>117</v>
      </c>
      <c r="C30" s="440"/>
      <c r="D30" s="441">
        <v>218</v>
      </c>
      <c r="E30" s="441">
        <v>51</v>
      </c>
      <c r="F30" s="441">
        <v>25</v>
      </c>
      <c r="G30" s="441">
        <v>56</v>
      </c>
      <c r="H30" s="441">
        <v>129</v>
      </c>
    </row>
    <row r="31" spans="2:8" s="417" customFormat="1" ht="12" customHeight="1" x14ac:dyDescent="0.2">
      <c r="B31" s="439" t="s">
        <v>118</v>
      </c>
      <c r="C31" s="440"/>
      <c r="D31" s="441">
        <v>142</v>
      </c>
      <c r="E31" s="441">
        <v>37</v>
      </c>
      <c r="F31" s="441">
        <v>16</v>
      </c>
      <c r="G31" s="441">
        <v>43</v>
      </c>
      <c r="H31" s="441">
        <v>108</v>
      </c>
    </row>
    <row r="32" spans="2:8" s="417" customFormat="1" ht="12" customHeight="1" x14ac:dyDescent="0.2">
      <c r="B32" s="439" t="s">
        <v>363</v>
      </c>
      <c r="C32" s="440"/>
      <c r="D32" s="441">
        <v>65</v>
      </c>
      <c r="E32" s="441">
        <v>13</v>
      </c>
      <c r="F32" s="441">
        <v>6</v>
      </c>
      <c r="G32" s="441">
        <v>8</v>
      </c>
      <c r="H32" s="441">
        <v>88</v>
      </c>
    </row>
    <row r="33" spans="2:12" s="417" customFormat="1" ht="12" customHeight="1" x14ac:dyDescent="0.2">
      <c r="B33" s="439" t="s">
        <v>120</v>
      </c>
      <c r="C33" s="440"/>
      <c r="D33" s="441">
        <v>213</v>
      </c>
      <c r="E33" s="441">
        <v>45</v>
      </c>
      <c r="F33" s="441">
        <v>28</v>
      </c>
      <c r="G33" s="441">
        <v>40</v>
      </c>
      <c r="H33" s="441">
        <v>100</v>
      </c>
    </row>
    <row r="34" spans="2:12" s="417" customFormat="1" ht="12" customHeight="1" x14ac:dyDescent="0.2">
      <c r="B34" s="439" t="s">
        <v>124</v>
      </c>
      <c r="C34" s="440"/>
      <c r="D34" s="441">
        <v>136</v>
      </c>
      <c r="E34" s="441">
        <v>18</v>
      </c>
      <c r="F34" s="441">
        <v>8</v>
      </c>
      <c r="G34" s="441">
        <v>28</v>
      </c>
      <c r="H34" s="441">
        <v>88</v>
      </c>
    </row>
    <row r="35" spans="2:12" s="417" customFormat="1" ht="12" customHeight="1" x14ac:dyDescent="0.2">
      <c r="B35" s="439" t="s">
        <v>125</v>
      </c>
      <c r="C35" s="440"/>
      <c r="D35" s="441">
        <v>69</v>
      </c>
      <c r="E35" s="441">
        <v>19</v>
      </c>
      <c r="F35" s="441">
        <v>5</v>
      </c>
      <c r="G35" s="441">
        <v>10</v>
      </c>
      <c r="H35" s="441">
        <v>52</v>
      </c>
    </row>
    <row r="36" spans="2:12" s="417" customFormat="1" ht="12" customHeight="1" x14ac:dyDescent="0.2">
      <c r="B36" s="439" t="s">
        <v>126</v>
      </c>
      <c r="C36" s="440"/>
      <c r="D36" s="441">
        <v>160</v>
      </c>
      <c r="E36" s="441">
        <v>46</v>
      </c>
      <c r="F36" s="441">
        <v>12</v>
      </c>
      <c r="G36" s="441">
        <v>35</v>
      </c>
      <c r="H36" s="441">
        <v>97</v>
      </c>
    </row>
    <row r="37" spans="2:12" s="417" customFormat="1" ht="12" customHeight="1" x14ac:dyDescent="0.2">
      <c r="B37" s="439" t="s">
        <v>127</v>
      </c>
      <c r="C37" s="440"/>
      <c r="D37" s="441">
        <v>443</v>
      </c>
      <c r="E37" s="441">
        <v>82</v>
      </c>
      <c r="F37" s="441">
        <v>44</v>
      </c>
      <c r="G37" s="441">
        <v>82</v>
      </c>
      <c r="H37" s="441">
        <v>252</v>
      </c>
    </row>
    <row r="38" spans="2:12" s="417" customFormat="1" ht="12" customHeight="1" x14ac:dyDescent="0.2">
      <c r="B38" s="439" t="s">
        <v>130</v>
      </c>
      <c r="C38" s="440"/>
      <c r="D38" s="441">
        <v>908</v>
      </c>
      <c r="E38" s="441">
        <v>230</v>
      </c>
      <c r="F38" s="441">
        <v>81</v>
      </c>
      <c r="G38" s="441">
        <v>168</v>
      </c>
      <c r="H38" s="441">
        <v>568</v>
      </c>
    </row>
    <row r="39" spans="2:12" s="417" customFormat="1" ht="12" customHeight="1" x14ac:dyDescent="0.2">
      <c r="B39" s="439" t="s">
        <v>133</v>
      </c>
      <c r="C39" s="440"/>
      <c r="D39" s="441">
        <v>326</v>
      </c>
      <c r="E39" s="441">
        <v>67</v>
      </c>
      <c r="F39" s="441">
        <v>34</v>
      </c>
      <c r="G39" s="441">
        <v>56</v>
      </c>
      <c r="H39" s="441">
        <v>202</v>
      </c>
    </row>
    <row r="40" spans="2:12" s="417" customFormat="1" ht="12" customHeight="1" x14ac:dyDescent="0.2">
      <c r="B40" s="439" t="s">
        <v>134</v>
      </c>
      <c r="C40" s="440"/>
      <c r="D40" s="441">
        <v>255</v>
      </c>
      <c r="E40" s="441">
        <v>62</v>
      </c>
      <c r="F40" s="441">
        <v>21</v>
      </c>
      <c r="G40" s="441">
        <v>59</v>
      </c>
      <c r="H40" s="441">
        <v>146</v>
      </c>
    </row>
    <row r="41" spans="2:12" s="417" customFormat="1" ht="12" customHeight="1" x14ac:dyDescent="0.2">
      <c r="B41" s="439" t="s">
        <v>135</v>
      </c>
      <c r="C41" s="440"/>
      <c r="D41" s="441">
        <v>226</v>
      </c>
      <c r="E41" s="441">
        <v>63</v>
      </c>
      <c r="F41" s="441">
        <v>23</v>
      </c>
      <c r="G41" s="441">
        <v>53</v>
      </c>
      <c r="H41" s="441">
        <v>135</v>
      </c>
    </row>
    <row r="42" spans="2:12" s="417" customFormat="1" ht="12" customHeight="1" x14ac:dyDescent="0.2">
      <c r="B42" s="439" t="s">
        <v>136</v>
      </c>
      <c r="C42" s="440"/>
      <c r="D42" s="441">
        <v>866</v>
      </c>
      <c r="E42" s="441">
        <v>226</v>
      </c>
      <c r="F42" s="441">
        <v>107</v>
      </c>
      <c r="G42" s="441">
        <v>269</v>
      </c>
      <c r="H42" s="441">
        <v>634</v>
      </c>
    </row>
    <row r="43" spans="2:12" s="417" customFormat="1" ht="12" customHeight="1" x14ac:dyDescent="0.2">
      <c r="B43" s="439" t="s">
        <v>364</v>
      </c>
      <c r="C43" s="440"/>
      <c r="D43" s="441">
        <v>500</v>
      </c>
      <c r="E43" s="441">
        <v>133</v>
      </c>
      <c r="F43" s="441">
        <v>64</v>
      </c>
      <c r="G43" s="441">
        <v>122</v>
      </c>
      <c r="H43" s="441">
        <v>371</v>
      </c>
    </row>
    <row r="44" spans="2:12" s="417" customFormat="1" ht="12" customHeight="1" x14ac:dyDescent="0.2">
      <c r="B44" s="439"/>
      <c r="C44" s="440"/>
      <c r="D44" s="441"/>
      <c r="E44" s="442"/>
      <c r="F44" s="441"/>
      <c r="G44" s="441"/>
      <c r="H44" s="441"/>
    </row>
    <row r="45" spans="2:12" s="417" customFormat="1" ht="12" customHeight="1" x14ac:dyDescent="0.2">
      <c r="B45" s="443" t="s">
        <v>365</v>
      </c>
      <c r="C45" s="444"/>
      <c r="D45" s="441">
        <v>621</v>
      </c>
      <c r="E45" s="441">
        <v>198</v>
      </c>
      <c r="F45" s="441">
        <v>58</v>
      </c>
      <c r="G45" s="441">
        <v>196</v>
      </c>
      <c r="H45" s="441">
        <v>396</v>
      </c>
      <c r="I45" s="445"/>
      <c r="K45" s="445"/>
      <c r="L45" s="445"/>
    </row>
    <row r="46" spans="2:12" s="417" customFormat="1" ht="12" customHeight="1" x14ac:dyDescent="0.2">
      <c r="C46" s="446"/>
      <c r="D46" s="415"/>
      <c r="E46" s="416"/>
      <c r="F46" s="415"/>
      <c r="G46" s="415"/>
      <c r="H46" s="415"/>
    </row>
    <row r="47" spans="2:12" s="417" customFormat="1" ht="12" customHeight="1" x14ac:dyDescent="0.2">
      <c r="B47" s="447" t="s">
        <v>366</v>
      </c>
      <c r="C47" s="448"/>
      <c r="D47" s="446"/>
      <c r="E47" s="449"/>
      <c r="F47" s="446"/>
      <c r="G47" s="446"/>
      <c r="H47" s="446"/>
    </row>
    <row r="48" spans="2:12" s="417" customFormat="1" ht="12" customHeight="1" x14ac:dyDescent="0.2">
      <c r="B48" s="450" t="s">
        <v>367</v>
      </c>
      <c r="C48" s="451"/>
      <c r="D48" s="415"/>
      <c r="E48" s="416"/>
      <c r="F48" s="415"/>
      <c r="G48" s="415"/>
      <c r="H48" s="415"/>
    </row>
    <row r="49" spans="2:8" s="417" customFormat="1" ht="12" customHeight="1" x14ac:dyDescent="0.15">
      <c r="B49" s="450" t="s">
        <v>368</v>
      </c>
      <c r="C49" s="451"/>
      <c r="D49" s="451"/>
      <c r="E49" s="452"/>
      <c r="F49" s="451"/>
      <c r="G49" s="451"/>
      <c r="H49" s="451"/>
    </row>
    <row r="50" spans="2:8" s="417" customFormat="1" ht="12" customHeight="1" x14ac:dyDescent="0.15">
      <c r="B50" s="450" t="s">
        <v>369</v>
      </c>
      <c r="C50" s="451"/>
      <c r="D50" s="451"/>
      <c r="E50" s="452"/>
      <c r="F50" s="451"/>
      <c r="G50" s="451"/>
      <c r="H50" s="451"/>
    </row>
    <row r="51" spans="2:8" s="417" customFormat="1" ht="12" customHeight="1" x14ac:dyDescent="0.2">
      <c r="B51" s="450" t="s">
        <v>370</v>
      </c>
      <c r="C51" s="451"/>
      <c r="D51" s="415"/>
      <c r="E51" s="416"/>
      <c r="F51" s="415"/>
      <c r="G51" s="415"/>
      <c r="H51" s="415"/>
    </row>
    <row r="52" spans="2:8" x14ac:dyDescent="0.2">
      <c r="D52" s="454"/>
      <c r="E52" s="455"/>
      <c r="F52" s="454"/>
      <c r="G52" s="454"/>
      <c r="H52" s="454"/>
    </row>
    <row r="53" spans="2:8" x14ac:dyDescent="0.2">
      <c r="D53" s="454"/>
      <c r="E53" s="455"/>
      <c r="F53" s="454"/>
      <c r="G53" s="454"/>
      <c r="H53" s="454"/>
    </row>
    <row r="54" spans="2:8" x14ac:dyDescent="0.2">
      <c r="D54" s="454"/>
      <c r="E54" s="455"/>
      <c r="F54" s="454"/>
      <c r="G54" s="454"/>
      <c r="H54" s="454"/>
    </row>
    <row r="55" spans="2:8" x14ac:dyDescent="0.2">
      <c r="D55" s="454"/>
      <c r="E55" s="455"/>
      <c r="F55" s="454"/>
      <c r="G55" s="454"/>
      <c r="H55" s="454"/>
    </row>
  </sheetData>
  <mergeCells count="45">
    <mergeCell ref="B43:C43"/>
    <mergeCell ref="B44:C44"/>
    <mergeCell ref="B45:C45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5:C5"/>
    <mergeCell ref="B6:C7"/>
    <mergeCell ref="B9:C9"/>
    <mergeCell ref="B10:C10"/>
    <mergeCell ref="B11:C11"/>
    <mergeCell ref="B12:C12"/>
    <mergeCell ref="B3:C4"/>
    <mergeCell ref="D3:D4"/>
    <mergeCell ref="E3:E4"/>
    <mergeCell ref="F3:F4"/>
    <mergeCell ref="G3:G4"/>
    <mergeCell ref="H3:H4"/>
  </mergeCells>
  <phoneticPr fontId="3"/>
  <pageMargins left="0.55118110236220474" right="0.55118110236220474" top="0.94488188976377963" bottom="0.94488188976377963" header="0.51181102362204722" footer="0.51181102362204722"/>
  <pageSetup paperSize="9" orientation="portrait" r:id="rId1"/>
  <headerFooter>
    <oddHeader>&amp;L&amp;F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B691-756E-41DF-BAEF-80E388952A64}">
  <sheetPr>
    <pageSetUpPr fitToPage="1"/>
  </sheetPr>
  <dimension ref="B1:I242"/>
  <sheetViews>
    <sheetView zoomScaleNormal="100" zoomScaleSheetLayoutView="100" workbookViewId="0"/>
  </sheetViews>
  <sheetFormatPr defaultColWidth="9" defaultRowHeight="13" x14ac:dyDescent="0.2"/>
  <cols>
    <col min="1" max="1" width="2.6328125" style="1" customWidth="1"/>
    <col min="2" max="2" width="10.6328125" style="36" customWidth="1"/>
    <col min="3" max="4" width="13.6328125" style="1" customWidth="1"/>
    <col min="5" max="7" width="13.6328125" style="174" customWidth="1"/>
    <col min="8" max="8" width="10.453125" style="1" bestFit="1" customWidth="1"/>
    <col min="9" max="16384" width="9" style="1"/>
  </cols>
  <sheetData>
    <row r="1" spans="2:9" ht="14.25" customHeight="1" x14ac:dyDescent="0.2">
      <c r="B1" s="253" t="s">
        <v>371</v>
      </c>
    </row>
    <row r="2" spans="2:9" ht="12" customHeight="1" x14ac:dyDescent="0.2"/>
    <row r="3" spans="2:9" s="38" customFormat="1" ht="12" customHeight="1" x14ac:dyDescent="0.2">
      <c r="B3" s="54" t="s">
        <v>372</v>
      </c>
      <c r="C3" s="57" t="s">
        <v>349</v>
      </c>
      <c r="D3" s="57" t="s">
        <v>350</v>
      </c>
      <c r="E3" s="57" t="s">
        <v>351</v>
      </c>
      <c r="F3" s="57" t="s">
        <v>26</v>
      </c>
      <c r="G3" s="57" t="s">
        <v>352</v>
      </c>
    </row>
    <row r="4" spans="2:9" s="38" customFormat="1" ht="12" customHeight="1" x14ac:dyDescent="0.2">
      <c r="B4" s="457"/>
      <c r="C4" s="458"/>
      <c r="D4" s="458"/>
      <c r="E4" s="458"/>
      <c r="F4" s="458"/>
      <c r="G4" s="458"/>
    </row>
    <row r="5" spans="2:9" s="38" customFormat="1" ht="12" customHeight="1" x14ac:dyDescent="0.2">
      <c r="B5" s="32"/>
      <c r="C5" s="459" t="s">
        <v>226</v>
      </c>
      <c r="D5" s="459" t="s">
        <v>226</v>
      </c>
      <c r="E5" s="459" t="s">
        <v>226</v>
      </c>
      <c r="F5" s="459" t="s">
        <v>226</v>
      </c>
      <c r="G5" s="459" t="s">
        <v>226</v>
      </c>
    </row>
    <row r="6" spans="2:9" s="461" customFormat="1" ht="12" customHeight="1" x14ac:dyDescent="0.2">
      <c r="B6" s="32" t="s">
        <v>373</v>
      </c>
      <c r="C6" s="460">
        <v>179896</v>
      </c>
      <c r="D6" s="460">
        <v>26741</v>
      </c>
      <c r="E6" s="460">
        <v>3714</v>
      </c>
      <c r="F6" s="460">
        <v>18049</v>
      </c>
      <c r="G6" s="460">
        <v>73410</v>
      </c>
    </row>
    <row r="7" spans="2:9" s="461" customFormat="1" ht="12" customHeight="1" x14ac:dyDescent="0.2">
      <c r="B7" s="462"/>
      <c r="C7" s="463"/>
      <c r="D7" s="463"/>
      <c r="E7" s="463"/>
      <c r="F7" s="463"/>
      <c r="G7" s="463"/>
    </row>
    <row r="8" spans="2:9" s="41" customFormat="1" ht="12" customHeight="1" x14ac:dyDescent="0.2">
      <c r="B8" s="338"/>
      <c r="E8" s="51"/>
      <c r="F8" s="51"/>
      <c r="G8" s="51"/>
    </row>
    <row r="9" spans="2:9" s="41" customFormat="1" ht="12" customHeight="1" x14ac:dyDescent="0.2">
      <c r="B9" s="49" t="s">
        <v>374</v>
      </c>
      <c r="E9" s="51"/>
      <c r="F9" s="51"/>
      <c r="G9" s="51"/>
    </row>
    <row r="10" spans="2:9" s="41" customFormat="1" ht="12" customHeight="1" x14ac:dyDescent="0.2">
      <c r="B10" s="464"/>
      <c r="D10" s="281"/>
      <c r="E10" s="281"/>
      <c r="F10" s="281"/>
      <c r="G10" s="281"/>
      <c r="H10" s="281"/>
      <c r="I10" s="281"/>
    </row>
    <row r="11" spans="2:9" s="41" customFormat="1" ht="12" customHeight="1" x14ac:dyDescent="0.2">
      <c r="B11" s="464"/>
      <c r="E11" s="51"/>
      <c r="F11" s="51"/>
      <c r="G11" s="51"/>
    </row>
    <row r="12" spans="2:9" ht="12" customHeight="1" x14ac:dyDescent="0.2"/>
    <row r="13" spans="2:9" ht="12" customHeight="1" x14ac:dyDescent="0.2"/>
    <row r="14" spans="2:9" ht="12" customHeight="1" x14ac:dyDescent="0.2"/>
    <row r="15" spans="2:9" ht="12" customHeight="1" x14ac:dyDescent="0.2"/>
    <row r="16" spans="2:9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</sheetData>
  <mergeCells count="7">
    <mergeCell ref="D10:I10"/>
    <mergeCell ref="B3:B4"/>
    <mergeCell ref="C3:C4"/>
    <mergeCell ref="D3:D4"/>
    <mergeCell ref="E3:E4"/>
    <mergeCell ref="F3:F4"/>
    <mergeCell ref="G3:G4"/>
  </mergeCells>
  <phoneticPr fontId="3"/>
  <dataValidations count="1">
    <dataValidation imeMode="on" allowBlank="1" showInputMessage="1" showErrorMessage="1" sqref="B1:B1048576 C6:C7 C3:G3 D6:G6" xr:uid="{8839C316-F8CF-46A0-B8D2-12167F9DAB6B}"/>
  </dataValidation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&amp;L&amp;F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D0835-F13D-4C17-A8F3-3AE19C78BA9A}">
  <sheetPr>
    <pageSetUpPr fitToPage="1"/>
  </sheetPr>
  <dimension ref="B1:J252"/>
  <sheetViews>
    <sheetView zoomScaleNormal="100" zoomScaleSheetLayoutView="100" workbookViewId="0"/>
  </sheetViews>
  <sheetFormatPr defaultColWidth="9" defaultRowHeight="13" x14ac:dyDescent="0.2"/>
  <cols>
    <col min="1" max="1" width="2.6328125" style="1" customWidth="1"/>
    <col min="2" max="2" width="13.6328125" style="36" customWidth="1"/>
    <col min="3" max="7" width="13.6328125" style="1" customWidth="1"/>
    <col min="8" max="16384" width="9" style="1"/>
  </cols>
  <sheetData>
    <row r="1" spans="2:10" ht="14.25" customHeight="1" x14ac:dyDescent="0.2">
      <c r="B1" s="35" t="s">
        <v>375</v>
      </c>
    </row>
    <row r="2" spans="2:10" ht="12" customHeight="1" x14ac:dyDescent="0.2"/>
    <row r="3" spans="2:10" s="38" customFormat="1" ht="12" customHeight="1" x14ac:dyDescent="0.2">
      <c r="B3" s="54" t="s">
        <v>376</v>
      </c>
      <c r="C3" s="57" t="s">
        <v>377</v>
      </c>
      <c r="D3" s="57" t="s">
        <v>378</v>
      </c>
      <c r="E3" s="57" t="s">
        <v>379</v>
      </c>
      <c r="F3" s="57" t="s">
        <v>380</v>
      </c>
      <c r="G3" s="57" t="s">
        <v>381</v>
      </c>
    </row>
    <row r="4" spans="2:10" s="38" customFormat="1" ht="12" customHeight="1" x14ac:dyDescent="0.2">
      <c r="B4" s="457"/>
      <c r="C4" s="458"/>
      <c r="D4" s="458"/>
      <c r="E4" s="458"/>
      <c r="F4" s="458"/>
      <c r="G4" s="458"/>
    </row>
    <row r="5" spans="2:10" s="461" customFormat="1" ht="12" customHeight="1" x14ac:dyDescent="0.2">
      <c r="B5" s="54" t="s">
        <v>382</v>
      </c>
      <c r="C5" s="465" t="s">
        <v>41</v>
      </c>
      <c r="D5" s="465" t="s">
        <v>41</v>
      </c>
      <c r="E5" s="465" t="s">
        <v>41</v>
      </c>
      <c r="F5" s="465" t="s">
        <v>41</v>
      </c>
      <c r="G5" s="465" t="s">
        <v>41</v>
      </c>
      <c r="J5" s="38"/>
    </row>
    <row r="6" spans="2:10" s="461" customFormat="1" ht="12" customHeight="1" x14ac:dyDescent="0.2">
      <c r="B6" s="55"/>
      <c r="C6" s="466">
        <v>273097</v>
      </c>
      <c r="D6" s="466">
        <v>255864</v>
      </c>
      <c r="E6" s="466">
        <v>239793</v>
      </c>
      <c r="F6" s="466">
        <v>223263</v>
      </c>
      <c r="G6" s="466">
        <v>207297</v>
      </c>
      <c r="J6" s="38"/>
    </row>
    <row r="7" spans="2:10" s="461" customFormat="1" ht="12" customHeight="1" x14ac:dyDescent="0.2">
      <c r="B7" s="457"/>
      <c r="C7" s="467"/>
      <c r="D7" s="467"/>
      <c r="E7" s="467"/>
      <c r="F7" s="467"/>
      <c r="G7" s="467"/>
      <c r="J7" s="38"/>
    </row>
    <row r="8" spans="2:10" s="41" customFormat="1" ht="12" customHeight="1" x14ac:dyDescent="0.2">
      <c r="B8" s="338"/>
      <c r="J8" s="38"/>
    </row>
    <row r="9" spans="2:10" s="41" customFormat="1" ht="12" customHeight="1" x14ac:dyDescent="0.2">
      <c r="B9" s="49" t="s">
        <v>383</v>
      </c>
      <c r="J9" s="38"/>
    </row>
    <row r="10" spans="2:10" s="41" customFormat="1" ht="12" customHeight="1" x14ac:dyDescent="0.2">
      <c r="B10" s="464"/>
    </row>
    <row r="11" spans="2:10" s="41" customFormat="1" ht="12" customHeight="1" x14ac:dyDescent="0.2">
      <c r="B11" s="464"/>
    </row>
    <row r="12" spans="2:10" s="41" customFormat="1" ht="12" customHeight="1" x14ac:dyDescent="0.2">
      <c r="B12" s="50"/>
    </row>
    <row r="13" spans="2:10" ht="14" x14ac:dyDescent="0.2">
      <c r="B13" s="35"/>
    </row>
    <row r="14" spans="2:10" ht="12" customHeight="1" x14ac:dyDescent="0.2"/>
    <row r="15" spans="2:10" ht="12" customHeight="1" x14ac:dyDescent="0.2"/>
    <row r="16" spans="2:10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</sheetData>
  <mergeCells count="7">
    <mergeCell ref="B5:B7"/>
    <mergeCell ref="B3:B4"/>
    <mergeCell ref="C3:C4"/>
    <mergeCell ref="D3:D4"/>
    <mergeCell ref="E3:E4"/>
    <mergeCell ref="F3:F4"/>
    <mergeCell ref="G3:G4"/>
  </mergeCells>
  <phoneticPr fontId="3"/>
  <dataValidations count="1">
    <dataValidation imeMode="on" allowBlank="1" showInputMessage="1" showErrorMessage="1" sqref="B1:B5 B8:B65536 C3:G5" xr:uid="{5C91387B-FDC5-4A33-B8AB-D7F65A41E68C}"/>
  </dataValidation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&amp;L&amp;F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BDF79-9ACD-4C30-A861-C1A4ACCB43CA}">
  <dimension ref="B1:E257"/>
  <sheetViews>
    <sheetView zoomScaleNormal="100" zoomScaleSheetLayoutView="100" workbookViewId="0"/>
  </sheetViews>
  <sheetFormatPr defaultColWidth="9" defaultRowHeight="13" x14ac:dyDescent="0.2"/>
  <cols>
    <col min="1" max="1" width="2.6328125" style="1" customWidth="1"/>
    <col min="2" max="2" width="15.6328125" style="36" customWidth="1"/>
    <col min="3" max="3" width="18.6328125" style="412" customWidth="1"/>
    <col min="4" max="4" width="24.6328125" style="1" customWidth="1"/>
    <col min="5" max="16384" width="9" style="1"/>
  </cols>
  <sheetData>
    <row r="1" spans="2:5" ht="14.25" customHeight="1" x14ac:dyDescent="0.2">
      <c r="B1" s="2" t="s">
        <v>384</v>
      </c>
      <c r="C1" s="468"/>
      <c r="D1" s="401"/>
    </row>
    <row r="2" spans="2:5" ht="12" customHeight="1" x14ac:dyDescent="0.2"/>
    <row r="3" spans="2:5" s="38" customFormat="1" ht="12" customHeight="1" x14ac:dyDescent="0.2">
      <c r="B3" s="469" t="s">
        <v>385</v>
      </c>
      <c r="C3" s="470" t="s">
        <v>386</v>
      </c>
      <c r="D3" s="1"/>
    </row>
    <row r="4" spans="2:5" s="461" customFormat="1" ht="12" customHeight="1" x14ac:dyDescent="0.2">
      <c r="B4" s="56"/>
      <c r="C4" s="471"/>
    </row>
    <row r="5" spans="2:5" s="41" customFormat="1" ht="12" customHeight="1" x14ac:dyDescent="0.2">
      <c r="B5" s="472"/>
      <c r="C5" s="473" t="s">
        <v>387</v>
      </c>
    </row>
    <row r="6" spans="2:5" s="41" customFormat="1" ht="12" customHeight="1" x14ac:dyDescent="0.2">
      <c r="B6" s="474" t="s">
        <v>388</v>
      </c>
      <c r="C6" s="473"/>
    </row>
    <row r="7" spans="2:5" s="51" customFormat="1" ht="12" customHeight="1" x14ac:dyDescent="0.2">
      <c r="B7" s="475" t="s">
        <v>389</v>
      </c>
      <c r="C7" s="476">
        <v>228549529</v>
      </c>
      <c r="D7" s="477"/>
      <c r="E7" s="477"/>
    </row>
    <row r="8" spans="2:5" s="51" customFormat="1" ht="12" customHeight="1" x14ac:dyDescent="0.2">
      <c r="B8" s="475" t="s">
        <v>390</v>
      </c>
      <c r="C8" s="476"/>
    </row>
    <row r="9" spans="2:5" s="41" customFormat="1" ht="12" customHeight="1" x14ac:dyDescent="0.2">
      <c r="B9" s="42" t="s">
        <v>391</v>
      </c>
      <c r="C9" s="476">
        <v>1976655</v>
      </c>
    </row>
    <row r="10" spans="2:5" s="41" customFormat="1" ht="12" customHeight="1" x14ac:dyDescent="0.2">
      <c r="B10" s="478" t="s">
        <v>342</v>
      </c>
      <c r="C10" s="476">
        <v>2026886</v>
      </c>
    </row>
    <row r="11" spans="2:5" s="41" customFormat="1" ht="12" customHeight="1" x14ac:dyDescent="0.2">
      <c r="B11" s="478" t="s">
        <v>50</v>
      </c>
      <c r="C11" s="476">
        <v>2058465</v>
      </c>
    </row>
    <row r="12" spans="2:5" s="51" customFormat="1" ht="12" customHeight="1" x14ac:dyDescent="0.2">
      <c r="B12" s="478" t="s">
        <v>344</v>
      </c>
      <c r="C12" s="476">
        <v>2054670</v>
      </c>
    </row>
    <row r="13" spans="2:5" s="51" customFormat="1" ht="12" customHeight="1" x14ac:dyDescent="0.2">
      <c r="B13" s="478" t="s">
        <v>52</v>
      </c>
      <c r="C13" s="476">
        <v>2078357</v>
      </c>
    </row>
    <row r="14" spans="2:5" s="51" customFormat="1" ht="12" customHeight="1" x14ac:dyDescent="0.2">
      <c r="B14" s="478" t="s">
        <v>392</v>
      </c>
      <c r="C14" s="476">
        <v>2091566</v>
      </c>
    </row>
    <row r="15" spans="2:5" s="41" customFormat="1" ht="12" customHeight="1" x14ac:dyDescent="0.2">
      <c r="B15" s="338"/>
      <c r="C15" s="479"/>
      <c r="D15" s="480"/>
    </row>
    <row r="16" spans="2:5" s="41" customFormat="1" ht="12" customHeight="1" x14ac:dyDescent="0.2">
      <c r="B16" s="49" t="s">
        <v>393</v>
      </c>
      <c r="C16" s="481"/>
    </row>
    <row r="17" spans="2:3" s="41" customFormat="1" ht="12" customHeight="1" x14ac:dyDescent="0.2">
      <c r="B17" s="482" t="s">
        <v>394</v>
      </c>
      <c r="C17" s="483"/>
    </row>
    <row r="18" spans="2:3" ht="14" x14ac:dyDescent="0.2">
      <c r="B18" s="35"/>
    </row>
    <row r="19" spans="2:3" ht="12" customHeight="1" x14ac:dyDescent="0.2"/>
    <row r="20" spans="2:3" ht="12" customHeight="1" x14ac:dyDescent="0.2"/>
    <row r="21" spans="2:3" ht="12" customHeight="1" x14ac:dyDescent="0.2"/>
    <row r="22" spans="2:3" ht="12" customHeight="1" x14ac:dyDescent="0.2"/>
    <row r="23" spans="2:3" ht="12" customHeight="1" x14ac:dyDescent="0.2"/>
    <row r="24" spans="2:3" ht="12" customHeight="1" x14ac:dyDescent="0.2"/>
    <row r="25" spans="2:3" ht="12" customHeight="1" x14ac:dyDescent="0.2"/>
    <row r="26" spans="2:3" ht="12" customHeight="1" x14ac:dyDescent="0.2"/>
    <row r="27" spans="2:3" ht="12" customHeight="1" x14ac:dyDescent="0.2"/>
    <row r="28" spans="2:3" ht="12" customHeight="1" x14ac:dyDescent="0.2"/>
    <row r="29" spans="2:3" ht="12" customHeight="1" x14ac:dyDescent="0.2"/>
    <row r="30" spans="2:3" ht="12" customHeight="1" x14ac:dyDescent="0.2"/>
    <row r="31" spans="2:3" ht="12" customHeight="1" x14ac:dyDescent="0.2"/>
    <row r="32" spans="2:3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</sheetData>
  <mergeCells count="3">
    <mergeCell ref="B3:B4"/>
    <mergeCell ref="C3:C4"/>
    <mergeCell ref="B17:C17"/>
  </mergeCells>
  <phoneticPr fontId="3"/>
  <dataValidations count="2">
    <dataValidation imeMode="off" allowBlank="1" showInputMessage="1" showErrorMessage="1" sqref="C5:C8" xr:uid="{BE589504-C6E7-42B4-A313-D256DE300B8E}"/>
    <dataValidation imeMode="on" allowBlank="1" showInputMessage="1" showErrorMessage="1" sqref="B1:B3 A9:B10 A11:A14 B11:B65534 C3 C9:IT14 B5:B8" xr:uid="{476FD04C-BCC4-4E9A-AECE-FC3274204F98}"/>
  </dataValidations>
  <pageMargins left="0.74803149606299213" right="0.74803149606299213" top="0.94488188976377963" bottom="0.94488188976377963" header="0.51181102362204722" footer="0.51181102362204722"/>
  <pageSetup paperSize="9" orientation="portrait" r:id="rId1"/>
  <headerFooter alignWithMargins="0">
    <oddHeader>&amp;L&amp;F</oddHeader>
  </headerFooter>
  <ignoredErrors>
    <ignoredError sqref="B10:B1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AC977-195D-4E7D-AF33-2315D3EF35FF}">
  <sheetPr>
    <pageSetUpPr fitToPage="1"/>
  </sheetPr>
  <dimension ref="B1:I259"/>
  <sheetViews>
    <sheetView zoomScaleNormal="100" zoomScaleSheetLayoutView="100" workbookViewId="0"/>
  </sheetViews>
  <sheetFormatPr defaultColWidth="9" defaultRowHeight="13" x14ac:dyDescent="0.2"/>
  <cols>
    <col min="1" max="1" width="2.6328125" style="1" customWidth="1"/>
    <col min="2" max="2" width="15.6328125" style="36" customWidth="1"/>
    <col min="3" max="6" width="15.6328125" style="412" customWidth="1"/>
    <col min="7" max="7" width="15.6328125" style="1" customWidth="1"/>
    <col min="8" max="8" width="11.6328125" style="1" bestFit="1" customWidth="1"/>
    <col min="9" max="9" width="10.1796875" style="1" bestFit="1" customWidth="1"/>
    <col min="10" max="16384" width="9" style="1"/>
  </cols>
  <sheetData>
    <row r="1" spans="2:9" ht="14.25" customHeight="1" x14ac:dyDescent="0.2">
      <c r="B1" s="35" t="s">
        <v>395</v>
      </c>
      <c r="C1" s="484"/>
      <c r="D1" s="484"/>
      <c r="E1" s="484"/>
      <c r="F1" s="484"/>
      <c r="G1" s="401"/>
      <c r="H1" s="401"/>
    </row>
    <row r="2" spans="2:9" ht="12" customHeight="1" x14ac:dyDescent="0.2"/>
    <row r="3" spans="2:9" s="38" customFormat="1" ht="12" customHeight="1" x14ac:dyDescent="0.2">
      <c r="B3" s="469" t="s">
        <v>385</v>
      </c>
      <c r="C3" s="470" t="s">
        <v>396</v>
      </c>
      <c r="D3" s="485" t="s">
        <v>397</v>
      </c>
      <c r="E3" s="470" t="s">
        <v>398</v>
      </c>
      <c r="F3" s="470" t="s">
        <v>399</v>
      </c>
      <c r="G3" s="470" t="s">
        <v>400</v>
      </c>
    </row>
    <row r="4" spans="2:9" s="461" customFormat="1" ht="12" customHeight="1" x14ac:dyDescent="0.2">
      <c r="B4" s="56"/>
      <c r="C4" s="471"/>
      <c r="D4" s="486"/>
      <c r="E4" s="471"/>
      <c r="F4" s="471"/>
      <c r="G4" s="471"/>
    </row>
    <row r="5" spans="2:9" s="41" customFormat="1" ht="12" customHeight="1" x14ac:dyDescent="0.2">
      <c r="B5" s="472"/>
      <c r="C5" s="473" t="s">
        <v>353</v>
      </c>
      <c r="D5" s="473" t="s">
        <v>353</v>
      </c>
      <c r="E5" s="473" t="s">
        <v>353</v>
      </c>
      <c r="F5" s="473" t="s">
        <v>353</v>
      </c>
      <c r="G5" s="473" t="s">
        <v>353</v>
      </c>
    </row>
    <row r="6" spans="2:9" s="41" customFormat="1" ht="12" customHeight="1" x14ac:dyDescent="0.2">
      <c r="B6" s="474" t="s">
        <v>388</v>
      </c>
      <c r="C6" s="473"/>
      <c r="D6" s="473"/>
      <c r="E6" s="473"/>
      <c r="F6" s="473"/>
      <c r="G6" s="473"/>
    </row>
    <row r="7" spans="2:9" s="51" customFormat="1" ht="12" customHeight="1" x14ac:dyDescent="0.2">
      <c r="B7" s="475" t="s">
        <v>389</v>
      </c>
      <c r="C7" s="476">
        <v>138532651</v>
      </c>
      <c r="D7" s="476">
        <v>6008792</v>
      </c>
      <c r="E7" s="476">
        <v>36076</v>
      </c>
      <c r="F7" s="476">
        <v>40994746</v>
      </c>
      <c r="G7" s="476">
        <v>91493037</v>
      </c>
      <c r="H7" s="41"/>
    </row>
    <row r="8" spans="2:9" s="51" customFormat="1" ht="12" customHeight="1" x14ac:dyDescent="0.2">
      <c r="B8" s="475"/>
      <c r="C8" s="476"/>
      <c r="D8" s="476"/>
      <c r="E8" s="476"/>
      <c r="F8" s="476"/>
      <c r="G8" s="476"/>
      <c r="H8" s="41"/>
    </row>
    <row r="9" spans="2:9" s="51" customFormat="1" ht="12" customHeight="1" x14ac:dyDescent="0.2">
      <c r="B9" s="475" t="s">
        <v>390</v>
      </c>
      <c r="C9" s="476"/>
      <c r="D9" s="476"/>
      <c r="E9" s="476"/>
      <c r="F9" s="476"/>
      <c r="G9" s="476"/>
      <c r="H9" s="41"/>
    </row>
    <row r="10" spans="2:9" s="41" customFormat="1" ht="12" customHeight="1" x14ac:dyDescent="0.2">
      <c r="B10" s="42" t="s">
        <v>391</v>
      </c>
      <c r="C10" s="476">
        <v>1290992</v>
      </c>
      <c r="D10" s="476">
        <v>27813</v>
      </c>
      <c r="E10" s="476">
        <v>20453</v>
      </c>
      <c r="F10" s="476">
        <v>527616</v>
      </c>
      <c r="G10" s="476">
        <v>715110</v>
      </c>
      <c r="I10" s="487"/>
    </row>
    <row r="11" spans="2:9" s="41" customFormat="1" ht="12" customHeight="1" x14ac:dyDescent="0.2">
      <c r="B11" s="478" t="s">
        <v>342</v>
      </c>
      <c r="C11" s="476">
        <v>1333356</v>
      </c>
      <c r="D11" s="476">
        <v>27204</v>
      </c>
      <c r="E11" s="476">
        <v>15493</v>
      </c>
      <c r="F11" s="476">
        <v>556530</v>
      </c>
      <c r="G11" s="476">
        <v>734129</v>
      </c>
      <c r="I11" s="487"/>
    </row>
    <row r="12" spans="2:9" s="41" customFormat="1" ht="12" customHeight="1" x14ac:dyDescent="0.2">
      <c r="B12" s="478" t="s">
        <v>50</v>
      </c>
      <c r="C12" s="476">
        <v>1354968</v>
      </c>
      <c r="D12" s="476">
        <v>26991</v>
      </c>
      <c r="E12" s="476">
        <v>9929</v>
      </c>
      <c r="F12" s="476">
        <v>577121</v>
      </c>
      <c r="G12" s="476">
        <v>740927</v>
      </c>
      <c r="I12" s="487"/>
    </row>
    <row r="13" spans="2:9" s="51" customFormat="1" ht="12" customHeight="1" x14ac:dyDescent="0.2">
      <c r="B13" s="478" t="s">
        <v>344</v>
      </c>
      <c r="C13" s="476">
        <v>1365934</v>
      </c>
      <c r="D13" s="476">
        <v>26688</v>
      </c>
      <c r="E13" s="476">
        <v>5966</v>
      </c>
      <c r="F13" s="476">
        <v>602923</v>
      </c>
      <c r="G13" s="476">
        <v>730357</v>
      </c>
      <c r="H13" s="41"/>
      <c r="I13" s="477"/>
    </row>
    <row r="14" spans="2:9" s="51" customFormat="1" ht="12" customHeight="1" x14ac:dyDescent="0.2">
      <c r="B14" s="478" t="s">
        <v>52</v>
      </c>
      <c r="C14" s="476">
        <v>1368760</v>
      </c>
      <c r="D14" s="476">
        <v>26791</v>
      </c>
      <c r="E14" s="476">
        <v>3333</v>
      </c>
      <c r="F14" s="476">
        <v>607557</v>
      </c>
      <c r="G14" s="476">
        <v>731079</v>
      </c>
      <c r="H14" s="41"/>
      <c r="I14" s="477"/>
    </row>
    <row r="15" spans="2:9" s="51" customFormat="1" ht="12" customHeight="1" x14ac:dyDescent="0.2">
      <c r="B15" s="478" t="s">
        <v>392</v>
      </c>
      <c r="C15" s="476">
        <v>1364993</v>
      </c>
      <c r="D15" s="476">
        <v>28281</v>
      </c>
      <c r="E15" s="476">
        <v>0</v>
      </c>
      <c r="F15" s="476">
        <v>611926</v>
      </c>
      <c r="G15" s="476">
        <v>724786</v>
      </c>
      <c r="H15" s="41"/>
      <c r="I15" s="477"/>
    </row>
    <row r="16" spans="2:9" s="41" customFormat="1" ht="12" customHeight="1" x14ac:dyDescent="0.2">
      <c r="B16" s="338"/>
      <c r="C16" s="481"/>
      <c r="D16" s="481"/>
      <c r="E16" s="481"/>
      <c r="F16" s="481"/>
    </row>
    <row r="17" spans="2:9" s="41" customFormat="1" ht="12" customHeight="1" x14ac:dyDescent="0.2">
      <c r="B17" s="49" t="s">
        <v>393</v>
      </c>
      <c r="C17" s="481"/>
      <c r="D17" s="481"/>
      <c r="E17" s="488"/>
      <c r="F17" s="488"/>
      <c r="G17" s="489"/>
      <c r="I17" s="489"/>
    </row>
    <row r="18" spans="2:9" s="41" customFormat="1" ht="12" customHeight="1" x14ac:dyDescent="0.2">
      <c r="B18" s="490"/>
      <c r="C18" s="490"/>
      <c r="D18" s="490"/>
      <c r="E18" s="490"/>
      <c r="F18" s="490"/>
      <c r="G18" s="490"/>
    </row>
    <row r="19" spans="2:9" s="41" customFormat="1" ht="12" customHeight="1" x14ac:dyDescent="0.2">
      <c r="B19" s="50"/>
      <c r="C19" s="481"/>
      <c r="D19" s="481"/>
      <c r="E19" s="481"/>
      <c r="F19" s="481"/>
    </row>
    <row r="20" spans="2:9" ht="14" x14ac:dyDescent="0.2">
      <c r="B20" s="35"/>
    </row>
    <row r="21" spans="2:9" ht="12" customHeight="1" x14ac:dyDescent="0.2"/>
    <row r="22" spans="2:9" ht="12" customHeight="1" x14ac:dyDescent="0.2"/>
    <row r="23" spans="2:9" ht="12" customHeight="1" x14ac:dyDescent="0.2"/>
    <row r="24" spans="2:9" ht="12" customHeight="1" x14ac:dyDescent="0.2"/>
    <row r="25" spans="2:9" ht="12" customHeight="1" x14ac:dyDescent="0.2"/>
    <row r="26" spans="2:9" ht="12" customHeight="1" x14ac:dyDescent="0.2"/>
    <row r="27" spans="2:9" ht="12" customHeight="1" x14ac:dyDescent="0.2"/>
    <row r="28" spans="2:9" ht="12" customHeight="1" x14ac:dyDescent="0.2"/>
    <row r="29" spans="2:9" ht="12" customHeight="1" x14ac:dyDescent="0.2"/>
    <row r="30" spans="2:9" ht="12" customHeight="1" x14ac:dyDescent="0.2"/>
    <row r="31" spans="2:9" ht="12" customHeight="1" x14ac:dyDescent="0.2"/>
    <row r="32" spans="2:9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</sheetData>
  <mergeCells count="7">
    <mergeCell ref="B18:G18"/>
    <mergeCell ref="B3:B4"/>
    <mergeCell ref="C3:C4"/>
    <mergeCell ref="D3:D4"/>
    <mergeCell ref="E3:E4"/>
    <mergeCell ref="F3:F4"/>
    <mergeCell ref="G3:G4"/>
  </mergeCells>
  <phoneticPr fontId="3"/>
  <dataValidations count="2">
    <dataValidation imeMode="on" allowBlank="1" showInputMessage="1" showErrorMessage="1" sqref="C3:G3 B1:B3 B5:B65536" xr:uid="{31CF9603-94D5-4CAF-AA57-6D6CB01E6774}"/>
    <dataValidation imeMode="off" allowBlank="1" showInputMessage="1" showErrorMessage="1" sqref="E5:G9 C5:D15" xr:uid="{F0FA34DD-7BF7-4190-9503-B85F8ED2BEE2}"/>
  </dataValidation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&amp;L&amp;F</oddHeader>
  </headerFooter>
  <ignoredErrors>
    <ignoredError sqref="B11:B1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4015E-B933-4E3C-A52F-2F74A34B17FE}">
  <dimension ref="B1:G262"/>
  <sheetViews>
    <sheetView zoomScaleNormal="100" zoomScaleSheetLayoutView="100" workbookViewId="0"/>
  </sheetViews>
  <sheetFormatPr defaultColWidth="9" defaultRowHeight="13" x14ac:dyDescent="0.2"/>
  <cols>
    <col min="1" max="1" width="2.6328125" style="1" customWidth="1"/>
    <col min="2" max="2" width="7.6328125" style="36" customWidth="1"/>
    <col min="3" max="3" width="8.1796875" style="36" customWidth="1"/>
    <col min="4" max="6" width="20.6328125" style="1" customWidth="1"/>
    <col min="7" max="7" width="4.08984375" style="1" customWidth="1"/>
    <col min="8" max="16384" width="9" style="1"/>
  </cols>
  <sheetData>
    <row r="1" spans="2:7" ht="14.25" customHeight="1" x14ac:dyDescent="0.2">
      <c r="B1" s="35" t="s">
        <v>401</v>
      </c>
      <c r="C1" s="35"/>
    </row>
    <row r="2" spans="2:7" ht="12" customHeight="1" x14ac:dyDescent="0.2"/>
    <row r="3" spans="2:7" s="38" customFormat="1" ht="12" customHeight="1" x14ac:dyDescent="0.2">
      <c r="B3" s="72" t="s">
        <v>31</v>
      </c>
      <c r="C3" s="491"/>
      <c r="D3" s="492" t="s">
        <v>402</v>
      </c>
      <c r="E3" s="492" t="s">
        <v>403</v>
      </c>
      <c r="F3" s="492" t="s">
        <v>404</v>
      </c>
    </row>
    <row r="4" spans="2:7" s="38" customFormat="1" ht="12" customHeight="1" x14ac:dyDescent="0.2">
      <c r="B4" s="61"/>
      <c r="C4" s="62"/>
      <c r="D4" s="492"/>
      <c r="E4" s="492"/>
      <c r="F4" s="492"/>
    </row>
    <row r="5" spans="2:7" s="46" customFormat="1" ht="12" customHeight="1" x14ac:dyDescent="0.2">
      <c r="B5" s="329" t="s">
        <v>405</v>
      </c>
      <c r="C5" s="330"/>
      <c r="D5" s="40">
        <v>338</v>
      </c>
      <c r="E5" s="40">
        <v>301</v>
      </c>
      <c r="F5" s="40">
        <v>37</v>
      </c>
    </row>
    <row r="6" spans="2:7" s="46" customFormat="1" ht="12" customHeight="1" x14ac:dyDescent="0.2">
      <c r="B6" s="493" t="s">
        <v>49</v>
      </c>
      <c r="C6" s="494"/>
      <c r="D6" s="40">
        <v>334</v>
      </c>
      <c r="E6" s="40">
        <v>300</v>
      </c>
      <c r="F6" s="40">
        <v>34</v>
      </c>
    </row>
    <row r="7" spans="2:7" s="47" customFormat="1" ht="12" customHeight="1" x14ac:dyDescent="0.2">
      <c r="B7" s="493" t="s">
        <v>50</v>
      </c>
      <c r="C7" s="494"/>
      <c r="D7" s="40">
        <v>333</v>
      </c>
      <c r="E7" s="40">
        <v>301</v>
      </c>
      <c r="F7" s="40">
        <v>32</v>
      </c>
    </row>
    <row r="8" spans="2:7" s="47" customFormat="1" ht="12" customHeight="1" x14ac:dyDescent="0.2">
      <c r="B8" s="493" t="s">
        <v>51</v>
      </c>
      <c r="C8" s="494"/>
      <c r="D8" s="40">
        <v>332</v>
      </c>
      <c r="E8" s="40">
        <v>301</v>
      </c>
      <c r="F8" s="40">
        <v>31</v>
      </c>
    </row>
    <row r="9" spans="2:7" s="47" customFormat="1" ht="12" customHeight="1" x14ac:dyDescent="0.2">
      <c r="B9" s="493" t="s">
        <v>52</v>
      </c>
      <c r="C9" s="494"/>
      <c r="D9" s="40">
        <v>333</v>
      </c>
      <c r="E9" s="40">
        <v>301</v>
      </c>
      <c r="F9" s="40">
        <v>32</v>
      </c>
    </row>
    <row r="10" spans="2:7" s="41" customFormat="1" ht="12" customHeight="1" x14ac:dyDescent="0.2">
      <c r="B10" s="50"/>
      <c r="C10" s="50"/>
    </row>
    <row r="11" spans="2:7" s="41" customFormat="1" ht="12" customHeight="1" x14ac:dyDescent="0.2">
      <c r="B11" s="49" t="s">
        <v>406</v>
      </c>
      <c r="C11" s="338"/>
      <c r="D11" s="1"/>
      <c r="E11" s="1"/>
      <c r="F11" s="1"/>
      <c r="G11" s="1"/>
    </row>
    <row r="12" spans="2:7" s="41" customFormat="1" ht="12" customHeight="1" x14ac:dyDescent="0.2">
      <c r="B12" s="495"/>
      <c r="C12" s="495"/>
      <c r="D12" s="495"/>
      <c r="E12" s="495"/>
      <c r="F12" s="495"/>
      <c r="G12" s="1"/>
    </row>
    <row r="13" spans="2:7" s="41" customFormat="1" ht="12" customHeight="1" x14ac:dyDescent="0.2">
      <c r="B13" s="496"/>
      <c r="C13" s="401"/>
      <c r="D13" s="401"/>
      <c r="E13" s="401"/>
      <c r="F13" s="401"/>
      <c r="G13" s="1"/>
    </row>
    <row r="14" spans="2:7" s="41" customFormat="1" ht="12" customHeight="1" x14ac:dyDescent="0.2">
      <c r="B14" s="339"/>
      <c r="C14" s="1"/>
      <c r="D14" s="1"/>
      <c r="E14" s="1"/>
      <c r="F14" s="401"/>
      <c r="G14" s="1"/>
    </row>
    <row r="15" spans="2:7" s="41" customFormat="1" ht="12" customHeight="1" x14ac:dyDescent="0.2">
      <c r="B15" s="339"/>
      <c r="C15" s="401"/>
      <c r="D15" s="401"/>
      <c r="E15" s="401"/>
      <c r="F15" s="401"/>
      <c r="G15" s="1"/>
    </row>
    <row r="16" spans="2:7" s="41" customFormat="1" ht="12" customHeight="1" x14ac:dyDescent="0.2">
      <c r="B16" s="339"/>
      <c r="C16" s="401"/>
      <c r="D16" s="401"/>
      <c r="E16" s="401"/>
      <c r="F16" s="401"/>
      <c r="G16" s="1"/>
    </row>
    <row r="17" spans="2:7" s="41" customFormat="1" ht="12" customHeight="1" x14ac:dyDescent="0.2">
      <c r="B17" s="338"/>
      <c r="C17" s="338"/>
      <c r="D17" s="1"/>
      <c r="E17" s="1"/>
      <c r="F17" s="1"/>
      <c r="G17" s="1"/>
    </row>
    <row r="18" spans="2:7" s="41" customFormat="1" ht="14" x14ac:dyDescent="0.2">
      <c r="B18" s="497"/>
      <c r="C18" s="497"/>
      <c r="D18" s="234"/>
      <c r="E18" s="234"/>
      <c r="F18" s="1"/>
      <c r="G18" s="1"/>
    </row>
    <row r="19" spans="2:7" s="41" customFormat="1" ht="12" customHeight="1" x14ac:dyDescent="0.2">
      <c r="B19" s="338"/>
      <c r="C19" s="338"/>
      <c r="D19" s="1"/>
      <c r="E19" s="1"/>
      <c r="F19" s="1"/>
      <c r="G19" s="1"/>
    </row>
    <row r="20" spans="2:7" ht="12" customHeight="1" x14ac:dyDescent="0.2">
      <c r="E20" s="498"/>
    </row>
    <row r="21" spans="2:7" s="38" customFormat="1" ht="12" customHeight="1" x14ac:dyDescent="0.2">
      <c r="B21" s="499"/>
      <c r="C21" s="499"/>
      <c r="D21" s="499"/>
      <c r="E21" s="499"/>
      <c r="F21" s="499"/>
    </row>
    <row r="22" spans="2:7" s="38" customFormat="1" ht="12" customHeight="1" x14ac:dyDescent="0.2">
      <c r="B22" s="499"/>
      <c r="C22" s="499"/>
      <c r="D22" s="499"/>
      <c r="E22" s="499"/>
      <c r="F22" s="499"/>
    </row>
    <row r="23" spans="2:7" s="47" customFormat="1" ht="12" customHeight="1" x14ac:dyDescent="0.2">
      <c r="B23" s="500"/>
      <c r="C23" s="501"/>
      <c r="D23" s="502"/>
      <c r="E23" s="503"/>
      <c r="F23" s="502"/>
    </row>
    <row r="24" spans="2:7" ht="12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</sheetData>
  <mergeCells count="6">
    <mergeCell ref="B3:C4"/>
    <mergeCell ref="D3:D4"/>
    <mergeCell ref="E3:E4"/>
    <mergeCell ref="F3:F4"/>
    <mergeCell ref="B5:C5"/>
    <mergeCell ref="B12:F12"/>
  </mergeCells>
  <phoneticPr fontId="3"/>
  <dataValidations count="1">
    <dataValidation imeMode="on" allowBlank="1" showInputMessage="1" showErrorMessage="1" sqref="D23:D65536 D16:D20 C13:C14 C23 E3 B23:B65536 B1:B3 F3:F4 B16:B21 B5:B12 D1:D11 C6:C9" xr:uid="{A04E7609-2B6E-45DA-A513-794024F31593}"/>
  </dataValidation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&amp;L&amp;F</oddHeader>
  </headerFooter>
  <colBreaks count="1" manualBreakCount="1">
    <brk id="6" max="11" man="1"/>
  </colBreaks>
  <ignoredErrors>
    <ignoredError sqref="B6:B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0BC3-3A02-4B22-B8A4-ED9DF9C07E60}">
  <sheetPr>
    <pageSetUpPr fitToPage="1"/>
  </sheetPr>
  <dimension ref="B1:L255"/>
  <sheetViews>
    <sheetView zoomScaleNormal="100" zoomScaleSheetLayoutView="100" workbookViewId="0"/>
  </sheetViews>
  <sheetFormatPr defaultColWidth="9" defaultRowHeight="13" x14ac:dyDescent="0.2"/>
  <cols>
    <col min="1" max="1" width="2.6328125" style="1" customWidth="1"/>
    <col min="2" max="2" width="12" style="36" customWidth="1"/>
    <col min="3" max="3" width="8" style="1" customWidth="1"/>
    <col min="4" max="7" width="10" style="1" customWidth="1"/>
    <col min="8" max="8" width="12" style="1" customWidth="1"/>
    <col min="9" max="12" width="8" style="1" customWidth="1"/>
    <col min="13" max="16384" width="9" style="1"/>
  </cols>
  <sheetData>
    <row r="1" spans="2:12" ht="14.25" customHeight="1" x14ac:dyDescent="0.2">
      <c r="B1" s="35" t="s">
        <v>30</v>
      </c>
    </row>
    <row r="2" spans="2:12" ht="12" customHeight="1" x14ac:dyDescent="0.2"/>
    <row r="3" spans="2:12" s="38" customFormat="1" ht="12" customHeight="1" x14ac:dyDescent="0.2">
      <c r="B3" s="72" t="s">
        <v>31</v>
      </c>
      <c r="C3" s="59" t="s">
        <v>32</v>
      </c>
      <c r="D3" s="59" t="s">
        <v>33</v>
      </c>
      <c r="E3" s="59" t="s">
        <v>34</v>
      </c>
      <c r="F3" s="59" t="s">
        <v>35</v>
      </c>
      <c r="G3" s="59" t="s">
        <v>36</v>
      </c>
      <c r="H3" s="59" t="s">
        <v>37</v>
      </c>
      <c r="I3" s="64" t="s">
        <v>38</v>
      </c>
      <c r="J3" s="69"/>
      <c r="K3" s="70"/>
      <c r="L3" s="57" t="s">
        <v>39</v>
      </c>
    </row>
    <row r="4" spans="2:12" s="38" customFormat="1" ht="12" customHeight="1" x14ac:dyDescent="0.2">
      <c r="B4" s="73"/>
      <c r="C4" s="68"/>
      <c r="D4" s="68"/>
      <c r="E4" s="68"/>
      <c r="F4" s="68"/>
      <c r="G4" s="68"/>
      <c r="H4" s="68"/>
      <c r="I4" s="28" t="s">
        <v>40</v>
      </c>
      <c r="J4" s="28" t="s">
        <v>36</v>
      </c>
      <c r="K4" s="28" t="s">
        <v>37</v>
      </c>
      <c r="L4" s="71"/>
    </row>
    <row r="5" spans="2:12" s="41" customFormat="1" ht="12" customHeight="1" x14ac:dyDescent="0.2">
      <c r="B5" s="39"/>
      <c r="C5" s="40"/>
      <c r="D5" s="40" t="s">
        <v>22</v>
      </c>
      <c r="E5" s="40" t="s">
        <v>41</v>
      </c>
      <c r="F5" s="40" t="s">
        <v>42</v>
      </c>
      <c r="G5" s="40" t="s">
        <v>43</v>
      </c>
      <c r="H5" s="40" t="s">
        <v>44</v>
      </c>
      <c r="I5" s="40" t="s">
        <v>45</v>
      </c>
      <c r="J5" s="40" t="s">
        <v>46</v>
      </c>
      <c r="K5" s="40" t="s">
        <v>47</v>
      </c>
      <c r="L5" s="40" t="s">
        <v>47</v>
      </c>
    </row>
    <row r="6" spans="2:12" s="41" customFormat="1" ht="12" customHeight="1" x14ac:dyDescent="0.2">
      <c r="B6" s="42" t="s">
        <v>48</v>
      </c>
      <c r="C6" s="43">
        <v>29</v>
      </c>
      <c r="D6" s="44">
        <v>3808.6</v>
      </c>
      <c r="E6" s="43">
        <v>568</v>
      </c>
      <c r="F6" s="45">
        <v>29448</v>
      </c>
      <c r="G6" s="45">
        <v>10572</v>
      </c>
      <c r="H6" s="45">
        <v>4832345</v>
      </c>
      <c r="I6" s="43">
        <v>197</v>
      </c>
      <c r="J6" s="43">
        <v>71</v>
      </c>
      <c r="K6" s="45">
        <v>32264</v>
      </c>
      <c r="L6" s="43">
        <v>164</v>
      </c>
    </row>
    <row r="7" spans="2:12" s="46" customFormat="1" ht="12" customHeight="1" x14ac:dyDescent="0.2">
      <c r="B7" s="42" t="s">
        <v>49</v>
      </c>
      <c r="C7" s="43">
        <v>29</v>
      </c>
      <c r="D7" s="44">
        <v>4021.26</v>
      </c>
      <c r="E7" s="43">
        <v>569</v>
      </c>
      <c r="F7" s="45">
        <v>23524</v>
      </c>
      <c r="G7" s="45">
        <v>6755</v>
      </c>
      <c r="H7" s="45">
        <v>2774025</v>
      </c>
      <c r="I7" s="43">
        <v>171</v>
      </c>
      <c r="J7" s="43">
        <v>49</v>
      </c>
      <c r="K7" s="45">
        <v>20135</v>
      </c>
      <c r="L7" s="43">
        <v>118</v>
      </c>
    </row>
    <row r="8" spans="2:12" s="46" customFormat="1" ht="12" customHeight="1" x14ac:dyDescent="0.2">
      <c r="B8" s="42" t="s">
        <v>50</v>
      </c>
      <c r="C8" s="43">
        <v>29</v>
      </c>
      <c r="D8" s="44">
        <v>4160.72</v>
      </c>
      <c r="E8" s="43">
        <v>570</v>
      </c>
      <c r="F8" s="45">
        <v>23121</v>
      </c>
      <c r="G8" s="45">
        <v>7907</v>
      </c>
      <c r="H8" s="45">
        <v>3255884</v>
      </c>
      <c r="I8" s="43">
        <v>171</v>
      </c>
      <c r="J8" s="43">
        <v>58</v>
      </c>
      <c r="K8" s="45">
        <v>24064</v>
      </c>
      <c r="L8" s="43">
        <v>141</v>
      </c>
    </row>
    <row r="9" spans="2:12" s="47" customFormat="1" ht="12" customHeight="1" x14ac:dyDescent="0.2">
      <c r="B9" s="42" t="s">
        <v>51</v>
      </c>
      <c r="C9" s="43">
        <v>29</v>
      </c>
      <c r="D9" s="44">
        <v>4587.2</v>
      </c>
      <c r="E9" s="43">
        <v>570</v>
      </c>
      <c r="F9" s="45">
        <v>23785</v>
      </c>
      <c r="G9" s="45">
        <v>9022</v>
      </c>
      <c r="H9" s="45">
        <v>4026595</v>
      </c>
      <c r="I9" s="43">
        <v>137</v>
      </c>
      <c r="J9" s="43">
        <v>43</v>
      </c>
      <c r="K9" s="45">
        <v>22052</v>
      </c>
      <c r="L9" s="43">
        <v>169</v>
      </c>
    </row>
    <row r="10" spans="2:12" s="47" customFormat="1" ht="12" customHeight="1" x14ac:dyDescent="0.2">
      <c r="B10" s="42" t="s">
        <v>52</v>
      </c>
      <c r="C10" s="43">
        <v>29</v>
      </c>
      <c r="D10" s="44">
        <v>5457</v>
      </c>
      <c r="E10" s="43">
        <v>572</v>
      </c>
      <c r="F10" s="45">
        <v>24533</v>
      </c>
      <c r="G10" s="45">
        <v>9871</v>
      </c>
      <c r="H10" s="45">
        <v>4460436</v>
      </c>
      <c r="I10" s="43">
        <v>144</v>
      </c>
      <c r="J10" s="43">
        <v>58</v>
      </c>
      <c r="K10" s="45">
        <v>26095</v>
      </c>
      <c r="L10" s="43">
        <v>182</v>
      </c>
    </row>
    <row r="11" spans="2:12" s="41" customFormat="1" ht="12" customHeight="1" x14ac:dyDescent="0.2">
      <c r="B11" s="48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2:12" s="41" customFormat="1" ht="12" customHeight="1" x14ac:dyDescent="0.2">
      <c r="B12" s="49" t="s">
        <v>53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2:12" s="41" customFormat="1" ht="12" customHeight="1" x14ac:dyDescent="0.2">
      <c r="B13" s="50"/>
    </row>
    <row r="14" spans="2:12" s="41" customFormat="1" ht="12" customHeight="1" x14ac:dyDescent="0.2">
      <c r="B14" s="50"/>
    </row>
    <row r="15" spans="2:12" s="41" customFormat="1" ht="12" customHeight="1" x14ac:dyDescent="0.2">
      <c r="B15" s="50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2" ht="14" x14ac:dyDescent="0.2">
      <c r="B16" s="35"/>
    </row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</sheetData>
  <mergeCells count="9">
    <mergeCell ref="H3:H4"/>
    <mergeCell ref="I3:K3"/>
    <mergeCell ref="L3:L4"/>
    <mergeCell ref="B3:B4"/>
    <mergeCell ref="C3:C4"/>
    <mergeCell ref="D3:D4"/>
    <mergeCell ref="E3:E4"/>
    <mergeCell ref="F3:F4"/>
    <mergeCell ref="G3:G4"/>
  </mergeCells>
  <phoneticPr fontId="3"/>
  <dataValidations count="1">
    <dataValidation imeMode="on" allowBlank="1" showInputMessage="1" showErrorMessage="1" sqref="L3 C3:H3 J4:K4 I3:I4 B1:B4 B6:B65536 A5:XFD5" xr:uid="{B6C99CAD-A5C8-4FE3-AA4F-652CED12D23E}"/>
  </dataValidations>
  <pageMargins left="0.55118110236220474" right="0.55118110236220474" top="0.98425196850393704" bottom="0.98425196850393704" header="0.51181102362204722" footer="0.51181102362204722"/>
  <pageSetup paperSize="9" scale="87" orientation="portrait" r:id="rId1"/>
  <headerFooter alignWithMargins="0">
    <oddHeader>&amp;L&amp;F</oddHeader>
  </headerFooter>
  <ignoredErrors>
    <ignoredError sqref="B7: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04F1-725C-4AC1-9539-F2C4A62BFDE6}">
  <sheetPr>
    <pageSetUpPr fitToPage="1"/>
  </sheetPr>
  <dimension ref="B1:K255"/>
  <sheetViews>
    <sheetView zoomScaleNormal="100" zoomScaleSheetLayoutView="100" workbookViewId="0"/>
  </sheetViews>
  <sheetFormatPr defaultColWidth="9" defaultRowHeight="13" x14ac:dyDescent="0.2"/>
  <cols>
    <col min="1" max="1" width="2.6328125" style="1" customWidth="1"/>
    <col min="2" max="2" width="12" style="36" customWidth="1"/>
    <col min="3" max="5" width="8" style="1" customWidth="1"/>
    <col min="6" max="6" width="11" style="1" customWidth="1"/>
    <col min="7" max="7" width="12" style="1" customWidth="1"/>
    <col min="8" max="11" width="8" style="1" customWidth="1"/>
    <col min="12" max="16384" width="9" style="1"/>
  </cols>
  <sheetData>
    <row r="1" spans="2:11" ht="14.25" customHeight="1" x14ac:dyDescent="0.2">
      <c r="B1" s="35" t="s">
        <v>54</v>
      </c>
    </row>
    <row r="2" spans="2:11" ht="12" customHeight="1" x14ac:dyDescent="0.2"/>
    <row r="3" spans="2:11" s="38" customFormat="1" ht="12" customHeight="1" x14ac:dyDescent="0.2">
      <c r="B3" s="72" t="s">
        <v>31</v>
      </c>
      <c r="C3" s="59" t="s">
        <v>32</v>
      </c>
      <c r="D3" s="59" t="s">
        <v>34</v>
      </c>
      <c r="E3" s="59" t="s">
        <v>35</v>
      </c>
      <c r="F3" s="59" t="s">
        <v>36</v>
      </c>
      <c r="G3" s="59" t="s">
        <v>37</v>
      </c>
      <c r="H3" s="64" t="s">
        <v>38</v>
      </c>
      <c r="I3" s="74"/>
      <c r="J3" s="75"/>
      <c r="K3" s="76" t="s">
        <v>55</v>
      </c>
    </row>
    <row r="4" spans="2:11" s="38" customFormat="1" ht="12" customHeight="1" x14ac:dyDescent="0.2">
      <c r="B4" s="73"/>
      <c r="C4" s="68"/>
      <c r="D4" s="68"/>
      <c r="E4" s="68"/>
      <c r="F4" s="68"/>
      <c r="G4" s="68"/>
      <c r="H4" s="28" t="s">
        <v>40</v>
      </c>
      <c r="I4" s="28" t="s">
        <v>36</v>
      </c>
      <c r="J4" s="28" t="s">
        <v>37</v>
      </c>
      <c r="K4" s="77"/>
    </row>
    <row r="5" spans="2:11" s="41" customFormat="1" ht="12" customHeight="1" x14ac:dyDescent="0.2">
      <c r="B5" s="39"/>
      <c r="C5" s="40"/>
      <c r="D5" s="40" t="s">
        <v>41</v>
      </c>
      <c r="E5" s="40" t="s">
        <v>22</v>
      </c>
      <c r="F5" s="40" t="s">
        <v>43</v>
      </c>
      <c r="G5" s="40" t="s">
        <v>44</v>
      </c>
      <c r="H5" s="40" t="s">
        <v>45</v>
      </c>
      <c r="I5" s="40" t="s">
        <v>46</v>
      </c>
      <c r="J5" s="40" t="s">
        <v>47</v>
      </c>
      <c r="K5" s="40" t="s">
        <v>47</v>
      </c>
    </row>
    <row r="6" spans="2:11" s="41" customFormat="1" ht="12" customHeight="1" x14ac:dyDescent="0.2">
      <c r="B6" s="42" t="s">
        <v>56</v>
      </c>
      <c r="C6" s="43">
        <v>82</v>
      </c>
      <c r="D6" s="43">
        <v>773</v>
      </c>
      <c r="E6" s="45">
        <v>16629</v>
      </c>
      <c r="F6" s="45">
        <v>2660</v>
      </c>
      <c r="G6" s="45">
        <v>6362013</v>
      </c>
      <c r="H6" s="43">
        <v>198</v>
      </c>
      <c r="I6" s="43">
        <v>32</v>
      </c>
      <c r="J6" s="45">
        <v>75665</v>
      </c>
      <c r="K6" s="43">
        <v>382</v>
      </c>
    </row>
    <row r="7" spans="2:11" s="51" customFormat="1" ht="12" customHeight="1" x14ac:dyDescent="0.2">
      <c r="B7" s="42" t="s">
        <v>49</v>
      </c>
      <c r="C7" s="43">
        <v>80</v>
      </c>
      <c r="D7" s="43">
        <v>734</v>
      </c>
      <c r="E7" s="45">
        <v>4625</v>
      </c>
      <c r="F7" s="45">
        <v>935</v>
      </c>
      <c r="G7" s="45">
        <v>2096550</v>
      </c>
      <c r="H7" s="43">
        <v>89</v>
      </c>
      <c r="I7" s="43">
        <v>18</v>
      </c>
      <c r="J7" s="45">
        <v>40232</v>
      </c>
      <c r="K7" s="43">
        <v>453</v>
      </c>
    </row>
    <row r="8" spans="2:11" s="41" customFormat="1" ht="12" customHeight="1" x14ac:dyDescent="0.2">
      <c r="B8" s="42" t="s">
        <v>50</v>
      </c>
      <c r="C8" s="43">
        <v>73</v>
      </c>
      <c r="D8" s="43">
        <v>696</v>
      </c>
      <c r="E8" s="45">
        <v>5214</v>
      </c>
      <c r="F8" s="45">
        <v>1104</v>
      </c>
      <c r="G8" s="45">
        <v>2658786</v>
      </c>
      <c r="H8" s="43">
        <v>105</v>
      </c>
      <c r="I8" s="43">
        <v>22</v>
      </c>
      <c r="J8" s="45">
        <v>53532</v>
      </c>
      <c r="K8" s="43">
        <v>510</v>
      </c>
    </row>
    <row r="9" spans="2:11" s="51" customFormat="1" ht="12" customHeight="1" x14ac:dyDescent="0.2">
      <c r="B9" s="42" t="s">
        <v>51</v>
      </c>
      <c r="C9" s="43">
        <v>71</v>
      </c>
      <c r="D9" s="43">
        <v>675</v>
      </c>
      <c r="E9" s="45">
        <v>7801</v>
      </c>
      <c r="F9" s="45">
        <v>1371</v>
      </c>
      <c r="G9" s="45">
        <v>3585167</v>
      </c>
      <c r="H9" s="43">
        <v>139</v>
      </c>
      <c r="I9" s="43">
        <v>24</v>
      </c>
      <c r="J9" s="45">
        <v>64312</v>
      </c>
      <c r="K9" s="43">
        <v>460</v>
      </c>
    </row>
    <row r="10" spans="2:11" s="51" customFormat="1" ht="12" customHeight="1" x14ac:dyDescent="0.2">
      <c r="B10" s="42" t="s">
        <v>52</v>
      </c>
      <c r="C10" s="43">
        <v>70</v>
      </c>
      <c r="D10" s="43">
        <v>666</v>
      </c>
      <c r="E10" s="45">
        <v>12185</v>
      </c>
      <c r="F10" s="45">
        <v>1970</v>
      </c>
      <c r="G10" s="45">
        <v>5462255</v>
      </c>
      <c r="H10" s="43">
        <v>171</v>
      </c>
      <c r="I10" s="43">
        <v>28</v>
      </c>
      <c r="J10" s="45">
        <v>76521</v>
      </c>
      <c r="K10" s="43">
        <v>448</v>
      </c>
    </row>
    <row r="11" spans="2:11" s="41" customFormat="1" ht="12" customHeight="1" x14ac:dyDescent="0.2">
      <c r="B11" s="48"/>
      <c r="C11" s="9"/>
      <c r="D11" s="9"/>
      <c r="E11" s="9"/>
      <c r="F11" s="9"/>
      <c r="G11" s="9"/>
      <c r="H11" s="9"/>
      <c r="I11" s="9"/>
      <c r="J11" s="9"/>
      <c r="K11" s="52"/>
    </row>
    <row r="12" spans="2:11" s="41" customFormat="1" ht="12" customHeight="1" x14ac:dyDescent="0.2">
      <c r="B12" s="49" t="s">
        <v>53</v>
      </c>
      <c r="C12" s="9"/>
      <c r="D12" s="9"/>
      <c r="E12" s="9"/>
      <c r="F12" s="9"/>
      <c r="G12" s="9"/>
      <c r="H12" s="9"/>
      <c r="I12" s="9"/>
      <c r="J12" s="9"/>
      <c r="K12" s="9"/>
    </row>
    <row r="13" spans="2:11" s="41" customFormat="1" ht="12" customHeight="1" x14ac:dyDescent="0.2">
      <c r="B13" s="50"/>
    </row>
    <row r="14" spans="2:11" s="41" customFormat="1" ht="12" customHeight="1" x14ac:dyDescent="0.2">
      <c r="B14" s="50"/>
    </row>
    <row r="15" spans="2:11" s="41" customFormat="1" ht="12" customHeight="1" x14ac:dyDescent="0.2">
      <c r="B15" s="50"/>
      <c r="C15" s="1"/>
      <c r="D15" s="1"/>
      <c r="E15" s="1"/>
      <c r="F15" s="1"/>
      <c r="G15" s="1"/>
      <c r="H15" s="1"/>
      <c r="I15" s="1"/>
      <c r="J15" s="1"/>
      <c r="K15" s="1"/>
    </row>
    <row r="16" spans="2:11" ht="14" x14ac:dyDescent="0.2">
      <c r="B16" s="35"/>
    </row>
    <row r="17" spans="3:11" s="36" customFormat="1" ht="12" customHeight="1" x14ac:dyDescent="0.2">
      <c r="C17" s="1"/>
      <c r="D17" s="1"/>
      <c r="E17" s="1"/>
      <c r="F17" s="1"/>
      <c r="G17" s="1"/>
      <c r="H17" s="1"/>
      <c r="I17" s="1"/>
      <c r="J17" s="1"/>
      <c r="K17" s="1"/>
    </row>
    <row r="18" spans="3:11" s="36" customFormat="1" ht="12" customHeight="1" x14ac:dyDescent="0.2">
      <c r="C18" s="1"/>
      <c r="D18" s="1"/>
      <c r="E18" s="1"/>
      <c r="F18" s="1"/>
      <c r="G18" s="1"/>
      <c r="H18" s="1"/>
      <c r="I18" s="1"/>
      <c r="J18" s="1"/>
      <c r="K18" s="1"/>
    </row>
    <row r="19" spans="3:11" s="36" customFormat="1" ht="12" customHeight="1" x14ac:dyDescent="0.2">
      <c r="C19" s="1"/>
      <c r="D19" s="1"/>
      <c r="E19" s="1"/>
      <c r="F19" s="1"/>
      <c r="G19" s="1"/>
      <c r="H19" s="1"/>
      <c r="I19" s="1"/>
      <c r="J19" s="1"/>
      <c r="K19" s="1"/>
    </row>
    <row r="20" spans="3:11" s="36" customFormat="1" ht="12" customHeight="1" x14ac:dyDescent="0.2">
      <c r="C20" s="1"/>
      <c r="D20" s="1"/>
      <c r="E20" s="1"/>
      <c r="F20" s="1"/>
      <c r="G20" s="1"/>
      <c r="H20" s="1"/>
      <c r="I20" s="1"/>
      <c r="J20" s="1"/>
      <c r="K20" s="1"/>
    </row>
    <row r="21" spans="3:11" s="36" customFormat="1" ht="12" customHeight="1" x14ac:dyDescent="0.2">
      <c r="C21" s="1"/>
      <c r="D21" s="1"/>
      <c r="E21" s="1"/>
      <c r="F21" s="1"/>
      <c r="G21" s="1"/>
      <c r="H21" s="1"/>
      <c r="I21" s="1"/>
      <c r="J21" s="1"/>
      <c r="K21" s="1"/>
    </row>
    <row r="22" spans="3:11" s="36" customFormat="1" ht="12" customHeight="1" x14ac:dyDescent="0.2">
      <c r="C22" s="1"/>
      <c r="D22" s="1"/>
      <c r="E22" s="1"/>
      <c r="F22" s="1"/>
      <c r="G22" s="1"/>
      <c r="H22" s="1"/>
      <c r="I22" s="1"/>
      <c r="J22" s="1"/>
      <c r="K22" s="1"/>
    </row>
    <row r="23" spans="3:11" s="36" customFormat="1" ht="12" customHeight="1" x14ac:dyDescent="0.2">
      <c r="C23" s="1"/>
      <c r="D23" s="1"/>
      <c r="E23" s="1"/>
      <c r="F23" s="1"/>
      <c r="G23" s="1"/>
      <c r="H23" s="1"/>
      <c r="I23" s="1"/>
      <c r="J23" s="1"/>
      <c r="K23" s="1"/>
    </row>
    <row r="24" spans="3:11" s="36" customFormat="1" ht="12" customHeight="1" x14ac:dyDescent="0.2">
      <c r="C24" s="1"/>
      <c r="D24" s="1"/>
      <c r="E24" s="1"/>
      <c r="F24" s="1"/>
      <c r="G24" s="1"/>
      <c r="H24" s="1"/>
      <c r="I24" s="1"/>
      <c r="J24" s="1"/>
      <c r="K24" s="1"/>
    </row>
    <row r="25" spans="3:11" s="36" customFormat="1" ht="12" customHeight="1" x14ac:dyDescent="0.2">
      <c r="C25" s="1"/>
      <c r="D25" s="1"/>
      <c r="E25" s="1"/>
      <c r="F25" s="1"/>
      <c r="G25" s="1"/>
      <c r="H25" s="1"/>
      <c r="I25" s="1"/>
      <c r="J25" s="1"/>
      <c r="K25" s="1"/>
    </row>
    <row r="26" spans="3:11" s="36" customFormat="1" ht="12" customHeight="1" x14ac:dyDescent="0.2">
      <c r="C26" s="1"/>
      <c r="D26" s="1"/>
      <c r="E26" s="1"/>
      <c r="F26" s="1"/>
      <c r="G26" s="1"/>
      <c r="H26" s="1"/>
      <c r="I26" s="1"/>
      <c r="J26" s="1"/>
      <c r="K26" s="1"/>
    </row>
    <row r="27" spans="3:11" s="36" customFormat="1" ht="12" customHeight="1" x14ac:dyDescent="0.2">
      <c r="C27" s="1"/>
      <c r="D27" s="1"/>
      <c r="E27" s="1"/>
      <c r="F27" s="1"/>
      <c r="G27" s="1"/>
      <c r="H27" s="1"/>
      <c r="I27" s="1"/>
      <c r="J27" s="1"/>
      <c r="K27" s="1"/>
    </row>
    <row r="28" spans="3:11" s="36" customFormat="1" ht="12" customHeight="1" x14ac:dyDescent="0.2">
      <c r="C28" s="1"/>
      <c r="D28" s="1"/>
      <c r="E28" s="1"/>
      <c r="F28" s="1"/>
      <c r="G28" s="1"/>
      <c r="H28" s="1"/>
      <c r="I28" s="1"/>
      <c r="J28" s="1"/>
      <c r="K28" s="1"/>
    </row>
    <row r="29" spans="3:11" s="36" customFormat="1" ht="12" customHeight="1" x14ac:dyDescent="0.2">
      <c r="C29" s="1"/>
      <c r="D29" s="1"/>
      <c r="E29" s="1"/>
      <c r="F29" s="1"/>
      <c r="G29" s="1"/>
      <c r="H29" s="1"/>
      <c r="I29" s="1"/>
      <c r="J29" s="1"/>
      <c r="K29" s="1"/>
    </row>
    <row r="30" spans="3:11" s="36" customFormat="1" ht="12" customHeight="1" x14ac:dyDescent="0.2">
      <c r="C30" s="1"/>
      <c r="D30" s="1"/>
      <c r="E30" s="1"/>
      <c r="F30" s="1"/>
      <c r="G30" s="1"/>
      <c r="H30" s="1"/>
      <c r="I30" s="1"/>
      <c r="J30" s="1"/>
      <c r="K30" s="1"/>
    </row>
    <row r="31" spans="3:11" s="36" customFormat="1" ht="12" customHeight="1" x14ac:dyDescent="0.2">
      <c r="C31" s="1"/>
      <c r="D31" s="1"/>
      <c r="E31" s="1"/>
      <c r="F31" s="1"/>
      <c r="G31" s="1"/>
      <c r="H31" s="1"/>
      <c r="I31" s="1"/>
      <c r="J31" s="1"/>
      <c r="K31" s="1"/>
    </row>
    <row r="32" spans="3:11" s="36" customFormat="1" ht="12" customHeight="1" x14ac:dyDescent="0.2">
      <c r="C32" s="1"/>
      <c r="D32" s="1"/>
      <c r="E32" s="1"/>
      <c r="F32" s="1"/>
      <c r="G32" s="1"/>
      <c r="H32" s="1"/>
      <c r="I32" s="1"/>
      <c r="J32" s="1"/>
      <c r="K32" s="1"/>
    </row>
    <row r="33" spans="3:11" s="36" customFormat="1" ht="12" customHeight="1" x14ac:dyDescent="0.2">
      <c r="C33" s="1"/>
      <c r="D33" s="1"/>
      <c r="E33" s="1"/>
      <c r="F33" s="1"/>
      <c r="G33" s="1"/>
      <c r="H33" s="1"/>
      <c r="I33" s="1"/>
      <c r="J33" s="1"/>
      <c r="K33" s="1"/>
    </row>
    <row r="34" spans="3:11" s="36" customFormat="1" ht="12" customHeight="1" x14ac:dyDescent="0.2">
      <c r="C34" s="1"/>
      <c r="D34" s="1"/>
      <c r="E34" s="1"/>
      <c r="F34" s="1"/>
      <c r="G34" s="1"/>
      <c r="H34" s="1"/>
      <c r="I34" s="1"/>
      <c r="J34" s="1"/>
      <c r="K34" s="1"/>
    </row>
    <row r="35" spans="3:11" s="36" customFormat="1" ht="12" customHeight="1" x14ac:dyDescent="0.2">
      <c r="C35" s="1"/>
      <c r="D35" s="1"/>
      <c r="E35" s="1"/>
      <c r="F35" s="1"/>
      <c r="G35" s="1"/>
      <c r="H35" s="1"/>
      <c r="I35" s="1"/>
      <c r="J35" s="1"/>
      <c r="K35" s="1"/>
    </row>
    <row r="36" spans="3:11" s="36" customFormat="1" ht="12" customHeight="1" x14ac:dyDescent="0.2">
      <c r="C36" s="1"/>
      <c r="D36" s="1"/>
      <c r="E36" s="1"/>
      <c r="F36" s="1"/>
      <c r="G36" s="1"/>
      <c r="H36" s="1"/>
      <c r="I36" s="1"/>
      <c r="J36" s="1"/>
      <c r="K36" s="1"/>
    </row>
    <row r="37" spans="3:11" s="36" customFormat="1" ht="12" customHeight="1" x14ac:dyDescent="0.2">
      <c r="C37" s="1"/>
      <c r="D37" s="1"/>
      <c r="E37" s="1"/>
      <c r="F37" s="1"/>
      <c r="G37" s="1"/>
      <c r="H37" s="1"/>
      <c r="I37" s="1"/>
      <c r="J37" s="1"/>
      <c r="K37" s="1"/>
    </row>
    <row r="38" spans="3:11" s="36" customFormat="1" ht="12" customHeight="1" x14ac:dyDescent="0.2">
      <c r="C38" s="1"/>
      <c r="D38" s="1"/>
      <c r="E38" s="1"/>
      <c r="F38" s="1"/>
      <c r="G38" s="1"/>
      <c r="H38" s="1"/>
      <c r="I38" s="1"/>
      <c r="J38" s="1"/>
      <c r="K38" s="1"/>
    </row>
    <row r="39" spans="3:11" s="36" customFormat="1" ht="12" customHeight="1" x14ac:dyDescent="0.2">
      <c r="C39" s="1"/>
      <c r="D39" s="1"/>
      <c r="E39" s="1"/>
      <c r="F39" s="1"/>
      <c r="G39" s="1"/>
      <c r="H39" s="1"/>
      <c r="I39" s="1"/>
      <c r="J39" s="1"/>
      <c r="K39" s="1"/>
    </row>
    <row r="40" spans="3:11" s="36" customFormat="1" ht="12" customHeight="1" x14ac:dyDescent="0.2">
      <c r="C40" s="1"/>
      <c r="D40" s="1"/>
      <c r="E40" s="1"/>
      <c r="F40" s="1"/>
      <c r="G40" s="1"/>
      <c r="H40" s="1"/>
      <c r="I40" s="1"/>
      <c r="J40" s="1"/>
      <c r="K40" s="1"/>
    </row>
    <row r="41" spans="3:11" s="36" customFormat="1" ht="12" customHeight="1" x14ac:dyDescent="0.2">
      <c r="C41" s="1"/>
      <c r="D41" s="1"/>
      <c r="E41" s="1"/>
      <c r="F41" s="1"/>
      <c r="G41" s="1"/>
      <c r="H41" s="1"/>
      <c r="I41" s="1"/>
      <c r="J41" s="1"/>
      <c r="K41" s="1"/>
    </row>
    <row r="42" spans="3:11" s="36" customFormat="1" ht="12" customHeight="1" x14ac:dyDescent="0.2">
      <c r="C42" s="1"/>
      <c r="D42" s="1"/>
      <c r="E42" s="1"/>
      <c r="F42" s="1"/>
      <c r="G42" s="1"/>
      <c r="H42" s="1"/>
      <c r="I42" s="1"/>
      <c r="J42" s="1"/>
      <c r="K42" s="1"/>
    </row>
    <row r="43" spans="3:11" s="36" customFormat="1" ht="12" customHeight="1" x14ac:dyDescent="0.2">
      <c r="C43" s="1"/>
      <c r="D43" s="1"/>
      <c r="E43" s="1"/>
      <c r="F43" s="1"/>
      <c r="G43" s="1"/>
      <c r="H43" s="1"/>
      <c r="I43" s="1"/>
      <c r="J43" s="1"/>
      <c r="K43" s="1"/>
    </row>
    <row r="44" spans="3:11" s="36" customFormat="1" ht="12" customHeight="1" x14ac:dyDescent="0.2">
      <c r="C44" s="1"/>
      <c r="D44" s="1"/>
      <c r="E44" s="1"/>
      <c r="F44" s="1"/>
      <c r="G44" s="1"/>
      <c r="H44" s="1"/>
      <c r="I44" s="1"/>
      <c r="J44" s="1"/>
      <c r="K44" s="1"/>
    </row>
    <row r="45" spans="3:11" s="36" customFormat="1" ht="12" customHeight="1" x14ac:dyDescent="0.2">
      <c r="C45" s="1"/>
      <c r="D45" s="1"/>
      <c r="E45" s="1"/>
      <c r="F45" s="1"/>
      <c r="G45" s="1"/>
      <c r="H45" s="1"/>
      <c r="I45" s="1"/>
      <c r="J45" s="1"/>
      <c r="K45" s="1"/>
    </row>
    <row r="46" spans="3:11" s="36" customFormat="1" ht="12" customHeight="1" x14ac:dyDescent="0.2">
      <c r="C46" s="1"/>
      <c r="D46" s="1"/>
      <c r="E46" s="1"/>
      <c r="F46" s="1"/>
      <c r="G46" s="1"/>
      <c r="H46" s="1"/>
      <c r="I46" s="1"/>
      <c r="J46" s="1"/>
      <c r="K46" s="1"/>
    </row>
    <row r="47" spans="3:11" s="36" customFormat="1" ht="12" customHeight="1" x14ac:dyDescent="0.2">
      <c r="C47" s="1"/>
      <c r="D47" s="1"/>
      <c r="E47" s="1"/>
      <c r="F47" s="1"/>
      <c r="G47" s="1"/>
      <c r="H47" s="1"/>
      <c r="I47" s="1"/>
      <c r="J47" s="1"/>
      <c r="K47" s="1"/>
    </row>
    <row r="48" spans="3:11" s="36" customFormat="1" ht="12" customHeight="1" x14ac:dyDescent="0.2">
      <c r="C48" s="1"/>
      <c r="D48" s="1"/>
      <c r="E48" s="1"/>
      <c r="F48" s="1"/>
      <c r="G48" s="1"/>
      <c r="H48" s="1"/>
      <c r="I48" s="1"/>
      <c r="J48" s="1"/>
      <c r="K48" s="1"/>
    </row>
    <row r="49" spans="3:11" s="36" customFormat="1" ht="12" customHeight="1" x14ac:dyDescent="0.2">
      <c r="C49" s="1"/>
      <c r="D49" s="1"/>
      <c r="E49" s="1"/>
      <c r="F49" s="1"/>
      <c r="G49" s="1"/>
      <c r="H49" s="1"/>
      <c r="I49" s="1"/>
      <c r="J49" s="1"/>
      <c r="K49" s="1"/>
    </row>
    <row r="50" spans="3:11" s="36" customFormat="1" ht="12" customHeight="1" x14ac:dyDescent="0.2">
      <c r="C50" s="1"/>
      <c r="D50" s="1"/>
      <c r="E50" s="1"/>
      <c r="F50" s="1"/>
      <c r="G50" s="1"/>
      <c r="H50" s="1"/>
      <c r="I50" s="1"/>
      <c r="J50" s="1"/>
      <c r="K50" s="1"/>
    </row>
    <row r="51" spans="3:11" s="36" customFormat="1" ht="12" customHeight="1" x14ac:dyDescent="0.2">
      <c r="C51" s="1"/>
      <c r="D51" s="1"/>
      <c r="E51" s="1"/>
      <c r="F51" s="1"/>
      <c r="G51" s="1"/>
      <c r="H51" s="1"/>
      <c r="I51" s="1"/>
      <c r="J51" s="1"/>
      <c r="K51" s="1"/>
    </row>
    <row r="52" spans="3:11" s="36" customFormat="1" ht="12" customHeight="1" x14ac:dyDescent="0.2">
      <c r="C52" s="1"/>
      <c r="D52" s="1"/>
      <c r="E52" s="1"/>
      <c r="F52" s="1"/>
      <c r="G52" s="1"/>
      <c r="H52" s="1"/>
      <c r="I52" s="1"/>
      <c r="J52" s="1"/>
      <c r="K52" s="1"/>
    </row>
    <row r="53" spans="3:11" s="36" customFormat="1" ht="12" customHeight="1" x14ac:dyDescent="0.2">
      <c r="C53" s="1"/>
      <c r="D53" s="1"/>
      <c r="E53" s="1"/>
      <c r="F53" s="1"/>
      <c r="G53" s="1"/>
      <c r="H53" s="1"/>
      <c r="I53" s="1"/>
      <c r="J53" s="1"/>
      <c r="K53" s="1"/>
    </row>
    <row r="54" spans="3:11" s="36" customFormat="1" ht="12" customHeight="1" x14ac:dyDescent="0.2">
      <c r="C54" s="1"/>
      <c r="D54" s="1"/>
      <c r="E54" s="1"/>
      <c r="F54" s="1"/>
      <c r="G54" s="1"/>
      <c r="H54" s="1"/>
      <c r="I54" s="1"/>
      <c r="J54" s="1"/>
      <c r="K54" s="1"/>
    </row>
    <row r="55" spans="3:11" s="36" customFormat="1" ht="12" customHeight="1" x14ac:dyDescent="0.2">
      <c r="C55" s="1"/>
      <c r="D55" s="1"/>
      <c r="E55" s="1"/>
      <c r="F55" s="1"/>
      <c r="G55" s="1"/>
      <c r="H55" s="1"/>
      <c r="I55" s="1"/>
      <c r="J55" s="1"/>
      <c r="K55" s="1"/>
    </row>
    <row r="56" spans="3:11" s="36" customFormat="1" ht="12" customHeight="1" x14ac:dyDescent="0.2">
      <c r="C56" s="1"/>
      <c r="D56" s="1"/>
      <c r="E56" s="1"/>
      <c r="F56" s="1"/>
      <c r="G56" s="1"/>
      <c r="H56" s="1"/>
      <c r="I56" s="1"/>
      <c r="J56" s="1"/>
      <c r="K56" s="1"/>
    </row>
    <row r="57" spans="3:11" s="36" customFormat="1" ht="12" customHeight="1" x14ac:dyDescent="0.2">
      <c r="C57" s="1"/>
      <c r="D57" s="1"/>
      <c r="E57" s="1"/>
      <c r="F57" s="1"/>
      <c r="G57" s="1"/>
      <c r="H57" s="1"/>
      <c r="I57" s="1"/>
      <c r="J57" s="1"/>
      <c r="K57" s="1"/>
    </row>
    <row r="58" spans="3:11" s="36" customFormat="1" ht="12" customHeight="1" x14ac:dyDescent="0.2">
      <c r="C58" s="1"/>
      <c r="D58" s="1"/>
      <c r="E58" s="1"/>
      <c r="F58" s="1"/>
      <c r="G58" s="1"/>
      <c r="H58" s="1"/>
      <c r="I58" s="1"/>
      <c r="J58" s="1"/>
      <c r="K58" s="1"/>
    </row>
    <row r="59" spans="3:11" s="36" customFormat="1" ht="12" customHeight="1" x14ac:dyDescent="0.2">
      <c r="C59" s="1"/>
      <c r="D59" s="1"/>
      <c r="E59" s="1"/>
      <c r="F59" s="1"/>
      <c r="G59" s="1"/>
      <c r="H59" s="1"/>
      <c r="I59" s="1"/>
      <c r="J59" s="1"/>
      <c r="K59" s="1"/>
    </row>
    <row r="60" spans="3:11" s="36" customFormat="1" ht="12" customHeight="1" x14ac:dyDescent="0.2">
      <c r="C60" s="1"/>
      <c r="D60" s="1"/>
      <c r="E60" s="1"/>
      <c r="F60" s="1"/>
      <c r="G60" s="1"/>
      <c r="H60" s="1"/>
      <c r="I60" s="1"/>
      <c r="J60" s="1"/>
      <c r="K60" s="1"/>
    </row>
    <row r="61" spans="3:11" s="36" customFormat="1" ht="12" customHeight="1" x14ac:dyDescent="0.2">
      <c r="C61" s="1"/>
      <c r="D61" s="1"/>
      <c r="E61" s="1"/>
      <c r="F61" s="1"/>
      <c r="G61" s="1"/>
      <c r="H61" s="1"/>
      <c r="I61" s="1"/>
      <c r="J61" s="1"/>
      <c r="K61" s="1"/>
    </row>
    <row r="62" spans="3:11" s="36" customFormat="1" ht="12" customHeight="1" x14ac:dyDescent="0.2">
      <c r="C62" s="1"/>
      <c r="D62" s="1"/>
      <c r="E62" s="1"/>
      <c r="F62" s="1"/>
      <c r="G62" s="1"/>
      <c r="H62" s="1"/>
      <c r="I62" s="1"/>
      <c r="J62" s="1"/>
      <c r="K62" s="1"/>
    </row>
    <row r="63" spans="3:11" s="36" customFormat="1" ht="12" customHeight="1" x14ac:dyDescent="0.2">
      <c r="C63" s="1"/>
      <c r="D63" s="1"/>
      <c r="E63" s="1"/>
      <c r="F63" s="1"/>
      <c r="G63" s="1"/>
      <c r="H63" s="1"/>
      <c r="I63" s="1"/>
      <c r="J63" s="1"/>
      <c r="K63" s="1"/>
    </row>
    <row r="64" spans="3:11" s="36" customFormat="1" ht="12" customHeight="1" x14ac:dyDescent="0.2">
      <c r="C64" s="1"/>
      <c r="D64" s="1"/>
      <c r="E64" s="1"/>
      <c r="F64" s="1"/>
      <c r="G64" s="1"/>
      <c r="H64" s="1"/>
      <c r="I64" s="1"/>
      <c r="J64" s="1"/>
      <c r="K64" s="1"/>
    </row>
    <row r="65" spans="3:11" s="36" customFormat="1" ht="12" customHeight="1" x14ac:dyDescent="0.2">
      <c r="C65" s="1"/>
      <c r="D65" s="1"/>
      <c r="E65" s="1"/>
      <c r="F65" s="1"/>
      <c r="G65" s="1"/>
      <c r="H65" s="1"/>
      <c r="I65" s="1"/>
      <c r="J65" s="1"/>
      <c r="K65" s="1"/>
    </row>
    <row r="66" spans="3:11" s="36" customFormat="1" ht="12" customHeight="1" x14ac:dyDescent="0.2">
      <c r="C66" s="1"/>
      <c r="D66" s="1"/>
      <c r="E66" s="1"/>
      <c r="F66" s="1"/>
      <c r="G66" s="1"/>
      <c r="H66" s="1"/>
      <c r="I66" s="1"/>
      <c r="J66" s="1"/>
      <c r="K66" s="1"/>
    </row>
    <row r="67" spans="3:11" s="36" customFormat="1" ht="12" customHeight="1" x14ac:dyDescent="0.2">
      <c r="C67" s="1"/>
      <c r="D67" s="1"/>
      <c r="E67" s="1"/>
      <c r="F67" s="1"/>
      <c r="G67" s="1"/>
      <c r="H67" s="1"/>
      <c r="I67" s="1"/>
      <c r="J67" s="1"/>
      <c r="K67" s="1"/>
    </row>
    <row r="68" spans="3:11" s="36" customFormat="1" ht="12" customHeight="1" x14ac:dyDescent="0.2">
      <c r="C68" s="1"/>
      <c r="D68" s="1"/>
      <c r="E68" s="1"/>
      <c r="F68" s="1"/>
      <c r="G68" s="1"/>
      <c r="H68" s="1"/>
      <c r="I68" s="1"/>
      <c r="J68" s="1"/>
      <c r="K68" s="1"/>
    </row>
    <row r="69" spans="3:11" s="36" customFormat="1" ht="12" customHeight="1" x14ac:dyDescent="0.2">
      <c r="C69" s="1"/>
      <c r="D69" s="1"/>
      <c r="E69" s="1"/>
      <c r="F69" s="1"/>
      <c r="G69" s="1"/>
      <c r="H69" s="1"/>
      <c r="I69" s="1"/>
      <c r="J69" s="1"/>
      <c r="K69" s="1"/>
    </row>
    <row r="70" spans="3:11" s="36" customFormat="1" ht="12" customHeight="1" x14ac:dyDescent="0.2">
      <c r="C70" s="1"/>
      <c r="D70" s="1"/>
      <c r="E70" s="1"/>
      <c r="F70" s="1"/>
      <c r="G70" s="1"/>
      <c r="H70" s="1"/>
      <c r="I70" s="1"/>
      <c r="J70" s="1"/>
      <c r="K70" s="1"/>
    </row>
    <row r="71" spans="3:11" s="36" customFormat="1" ht="12" customHeight="1" x14ac:dyDescent="0.2">
      <c r="C71" s="1"/>
      <c r="D71" s="1"/>
      <c r="E71" s="1"/>
      <c r="F71" s="1"/>
      <c r="G71" s="1"/>
      <c r="H71" s="1"/>
      <c r="I71" s="1"/>
      <c r="J71" s="1"/>
      <c r="K71" s="1"/>
    </row>
    <row r="72" spans="3:11" s="36" customFormat="1" ht="12" customHeight="1" x14ac:dyDescent="0.2">
      <c r="C72" s="1"/>
      <c r="D72" s="1"/>
      <c r="E72" s="1"/>
      <c r="F72" s="1"/>
      <c r="G72" s="1"/>
      <c r="H72" s="1"/>
      <c r="I72" s="1"/>
      <c r="J72" s="1"/>
      <c r="K72" s="1"/>
    </row>
    <row r="73" spans="3:11" s="36" customFormat="1" ht="12" customHeight="1" x14ac:dyDescent="0.2">
      <c r="C73" s="1"/>
      <c r="D73" s="1"/>
      <c r="E73" s="1"/>
      <c r="F73" s="1"/>
      <c r="G73" s="1"/>
      <c r="H73" s="1"/>
      <c r="I73" s="1"/>
      <c r="J73" s="1"/>
      <c r="K73" s="1"/>
    </row>
    <row r="74" spans="3:11" s="36" customFormat="1" ht="12" customHeight="1" x14ac:dyDescent="0.2">
      <c r="C74" s="1"/>
      <c r="D74" s="1"/>
      <c r="E74" s="1"/>
      <c r="F74" s="1"/>
      <c r="G74" s="1"/>
      <c r="H74" s="1"/>
      <c r="I74" s="1"/>
      <c r="J74" s="1"/>
      <c r="K74" s="1"/>
    </row>
    <row r="75" spans="3:11" s="36" customFormat="1" ht="12" customHeight="1" x14ac:dyDescent="0.2">
      <c r="C75" s="1"/>
      <c r="D75" s="1"/>
      <c r="E75" s="1"/>
      <c r="F75" s="1"/>
      <c r="G75" s="1"/>
      <c r="H75" s="1"/>
      <c r="I75" s="1"/>
      <c r="J75" s="1"/>
      <c r="K75" s="1"/>
    </row>
    <row r="76" spans="3:11" s="36" customFormat="1" ht="12" customHeight="1" x14ac:dyDescent="0.2">
      <c r="C76" s="1"/>
      <c r="D76" s="1"/>
      <c r="E76" s="1"/>
      <c r="F76" s="1"/>
      <c r="G76" s="1"/>
      <c r="H76" s="1"/>
      <c r="I76" s="1"/>
      <c r="J76" s="1"/>
      <c r="K76" s="1"/>
    </row>
    <row r="77" spans="3:11" s="36" customFormat="1" ht="12" customHeight="1" x14ac:dyDescent="0.2">
      <c r="C77" s="1"/>
      <c r="D77" s="1"/>
      <c r="E77" s="1"/>
      <c r="F77" s="1"/>
      <c r="G77" s="1"/>
      <c r="H77" s="1"/>
      <c r="I77" s="1"/>
      <c r="J77" s="1"/>
      <c r="K77" s="1"/>
    </row>
    <row r="78" spans="3:11" s="36" customFormat="1" ht="12" customHeight="1" x14ac:dyDescent="0.2">
      <c r="C78" s="1"/>
      <c r="D78" s="1"/>
      <c r="E78" s="1"/>
      <c r="F78" s="1"/>
      <c r="G78" s="1"/>
      <c r="H78" s="1"/>
      <c r="I78" s="1"/>
      <c r="J78" s="1"/>
      <c r="K78" s="1"/>
    </row>
    <row r="79" spans="3:11" s="36" customFormat="1" ht="12" customHeight="1" x14ac:dyDescent="0.2">
      <c r="C79" s="1"/>
      <c r="D79" s="1"/>
      <c r="E79" s="1"/>
      <c r="F79" s="1"/>
      <c r="G79" s="1"/>
      <c r="H79" s="1"/>
      <c r="I79" s="1"/>
      <c r="J79" s="1"/>
      <c r="K79" s="1"/>
    </row>
    <row r="80" spans="3:11" s="36" customFormat="1" ht="12" customHeight="1" x14ac:dyDescent="0.2">
      <c r="C80" s="1"/>
      <c r="D80" s="1"/>
      <c r="E80" s="1"/>
      <c r="F80" s="1"/>
      <c r="G80" s="1"/>
      <c r="H80" s="1"/>
      <c r="I80" s="1"/>
      <c r="J80" s="1"/>
      <c r="K80" s="1"/>
    </row>
    <row r="81" spans="3:11" s="36" customFormat="1" ht="12" customHeight="1" x14ac:dyDescent="0.2">
      <c r="C81" s="1"/>
      <c r="D81" s="1"/>
      <c r="E81" s="1"/>
      <c r="F81" s="1"/>
      <c r="G81" s="1"/>
      <c r="H81" s="1"/>
      <c r="I81" s="1"/>
      <c r="J81" s="1"/>
      <c r="K81" s="1"/>
    </row>
    <row r="82" spans="3:11" s="36" customFormat="1" ht="12" customHeight="1" x14ac:dyDescent="0.2">
      <c r="C82" s="1"/>
      <c r="D82" s="1"/>
      <c r="E82" s="1"/>
      <c r="F82" s="1"/>
      <c r="G82" s="1"/>
      <c r="H82" s="1"/>
      <c r="I82" s="1"/>
      <c r="J82" s="1"/>
      <c r="K82" s="1"/>
    </row>
    <row r="83" spans="3:11" s="36" customFormat="1" ht="12" customHeight="1" x14ac:dyDescent="0.2">
      <c r="C83" s="1"/>
      <c r="D83" s="1"/>
      <c r="E83" s="1"/>
      <c r="F83" s="1"/>
      <c r="G83" s="1"/>
      <c r="H83" s="1"/>
      <c r="I83" s="1"/>
      <c r="J83" s="1"/>
      <c r="K83" s="1"/>
    </row>
    <row r="84" spans="3:11" s="36" customFormat="1" ht="12" customHeight="1" x14ac:dyDescent="0.2">
      <c r="C84" s="1"/>
      <c r="D84" s="1"/>
      <c r="E84" s="1"/>
      <c r="F84" s="1"/>
      <c r="G84" s="1"/>
      <c r="H84" s="1"/>
      <c r="I84" s="1"/>
      <c r="J84" s="1"/>
      <c r="K84" s="1"/>
    </row>
    <row r="85" spans="3:11" s="36" customFormat="1" ht="12" customHeight="1" x14ac:dyDescent="0.2">
      <c r="C85" s="1"/>
      <c r="D85" s="1"/>
      <c r="E85" s="1"/>
      <c r="F85" s="1"/>
      <c r="G85" s="1"/>
      <c r="H85" s="1"/>
      <c r="I85" s="1"/>
      <c r="J85" s="1"/>
      <c r="K85" s="1"/>
    </row>
    <row r="86" spans="3:11" s="36" customFormat="1" ht="12" customHeight="1" x14ac:dyDescent="0.2">
      <c r="C86" s="1"/>
      <c r="D86" s="1"/>
      <c r="E86" s="1"/>
      <c r="F86" s="1"/>
      <c r="G86" s="1"/>
      <c r="H86" s="1"/>
      <c r="I86" s="1"/>
      <c r="J86" s="1"/>
      <c r="K86" s="1"/>
    </row>
    <row r="87" spans="3:11" s="36" customFormat="1" ht="12" customHeight="1" x14ac:dyDescent="0.2">
      <c r="C87" s="1"/>
      <c r="D87" s="1"/>
      <c r="E87" s="1"/>
      <c r="F87" s="1"/>
      <c r="G87" s="1"/>
      <c r="H87" s="1"/>
      <c r="I87" s="1"/>
      <c r="J87" s="1"/>
      <c r="K87" s="1"/>
    </row>
    <row r="88" spans="3:11" s="36" customFormat="1" ht="12" customHeight="1" x14ac:dyDescent="0.2">
      <c r="C88" s="1"/>
      <c r="D88" s="1"/>
      <c r="E88" s="1"/>
      <c r="F88" s="1"/>
      <c r="G88" s="1"/>
      <c r="H88" s="1"/>
      <c r="I88" s="1"/>
      <c r="J88" s="1"/>
      <c r="K88" s="1"/>
    </row>
    <row r="89" spans="3:11" s="36" customFormat="1" ht="12" customHeight="1" x14ac:dyDescent="0.2">
      <c r="C89" s="1"/>
      <c r="D89" s="1"/>
      <c r="E89" s="1"/>
      <c r="F89" s="1"/>
      <c r="G89" s="1"/>
      <c r="H89" s="1"/>
      <c r="I89" s="1"/>
      <c r="J89" s="1"/>
      <c r="K89" s="1"/>
    </row>
    <row r="90" spans="3:11" s="36" customFormat="1" ht="12" customHeight="1" x14ac:dyDescent="0.2">
      <c r="C90" s="1"/>
      <c r="D90" s="1"/>
      <c r="E90" s="1"/>
      <c r="F90" s="1"/>
      <c r="G90" s="1"/>
      <c r="H90" s="1"/>
      <c r="I90" s="1"/>
      <c r="J90" s="1"/>
      <c r="K90" s="1"/>
    </row>
    <row r="91" spans="3:11" s="36" customFormat="1" ht="12" customHeight="1" x14ac:dyDescent="0.2">
      <c r="C91" s="1"/>
      <c r="D91" s="1"/>
      <c r="E91" s="1"/>
      <c r="F91" s="1"/>
      <c r="G91" s="1"/>
      <c r="H91" s="1"/>
      <c r="I91" s="1"/>
      <c r="J91" s="1"/>
      <c r="K91" s="1"/>
    </row>
    <row r="92" spans="3:11" s="36" customFormat="1" ht="12" customHeight="1" x14ac:dyDescent="0.2">
      <c r="C92" s="1"/>
      <c r="D92" s="1"/>
      <c r="E92" s="1"/>
      <c r="F92" s="1"/>
      <c r="G92" s="1"/>
      <c r="H92" s="1"/>
      <c r="I92" s="1"/>
      <c r="J92" s="1"/>
      <c r="K92" s="1"/>
    </row>
    <row r="93" spans="3:11" s="36" customFormat="1" ht="12" customHeight="1" x14ac:dyDescent="0.2">
      <c r="C93" s="1"/>
      <c r="D93" s="1"/>
      <c r="E93" s="1"/>
      <c r="F93" s="1"/>
      <c r="G93" s="1"/>
      <c r="H93" s="1"/>
      <c r="I93" s="1"/>
      <c r="J93" s="1"/>
      <c r="K93" s="1"/>
    </row>
    <row r="94" spans="3:11" s="36" customFormat="1" ht="12" customHeight="1" x14ac:dyDescent="0.2">
      <c r="C94" s="1"/>
      <c r="D94" s="1"/>
      <c r="E94" s="1"/>
      <c r="F94" s="1"/>
      <c r="G94" s="1"/>
      <c r="H94" s="1"/>
      <c r="I94" s="1"/>
      <c r="J94" s="1"/>
      <c r="K94" s="1"/>
    </row>
    <row r="95" spans="3:11" s="36" customFormat="1" ht="12" customHeight="1" x14ac:dyDescent="0.2">
      <c r="C95" s="1"/>
      <c r="D95" s="1"/>
      <c r="E95" s="1"/>
      <c r="F95" s="1"/>
      <c r="G95" s="1"/>
      <c r="H95" s="1"/>
      <c r="I95" s="1"/>
      <c r="J95" s="1"/>
      <c r="K95" s="1"/>
    </row>
    <row r="96" spans="3:11" s="36" customFormat="1" ht="12" customHeight="1" x14ac:dyDescent="0.2">
      <c r="C96" s="1"/>
      <c r="D96" s="1"/>
      <c r="E96" s="1"/>
      <c r="F96" s="1"/>
      <c r="G96" s="1"/>
      <c r="H96" s="1"/>
      <c r="I96" s="1"/>
      <c r="J96" s="1"/>
      <c r="K96" s="1"/>
    </row>
    <row r="97" spans="3:11" s="36" customFormat="1" ht="12" customHeight="1" x14ac:dyDescent="0.2">
      <c r="C97" s="1"/>
      <c r="D97" s="1"/>
      <c r="E97" s="1"/>
      <c r="F97" s="1"/>
      <c r="G97" s="1"/>
      <c r="H97" s="1"/>
      <c r="I97" s="1"/>
      <c r="J97" s="1"/>
      <c r="K97" s="1"/>
    </row>
    <row r="98" spans="3:11" s="36" customFormat="1" ht="12" customHeight="1" x14ac:dyDescent="0.2">
      <c r="C98" s="1"/>
      <c r="D98" s="1"/>
      <c r="E98" s="1"/>
      <c r="F98" s="1"/>
      <c r="G98" s="1"/>
      <c r="H98" s="1"/>
      <c r="I98" s="1"/>
      <c r="J98" s="1"/>
      <c r="K98" s="1"/>
    </row>
    <row r="99" spans="3:11" s="36" customFormat="1" ht="12" customHeight="1" x14ac:dyDescent="0.2">
      <c r="C99" s="1"/>
      <c r="D99" s="1"/>
      <c r="E99" s="1"/>
      <c r="F99" s="1"/>
      <c r="G99" s="1"/>
      <c r="H99" s="1"/>
      <c r="I99" s="1"/>
      <c r="J99" s="1"/>
      <c r="K99" s="1"/>
    </row>
    <row r="100" spans="3:11" s="36" customFormat="1" ht="12" customHeight="1" x14ac:dyDescent="0.2">
      <c r="C100" s="1"/>
      <c r="D100" s="1"/>
      <c r="E100" s="1"/>
      <c r="F100" s="1"/>
      <c r="G100" s="1"/>
      <c r="H100" s="1"/>
      <c r="I100" s="1"/>
      <c r="J100" s="1"/>
      <c r="K100" s="1"/>
    </row>
    <row r="101" spans="3:11" s="36" customFormat="1" ht="12" customHeight="1" x14ac:dyDescent="0.2">
      <c r="C101" s="1"/>
      <c r="D101" s="1"/>
      <c r="E101" s="1"/>
      <c r="F101" s="1"/>
      <c r="G101" s="1"/>
      <c r="H101" s="1"/>
      <c r="I101" s="1"/>
      <c r="J101" s="1"/>
      <c r="K101" s="1"/>
    </row>
    <row r="102" spans="3:11" s="36" customFormat="1" ht="12" customHeight="1" x14ac:dyDescent="0.2">
      <c r="C102" s="1"/>
      <c r="D102" s="1"/>
      <c r="E102" s="1"/>
      <c r="F102" s="1"/>
      <c r="G102" s="1"/>
      <c r="H102" s="1"/>
      <c r="I102" s="1"/>
      <c r="J102" s="1"/>
      <c r="K102" s="1"/>
    </row>
    <row r="103" spans="3:11" s="36" customFormat="1" ht="12" customHeight="1" x14ac:dyDescent="0.2">
      <c r="C103" s="1"/>
      <c r="D103" s="1"/>
      <c r="E103" s="1"/>
      <c r="F103" s="1"/>
      <c r="G103" s="1"/>
      <c r="H103" s="1"/>
      <c r="I103" s="1"/>
      <c r="J103" s="1"/>
      <c r="K103" s="1"/>
    </row>
    <row r="104" spans="3:11" s="36" customFormat="1" ht="12" customHeight="1" x14ac:dyDescent="0.2">
      <c r="C104" s="1"/>
      <c r="D104" s="1"/>
      <c r="E104" s="1"/>
      <c r="F104" s="1"/>
      <c r="G104" s="1"/>
      <c r="H104" s="1"/>
      <c r="I104" s="1"/>
      <c r="J104" s="1"/>
      <c r="K104" s="1"/>
    </row>
    <row r="105" spans="3:11" s="36" customFormat="1" ht="12" customHeight="1" x14ac:dyDescent="0.2">
      <c r="C105" s="1"/>
      <c r="D105" s="1"/>
      <c r="E105" s="1"/>
      <c r="F105" s="1"/>
      <c r="G105" s="1"/>
      <c r="H105" s="1"/>
      <c r="I105" s="1"/>
      <c r="J105" s="1"/>
      <c r="K105" s="1"/>
    </row>
    <row r="106" spans="3:11" s="36" customFormat="1" ht="12" customHeight="1" x14ac:dyDescent="0.2">
      <c r="C106" s="1"/>
      <c r="D106" s="1"/>
      <c r="E106" s="1"/>
      <c r="F106" s="1"/>
      <c r="G106" s="1"/>
      <c r="H106" s="1"/>
      <c r="I106" s="1"/>
      <c r="J106" s="1"/>
      <c r="K106" s="1"/>
    </row>
    <row r="107" spans="3:11" s="36" customFormat="1" ht="12" customHeight="1" x14ac:dyDescent="0.2">
      <c r="C107" s="1"/>
      <c r="D107" s="1"/>
      <c r="E107" s="1"/>
      <c r="F107" s="1"/>
      <c r="G107" s="1"/>
      <c r="H107" s="1"/>
      <c r="I107" s="1"/>
      <c r="J107" s="1"/>
      <c r="K107" s="1"/>
    </row>
    <row r="108" spans="3:11" s="36" customFormat="1" ht="12" customHeight="1" x14ac:dyDescent="0.2">
      <c r="C108" s="1"/>
      <c r="D108" s="1"/>
      <c r="E108" s="1"/>
      <c r="F108" s="1"/>
      <c r="G108" s="1"/>
      <c r="H108" s="1"/>
      <c r="I108" s="1"/>
      <c r="J108" s="1"/>
      <c r="K108" s="1"/>
    </row>
    <row r="109" spans="3:11" s="36" customFormat="1" ht="12" customHeight="1" x14ac:dyDescent="0.2">
      <c r="C109" s="1"/>
      <c r="D109" s="1"/>
      <c r="E109" s="1"/>
      <c r="F109" s="1"/>
      <c r="G109" s="1"/>
      <c r="H109" s="1"/>
      <c r="I109" s="1"/>
      <c r="J109" s="1"/>
      <c r="K109" s="1"/>
    </row>
    <row r="110" spans="3:11" s="36" customFormat="1" ht="12" customHeight="1" x14ac:dyDescent="0.2">
      <c r="C110" s="1"/>
      <c r="D110" s="1"/>
      <c r="E110" s="1"/>
      <c r="F110" s="1"/>
      <c r="G110" s="1"/>
      <c r="H110" s="1"/>
      <c r="I110" s="1"/>
      <c r="J110" s="1"/>
      <c r="K110" s="1"/>
    </row>
    <row r="111" spans="3:11" s="36" customFormat="1" ht="12" customHeight="1" x14ac:dyDescent="0.2">
      <c r="C111" s="1"/>
      <c r="D111" s="1"/>
      <c r="E111" s="1"/>
      <c r="F111" s="1"/>
      <c r="G111" s="1"/>
      <c r="H111" s="1"/>
      <c r="I111" s="1"/>
      <c r="J111" s="1"/>
      <c r="K111" s="1"/>
    </row>
    <row r="112" spans="3:11" s="36" customFormat="1" ht="12" customHeight="1" x14ac:dyDescent="0.2">
      <c r="C112" s="1"/>
      <c r="D112" s="1"/>
      <c r="E112" s="1"/>
      <c r="F112" s="1"/>
      <c r="G112" s="1"/>
      <c r="H112" s="1"/>
      <c r="I112" s="1"/>
      <c r="J112" s="1"/>
      <c r="K112" s="1"/>
    </row>
    <row r="113" spans="3:11" s="36" customFormat="1" ht="12" customHeight="1" x14ac:dyDescent="0.2">
      <c r="C113" s="1"/>
      <c r="D113" s="1"/>
      <c r="E113" s="1"/>
      <c r="F113" s="1"/>
      <c r="G113" s="1"/>
      <c r="H113" s="1"/>
      <c r="I113" s="1"/>
      <c r="J113" s="1"/>
      <c r="K113" s="1"/>
    </row>
    <row r="114" spans="3:11" s="36" customFormat="1" ht="12" customHeight="1" x14ac:dyDescent="0.2">
      <c r="C114" s="1"/>
      <c r="D114" s="1"/>
      <c r="E114" s="1"/>
      <c r="F114" s="1"/>
      <c r="G114" s="1"/>
      <c r="H114" s="1"/>
      <c r="I114" s="1"/>
      <c r="J114" s="1"/>
      <c r="K114" s="1"/>
    </row>
    <row r="115" spans="3:11" s="36" customFormat="1" ht="12" customHeight="1" x14ac:dyDescent="0.2">
      <c r="C115" s="1"/>
      <c r="D115" s="1"/>
      <c r="E115" s="1"/>
      <c r="F115" s="1"/>
      <c r="G115" s="1"/>
      <c r="H115" s="1"/>
      <c r="I115" s="1"/>
      <c r="J115" s="1"/>
      <c r="K115" s="1"/>
    </row>
    <row r="116" spans="3:11" s="36" customFormat="1" ht="12" customHeight="1" x14ac:dyDescent="0.2">
      <c r="C116" s="1"/>
      <c r="D116" s="1"/>
      <c r="E116" s="1"/>
      <c r="F116" s="1"/>
      <c r="G116" s="1"/>
      <c r="H116" s="1"/>
      <c r="I116" s="1"/>
      <c r="J116" s="1"/>
      <c r="K116" s="1"/>
    </row>
    <row r="117" spans="3:11" s="36" customFormat="1" ht="12" customHeight="1" x14ac:dyDescent="0.2">
      <c r="C117" s="1"/>
      <c r="D117" s="1"/>
      <c r="E117" s="1"/>
      <c r="F117" s="1"/>
      <c r="G117" s="1"/>
      <c r="H117" s="1"/>
      <c r="I117" s="1"/>
      <c r="J117" s="1"/>
      <c r="K117" s="1"/>
    </row>
    <row r="118" spans="3:11" s="36" customFormat="1" ht="12" customHeight="1" x14ac:dyDescent="0.2">
      <c r="C118" s="1"/>
      <c r="D118" s="1"/>
      <c r="E118" s="1"/>
      <c r="F118" s="1"/>
      <c r="G118" s="1"/>
      <c r="H118" s="1"/>
      <c r="I118" s="1"/>
      <c r="J118" s="1"/>
      <c r="K118" s="1"/>
    </row>
    <row r="119" spans="3:11" s="36" customFormat="1" ht="12" customHeight="1" x14ac:dyDescent="0.2">
      <c r="C119" s="1"/>
      <c r="D119" s="1"/>
      <c r="E119" s="1"/>
      <c r="F119" s="1"/>
      <c r="G119" s="1"/>
      <c r="H119" s="1"/>
      <c r="I119" s="1"/>
      <c r="J119" s="1"/>
      <c r="K119" s="1"/>
    </row>
    <row r="120" spans="3:11" s="36" customFormat="1" ht="12" customHeight="1" x14ac:dyDescent="0.2">
      <c r="C120" s="1"/>
      <c r="D120" s="1"/>
      <c r="E120" s="1"/>
      <c r="F120" s="1"/>
      <c r="G120" s="1"/>
      <c r="H120" s="1"/>
      <c r="I120" s="1"/>
      <c r="J120" s="1"/>
      <c r="K120" s="1"/>
    </row>
    <row r="121" spans="3:11" s="36" customFormat="1" ht="12" customHeight="1" x14ac:dyDescent="0.2">
      <c r="C121" s="1"/>
      <c r="D121" s="1"/>
      <c r="E121" s="1"/>
      <c r="F121" s="1"/>
      <c r="G121" s="1"/>
      <c r="H121" s="1"/>
      <c r="I121" s="1"/>
      <c r="J121" s="1"/>
      <c r="K121" s="1"/>
    </row>
    <row r="122" spans="3:11" s="36" customFormat="1" ht="12" customHeight="1" x14ac:dyDescent="0.2">
      <c r="C122" s="1"/>
      <c r="D122" s="1"/>
      <c r="E122" s="1"/>
      <c r="F122" s="1"/>
      <c r="G122" s="1"/>
      <c r="H122" s="1"/>
      <c r="I122" s="1"/>
      <c r="J122" s="1"/>
      <c r="K122" s="1"/>
    </row>
    <row r="123" spans="3:11" s="36" customFormat="1" ht="12" customHeight="1" x14ac:dyDescent="0.2">
      <c r="C123" s="1"/>
      <c r="D123" s="1"/>
      <c r="E123" s="1"/>
      <c r="F123" s="1"/>
      <c r="G123" s="1"/>
      <c r="H123" s="1"/>
      <c r="I123" s="1"/>
      <c r="J123" s="1"/>
      <c r="K123" s="1"/>
    </row>
    <row r="124" spans="3:11" s="36" customFormat="1" ht="12" customHeight="1" x14ac:dyDescent="0.2">
      <c r="C124" s="1"/>
      <c r="D124" s="1"/>
      <c r="E124" s="1"/>
      <c r="F124" s="1"/>
      <c r="G124" s="1"/>
      <c r="H124" s="1"/>
      <c r="I124" s="1"/>
      <c r="J124" s="1"/>
      <c r="K124" s="1"/>
    </row>
    <row r="125" spans="3:11" s="36" customFormat="1" ht="12" customHeight="1" x14ac:dyDescent="0.2">
      <c r="C125" s="1"/>
      <c r="D125" s="1"/>
      <c r="E125" s="1"/>
      <c r="F125" s="1"/>
      <c r="G125" s="1"/>
      <c r="H125" s="1"/>
      <c r="I125" s="1"/>
      <c r="J125" s="1"/>
      <c r="K125" s="1"/>
    </row>
    <row r="126" spans="3:11" s="36" customFormat="1" ht="12" customHeight="1" x14ac:dyDescent="0.2">
      <c r="C126" s="1"/>
      <c r="D126" s="1"/>
      <c r="E126" s="1"/>
      <c r="F126" s="1"/>
      <c r="G126" s="1"/>
      <c r="H126" s="1"/>
      <c r="I126" s="1"/>
      <c r="J126" s="1"/>
      <c r="K126" s="1"/>
    </row>
    <row r="127" spans="3:11" s="36" customFormat="1" ht="12" customHeight="1" x14ac:dyDescent="0.2">
      <c r="C127" s="1"/>
      <c r="D127" s="1"/>
      <c r="E127" s="1"/>
      <c r="F127" s="1"/>
      <c r="G127" s="1"/>
      <c r="H127" s="1"/>
      <c r="I127" s="1"/>
      <c r="J127" s="1"/>
      <c r="K127" s="1"/>
    </row>
    <row r="128" spans="3:11" s="36" customFormat="1" ht="12" customHeight="1" x14ac:dyDescent="0.2">
      <c r="C128" s="1"/>
      <c r="D128" s="1"/>
      <c r="E128" s="1"/>
      <c r="F128" s="1"/>
      <c r="G128" s="1"/>
      <c r="H128" s="1"/>
      <c r="I128" s="1"/>
      <c r="J128" s="1"/>
      <c r="K128" s="1"/>
    </row>
    <row r="129" spans="3:11" s="36" customFormat="1" ht="12" customHeight="1" x14ac:dyDescent="0.2">
      <c r="C129" s="1"/>
      <c r="D129" s="1"/>
      <c r="E129" s="1"/>
      <c r="F129" s="1"/>
      <c r="G129" s="1"/>
      <c r="H129" s="1"/>
      <c r="I129" s="1"/>
      <c r="J129" s="1"/>
      <c r="K129" s="1"/>
    </row>
    <row r="130" spans="3:11" s="36" customFormat="1" ht="12" customHeight="1" x14ac:dyDescent="0.2">
      <c r="C130" s="1"/>
      <c r="D130" s="1"/>
      <c r="E130" s="1"/>
      <c r="F130" s="1"/>
      <c r="G130" s="1"/>
      <c r="H130" s="1"/>
      <c r="I130" s="1"/>
      <c r="J130" s="1"/>
      <c r="K130" s="1"/>
    </row>
    <row r="131" spans="3:11" s="36" customFormat="1" ht="12" customHeight="1" x14ac:dyDescent="0.2">
      <c r="C131" s="1"/>
      <c r="D131" s="1"/>
      <c r="E131" s="1"/>
      <c r="F131" s="1"/>
      <c r="G131" s="1"/>
      <c r="H131" s="1"/>
      <c r="I131" s="1"/>
      <c r="J131" s="1"/>
      <c r="K131" s="1"/>
    </row>
    <row r="132" spans="3:11" s="36" customFormat="1" ht="12" customHeight="1" x14ac:dyDescent="0.2">
      <c r="C132" s="1"/>
      <c r="D132" s="1"/>
      <c r="E132" s="1"/>
      <c r="F132" s="1"/>
      <c r="G132" s="1"/>
      <c r="H132" s="1"/>
      <c r="I132" s="1"/>
      <c r="J132" s="1"/>
      <c r="K132" s="1"/>
    </row>
    <row r="133" spans="3:11" s="36" customFormat="1" ht="12" customHeight="1" x14ac:dyDescent="0.2">
      <c r="C133" s="1"/>
      <c r="D133" s="1"/>
      <c r="E133" s="1"/>
      <c r="F133" s="1"/>
      <c r="G133" s="1"/>
      <c r="H133" s="1"/>
      <c r="I133" s="1"/>
      <c r="J133" s="1"/>
      <c r="K133" s="1"/>
    </row>
    <row r="134" spans="3:11" s="36" customFormat="1" ht="12" customHeight="1" x14ac:dyDescent="0.2">
      <c r="C134" s="1"/>
      <c r="D134" s="1"/>
      <c r="E134" s="1"/>
      <c r="F134" s="1"/>
      <c r="G134" s="1"/>
      <c r="H134" s="1"/>
      <c r="I134" s="1"/>
      <c r="J134" s="1"/>
      <c r="K134" s="1"/>
    </row>
    <row r="135" spans="3:11" s="36" customFormat="1" ht="12" customHeight="1" x14ac:dyDescent="0.2">
      <c r="C135" s="1"/>
      <c r="D135" s="1"/>
      <c r="E135" s="1"/>
      <c r="F135" s="1"/>
      <c r="G135" s="1"/>
      <c r="H135" s="1"/>
      <c r="I135" s="1"/>
      <c r="J135" s="1"/>
      <c r="K135" s="1"/>
    </row>
    <row r="136" spans="3:11" s="36" customFormat="1" ht="12" customHeight="1" x14ac:dyDescent="0.2">
      <c r="C136" s="1"/>
      <c r="D136" s="1"/>
      <c r="E136" s="1"/>
      <c r="F136" s="1"/>
      <c r="G136" s="1"/>
      <c r="H136" s="1"/>
      <c r="I136" s="1"/>
      <c r="J136" s="1"/>
      <c r="K136" s="1"/>
    </row>
    <row r="137" spans="3:11" s="36" customFormat="1" ht="12" customHeight="1" x14ac:dyDescent="0.2">
      <c r="C137" s="1"/>
      <c r="D137" s="1"/>
      <c r="E137" s="1"/>
      <c r="F137" s="1"/>
      <c r="G137" s="1"/>
      <c r="H137" s="1"/>
      <c r="I137" s="1"/>
      <c r="J137" s="1"/>
      <c r="K137" s="1"/>
    </row>
    <row r="138" spans="3:11" s="36" customFormat="1" ht="12" customHeight="1" x14ac:dyDescent="0.2">
      <c r="C138" s="1"/>
      <c r="D138" s="1"/>
      <c r="E138" s="1"/>
      <c r="F138" s="1"/>
      <c r="G138" s="1"/>
      <c r="H138" s="1"/>
      <c r="I138" s="1"/>
      <c r="J138" s="1"/>
      <c r="K138" s="1"/>
    </row>
    <row r="139" spans="3:11" s="36" customFormat="1" ht="12" customHeight="1" x14ac:dyDescent="0.2">
      <c r="C139" s="1"/>
      <c r="D139" s="1"/>
      <c r="E139" s="1"/>
      <c r="F139" s="1"/>
      <c r="G139" s="1"/>
      <c r="H139" s="1"/>
      <c r="I139" s="1"/>
      <c r="J139" s="1"/>
      <c r="K139" s="1"/>
    </row>
    <row r="140" spans="3:11" s="36" customFormat="1" ht="12" customHeight="1" x14ac:dyDescent="0.2">
      <c r="C140" s="1"/>
      <c r="D140" s="1"/>
      <c r="E140" s="1"/>
      <c r="F140" s="1"/>
      <c r="G140" s="1"/>
      <c r="H140" s="1"/>
      <c r="I140" s="1"/>
      <c r="J140" s="1"/>
      <c r="K140" s="1"/>
    </row>
    <row r="141" spans="3:11" s="36" customFormat="1" ht="12" customHeight="1" x14ac:dyDescent="0.2">
      <c r="C141" s="1"/>
      <c r="D141" s="1"/>
      <c r="E141" s="1"/>
      <c r="F141" s="1"/>
      <c r="G141" s="1"/>
      <c r="H141" s="1"/>
      <c r="I141" s="1"/>
      <c r="J141" s="1"/>
      <c r="K141" s="1"/>
    </row>
    <row r="142" spans="3:11" s="36" customFormat="1" ht="12" customHeight="1" x14ac:dyDescent="0.2">
      <c r="C142" s="1"/>
      <c r="D142" s="1"/>
      <c r="E142" s="1"/>
      <c r="F142" s="1"/>
      <c r="G142" s="1"/>
      <c r="H142" s="1"/>
      <c r="I142" s="1"/>
      <c r="J142" s="1"/>
      <c r="K142" s="1"/>
    </row>
    <row r="143" spans="3:11" s="36" customFormat="1" ht="12" customHeight="1" x14ac:dyDescent="0.2">
      <c r="C143" s="1"/>
      <c r="D143" s="1"/>
      <c r="E143" s="1"/>
      <c r="F143" s="1"/>
      <c r="G143" s="1"/>
      <c r="H143" s="1"/>
      <c r="I143" s="1"/>
      <c r="J143" s="1"/>
      <c r="K143" s="1"/>
    </row>
    <row r="144" spans="3:11" s="36" customFormat="1" ht="12" customHeight="1" x14ac:dyDescent="0.2">
      <c r="C144" s="1"/>
      <c r="D144" s="1"/>
      <c r="E144" s="1"/>
      <c r="F144" s="1"/>
      <c r="G144" s="1"/>
      <c r="H144" s="1"/>
      <c r="I144" s="1"/>
      <c r="J144" s="1"/>
      <c r="K144" s="1"/>
    </row>
    <row r="145" spans="3:11" s="36" customFormat="1" ht="12" customHeight="1" x14ac:dyDescent="0.2">
      <c r="C145" s="1"/>
      <c r="D145" s="1"/>
      <c r="E145" s="1"/>
      <c r="F145" s="1"/>
      <c r="G145" s="1"/>
      <c r="H145" s="1"/>
      <c r="I145" s="1"/>
      <c r="J145" s="1"/>
      <c r="K145" s="1"/>
    </row>
    <row r="146" spans="3:11" s="36" customFormat="1" ht="12" customHeight="1" x14ac:dyDescent="0.2">
      <c r="C146" s="1"/>
      <c r="D146" s="1"/>
      <c r="E146" s="1"/>
      <c r="F146" s="1"/>
      <c r="G146" s="1"/>
      <c r="H146" s="1"/>
      <c r="I146" s="1"/>
      <c r="J146" s="1"/>
      <c r="K146" s="1"/>
    </row>
    <row r="147" spans="3:11" s="36" customFormat="1" ht="12" customHeight="1" x14ac:dyDescent="0.2">
      <c r="C147" s="1"/>
      <c r="D147" s="1"/>
      <c r="E147" s="1"/>
      <c r="F147" s="1"/>
      <c r="G147" s="1"/>
      <c r="H147" s="1"/>
      <c r="I147" s="1"/>
      <c r="J147" s="1"/>
      <c r="K147" s="1"/>
    </row>
    <row r="148" spans="3:11" s="36" customFormat="1" ht="12" customHeight="1" x14ac:dyDescent="0.2">
      <c r="C148" s="1"/>
      <c r="D148" s="1"/>
      <c r="E148" s="1"/>
      <c r="F148" s="1"/>
      <c r="G148" s="1"/>
      <c r="H148" s="1"/>
      <c r="I148" s="1"/>
      <c r="J148" s="1"/>
      <c r="K148" s="1"/>
    </row>
    <row r="149" spans="3:11" s="36" customFormat="1" ht="12" customHeight="1" x14ac:dyDescent="0.2">
      <c r="C149" s="1"/>
      <c r="D149" s="1"/>
      <c r="E149" s="1"/>
      <c r="F149" s="1"/>
      <c r="G149" s="1"/>
      <c r="H149" s="1"/>
      <c r="I149" s="1"/>
      <c r="J149" s="1"/>
      <c r="K149" s="1"/>
    </row>
    <row r="150" spans="3:11" s="36" customFormat="1" ht="12" customHeight="1" x14ac:dyDescent="0.2">
      <c r="C150" s="1"/>
      <c r="D150" s="1"/>
      <c r="E150" s="1"/>
      <c r="F150" s="1"/>
      <c r="G150" s="1"/>
      <c r="H150" s="1"/>
      <c r="I150" s="1"/>
      <c r="J150" s="1"/>
      <c r="K150" s="1"/>
    </row>
    <row r="151" spans="3:11" s="36" customFormat="1" ht="12" customHeight="1" x14ac:dyDescent="0.2">
      <c r="C151" s="1"/>
      <c r="D151" s="1"/>
      <c r="E151" s="1"/>
      <c r="F151" s="1"/>
      <c r="G151" s="1"/>
      <c r="H151" s="1"/>
      <c r="I151" s="1"/>
      <c r="J151" s="1"/>
      <c r="K151" s="1"/>
    </row>
    <row r="152" spans="3:11" s="36" customFormat="1" ht="12" customHeight="1" x14ac:dyDescent="0.2">
      <c r="C152" s="1"/>
      <c r="D152" s="1"/>
      <c r="E152" s="1"/>
      <c r="F152" s="1"/>
      <c r="G152" s="1"/>
      <c r="H152" s="1"/>
      <c r="I152" s="1"/>
      <c r="J152" s="1"/>
      <c r="K152" s="1"/>
    </row>
    <row r="153" spans="3:11" s="36" customFormat="1" ht="12" customHeight="1" x14ac:dyDescent="0.2">
      <c r="C153" s="1"/>
      <c r="D153" s="1"/>
      <c r="E153" s="1"/>
      <c r="F153" s="1"/>
      <c r="G153" s="1"/>
      <c r="H153" s="1"/>
      <c r="I153" s="1"/>
      <c r="J153" s="1"/>
      <c r="K153" s="1"/>
    </row>
    <row r="154" spans="3:11" s="36" customFormat="1" ht="12" customHeight="1" x14ac:dyDescent="0.2">
      <c r="C154" s="1"/>
      <c r="D154" s="1"/>
      <c r="E154" s="1"/>
      <c r="F154" s="1"/>
      <c r="G154" s="1"/>
      <c r="H154" s="1"/>
      <c r="I154" s="1"/>
      <c r="J154" s="1"/>
      <c r="K154" s="1"/>
    </row>
    <row r="155" spans="3:11" s="36" customFormat="1" ht="12" customHeight="1" x14ac:dyDescent="0.2">
      <c r="C155" s="1"/>
      <c r="D155" s="1"/>
      <c r="E155" s="1"/>
      <c r="F155" s="1"/>
      <c r="G155" s="1"/>
      <c r="H155" s="1"/>
      <c r="I155" s="1"/>
      <c r="J155" s="1"/>
      <c r="K155" s="1"/>
    </row>
    <row r="156" spans="3:11" s="36" customFormat="1" ht="12" customHeight="1" x14ac:dyDescent="0.2">
      <c r="C156" s="1"/>
      <c r="D156" s="1"/>
      <c r="E156" s="1"/>
      <c r="F156" s="1"/>
      <c r="G156" s="1"/>
      <c r="H156" s="1"/>
      <c r="I156" s="1"/>
      <c r="J156" s="1"/>
      <c r="K156" s="1"/>
    </row>
    <row r="157" spans="3:11" s="36" customFormat="1" ht="12" customHeight="1" x14ac:dyDescent="0.2">
      <c r="C157" s="1"/>
      <c r="D157" s="1"/>
      <c r="E157" s="1"/>
      <c r="F157" s="1"/>
      <c r="G157" s="1"/>
      <c r="H157" s="1"/>
      <c r="I157" s="1"/>
      <c r="J157" s="1"/>
      <c r="K157" s="1"/>
    </row>
    <row r="158" spans="3:11" s="36" customFormat="1" ht="12" customHeight="1" x14ac:dyDescent="0.2">
      <c r="C158" s="1"/>
      <c r="D158" s="1"/>
      <c r="E158" s="1"/>
      <c r="F158" s="1"/>
      <c r="G158" s="1"/>
      <c r="H158" s="1"/>
      <c r="I158" s="1"/>
      <c r="J158" s="1"/>
      <c r="K158" s="1"/>
    </row>
    <row r="159" spans="3:11" s="36" customFormat="1" ht="12" customHeight="1" x14ac:dyDescent="0.2">
      <c r="C159" s="1"/>
      <c r="D159" s="1"/>
      <c r="E159" s="1"/>
      <c r="F159" s="1"/>
      <c r="G159" s="1"/>
      <c r="H159" s="1"/>
      <c r="I159" s="1"/>
      <c r="J159" s="1"/>
      <c r="K159" s="1"/>
    </row>
    <row r="160" spans="3:11" s="36" customFormat="1" ht="12" customHeight="1" x14ac:dyDescent="0.2">
      <c r="C160" s="1"/>
      <c r="D160" s="1"/>
      <c r="E160" s="1"/>
      <c r="F160" s="1"/>
      <c r="G160" s="1"/>
      <c r="H160" s="1"/>
      <c r="I160" s="1"/>
      <c r="J160" s="1"/>
      <c r="K160" s="1"/>
    </row>
    <row r="161" spans="3:11" s="36" customFormat="1" ht="12" customHeight="1" x14ac:dyDescent="0.2">
      <c r="C161" s="1"/>
      <c r="D161" s="1"/>
      <c r="E161" s="1"/>
      <c r="F161" s="1"/>
      <c r="G161" s="1"/>
      <c r="H161" s="1"/>
      <c r="I161" s="1"/>
      <c r="J161" s="1"/>
      <c r="K161" s="1"/>
    </row>
    <row r="162" spans="3:11" s="36" customFormat="1" ht="12" customHeight="1" x14ac:dyDescent="0.2">
      <c r="C162" s="1"/>
      <c r="D162" s="1"/>
      <c r="E162" s="1"/>
      <c r="F162" s="1"/>
      <c r="G162" s="1"/>
      <c r="H162" s="1"/>
      <c r="I162" s="1"/>
      <c r="J162" s="1"/>
      <c r="K162" s="1"/>
    </row>
    <row r="163" spans="3:11" s="36" customFormat="1" ht="12" customHeight="1" x14ac:dyDescent="0.2">
      <c r="C163" s="1"/>
      <c r="D163" s="1"/>
      <c r="E163" s="1"/>
      <c r="F163" s="1"/>
      <c r="G163" s="1"/>
      <c r="H163" s="1"/>
      <c r="I163" s="1"/>
      <c r="J163" s="1"/>
      <c r="K163" s="1"/>
    </row>
    <row r="164" spans="3:11" s="36" customFormat="1" ht="12" customHeight="1" x14ac:dyDescent="0.2">
      <c r="C164" s="1"/>
      <c r="D164" s="1"/>
      <c r="E164" s="1"/>
      <c r="F164" s="1"/>
      <c r="G164" s="1"/>
      <c r="H164" s="1"/>
      <c r="I164" s="1"/>
      <c r="J164" s="1"/>
      <c r="K164" s="1"/>
    </row>
    <row r="165" spans="3:11" s="36" customFormat="1" ht="12" customHeight="1" x14ac:dyDescent="0.2">
      <c r="C165" s="1"/>
      <c r="D165" s="1"/>
      <c r="E165" s="1"/>
      <c r="F165" s="1"/>
      <c r="G165" s="1"/>
      <c r="H165" s="1"/>
      <c r="I165" s="1"/>
      <c r="J165" s="1"/>
      <c r="K165" s="1"/>
    </row>
    <row r="166" spans="3:11" s="36" customFormat="1" ht="12" customHeight="1" x14ac:dyDescent="0.2">
      <c r="C166" s="1"/>
      <c r="D166" s="1"/>
      <c r="E166" s="1"/>
      <c r="F166" s="1"/>
      <c r="G166" s="1"/>
      <c r="H166" s="1"/>
      <c r="I166" s="1"/>
      <c r="J166" s="1"/>
      <c r="K166" s="1"/>
    </row>
    <row r="167" spans="3:11" s="36" customFormat="1" ht="12" customHeight="1" x14ac:dyDescent="0.2">
      <c r="C167" s="1"/>
      <c r="D167" s="1"/>
      <c r="E167" s="1"/>
      <c r="F167" s="1"/>
      <c r="G167" s="1"/>
      <c r="H167" s="1"/>
      <c r="I167" s="1"/>
      <c r="J167" s="1"/>
      <c r="K167" s="1"/>
    </row>
    <row r="168" spans="3:11" s="36" customFormat="1" ht="12" customHeight="1" x14ac:dyDescent="0.2">
      <c r="C168" s="1"/>
      <c r="D168" s="1"/>
      <c r="E168" s="1"/>
      <c r="F168" s="1"/>
      <c r="G168" s="1"/>
      <c r="H168" s="1"/>
      <c r="I168" s="1"/>
      <c r="J168" s="1"/>
      <c r="K168" s="1"/>
    </row>
    <row r="169" spans="3:11" s="36" customFormat="1" ht="12" customHeight="1" x14ac:dyDescent="0.2">
      <c r="C169" s="1"/>
      <c r="D169" s="1"/>
      <c r="E169" s="1"/>
      <c r="F169" s="1"/>
      <c r="G169" s="1"/>
      <c r="H169" s="1"/>
      <c r="I169" s="1"/>
      <c r="J169" s="1"/>
      <c r="K169" s="1"/>
    </row>
    <row r="170" spans="3:11" s="36" customFormat="1" ht="12" customHeight="1" x14ac:dyDescent="0.2">
      <c r="C170" s="1"/>
      <c r="D170" s="1"/>
      <c r="E170" s="1"/>
      <c r="F170" s="1"/>
      <c r="G170" s="1"/>
      <c r="H170" s="1"/>
      <c r="I170" s="1"/>
      <c r="J170" s="1"/>
      <c r="K170" s="1"/>
    </row>
    <row r="171" spans="3:11" s="36" customFormat="1" ht="12" customHeight="1" x14ac:dyDescent="0.2">
      <c r="C171" s="1"/>
      <c r="D171" s="1"/>
      <c r="E171" s="1"/>
      <c r="F171" s="1"/>
      <c r="G171" s="1"/>
      <c r="H171" s="1"/>
      <c r="I171" s="1"/>
      <c r="J171" s="1"/>
      <c r="K171" s="1"/>
    </row>
    <row r="172" spans="3:11" s="36" customFormat="1" ht="12" customHeight="1" x14ac:dyDescent="0.2">
      <c r="C172" s="1"/>
      <c r="D172" s="1"/>
      <c r="E172" s="1"/>
      <c r="F172" s="1"/>
      <c r="G172" s="1"/>
      <c r="H172" s="1"/>
      <c r="I172" s="1"/>
      <c r="J172" s="1"/>
      <c r="K172" s="1"/>
    </row>
    <row r="173" spans="3:11" s="36" customFormat="1" ht="12" customHeight="1" x14ac:dyDescent="0.2">
      <c r="C173" s="1"/>
      <c r="D173" s="1"/>
      <c r="E173" s="1"/>
      <c r="F173" s="1"/>
      <c r="G173" s="1"/>
      <c r="H173" s="1"/>
      <c r="I173" s="1"/>
      <c r="J173" s="1"/>
      <c r="K173" s="1"/>
    </row>
    <row r="174" spans="3:11" s="36" customFormat="1" ht="12" customHeight="1" x14ac:dyDescent="0.2">
      <c r="C174" s="1"/>
      <c r="D174" s="1"/>
      <c r="E174" s="1"/>
      <c r="F174" s="1"/>
      <c r="G174" s="1"/>
      <c r="H174" s="1"/>
      <c r="I174" s="1"/>
      <c r="J174" s="1"/>
      <c r="K174" s="1"/>
    </row>
    <row r="175" spans="3:11" s="36" customFormat="1" ht="12" customHeight="1" x14ac:dyDescent="0.2">
      <c r="C175" s="1"/>
      <c r="D175" s="1"/>
      <c r="E175" s="1"/>
      <c r="F175" s="1"/>
      <c r="G175" s="1"/>
      <c r="H175" s="1"/>
      <c r="I175" s="1"/>
      <c r="J175" s="1"/>
      <c r="K175" s="1"/>
    </row>
    <row r="176" spans="3:11" s="36" customFormat="1" ht="12" customHeight="1" x14ac:dyDescent="0.2">
      <c r="C176" s="1"/>
      <c r="D176" s="1"/>
      <c r="E176" s="1"/>
      <c r="F176" s="1"/>
      <c r="G176" s="1"/>
      <c r="H176" s="1"/>
      <c r="I176" s="1"/>
      <c r="J176" s="1"/>
      <c r="K176" s="1"/>
    </row>
    <row r="177" spans="3:11" s="36" customFormat="1" ht="12" customHeight="1" x14ac:dyDescent="0.2">
      <c r="C177" s="1"/>
      <c r="D177" s="1"/>
      <c r="E177" s="1"/>
      <c r="F177" s="1"/>
      <c r="G177" s="1"/>
      <c r="H177" s="1"/>
      <c r="I177" s="1"/>
      <c r="J177" s="1"/>
      <c r="K177" s="1"/>
    </row>
    <row r="178" spans="3:11" s="36" customFormat="1" ht="12" customHeight="1" x14ac:dyDescent="0.2">
      <c r="C178" s="1"/>
      <c r="D178" s="1"/>
      <c r="E178" s="1"/>
      <c r="F178" s="1"/>
      <c r="G178" s="1"/>
      <c r="H178" s="1"/>
      <c r="I178" s="1"/>
      <c r="J178" s="1"/>
      <c r="K178" s="1"/>
    </row>
    <row r="179" spans="3:11" s="36" customFormat="1" ht="12" customHeight="1" x14ac:dyDescent="0.2">
      <c r="C179" s="1"/>
      <c r="D179" s="1"/>
      <c r="E179" s="1"/>
      <c r="F179" s="1"/>
      <c r="G179" s="1"/>
      <c r="H179" s="1"/>
      <c r="I179" s="1"/>
      <c r="J179" s="1"/>
      <c r="K179" s="1"/>
    </row>
    <row r="180" spans="3:11" s="36" customFormat="1" ht="12" customHeight="1" x14ac:dyDescent="0.2">
      <c r="C180" s="1"/>
      <c r="D180" s="1"/>
      <c r="E180" s="1"/>
      <c r="F180" s="1"/>
      <c r="G180" s="1"/>
      <c r="H180" s="1"/>
      <c r="I180" s="1"/>
      <c r="J180" s="1"/>
      <c r="K180" s="1"/>
    </row>
    <row r="181" spans="3:11" s="36" customFormat="1" ht="12" customHeight="1" x14ac:dyDescent="0.2">
      <c r="C181" s="1"/>
      <c r="D181" s="1"/>
      <c r="E181" s="1"/>
      <c r="F181" s="1"/>
      <c r="G181" s="1"/>
      <c r="H181" s="1"/>
      <c r="I181" s="1"/>
      <c r="J181" s="1"/>
      <c r="K181" s="1"/>
    </row>
    <row r="182" spans="3:11" s="36" customFormat="1" ht="12" customHeight="1" x14ac:dyDescent="0.2">
      <c r="C182" s="1"/>
      <c r="D182" s="1"/>
      <c r="E182" s="1"/>
      <c r="F182" s="1"/>
      <c r="G182" s="1"/>
      <c r="H182" s="1"/>
      <c r="I182" s="1"/>
      <c r="J182" s="1"/>
      <c r="K182" s="1"/>
    </row>
    <row r="183" spans="3:11" s="36" customFormat="1" ht="12" customHeight="1" x14ac:dyDescent="0.2">
      <c r="C183" s="1"/>
      <c r="D183" s="1"/>
      <c r="E183" s="1"/>
      <c r="F183" s="1"/>
      <c r="G183" s="1"/>
      <c r="H183" s="1"/>
      <c r="I183" s="1"/>
      <c r="J183" s="1"/>
      <c r="K183" s="1"/>
    </row>
    <row r="184" spans="3:11" s="36" customFormat="1" ht="12" customHeight="1" x14ac:dyDescent="0.2">
      <c r="C184" s="1"/>
      <c r="D184" s="1"/>
      <c r="E184" s="1"/>
      <c r="F184" s="1"/>
      <c r="G184" s="1"/>
      <c r="H184" s="1"/>
      <c r="I184" s="1"/>
      <c r="J184" s="1"/>
      <c r="K184" s="1"/>
    </row>
    <row r="185" spans="3:11" s="36" customFormat="1" ht="12" customHeight="1" x14ac:dyDescent="0.2">
      <c r="C185" s="1"/>
      <c r="D185" s="1"/>
      <c r="E185" s="1"/>
      <c r="F185" s="1"/>
      <c r="G185" s="1"/>
      <c r="H185" s="1"/>
      <c r="I185" s="1"/>
      <c r="J185" s="1"/>
      <c r="K185" s="1"/>
    </row>
    <row r="186" spans="3:11" s="36" customFormat="1" ht="12" customHeight="1" x14ac:dyDescent="0.2">
      <c r="C186" s="1"/>
      <c r="D186" s="1"/>
      <c r="E186" s="1"/>
      <c r="F186" s="1"/>
      <c r="G186" s="1"/>
      <c r="H186" s="1"/>
      <c r="I186" s="1"/>
      <c r="J186" s="1"/>
      <c r="K186" s="1"/>
    </row>
    <row r="187" spans="3:11" s="36" customFormat="1" ht="12" customHeight="1" x14ac:dyDescent="0.2">
      <c r="C187" s="1"/>
      <c r="D187" s="1"/>
      <c r="E187" s="1"/>
      <c r="F187" s="1"/>
      <c r="G187" s="1"/>
      <c r="H187" s="1"/>
      <c r="I187" s="1"/>
      <c r="J187" s="1"/>
      <c r="K187" s="1"/>
    </row>
    <row r="188" spans="3:11" s="36" customFormat="1" ht="12" customHeight="1" x14ac:dyDescent="0.2">
      <c r="C188" s="1"/>
      <c r="D188" s="1"/>
      <c r="E188" s="1"/>
      <c r="F188" s="1"/>
      <c r="G188" s="1"/>
      <c r="H188" s="1"/>
      <c r="I188" s="1"/>
      <c r="J188" s="1"/>
      <c r="K188" s="1"/>
    </row>
    <row r="189" spans="3:11" s="36" customFormat="1" ht="12" customHeight="1" x14ac:dyDescent="0.2">
      <c r="C189" s="1"/>
      <c r="D189" s="1"/>
      <c r="E189" s="1"/>
      <c r="F189" s="1"/>
      <c r="G189" s="1"/>
      <c r="H189" s="1"/>
      <c r="I189" s="1"/>
      <c r="J189" s="1"/>
      <c r="K189" s="1"/>
    </row>
    <row r="190" spans="3:11" s="36" customFormat="1" ht="12" customHeight="1" x14ac:dyDescent="0.2">
      <c r="C190" s="1"/>
      <c r="D190" s="1"/>
      <c r="E190" s="1"/>
      <c r="F190" s="1"/>
      <c r="G190" s="1"/>
      <c r="H190" s="1"/>
      <c r="I190" s="1"/>
      <c r="J190" s="1"/>
      <c r="K190" s="1"/>
    </row>
    <row r="191" spans="3:11" s="36" customFormat="1" ht="12" customHeight="1" x14ac:dyDescent="0.2">
      <c r="C191" s="1"/>
      <c r="D191" s="1"/>
      <c r="E191" s="1"/>
      <c r="F191" s="1"/>
      <c r="G191" s="1"/>
      <c r="H191" s="1"/>
      <c r="I191" s="1"/>
      <c r="J191" s="1"/>
      <c r="K191" s="1"/>
    </row>
    <row r="192" spans="3:11" s="36" customFormat="1" ht="12" customHeight="1" x14ac:dyDescent="0.2">
      <c r="C192" s="1"/>
      <c r="D192" s="1"/>
      <c r="E192" s="1"/>
      <c r="F192" s="1"/>
      <c r="G192" s="1"/>
      <c r="H192" s="1"/>
      <c r="I192" s="1"/>
      <c r="J192" s="1"/>
      <c r="K192" s="1"/>
    </row>
    <row r="193" spans="3:11" s="36" customFormat="1" ht="12" customHeight="1" x14ac:dyDescent="0.2">
      <c r="C193" s="1"/>
      <c r="D193" s="1"/>
      <c r="E193" s="1"/>
      <c r="F193" s="1"/>
      <c r="G193" s="1"/>
      <c r="H193" s="1"/>
      <c r="I193" s="1"/>
      <c r="J193" s="1"/>
      <c r="K193" s="1"/>
    </row>
    <row r="194" spans="3:11" s="36" customFormat="1" ht="12" customHeight="1" x14ac:dyDescent="0.2">
      <c r="C194" s="1"/>
      <c r="D194" s="1"/>
      <c r="E194" s="1"/>
      <c r="F194" s="1"/>
      <c r="G194" s="1"/>
      <c r="H194" s="1"/>
      <c r="I194" s="1"/>
      <c r="J194" s="1"/>
      <c r="K194" s="1"/>
    </row>
    <row r="195" spans="3:11" s="36" customFormat="1" ht="12" customHeight="1" x14ac:dyDescent="0.2">
      <c r="C195" s="1"/>
      <c r="D195" s="1"/>
      <c r="E195" s="1"/>
      <c r="F195" s="1"/>
      <c r="G195" s="1"/>
      <c r="H195" s="1"/>
      <c r="I195" s="1"/>
      <c r="J195" s="1"/>
      <c r="K195" s="1"/>
    </row>
    <row r="196" spans="3:11" s="36" customFormat="1" ht="12" customHeight="1" x14ac:dyDescent="0.2">
      <c r="C196" s="1"/>
      <c r="D196" s="1"/>
      <c r="E196" s="1"/>
      <c r="F196" s="1"/>
      <c r="G196" s="1"/>
      <c r="H196" s="1"/>
      <c r="I196" s="1"/>
      <c r="J196" s="1"/>
      <c r="K196" s="1"/>
    </row>
    <row r="197" spans="3:11" s="36" customFormat="1" ht="12" customHeight="1" x14ac:dyDescent="0.2">
      <c r="C197" s="1"/>
      <c r="D197" s="1"/>
      <c r="E197" s="1"/>
      <c r="F197" s="1"/>
      <c r="G197" s="1"/>
      <c r="H197" s="1"/>
      <c r="I197" s="1"/>
      <c r="J197" s="1"/>
      <c r="K197" s="1"/>
    </row>
    <row r="198" spans="3:11" s="36" customFormat="1" ht="12" customHeight="1" x14ac:dyDescent="0.2">
      <c r="C198" s="1"/>
      <c r="D198" s="1"/>
      <c r="E198" s="1"/>
      <c r="F198" s="1"/>
      <c r="G198" s="1"/>
      <c r="H198" s="1"/>
      <c r="I198" s="1"/>
      <c r="J198" s="1"/>
      <c r="K198" s="1"/>
    </row>
    <row r="199" spans="3:11" s="36" customFormat="1" ht="12" customHeight="1" x14ac:dyDescent="0.2">
      <c r="C199" s="1"/>
      <c r="D199" s="1"/>
      <c r="E199" s="1"/>
      <c r="F199" s="1"/>
      <c r="G199" s="1"/>
      <c r="H199" s="1"/>
      <c r="I199" s="1"/>
      <c r="J199" s="1"/>
      <c r="K199" s="1"/>
    </row>
    <row r="200" spans="3:11" s="36" customFormat="1" ht="12" customHeight="1" x14ac:dyDescent="0.2">
      <c r="C200" s="1"/>
      <c r="D200" s="1"/>
      <c r="E200" s="1"/>
      <c r="F200" s="1"/>
      <c r="G200" s="1"/>
      <c r="H200" s="1"/>
      <c r="I200" s="1"/>
      <c r="J200" s="1"/>
      <c r="K200" s="1"/>
    </row>
    <row r="201" spans="3:11" s="36" customFormat="1" ht="12" customHeight="1" x14ac:dyDescent="0.2">
      <c r="C201" s="1"/>
      <c r="D201" s="1"/>
      <c r="E201" s="1"/>
      <c r="F201" s="1"/>
      <c r="G201" s="1"/>
      <c r="H201" s="1"/>
      <c r="I201" s="1"/>
      <c r="J201" s="1"/>
      <c r="K201" s="1"/>
    </row>
    <row r="202" spans="3:11" s="36" customFormat="1" ht="12" customHeight="1" x14ac:dyDescent="0.2">
      <c r="C202" s="1"/>
      <c r="D202" s="1"/>
      <c r="E202" s="1"/>
      <c r="F202" s="1"/>
      <c r="G202" s="1"/>
      <c r="H202" s="1"/>
      <c r="I202" s="1"/>
      <c r="J202" s="1"/>
      <c r="K202" s="1"/>
    </row>
    <row r="203" spans="3:11" s="36" customFormat="1" ht="12" customHeight="1" x14ac:dyDescent="0.2">
      <c r="C203" s="1"/>
      <c r="D203" s="1"/>
      <c r="E203" s="1"/>
      <c r="F203" s="1"/>
      <c r="G203" s="1"/>
      <c r="H203" s="1"/>
      <c r="I203" s="1"/>
      <c r="J203" s="1"/>
      <c r="K203" s="1"/>
    </row>
    <row r="204" spans="3:11" s="36" customFormat="1" ht="12" customHeight="1" x14ac:dyDescent="0.2">
      <c r="C204" s="1"/>
      <c r="D204" s="1"/>
      <c r="E204" s="1"/>
      <c r="F204" s="1"/>
      <c r="G204" s="1"/>
      <c r="H204" s="1"/>
      <c r="I204" s="1"/>
      <c r="J204" s="1"/>
      <c r="K204" s="1"/>
    </row>
    <row r="205" spans="3:11" s="36" customFormat="1" ht="12" customHeight="1" x14ac:dyDescent="0.2">
      <c r="C205" s="1"/>
      <c r="D205" s="1"/>
      <c r="E205" s="1"/>
      <c r="F205" s="1"/>
      <c r="G205" s="1"/>
      <c r="H205" s="1"/>
      <c r="I205" s="1"/>
      <c r="J205" s="1"/>
      <c r="K205" s="1"/>
    </row>
    <row r="206" spans="3:11" s="36" customFormat="1" ht="12" customHeight="1" x14ac:dyDescent="0.2">
      <c r="C206" s="1"/>
      <c r="D206" s="1"/>
      <c r="E206" s="1"/>
      <c r="F206" s="1"/>
      <c r="G206" s="1"/>
      <c r="H206" s="1"/>
      <c r="I206" s="1"/>
      <c r="J206" s="1"/>
      <c r="K206" s="1"/>
    </row>
    <row r="207" spans="3:11" s="36" customFormat="1" ht="12" customHeight="1" x14ac:dyDescent="0.2">
      <c r="C207" s="1"/>
      <c r="D207" s="1"/>
      <c r="E207" s="1"/>
      <c r="F207" s="1"/>
      <c r="G207" s="1"/>
      <c r="H207" s="1"/>
      <c r="I207" s="1"/>
      <c r="J207" s="1"/>
      <c r="K207" s="1"/>
    </row>
    <row r="208" spans="3:11" s="36" customFormat="1" ht="12" customHeight="1" x14ac:dyDescent="0.2">
      <c r="C208" s="1"/>
      <c r="D208" s="1"/>
      <c r="E208" s="1"/>
      <c r="F208" s="1"/>
      <c r="G208" s="1"/>
      <c r="H208" s="1"/>
      <c r="I208" s="1"/>
      <c r="J208" s="1"/>
      <c r="K208" s="1"/>
    </row>
    <row r="209" spans="3:11" s="36" customFormat="1" ht="12" customHeight="1" x14ac:dyDescent="0.2">
      <c r="C209" s="1"/>
      <c r="D209" s="1"/>
      <c r="E209" s="1"/>
      <c r="F209" s="1"/>
      <c r="G209" s="1"/>
      <c r="H209" s="1"/>
      <c r="I209" s="1"/>
      <c r="J209" s="1"/>
      <c r="K209" s="1"/>
    </row>
    <row r="210" spans="3:11" s="36" customFormat="1" ht="12" customHeight="1" x14ac:dyDescent="0.2">
      <c r="C210" s="1"/>
      <c r="D210" s="1"/>
      <c r="E210" s="1"/>
      <c r="F210" s="1"/>
      <c r="G210" s="1"/>
      <c r="H210" s="1"/>
      <c r="I210" s="1"/>
      <c r="J210" s="1"/>
      <c r="K210" s="1"/>
    </row>
    <row r="211" spans="3:11" s="36" customFormat="1" ht="12" customHeight="1" x14ac:dyDescent="0.2">
      <c r="C211" s="1"/>
      <c r="D211" s="1"/>
      <c r="E211" s="1"/>
      <c r="F211" s="1"/>
      <c r="G211" s="1"/>
      <c r="H211" s="1"/>
      <c r="I211" s="1"/>
      <c r="J211" s="1"/>
      <c r="K211" s="1"/>
    </row>
    <row r="212" spans="3:11" s="36" customFormat="1" ht="12" customHeight="1" x14ac:dyDescent="0.2">
      <c r="C212" s="1"/>
      <c r="D212" s="1"/>
      <c r="E212" s="1"/>
      <c r="F212" s="1"/>
      <c r="G212" s="1"/>
      <c r="H212" s="1"/>
      <c r="I212" s="1"/>
      <c r="J212" s="1"/>
      <c r="K212" s="1"/>
    </row>
    <row r="213" spans="3:11" s="36" customFormat="1" ht="12" customHeight="1" x14ac:dyDescent="0.2">
      <c r="C213" s="1"/>
      <c r="D213" s="1"/>
      <c r="E213" s="1"/>
      <c r="F213" s="1"/>
      <c r="G213" s="1"/>
      <c r="H213" s="1"/>
      <c r="I213" s="1"/>
      <c r="J213" s="1"/>
      <c r="K213" s="1"/>
    </row>
    <row r="214" spans="3:11" s="36" customFormat="1" ht="12" customHeight="1" x14ac:dyDescent="0.2">
      <c r="C214" s="1"/>
      <c r="D214" s="1"/>
      <c r="E214" s="1"/>
      <c r="F214" s="1"/>
      <c r="G214" s="1"/>
      <c r="H214" s="1"/>
      <c r="I214" s="1"/>
      <c r="J214" s="1"/>
      <c r="K214" s="1"/>
    </row>
    <row r="215" spans="3:11" s="36" customFormat="1" ht="12" customHeight="1" x14ac:dyDescent="0.2">
      <c r="C215" s="1"/>
      <c r="D215" s="1"/>
      <c r="E215" s="1"/>
      <c r="F215" s="1"/>
      <c r="G215" s="1"/>
      <c r="H215" s="1"/>
      <c r="I215" s="1"/>
      <c r="J215" s="1"/>
      <c r="K215" s="1"/>
    </row>
    <row r="216" spans="3:11" s="36" customFormat="1" ht="12" customHeight="1" x14ac:dyDescent="0.2">
      <c r="C216" s="1"/>
      <c r="D216" s="1"/>
      <c r="E216" s="1"/>
      <c r="F216" s="1"/>
      <c r="G216" s="1"/>
      <c r="H216" s="1"/>
      <c r="I216" s="1"/>
      <c r="J216" s="1"/>
      <c r="K216" s="1"/>
    </row>
    <row r="217" spans="3:11" s="36" customFormat="1" ht="12" customHeight="1" x14ac:dyDescent="0.2">
      <c r="C217" s="1"/>
      <c r="D217" s="1"/>
      <c r="E217" s="1"/>
      <c r="F217" s="1"/>
      <c r="G217" s="1"/>
      <c r="H217" s="1"/>
      <c r="I217" s="1"/>
      <c r="J217" s="1"/>
      <c r="K217" s="1"/>
    </row>
    <row r="218" spans="3:11" s="36" customFormat="1" ht="12" customHeight="1" x14ac:dyDescent="0.2">
      <c r="C218" s="1"/>
      <c r="D218" s="1"/>
      <c r="E218" s="1"/>
      <c r="F218" s="1"/>
      <c r="G218" s="1"/>
      <c r="H218" s="1"/>
      <c r="I218" s="1"/>
      <c r="J218" s="1"/>
      <c r="K218" s="1"/>
    </row>
    <row r="219" spans="3:11" s="36" customFormat="1" ht="12" customHeight="1" x14ac:dyDescent="0.2">
      <c r="C219" s="1"/>
      <c r="D219" s="1"/>
      <c r="E219" s="1"/>
      <c r="F219" s="1"/>
      <c r="G219" s="1"/>
      <c r="H219" s="1"/>
      <c r="I219" s="1"/>
      <c r="J219" s="1"/>
      <c r="K219" s="1"/>
    </row>
    <row r="220" spans="3:11" s="36" customFormat="1" ht="12" customHeight="1" x14ac:dyDescent="0.2">
      <c r="C220" s="1"/>
      <c r="D220" s="1"/>
      <c r="E220" s="1"/>
      <c r="F220" s="1"/>
      <c r="G220" s="1"/>
      <c r="H220" s="1"/>
      <c r="I220" s="1"/>
      <c r="J220" s="1"/>
      <c r="K220" s="1"/>
    </row>
    <row r="221" spans="3:11" s="36" customFormat="1" ht="12" customHeight="1" x14ac:dyDescent="0.2">
      <c r="C221" s="1"/>
      <c r="D221" s="1"/>
      <c r="E221" s="1"/>
      <c r="F221" s="1"/>
      <c r="G221" s="1"/>
      <c r="H221" s="1"/>
      <c r="I221" s="1"/>
      <c r="J221" s="1"/>
      <c r="K221" s="1"/>
    </row>
    <row r="222" spans="3:11" s="36" customFormat="1" ht="12" customHeight="1" x14ac:dyDescent="0.2">
      <c r="C222" s="1"/>
      <c r="D222" s="1"/>
      <c r="E222" s="1"/>
      <c r="F222" s="1"/>
      <c r="G222" s="1"/>
      <c r="H222" s="1"/>
      <c r="I222" s="1"/>
      <c r="J222" s="1"/>
      <c r="K222" s="1"/>
    </row>
    <row r="223" spans="3:11" s="36" customFormat="1" ht="12" customHeight="1" x14ac:dyDescent="0.2">
      <c r="C223" s="1"/>
      <c r="D223" s="1"/>
      <c r="E223" s="1"/>
      <c r="F223" s="1"/>
      <c r="G223" s="1"/>
      <c r="H223" s="1"/>
      <c r="I223" s="1"/>
      <c r="J223" s="1"/>
      <c r="K223" s="1"/>
    </row>
    <row r="224" spans="3:11" s="36" customFormat="1" ht="12" customHeight="1" x14ac:dyDescent="0.2">
      <c r="C224" s="1"/>
      <c r="D224" s="1"/>
      <c r="E224" s="1"/>
      <c r="F224" s="1"/>
      <c r="G224" s="1"/>
      <c r="H224" s="1"/>
      <c r="I224" s="1"/>
      <c r="J224" s="1"/>
      <c r="K224" s="1"/>
    </row>
    <row r="225" spans="3:11" s="36" customFormat="1" ht="12" customHeight="1" x14ac:dyDescent="0.2">
      <c r="C225" s="1"/>
      <c r="D225" s="1"/>
      <c r="E225" s="1"/>
      <c r="F225" s="1"/>
      <c r="G225" s="1"/>
      <c r="H225" s="1"/>
      <c r="I225" s="1"/>
      <c r="J225" s="1"/>
      <c r="K225" s="1"/>
    </row>
    <row r="226" spans="3:11" s="36" customFormat="1" ht="12" customHeight="1" x14ac:dyDescent="0.2">
      <c r="C226" s="1"/>
      <c r="D226" s="1"/>
      <c r="E226" s="1"/>
      <c r="F226" s="1"/>
      <c r="G226" s="1"/>
      <c r="H226" s="1"/>
      <c r="I226" s="1"/>
      <c r="J226" s="1"/>
      <c r="K226" s="1"/>
    </row>
    <row r="227" spans="3:11" s="36" customFormat="1" ht="12" customHeight="1" x14ac:dyDescent="0.2">
      <c r="C227" s="1"/>
      <c r="D227" s="1"/>
      <c r="E227" s="1"/>
      <c r="F227" s="1"/>
      <c r="G227" s="1"/>
      <c r="H227" s="1"/>
      <c r="I227" s="1"/>
      <c r="J227" s="1"/>
      <c r="K227" s="1"/>
    </row>
    <row r="228" spans="3:11" s="36" customFormat="1" ht="12" customHeight="1" x14ac:dyDescent="0.2">
      <c r="C228" s="1"/>
      <c r="D228" s="1"/>
      <c r="E228" s="1"/>
      <c r="F228" s="1"/>
      <c r="G228" s="1"/>
      <c r="H228" s="1"/>
      <c r="I228" s="1"/>
      <c r="J228" s="1"/>
      <c r="K228" s="1"/>
    </row>
    <row r="229" spans="3:11" s="36" customFormat="1" ht="12" customHeight="1" x14ac:dyDescent="0.2">
      <c r="C229" s="1"/>
      <c r="D229" s="1"/>
      <c r="E229" s="1"/>
      <c r="F229" s="1"/>
      <c r="G229" s="1"/>
      <c r="H229" s="1"/>
      <c r="I229" s="1"/>
      <c r="J229" s="1"/>
      <c r="K229" s="1"/>
    </row>
    <row r="230" spans="3:11" s="36" customFormat="1" ht="12" customHeight="1" x14ac:dyDescent="0.2">
      <c r="C230" s="1"/>
      <c r="D230" s="1"/>
      <c r="E230" s="1"/>
      <c r="F230" s="1"/>
      <c r="G230" s="1"/>
      <c r="H230" s="1"/>
      <c r="I230" s="1"/>
      <c r="J230" s="1"/>
      <c r="K230" s="1"/>
    </row>
    <row r="231" spans="3:11" s="36" customFormat="1" ht="12" customHeight="1" x14ac:dyDescent="0.2">
      <c r="C231" s="1"/>
      <c r="D231" s="1"/>
      <c r="E231" s="1"/>
      <c r="F231" s="1"/>
      <c r="G231" s="1"/>
      <c r="H231" s="1"/>
      <c r="I231" s="1"/>
      <c r="J231" s="1"/>
      <c r="K231" s="1"/>
    </row>
    <row r="232" spans="3:11" s="36" customFormat="1" ht="12" customHeight="1" x14ac:dyDescent="0.2">
      <c r="C232" s="1"/>
      <c r="D232" s="1"/>
      <c r="E232" s="1"/>
      <c r="F232" s="1"/>
      <c r="G232" s="1"/>
      <c r="H232" s="1"/>
      <c r="I232" s="1"/>
      <c r="J232" s="1"/>
      <c r="K232" s="1"/>
    </row>
    <row r="233" spans="3:11" s="36" customFormat="1" ht="12" customHeight="1" x14ac:dyDescent="0.2">
      <c r="C233" s="1"/>
      <c r="D233" s="1"/>
      <c r="E233" s="1"/>
      <c r="F233" s="1"/>
      <c r="G233" s="1"/>
      <c r="H233" s="1"/>
      <c r="I233" s="1"/>
      <c r="J233" s="1"/>
      <c r="K233" s="1"/>
    </row>
    <row r="234" spans="3:11" s="36" customFormat="1" ht="12" customHeight="1" x14ac:dyDescent="0.2">
      <c r="C234" s="1"/>
      <c r="D234" s="1"/>
      <c r="E234" s="1"/>
      <c r="F234" s="1"/>
      <c r="G234" s="1"/>
      <c r="H234" s="1"/>
      <c r="I234" s="1"/>
      <c r="J234" s="1"/>
      <c r="K234" s="1"/>
    </row>
    <row r="235" spans="3:11" s="36" customFormat="1" ht="12" customHeight="1" x14ac:dyDescent="0.2">
      <c r="C235" s="1"/>
      <c r="D235" s="1"/>
      <c r="E235" s="1"/>
      <c r="F235" s="1"/>
      <c r="G235" s="1"/>
      <c r="H235" s="1"/>
      <c r="I235" s="1"/>
      <c r="J235" s="1"/>
      <c r="K235" s="1"/>
    </row>
    <row r="236" spans="3:11" s="36" customFormat="1" ht="12" customHeight="1" x14ac:dyDescent="0.2">
      <c r="C236" s="1"/>
      <c r="D236" s="1"/>
      <c r="E236" s="1"/>
      <c r="F236" s="1"/>
      <c r="G236" s="1"/>
      <c r="H236" s="1"/>
      <c r="I236" s="1"/>
      <c r="J236" s="1"/>
      <c r="K236" s="1"/>
    </row>
    <row r="237" spans="3:11" s="36" customFormat="1" ht="12" customHeight="1" x14ac:dyDescent="0.2">
      <c r="C237" s="1"/>
      <c r="D237" s="1"/>
      <c r="E237" s="1"/>
      <c r="F237" s="1"/>
      <c r="G237" s="1"/>
      <c r="H237" s="1"/>
      <c r="I237" s="1"/>
      <c r="J237" s="1"/>
      <c r="K237" s="1"/>
    </row>
    <row r="238" spans="3:11" s="36" customFormat="1" ht="12" customHeight="1" x14ac:dyDescent="0.2">
      <c r="C238" s="1"/>
      <c r="D238" s="1"/>
      <c r="E238" s="1"/>
      <c r="F238" s="1"/>
      <c r="G238" s="1"/>
      <c r="H238" s="1"/>
      <c r="I238" s="1"/>
      <c r="J238" s="1"/>
      <c r="K238" s="1"/>
    </row>
    <row r="239" spans="3:11" s="36" customFormat="1" ht="12" customHeight="1" x14ac:dyDescent="0.2">
      <c r="C239" s="1"/>
      <c r="D239" s="1"/>
      <c r="E239" s="1"/>
      <c r="F239" s="1"/>
      <c r="G239" s="1"/>
      <c r="H239" s="1"/>
      <c r="I239" s="1"/>
      <c r="J239" s="1"/>
      <c r="K239" s="1"/>
    </row>
    <row r="240" spans="3:11" s="36" customFormat="1" ht="12" customHeight="1" x14ac:dyDescent="0.2">
      <c r="C240" s="1"/>
      <c r="D240" s="1"/>
      <c r="E240" s="1"/>
      <c r="F240" s="1"/>
      <c r="G240" s="1"/>
      <c r="H240" s="1"/>
      <c r="I240" s="1"/>
      <c r="J240" s="1"/>
      <c r="K240" s="1"/>
    </row>
    <row r="241" spans="3:11" s="36" customFormat="1" ht="12" customHeight="1" x14ac:dyDescent="0.2">
      <c r="C241" s="1"/>
      <c r="D241" s="1"/>
      <c r="E241" s="1"/>
      <c r="F241" s="1"/>
      <c r="G241" s="1"/>
      <c r="H241" s="1"/>
      <c r="I241" s="1"/>
      <c r="J241" s="1"/>
      <c r="K241" s="1"/>
    </row>
    <row r="242" spans="3:11" s="36" customFormat="1" ht="12" customHeight="1" x14ac:dyDescent="0.2">
      <c r="C242" s="1"/>
      <c r="D242" s="1"/>
      <c r="E242" s="1"/>
      <c r="F242" s="1"/>
      <c r="G242" s="1"/>
      <c r="H242" s="1"/>
      <c r="I242" s="1"/>
      <c r="J242" s="1"/>
      <c r="K242" s="1"/>
    </row>
    <row r="243" spans="3:11" s="36" customFormat="1" ht="12" customHeight="1" x14ac:dyDescent="0.2">
      <c r="C243" s="1"/>
      <c r="D243" s="1"/>
      <c r="E243" s="1"/>
      <c r="F243" s="1"/>
      <c r="G243" s="1"/>
      <c r="H243" s="1"/>
      <c r="I243" s="1"/>
      <c r="J243" s="1"/>
      <c r="K243" s="1"/>
    </row>
    <row r="244" spans="3:11" s="36" customFormat="1" ht="12" customHeight="1" x14ac:dyDescent="0.2">
      <c r="C244" s="1"/>
      <c r="D244" s="1"/>
      <c r="E244" s="1"/>
      <c r="F244" s="1"/>
      <c r="G244" s="1"/>
      <c r="H244" s="1"/>
      <c r="I244" s="1"/>
      <c r="J244" s="1"/>
      <c r="K244" s="1"/>
    </row>
    <row r="245" spans="3:11" s="36" customFormat="1" ht="12" customHeight="1" x14ac:dyDescent="0.2">
      <c r="C245" s="1"/>
      <c r="D245" s="1"/>
      <c r="E245" s="1"/>
      <c r="F245" s="1"/>
      <c r="G245" s="1"/>
      <c r="H245" s="1"/>
      <c r="I245" s="1"/>
      <c r="J245" s="1"/>
      <c r="K245" s="1"/>
    </row>
    <row r="246" spans="3:11" s="36" customFormat="1" ht="12" customHeight="1" x14ac:dyDescent="0.2">
      <c r="C246" s="1"/>
      <c r="D246" s="1"/>
      <c r="E246" s="1"/>
      <c r="F246" s="1"/>
      <c r="G246" s="1"/>
      <c r="H246" s="1"/>
      <c r="I246" s="1"/>
      <c r="J246" s="1"/>
      <c r="K246" s="1"/>
    </row>
    <row r="247" spans="3:11" s="36" customFormat="1" ht="12" customHeight="1" x14ac:dyDescent="0.2">
      <c r="C247" s="1"/>
      <c r="D247" s="1"/>
      <c r="E247" s="1"/>
      <c r="F247" s="1"/>
      <c r="G247" s="1"/>
      <c r="H247" s="1"/>
      <c r="I247" s="1"/>
      <c r="J247" s="1"/>
      <c r="K247" s="1"/>
    </row>
    <row r="248" spans="3:11" s="36" customFormat="1" ht="12" customHeight="1" x14ac:dyDescent="0.2">
      <c r="C248" s="1"/>
      <c r="D248" s="1"/>
      <c r="E248" s="1"/>
      <c r="F248" s="1"/>
      <c r="G248" s="1"/>
      <c r="H248" s="1"/>
      <c r="I248" s="1"/>
      <c r="J248" s="1"/>
      <c r="K248" s="1"/>
    </row>
    <row r="249" spans="3:11" s="36" customFormat="1" ht="12" customHeight="1" x14ac:dyDescent="0.2">
      <c r="C249" s="1"/>
      <c r="D249" s="1"/>
      <c r="E249" s="1"/>
      <c r="F249" s="1"/>
      <c r="G249" s="1"/>
      <c r="H249" s="1"/>
      <c r="I249" s="1"/>
      <c r="J249" s="1"/>
      <c r="K249" s="1"/>
    </row>
    <row r="250" spans="3:11" s="36" customFormat="1" ht="12" customHeight="1" x14ac:dyDescent="0.2">
      <c r="C250" s="1"/>
      <c r="D250" s="1"/>
      <c r="E250" s="1"/>
      <c r="F250" s="1"/>
      <c r="G250" s="1"/>
      <c r="H250" s="1"/>
      <c r="I250" s="1"/>
      <c r="J250" s="1"/>
      <c r="K250" s="1"/>
    </row>
    <row r="251" spans="3:11" s="36" customFormat="1" ht="12" customHeight="1" x14ac:dyDescent="0.2">
      <c r="C251" s="1"/>
      <c r="D251" s="1"/>
      <c r="E251" s="1"/>
      <c r="F251" s="1"/>
      <c r="G251" s="1"/>
      <c r="H251" s="1"/>
      <c r="I251" s="1"/>
      <c r="J251" s="1"/>
      <c r="K251" s="1"/>
    </row>
    <row r="252" spans="3:11" s="36" customFormat="1" ht="12" customHeight="1" x14ac:dyDescent="0.2">
      <c r="C252" s="1"/>
      <c r="D252" s="1"/>
      <c r="E252" s="1"/>
      <c r="F252" s="1"/>
      <c r="G252" s="1"/>
      <c r="H252" s="1"/>
      <c r="I252" s="1"/>
      <c r="J252" s="1"/>
      <c r="K252" s="1"/>
    </row>
    <row r="253" spans="3:11" s="36" customFormat="1" ht="12" customHeight="1" x14ac:dyDescent="0.2">
      <c r="C253" s="1"/>
      <c r="D253" s="1"/>
      <c r="E253" s="1"/>
      <c r="F253" s="1"/>
      <c r="G253" s="1"/>
      <c r="H253" s="1"/>
      <c r="I253" s="1"/>
      <c r="J253" s="1"/>
      <c r="K253" s="1"/>
    </row>
    <row r="254" spans="3:11" s="36" customFormat="1" ht="12" customHeight="1" x14ac:dyDescent="0.2">
      <c r="C254" s="1"/>
      <c r="D254" s="1"/>
      <c r="E254" s="1"/>
      <c r="F254" s="1"/>
      <c r="G254" s="1"/>
      <c r="H254" s="1"/>
      <c r="I254" s="1"/>
      <c r="J254" s="1"/>
      <c r="K254" s="1"/>
    </row>
    <row r="255" spans="3:11" s="36" customFormat="1" ht="12" customHeight="1" x14ac:dyDescent="0.2">
      <c r="C255" s="1"/>
      <c r="D255" s="1"/>
      <c r="E255" s="1"/>
      <c r="F255" s="1"/>
      <c r="G255" s="1"/>
      <c r="H255" s="1"/>
      <c r="I255" s="1"/>
      <c r="J255" s="1"/>
      <c r="K255" s="1"/>
    </row>
  </sheetData>
  <mergeCells count="8">
    <mergeCell ref="H3:J3"/>
    <mergeCell ref="K3:K4"/>
    <mergeCell ref="B3:B4"/>
    <mergeCell ref="C3:C4"/>
    <mergeCell ref="D3:D4"/>
    <mergeCell ref="E3:E4"/>
    <mergeCell ref="F3:F4"/>
    <mergeCell ref="G3:G4"/>
  </mergeCells>
  <phoneticPr fontId="3"/>
  <dataValidations count="1">
    <dataValidation imeMode="on" allowBlank="1" showInputMessage="1" showErrorMessage="1" sqref="K3 C3:G3 I4:J4 H3:H4 B1:B4 B6:B65536 A5:XFD5" xr:uid="{032FCAF2-D20C-4F87-B562-196C5B17F0D2}"/>
  </dataValidations>
  <pageMargins left="0.55118110236220474" right="0.55118110236220474" top="0.98425196850393704" bottom="0.98425196850393704" header="0.51181102362204722" footer="0.51181102362204722"/>
  <pageSetup paperSize="9" scale="99" orientation="portrait" r:id="rId1"/>
  <headerFooter alignWithMargins="0">
    <oddHeader>&amp;L&amp;F</oddHeader>
  </headerFooter>
  <ignoredErrors>
    <ignoredError sqref="B7: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1BFC-0DE0-4AC5-A487-310B30B427FF}">
  <sheetPr>
    <pageSetUpPr fitToPage="1"/>
  </sheetPr>
  <dimension ref="B1:K257"/>
  <sheetViews>
    <sheetView zoomScaleNormal="100" zoomScaleSheetLayoutView="100" workbookViewId="0"/>
  </sheetViews>
  <sheetFormatPr defaultColWidth="9" defaultRowHeight="13" x14ac:dyDescent="0.2"/>
  <cols>
    <col min="1" max="1" width="2.6328125" style="1" customWidth="1"/>
    <col min="2" max="2" width="12" style="36" customWidth="1"/>
    <col min="3" max="5" width="8" style="1" customWidth="1"/>
    <col min="6" max="6" width="11" style="1" customWidth="1"/>
    <col min="7" max="7" width="12" style="1" customWidth="1"/>
    <col min="8" max="11" width="8" style="1" customWidth="1"/>
    <col min="12" max="16384" width="9" style="1"/>
  </cols>
  <sheetData>
    <row r="1" spans="2:11" ht="14.25" customHeight="1" x14ac:dyDescent="0.2">
      <c r="B1" s="35" t="s">
        <v>57</v>
      </c>
    </row>
    <row r="2" spans="2:11" ht="12" customHeight="1" x14ac:dyDescent="0.2"/>
    <row r="3" spans="2:11" s="38" customFormat="1" ht="12" customHeight="1" x14ac:dyDescent="0.2">
      <c r="B3" s="72" t="s">
        <v>31</v>
      </c>
      <c r="C3" s="59" t="s">
        <v>32</v>
      </c>
      <c r="D3" s="59" t="s">
        <v>34</v>
      </c>
      <c r="E3" s="59" t="s">
        <v>35</v>
      </c>
      <c r="F3" s="59" t="s">
        <v>36</v>
      </c>
      <c r="G3" s="59" t="s">
        <v>37</v>
      </c>
      <c r="H3" s="64" t="s">
        <v>38</v>
      </c>
      <c r="I3" s="74"/>
      <c r="J3" s="75"/>
      <c r="K3" s="76" t="s">
        <v>55</v>
      </c>
    </row>
    <row r="4" spans="2:11" s="38" customFormat="1" ht="12" customHeight="1" x14ac:dyDescent="0.2">
      <c r="B4" s="73"/>
      <c r="C4" s="68"/>
      <c r="D4" s="68"/>
      <c r="E4" s="68"/>
      <c r="F4" s="68"/>
      <c r="G4" s="68"/>
      <c r="H4" s="34" t="s">
        <v>40</v>
      </c>
      <c r="I4" s="34" t="s">
        <v>36</v>
      </c>
      <c r="J4" s="34" t="s">
        <v>37</v>
      </c>
      <c r="K4" s="77"/>
    </row>
    <row r="5" spans="2:11" s="41" customFormat="1" ht="12" customHeight="1" x14ac:dyDescent="0.2">
      <c r="B5" s="39"/>
      <c r="C5" s="40"/>
      <c r="D5" s="40" t="s">
        <v>41</v>
      </c>
      <c r="E5" s="40" t="s">
        <v>22</v>
      </c>
      <c r="F5" s="40" t="s">
        <v>43</v>
      </c>
      <c r="G5" s="40" t="s">
        <v>44</v>
      </c>
      <c r="H5" s="40" t="s">
        <v>45</v>
      </c>
      <c r="I5" s="40" t="s">
        <v>46</v>
      </c>
      <c r="J5" s="40" t="s">
        <v>47</v>
      </c>
      <c r="K5" s="40" t="s">
        <v>47</v>
      </c>
    </row>
    <row r="6" spans="2:11" s="41" customFormat="1" ht="12" customHeight="1" x14ac:dyDescent="0.2">
      <c r="B6" s="42" t="s">
        <v>56</v>
      </c>
      <c r="C6" s="43">
        <v>65</v>
      </c>
      <c r="D6" s="45">
        <v>1507</v>
      </c>
      <c r="E6" s="45">
        <v>38117</v>
      </c>
      <c r="F6" s="45">
        <v>5587</v>
      </c>
      <c r="G6" s="45">
        <v>7559622</v>
      </c>
      <c r="H6" s="43">
        <v>123</v>
      </c>
      <c r="I6" s="43">
        <v>18</v>
      </c>
      <c r="J6" s="45">
        <v>24454</v>
      </c>
      <c r="K6" s="43">
        <v>199</v>
      </c>
    </row>
    <row r="7" spans="2:11" s="51" customFormat="1" ht="12" customHeight="1" x14ac:dyDescent="0.2">
      <c r="B7" s="42" t="s">
        <v>49</v>
      </c>
      <c r="C7" s="43">
        <v>61</v>
      </c>
      <c r="D7" s="45">
        <v>1476</v>
      </c>
      <c r="E7" s="45">
        <v>23456</v>
      </c>
      <c r="F7" s="45">
        <v>3173</v>
      </c>
      <c r="G7" s="45">
        <v>4576617</v>
      </c>
      <c r="H7" s="43">
        <v>92</v>
      </c>
      <c r="I7" s="43">
        <v>12</v>
      </c>
      <c r="J7" s="45">
        <v>17880</v>
      </c>
      <c r="K7" s="43">
        <v>195</v>
      </c>
    </row>
    <row r="8" spans="2:11" s="41" customFormat="1" ht="12" customHeight="1" x14ac:dyDescent="0.2">
      <c r="B8" s="42" t="s">
        <v>50</v>
      </c>
      <c r="C8" s="43">
        <v>59</v>
      </c>
      <c r="D8" s="45">
        <v>1455</v>
      </c>
      <c r="E8" s="45">
        <v>25095</v>
      </c>
      <c r="F8" s="45">
        <v>3372</v>
      </c>
      <c r="G8" s="45">
        <v>4969691</v>
      </c>
      <c r="H8" s="43">
        <v>100</v>
      </c>
      <c r="I8" s="43">
        <v>13</v>
      </c>
      <c r="J8" s="45">
        <v>19813</v>
      </c>
      <c r="K8" s="43">
        <v>198</v>
      </c>
    </row>
    <row r="9" spans="2:11" s="51" customFormat="1" ht="12" customHeight="1" x14ac:dyDescent="0.2">
      <c r="B9" s="42" t="s">
        <v>51</v>
      </c>
      <c r="C9" s="43">
        <v>58</v>
      </c>
      <c r="D9" s="45">
        <v>1418</v>
      </c>
      <c r="E9" s="45">
        <v>29348</v>
      </c>
      <c r="F9" s="45">
        <v>4055</v>
      </c>
      <c r="G9" s="45">
        <v>6064521</v>
      </c>
      <c r="H9" s="43">
        <v>119</v>
      </c>
      <c r="I9" s="43">
        <v>15</v>
      </c>
      <c r="J9" s="45">
        <v>24591</v>
      </c>
      <c r="K9" s="43">
        <v>207</v>
      </c>
    </row>
    <row r="10" spans="2:11" s="51" customFormat="1" ht="12" customHeight="1" x14ac:dyDescent="0.2">
      <c r="B10" s="42" t="s">
        <v>52</v>
      </c>
      <c r="C10" s="43">
        <v>57</v>
      </c>
      <c r="D10" s="45">
        <v>1370</v>
      </c>
      <c r="E10" s="45">
        <v>30300</v>
      </c>
      <c r="F10" s="45">
        <v>4199</v>
      </c>
      <c r="G10" s="45">
        <v>6795255</v>
      </c>
      <c r="H10" s="43">
        <v>124</v>
      </c>
      <c r="I10" s="43">
        <v>16</v>
      </c>
      <c r="J10" s="45">
        <v>27860</v>
      </c>
      <c r="K10" s="43">
        <v>224</v>
      </c>
    </row>
    <row r="11" spans="2:11" s="51" customFormat="1" ht="12" customHeight="1" x14ac:dyDescent="0.2">
      <c r="B11" s="78"/>
      <c r="D11" s="79"/>
      <c r="E11" s="79"/>
      <c r="F11" s="79"/>
      <c r="G11" s="79"/>
      <c r="J11" s="79"/>
    </row>
    <row r="12" spans="2:11" s="41" customFormat="1" ht="12" customHeight="1" x14ac:dyDescent="0.2">
      <c r="B12" s="49" t="s">
        <v>53</v>
      </c>
      <c r="C12" s="9"/>
      <c r="D12" s="9"/>
      <c r="E12" s="9"/>
      <c r="F12" s="9"/>
      <c r="G12" s="9"/>
      <c r="H12" s="9"/>
      <c r="I12" s="9"/>
      <c r="J12" s="9"/>
      <c r="K12" s="9"/>
    </row>
    <row r="13" spans="2:11" s="41" customFormat="1" ht="12" customHeight="1" x14ac:dyDescent="0.2">
      <c r="B13" s="49" t="s">
        <v>58</v>
      </c>
      <c r="C13" s="80"/>
      <c r="D13" s="80"/>
      <c r="E13" s="9"/>
      <c r="F13" s="9"/>
      <c r="G13" s="9"/>
      <c r="H13" s="9"/>
      <c r="I13" s="9"/>
      <c r="J13" s="9"/>
      <c r="K13" s="9"/>
    </row>
    <row r="14" spans="2:11" s="41" customFormat="1" ht="12" customHeight="1" x14ac:dyDescent="0.2">
      <c r="B14" s="81"/>
    </row>
    <row r="15" spans="2:11" s="41" customFormat="1" ht="12" customHeight="1" x14ac:dyDescent="0.2">
      <c r="B15" s="50"/>
    </row>
    <row r="16" spans="2:11" s="41" customFormat="1" ht="12" customHeight="1" x14ac:dyDescent="0.2">
      <c r="B16" s="50"/>
    </row>
    <row r="17" spans="2:11" s="41" customFormat="1" ht="12" customHeight="1" x14ac:dyDescent="0.2">
      <c r="B17" s="50"/>
      <c r="C17" s="1"/>
      <c r="D17" s="1"/>
      <c r="E17" s="1"/>
      <c r="F17" s="1"/>
      <c r="G17" s="1"/>
      <c r="H17" s="1"/>
      <c r="I17" s="1"/>
      <c r="J17" s="1"/>
      <c r="K17" s="1"/>
    </row>
    <row r="18" spans="2:11" ht="14" x14ac:dyDescent="0.2">
      <c r="B18" s="35"/>
    </row>
    <row r="19" spans="2:11" ht="12" customHeight="1" x14ac:dyDescent="0.2"/>
    <row r="20" spans="2:11" ht="12" customHeight="1" x14ac:dyDescent="0.2"/>
    <row r="21" spans="2:11" ht="12" customHeight="1" x14ac:dyDescent="0.2"/>
    <row r="22" spans="2:11" ht="12" customHeight="1" x14ac:dyDescent="0.2"/>
    <row r="23" spans="2:11" ht="12" customHeight="1" x14ac:dyDescent="0.2"/>
    <row r="24" spans="2:11" ht="12" customHeight="1" x14ac:dyDescent="0.2"/>
    <row r="25" spans="2:11" ht="12" customHeight="1" x14ac:dyDescent="0.2"/>
    <row r="26" spans="2:11" ht="12" customHeight="1" x14ac:dyDescent="0.2"/>
    <row r="27" spans="2:11" ht="12" customHeight="1" x14ac:dyDescent="0.2"/>
    <row r="28" spans="2:11" ht="12" customHeight="1" x14ac:dyDescent="0.2"/>
    <row r="29" spans="2:11" ht="12" customHeight="1" x14ac:dyDescent="0.2"/>
    <row r="30" spans="2:11" ht="12" customHeight="1" x14ac:dyDescent="0.2"/>
    <row r="31" spans="2:11" ht="12" customHeight="1" x14ac:dyDescent="0.2"/>
    <row r="32" spans="2:11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</sheetData>
  <mergeCells count="8">
    <mergeCell ref="H3:J3"/>
    <mergeCell ref="K3:K4"/>
    <mergeCell ref="B3:B4"/>
    <mergeCell ref="C3:C4"/>
    <mergeCell ref="D3:D4"/>
    <mergeCell ref="E3:E4"/>
    <mergeCell ref="F3:F4"/>
    <mergeCell ref="G3:G4"/>
  </mergeCells>
  <phoneticPr fontId="3"/>
  <dataValidations count="1">
    <dataValidation imeMode="on" allowBlank="1" showInputMessage="1" showErrorMessage="1" sqref="C3:G3 I4:J4 H3:H4 A5:XFD5 B1:B4 K3 B6:B65536" xr:uid="{B00B97FE-3E00-47EB-BAFC-662166254664}"/>
  </dataValidations>
  <pageMargins left="0.55118110236220474" right="0.55118110236220474" top="0.98425196850393704" bottom="0.98425196850393704" header="0.51181102362204722" footer="0.51181102362204722"/>
  <pageSetup paperSize="9" scale="99" orientation="portrait" r:id="rId1"/>
  <headerFooter alignWithMargins="0">
    <oddHeader>&amp;L&amp;F</oddHeader>
  </headerFooter>
  <ignoredErrors>
    <ignoredError sqref="B7:B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0E67-BAE2-4A9B-8A3D-4742B843F30D}">
  <dimension ref="B1:Z202"/>
  <sheetViews>
    <sheetView zoomScaleNormal="100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/>
    </sheetView>
  </sheetViews>
  <sheetFormatPr defaultColWidth="9" defaultRowHeight="13" x14ac:dyDescent="0.2"/>
  <cols>
    <col min="1" max="1" width="1.90625" style="1" customWidth="1"/>
    <col min="2" max="2" width="13.36328125" style="1" customWidth="1"/>
    <col min="3" max="3" width="9" style="1" customWidth="1"/>
    <col min="4" max="8" width="10" style="1" customWidth="1"/>
    <col min="9" max="10" width="9.08984375" style="1" customWidth="1"/>
    <col min="11" max="13" width="9.6328125" style="1" customWidth="1"/>
    <col min="14" max="17" width="10" style="1" customWidth="1"/>
    <col min="18" max="18" width="12.08984375" style="1" customWidth="1"/>
    <col min="19" max="19" width="9.1796875" style="1" customWidth="1"/>
    <col min="20" max="20" width="12.08984375" style="1" customWidth="1"/>
    <col min="21" max="21" width="10.1796875" style="1" bestFit="1" customWidth="1"/>
    <col min="22" max="22" width="12.08984375" style="1" bestFit="1" customWidth="1"/>
    <col min="23" max="23" width="8.36328125" style="1" customWidth="1"/>
    <col min="24" max="24" width="8.1796875" style="1" customWidth="1"/>
    <col min="25" max="25" width="8" style="1" customWidth="1"/>
    <col min="26" max="16384" width="9" style="1"/>
  </cols>
  <sheetData>
    <row r="1" spans="2:25" ht="14.25" customHeight="1" x14ac:dyDescent="0.2">
      <c r="B1" s="82" t="s">
        <v>59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2:25" ht="12" customHeight="1" x14ac:dyDescent="0.2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5"/>
      <c r="U2" s="85"/>
      <c r="V2" s="85"/>
      <c r="W2" s="86"/>
      <c r="X2" s="86"/>
      <c r="Y2" s="86"/>
    </row>
    <row r="3" spans="2:25" ht="13" customHeight="1" x14ac:dyDescent="0.2">
      <c r="B3" s="87" t="s">
        <v>60</v>
      </c>
      <c r="C3" s="87" t="s">
        <v>61</v>
      </c>
      <c r="D3" s="88" t="s">
        <v>62</v>
      </c>
      <c r="E3" s="89"/>
      <c r="F3" s="89"/>
      <c r="G3" s="90"/>
      <c r="H3" s="88" t="s">
        <v>63</v>
      </c>
      <c r="I3" s="89"/>
      <c r="J3" s="90"/>
      <c r="K3" s="88" t="s">
        <v>64</v>
      </c>
      <c r="L3" s="89"/>
      <c r="M3" s="90"/>
      <c r="N3" s="88" t="s">
        <v>65</v>
      </c>
      <c r="O3" s="89"/>
      <c r="P3" s="89"/>
      <c r="Q3" s="90"/>
      <c r="R3" s="91" t="s">
        <v>66</v>
      </c>
      <c r="S3" s="91" t="s">
        <v>67</v>
      </c>
      <c r="T3" s="91" t="s">
        <v>68</v>
      </c>
      <c r="U3" s="92" t="s">
        <v>69</v>
      </c>
      <c r="V3" s="87" t="s">
        <v>70</v>
      </c>
      <c r="W3" s="93"/>
      <c r="X3" s="93"/>
      <c r="Y3" s="93"/>
    </row>
    <row r="4" spans="2:25" ht="13" customHeight="1" x14ac:dyDescent="0.2">
      <c r="B4" s="94"/>
      <c r="C4" s="94"/>
      <c r="D4" s="95" t="s">
        <v>71</v>
      </c>
      <c r="E4" s="95" t="s">
        <v>72</v>
      </c>
      <c r="F4" s="96" t="s">
        <v>73</v>
      </c>
      <c r="G4" s="95" t="s">
        <v>74</v>
      </c>
      <c r="H4" s="95" t="s">
        <v>71</v>
      </c>
      <c r="I4" s="95" t="s">
        <v>72</v>
      </c>
      <c r="J4" s="95" t="s">
        <v>74</v>
      </c>
      <c r="K4" s="95" t="s">
        <v>71</v>
      </c>
      <c r="L4" s="95" t="s">
        <v>72</v>
      </c>
      <c r="M4" s="95" t="s">
        <v>74</v>
      </c>
      <c r="N4" s="97" t="s">
        <v>75</v>
      </c>
      <c r="O4" s="97" t="s">
        <v>76</v>
      </c>
      <c r="P4" s="97" t="s">
        <v>77</v>
      </c>
      <c r="Q4" s="95" t="s">
        <v>74</v>
      </c>
      <c r="R4" s="95" t="s">
        <v>78</v>
      </c>
      <c r="S4" s="95" t="s">
        <v>79</v>
      </c>
      <c r="T4" s="95" t="s">
        <v>80</v>
      </c>
      <c r="U4" s="98" t="s">
        <v>81</v>
      </c>
      <c r="V4" s="94"/>
      <c r="W4" s="93"/>
      <c r="X4" s="93"/>
      <c r="Y4" s="93"/>
    </row>
    <row r="5" spans="2:25" ht="13" customHeight="1" x14ac:dyDescent="0.2">
      <c r="B5" s="99"/>
      <c r="C5" s="99"/>
      <c r="D5" s="100" t="s">
        <v>41</v>
      </c>
      <c r="E5" s="100" t="s">
        <v>41</v>
      </c>
      <c r="F5" s="100" t="s">
        <v>41</v>
      </c>
      <c r="G5" s="100" t="s">
        <v>41</v>
      </c>
      <c r="H5" s="100" t="s">
        <v>41</v>
      </c>
      <c r="I5" s="100" t="s">
        <v>41</v>
      </c>
      <c r="J5" s="100" t="s">
        <v>41</v>
      </c>
      <c r="K5" s="100" t="s">
        <v>41</v>
      </c>
      <c r="L5" s="100" t="s">
        <v>41</v>
      </c>
      <c r="M5" s="100" t="s">
        <v>41</v>
      </c>
      <c r="N5" s="100" t="s">
        <v>41</v>
      </c>
      <c r="O5" s="100" t="s">
        <v>41</v>
      </c>
      <c r="P5" s="100" t="s">
        <v>41</v>
      </c>
      <c r="Q5" s="100" t="s">
        <v>41</v>
      </c>
      <c r="R5" s="100" t="s">
        <v>41</v>
      </c>
      <c r="S5" s="100" t="s">
        <v>41</v>
      </c>
      <c r="T5" s="100" t="s">
        <v>41</v>
      </c>
      <c r="U5" s="100" t="s">
        <v>41</v>
      </c>
      <c r="V5" s="100" t="s">
        <v>41</v>
      </c>
      <c r="W5" s="101"/>
      <c r="X5" s="101"/>
      <c r="Y5" s="101"/>
    </row>
    <row r="6" spans="2:25" s="107" customFormat="1" ht="13" customHeight="1" x14ac:dyDescent="0.2">
      <c r="B6" s="102"/>
      <c r="C6" s="103" t="s">
        <v>82</v>
      </c>
      <c r="D6" s="104">
        <v>42695</v>
      </c>
      <c r="E6" s="104">
        <v>73201</v>
      </c>
      <c r="F6" s="104">
        <v>952</v>
      </c>
      <c r="G6" s="104">
        <v>116848</v>
      </c>
      <c r="H6" s="104">
        <v>374</v>
      </c>
      <c r="I6" s="104">
        <v>2072</v>
      </c>
      <c r="J6" s="104">
        <v>2446</v>
      </c>
      <c r="K6" s="104">
        <v>480761</v>
      </c>
      <c r="L6" s="104">
        <v>440947</v>
      </c>
      <c r="M6" s="104">
        <v>921708</v>
      </c>
      <c r="N6" s="104">
        <v>17570</v>
      </c>
      <c r="O6" s="104">
        <v>3396</v>
      </c>
      <c r="P6" s="104">
        <v>4791</v>
      </c>
      <c r="Q6" s="104">
        <v>25757</v>
      </c>
      <c r="R6" s="104">
        <v>1066759</v>
      </c>
      <c r="S6" s="104">
        <v>42633</v>
      </c>
      <c r="T6" s="104">
        <v>1109392</v>
      </c>
      <c r="U6" s="104"/>
      <c r="V6" s="105"/>
      <c r="W6" s="106"/>
      <c r="X6" s="106"/>
      <c r="Y6" s="106"/>
    </row>
    <row r="7" spans="2:25" s="107" customFormat="1" ht="13" customHeight="1" x14ac:dyDescent="0.2">
      <c r="B7" s="108" t="s">
        <v>83</v>
      </c>
      <c r="C7" s="109" t="s">
        <v>84</v>
      </c>
      <c r="D7" s="110">
        <v>23009</v>
      </c>
      <c r="E7" s="110">
        <v>1792</v>
      </c>
      <c r="F7" s="110">
        <v>3363</v>
      </c>
      <c r="G7" s="110">
        <v>28164</v>
      </c>
      <c r="H7" s="110">
        <v>854</v>
      </c>
      <c r="I7" s="110">
        <v>489</v>
      </c>
      <c r="J7" s="110">
        <v>1343</v>
      </c>
      <c r="K7" s="110">
        <v>10405</v>
      </c>
      <c r="L7" s="110">
        <v>9228</v>
      </c>
      <c r="M7" s="110">
        <v>19633</v>
      </c>
      <c r="N7" s="110">
        <v>6164</v>
      </c>
      <c r="O7" s="110">
        <v>267</v>
      </c>
      <c r="P7" s="110">
        <v>56</v>
      </c>
      <c r="Q7" s="110">
        <v>6487</v>
      </c>
      <c r="R7" s="110">
        <v>55627</v>
      </c>
      <c r="S7" s="110">
        <v>759</v>
      </c>
      <c r="T7" s="110">
        <v>56386</v>
      </c>
      <c r="U7" s="111"/>
      <c r="V7" s="112"/>
      <c r="W7" s="106"/>
      <c r="X7" s="106"/>
      <c r="Y7" s="106"/>
    </row>
    <row r="8" spans="2:25" s="107" customFormat="1" ht="13" customHeight="1" x14ac:dyDescent="0.2">
      <c r="B8" s="113"/>
      <c r="C8" s="114" t="s">
        <v>74</v>
      </c>
      <c r="D8" s="115">
        <v>65704</v>
      </c>
      <c r="E8" s="115">
        <v>74993</v>
      </c>
      <c r="F8" s="115">
        <v>4315</v>
      </c>
      <c r="G8" s="115">
        <v>145012</v>
      </c>
      <c r="H8" s="115">
        <v>1228</v>
      </c>
      <c r="I8" s="115">
        <v>2561</v>
      </c>
      <c r="J8" s="115">
        <v>3789</v>
      </c>
      <c r="K8" s="115">
        <v>491166</v>
      </c>
      <c r="L8" s="115">
        <v>450175</v>
      </c>
      <c r="M8" s="115">
        <v>941341</v>
      </c>
      <c r="N8" s="115">
        <v>23734</v>
      </c>
      <c r="O8" s="115">
        <v>3663</v>
      </c>
      <c r="P8" s="115">
        <v>4847</v>
      </c>
      <c r="Q8" s="115">
        <v>32244</v>
      </c>
      <c r="R8" s="115">
        <v>1122386</v>
      </c>
      <c r="S8" s="115">
        <v>43392</v>
      </c>
      <c r="T8" s="115">
        <v>1165778</v>
      </c>
      <c r="U8" s="115"/>
      <c r="V8" s="115"/>
      <c r="W8" s="106"/>
      <c r="X8" s="106"/>
      <c r="Y8" s="106"/>
    </row>
    <row r="9" spans="2:25" s="121" customFormat="1" ht="13" customHeight="1" x14ac:dyDescent="0.2">
      <c r="B9" s="116"/>
      <c r="C9" s="117" t="s">
        <v>82</v>
      </c>
      <c r="D9" s="118">
        <v>38762</v>
      </c>
      <c r="E9" s="118">
        <v>69047</v>
      </c>
      <c r="F9" s="118">
        <v>824</v>
      </c>
      <c r="G9" s="118">
        <v>108633</v>
      </c>
      <c r="H9" s="118">
        <v>326</v>
      </c>
      <c r="I9" s="118">
        <v>1852</v>
      </c>
      <c r="J9" s="118">
        <v>2178</v>
      </c>
      <c r="K9" s="118">
        <v>458068</v>
      </c>
      <c r="L9" s="118">
        <v>400437</v>
      </c>
      <c r="M9" s="118">
        <v>858505</v>
      </c>
      <c r="N9" s="118">
        <v>16556</v>
      </c>
      <c r="O9" s="118">
        <v>3260</v>
      </c>
      <c r="P9" s="118">
        <v>4570</v>
      </c>
      <c r="Q9" s="118">
        <v>24386</v>
      </c>
      <c r="R9" s="118">
        <v>993702</v>
      </c>
      <c r="S9" s="118">
        <v>40276</v>
      </c>
      <c r="T9" s="118">
        <v>1033978</v>
      </c>
      <c r="U9" s="118">
        <v>714180</v>
      </c>
      <c r="V9" s="119">
        <f>G9+J9+M9+Q9+S9+U9</f>
        <v>1748158</v>
      </c>
      <c r="W9" s="106"/>
      <c r="X9" s="120"/>
      <c r="Y9" s="120"/>
    </row>
    <row r="10" spans="2:25" s="121" customFormat="1" ht="13" customHeight="1" x14ac:dyDescent="0.2">
      <c r="B10" s="122" t="s">
        <v>85</v>
      </c>
      <c r="C10" s="123" t="s">
        <v>84</v>
      </c>
      <c r="D10" s="124">
        <v>19932</v>
      </c>
      <c r="E10" s="124">
        <v>878</v>
      </c>
      <c r="F10" s="124">
        <v>2963</v>
      </c>
      <c r="G10" s="124">
        <v>23773</v>
      </c>
      <c r="H10" s="124">
        <v>797</v>
      </c>
      <c r="I10" s="124">
        <v>421</v>
      </c>
      <c r="J10" s="124">
        <v>1218</v>
      </c>
      <c r="K10" s="124">
        <v>362</v>
      </c>
      <c r="L10" s="124">
        <v>1044</v>
      </c>
      <c r="M10" s="124">
        <v>1406</v>
      </c>
      <c r="N10" s="124">
        <v>5734</v>
      </c>
      <c r="O10" s="124">
        <v>203</v>
      </c>
      <c r="P10" s="124">
        <v>20</v>
      </c>
      <c r="Q10" s="124">
        <v>5957</v>
      </c>
      <c r="R10" s="124">
        <v>32354</v>
      </c>
      <c r="S10" s="124">
        <v>8</v>
      </c>
      <c r="T10" s="124">
        <v>32362</v>
      </c>
      <c r="U10" s="125">
        <v>4302</v>
      </c>
      <c r="V10" s="126">
        <f t="shared" ref="V10:V47" si="0">G10+J10+M10+Q10+S10+U10</f>
        <v>36664</v>
      </c>
      <c r="W10" s="106"/>
      <c r="X10" s="120"/>
      <c r="Y10" s="120"/>
    </row>
    <row r="11" spans="2:25" s="121" customFormat="1" ht="13" customHeight="1" x14ac:dyDescent="0.2">
      <c r="B11" s="127"/>
      <c r="C11" s="128" t="s">
        <v>74</v>
      </c>
      <c r="D11" s="129">
        <v>58694</v>
      </c>
      <c r="E11" s="129">
        <v>69925</v>
      </c>
      <c r="F11" s="129">
        <v>3787</v>
      </c>
      <c r="G11" s="129">
        <v>132406</v>
      </c>
      <c r="H11" s="129">
        <v>1123</v>
      </c>
      <c r="I11" s="129">
        <v>2273</v>
      </c>
      <c r="J11" s="129">
        <v>3396</v>
      </c>
      <c r="K11" s="129">
        <v>458430</v>
      </c>
      <c r="L11" s="129">
        <v>401481</v>
      </c>
      <c r="M11" s="129">
        <v>859911</v>
      </c>
      <c r="N11" s="129">
        <v>22290</v>
      </c>
      <c r="O11" s="129">
        <v>3463</v>
      </c>
      <c r="P11" s="129">
        <v>4590</v>
      </c>
      <c r="Q11" s="129">
        <v>30343</v>
      </c>
      <c r="R11" s="129">
        <v>1026056</v>
      </c>
      <c r="S11" s="129">
        <v>40284</v>
      </c>
      <c r="T11" s="129">
        <v>1066340</v>
      </c>
      <c r="U11" s="129">
        <v>718482</v>
      </c>
      <c r="V11" s="130">
        <f t="shared" si="0"/>
        <v>1784822</v>
      </c>
      <c r="W11" s="106"/>
      <c r="X11" s="120"/>
      <c r="Y11" s="120"/>
    </row>
    <row r="12" spans="2:25" ht="13" customHeight="1" x14ac:dyDescent="0.2">
      <c r="B12" s="131"/>
      <c r="C12" s="132" t="s">
        <v>82</v>
      </c>
      <c r="D12" s="133">
        <v>6341</v>
      </c>
      <c r="E12" s="133">
        <v>13414</v>
      </c>
      <c r="F12" s="133">
        <v>69</v>
      </c>
      <c r="G12" s="104">
        <v>19824</v>
      </c>
      <c r="H12" s="133">
        <v>56</v>
      </c>
      <c r="I12" s="133">
        <v>248</v>
      </c>
      <c r="J12" s="134">
        <v>304</v>
      </c>
      <c r="K12" s="133">
        <v>80011</v>
      </c>
      <c r="L12" s="133">
        <v>71900</v>
      </c>
      <c r="M12" s="134">
        <v>151911</v>
      </c>
      <c r="N12" s="135">
        <v>2939</v>
      </c>
      <c r="O12" s="135">
        <v>588</v>
      </c>
      <c r="P12" s="135">
        <v>738</v>
      </c>
      <c r="Q12" s="134">
        <v>4265</v>
      </c>
      <c r="R12" s="134">
        <v>176304</v>
      </c>
      <c r="S12" s="105">
        <v>6350</v>
      </c>
      <c r="T12" s="134">
        <v>182654</v>
      </c>
      <c r="U12" s="106">
        <v>109102</v>
      </c>
      <c r="V12" s="112">
        <f t="shared" si="0"/>
        <v>291756</v>
      </c>
      <c r="W12" s="106"/>
      <c r="X12" s="106"/>
      <c r="Y12" s="106"/>
    </row>
    <row r="13" spans="2:25" ht="13" customHeight="1" x14ac:dyDescent="0.2">
      <c r="B13" s="136" t="s">
        <v>86</v>
      </c>
      <c r="C13" s="137" t="s">
        <v>84</v>
      </c>
      <c r="D13" s="133">
        <v>2840</v>
      </c>
      <c r="E13" s="133">
        <v>138</v>
      </c>
      <c r="F13" s="133">
        <v>429</v>
      </c>
      <c r="G13" s="110">
        <v>3407</v>
      </c>
      <c r="H13" s="133">
        <v>174</v>
      </c>
      <c r="I13" s="133">
        <v>58</v>
      </c>
      <c r="J13" s="138">
        <v>232</v>
      </c>
      <c r="K13" s="133">
        <v>47</v>
      </c>
      <c r="L13" s="133">
        <v>177</v>
      </c>
      <c r="M13" s="138">
        <v>224</v>
      </c>
      <c r="N13" s="135">
        <v>1003</v>
      </c>
      <c r="O13" s="135">
        <v>85</v>
      </c>
      <c r="P13" s="135">
        <v>9</v>
      </c>
      <c r="Q13" s="138">
        <v>1097</v>
      </c>
      <c r="R13" s="138">
        <v>4960</v>
      </c>
      <c r="S13" s="139">
        <v>1</v>
      </c>
      <c r="T13" s="138">
        <v>4961</v>
      </c>
      <c r="U13" s="106">
        <v>874</v>
      </c>
      <c r="V13" s="112">
        <f t="shared" si="0"/>
        <v>5835</v>
      </c>
      <c r="W13" s="106"/>
      <c r="X13" s="106"/>
    </row>
    <row r="14" spans="2:25" ht="13" customHeight="1" x14ac:dyDescent="0.2">
      <c r="B14" s="140"/>
      <c r="C14" s="141" t="s">
        <v>74</v>
      </c>
      <c r="D14" s="142">
        <v>9181</v>
      </c>
      <c r="E14" s="142">
        <v>13552</v>
      </c>
      <c r="F14" s="142">
        <v>498</v>
      </c>
      <c r="G14" s="142">
        <v>23231</v>
      </c>
      <c r="H14" s="142">
        <v>230</v>
      </c>
      <c r="I14" s="142">
        <v>306</v>
      </c>
      <c r="J14" s="142">
        <v>536</v>
      </c>
      <c r="K14" s="142">
        <v>80058</v>
      </c>
      <c r="L14" s="142">
        <v>72077</v>
      </c>
      <c r="M14" s="142">
        <v>152135</v>
      </c>
      <c r="N14" s="142">
        <v>3942</v>
      </c>
      <c r="O14" s="142">
        <v>673</v>
      </c>
      <c r="P14" s="142">
        <v>747</v>
      </c>
      <c r="Q14" s="142">
        <v>5362</v>
      </c>
      <c r="R14" s="142">
        <v>181264</v>
      </c>
      <c r="S14" s="142">
        <v>6351</v>
      </c>
      <c r="T14" s="142">
        <v>187615</v>
      </c>
      <c r="U14" s="142">
        <v>109976</v>
      </c>
      <c r="V14" s="142">
        <f t="shared" si="0"/>
        <v>297591</v>
      </c>
      <c r="W14" s="106"/>
      <c r="X14" s="106"/>
      <c r="Y14" s="106"/>
    </row>
    <row r="15" spans="2:25" ht="13" customHeight="1" x14ac:dyDescent="0.2">
      <c r="B15" s="131"/>
      <c r="C15" s="132" t="s">
        <v>82</v>
      </c>
      <c r="D15" s="133">
        <v>5742</v>
      </c>
      <c r="E15" s="133">
        <v>13546</v>
      </c>
      <c r="F15" s="133">
        <v>111</v>
      </c>
      <c r="G15" s="104">
        <v>19399</v>
      </c>
      <c r="H15" s="133">
        <v>72</v>
      </c>
      <c r="I15" s="133">
        <v>262</v>
      </c>
      <c r="J15" s="134">
        <v>334</v>
      </c>
      <c r="K15" s="133">
        <v>87272</v>
      </c>
      <c r="L15" s="133">
        <v>77022</v>
      </c>
      <c r="M15" s="134">
        <v>164294</v>
      </c>
      <c r="N15" s="135">
        <v>2916</v>
      </c>
      <c r="O15" s="135">
        <v>569</v>
      </c>
      <c r="P15" s="135">
        <v>492</v>
      </c>
      <c r="Q15" s="134">
        <v>3977</v>
      </c>
      <c r="R15" s="134">
        <v>188004</v>
      </c>
      <c r="S15" s="105">
        <v>7344</v>
      </c>
      <c r="T15" s="134">
        <v>195348</v>
      </c>
      <c r="U15" s="106">
        <v>115199</v>
      </c>
      <c r="V15" s="112">
        <f t="shared" si="0"/>
        <v>310547</v>
      </c>
      <c r="W15" s="106"/>
      <c r="X15" s="106"/>
      <c r="Y15" s="106"/>
    </row>
    <row r="16" spans="2:25" ht="13" customHeight="1" x14ac:dyDescent="0.2">
      <c r="B16" s="136" t="s">
        <v>87</v>
      </c>
      <c r="C16" s="137" t="s">
        <v>84</v>
      </c>
      <c r="D16" s="133">
        <v>2449</v>
      </c>
      <c r="E16" s="133">
        <v>173</v>
      </c>
      <c r="F16" s="133">
        <v>230</v>
      </c>
      <c r="G16" s="110">
        <v>2852</v>
      </c>
      <c r="H16" s="133">
        <v>174</v>
      </c>
      <c r="I16" s="133">
        <v>60</v>
      </c>
      <c r="J16" s="138">
        <v>234</v>
      </c>
      <c r="K16" s="133">
        <v>108</v>
      </c>
      <c r="L16" s="133">
        <v>454</v>
      </c>
      <c r="M16" s="138">
        <v>562</v>
      </c>
      <c r="N16" s="135">
        <v>877</v>
      </c>
      <c r="O16" s="135">
        <v>29</v>
      </c>
      <c r="P16" s="135">
        <v>8</v>
      </c>
      <c r="Q16" s="138">
        <v>914</v>
      </c>
      <c r="R16" s="138">
        <v>4562</v>
      </c>
      <c r="S16" s="139">
        <v>1</v>
      </c>
      <c r="T16" s="138">
        <v>4563</v>
      </c>
      <c r="U16" s="106">
        <v>786</v>
      </c>
      <c r="V16" s="112">
        <f t="shared" si="0"/>
        <v>5349</v>
      </c>
      <c r="W16" s="106"/>
      <c r="X16" s="106"/>
      <c r="Y16" s="106"/>
    </row>
    <row r="17" spans="2:25" ht="13" customHeight="1" x14ac:dyDescent="0.2">
      <c r="B17" s="140"/>
      <c r="C17" s="141" t="s">
        <v>74</v>
      </c>
      <c r="D17" s="143">
        <v>8191</v>
      </c>
      <c r="E17" s="143">
        <v>13719</v>
      </c>
      <c r="F17" s="143">
        <v>341</v>
      </c>
      <c r="G17" s="143">
        <v>22251</v>
      </c>
      <c r="H17" s="143">
        <v>246</v>
      </c>
      <c r="I17" s="143">
        <v>322</v>
      </c>
      <c r="J17" s="143">
        <v>568</v>
      </c>
      <c r="K17" s="143">
        <v>87380</v>
      </c>
      <c r="L17" s="143">
        <v>77476</v>
      </c>
      <c r="M17" s="143">
        <v>164856</v>
      </c>
      <c r="N17" s="143">
        <v>3793</v>
      </c>
      <c r="O17" s="143">
        <v>598</v>
      </c>
      <c r="P17" s="143">
        <v>500</v>
      </c>
      <c r="Q17" s="143">
        <v>4891</v>
      </c>
      <c r="R17" s="143">
        <v>192566</v>
      </c>
      <c r="S17" s="143">
        <v>7345</v>
      </c>
      <c r="T17" s="143">
        <v>199911</v>
      </c>
      <c r="U17" s="138">
        <v>115985</v>
      </c>
      <c r="V17" s="138">
        <f t="shared" si="0"/>
        <v>315896</v>
      </c>
      <c r="W17" s="106"/>
      <c r="X17" s="106"/>
      <c r="Y17" s="106"/>
    </row>
    <row r="18" spans="2:25" ht="13" customHeight="1" x14ac:dyDescent="0.2">
      <c r="B18" s="131"/>
      <c r="C18" s="144" t="s">
        <v>82</v>
      </c>
      <c r="D18" s="145">
        <v>1653</v>
      </c>
      <c r="E18" s="146">
        <v>3084</v>
      </c>
      <c r="F18" s="147">
        <v>29</v>
      </c>
      <c r="G18" s="148">
        <v>4766</v>
      </c>
      <c r="H18" s="148">
        <v>23</v>
      </c>
      <c r="I18" s="148">
        <v>71</v>
      </c>
      <c r="J18" s="148">
        <v>94</v>
      </c>
      <c r="K18" s="148">
        <v>23119</v>
      </c>
      <c r="L18" s="148">
        <v>21449</v>
      </c>
      <c r="M18" s="148">
        <v>44568</v>
      </c>
      <c r="N18" s="148">
        <v>615</v>
      </c>
      <c r="O18" s="148">
        <v>181</v>
      </c>
      <c r="P18" s="148">
        <v>108</v>
      </c>
      <c r="Q18" s="148">
        <v>904</v>
      </c>
      <c r="R18" s="148">
        <v>50332</v>
      </c>
      <c r="S18" s="148">
        <v>1984</v>
      </c>
      <c r="T18" s="148">
        <v>52316</v>
      </c>
      <c r="U18" s="149">
        <v>38799</v>
      </c>
      <c r="V18" s="148">
        <f t="shared" si="0"/>
        <v>91115</v>
      </c>
      <c r="W18" s="106"/>
      <c r="X18" s="106"/>
      <c r="Y18" s="106"/>
    </row>
    <row r="19" spans="2:25" ht="13" customHeight="1" x14ac:dyDescent="0.2">
      <c r="B19" s="136" t="s">
        <v>88</v>
      </c>
      <c r="C19" s="150" t="s">
        <v>84</v>
      </c>
      <c r="D19" s="151">
        <v>432</v>
      </c>
      <c r="E19" s="152">
        <v>24</v>
      </c>
      <c r="F19" s="153">
        <v>90</v>
      </c>
      <c r="G19" s="154">
        <v>546</v>
      </c>
      <c r="H19" s="154">
        <v>25</v>
      </c>
      <c r="I19" s="154">
        <v>6</v>
      </c>
      <c r="J19" s="154">
        <v>31</v>
      </c>
      <c r="K19" s="154">
        <v>8</v>
      </c>
      <c r="L19" s="154">
        <v>37</v>
      </c>
      <c r="M19" s="154">
        <v>45</v>
      </c>
      <c r="N19" s="154">
        <v>154</v>
      </c>
      <c r="O19" s="154">
        <v>8</v>
      </c>
      <c r="P19" s="154">
        <v>0</v>
      </c>
      <c r="Q19" s="154">
        <v>162</v>
      </c>
      <c r="R19" s="154">
        <v>784</v>
      </c>
      <c r="S19" s="154">
        <v>0</v>
      </c>
      <c r="T19" s="154">
        <v>784</v>
      </c>
      <c r="U19" s="155">
        <v>153</v>
      </c>
      <c r="V19" s="154">
        <f t="shared" si="0"/>
        <v>937</v>
      </c>
      <c r="W19" s="106"/>
      <c r="X19" s="106"/>
      <c r="Y19" s="106"/>
    </row>
    <row r="20" spans="2:25" ht="13" customHeight="1" x14ac:dyDescent="0.2">
      <c r="B20" s="140"/>
      <c r="C20" s="156" t="s">
        <v>74</v>
      </c>
      <c r="D20" s="157">
        <v>2085</v>
      </c>
      <c r="E20" s="158">
        <v>3108</v>
      </c>
      <c r="F20" s="159">
        <v>119</v>
      </c>
      <c r="G20" s="160">
        <v>5312</v>
      </c>
      <c r="H20" s="160">
        <v>48</v>
      </c>
      <c r="I20" s="160">
        <v>77</v>
      </c>
      <c r="J20" s="160">
        <v>125</v>
      </c>
      <c r="K20" s="160">
        <v>23127</v>
      </c>
      <c r="L20" s="160">
        <v>21486</v>
      </c>
      <c r="M20" s="160">
        <v>44613</v>
      </c>
      <c r="N20" s="160">
        <v>769</v>
      </c>
      <c r="O20" s="160">
        <v>189</v>
      </c>
      <c r="P20" s="160">
        <v>108</v>
      </c>
      <c r="Q20" s="160">
        <v>1066</v>
      </c>
      <c r="R20" s="160">
        <v>51116</v>
      </c>
      <c r="S20" s="160">
        <v>1984</v>
      </c>
      <c r="T20" s="160">
        <v>53100</v>
      </c>
      <c r="U20" s="161">
        <v>38952</v>
      </c>
      <c r="V20" s="160">
        <f t="shared" si="0"/>
        <v>92052</v>
      </c>
      <c r="W20" s="106"/>
      <c r="X20" s="106"/>
      <c r="Y20" s="106"/>
    </row>
    <row r="21" spans="2:25" ht="13" customHeight="1" x14ac:dyDescent="0.2">
      <c r="B21" s="131"/>
      <c r="C21" s="132" t="s">
        <v>82</v>
      </c>
      <c r="D21" s="133">
        <v>4572</v>
      </c>
      <c r="E21" s="110">
        <v>7150</v>
      </c>
      <c r="F21" s="133">
        <v>104</v>
      </c>
      <c r="G21" s="133">
        <v>11826</v>
      </c>
      <c r="H21" s="138">
        <v>17</v>
      </c>
      <c r="I21" s="133">
        <v>139</v>
      </c>
      <c r="J21" s="133">
        <v>156</v>
      </c>
      <c r="K21" s="138">
        <v>53141</v>
      </c>
      <c r="L21" s="135">
        <v>45643</v>
      </c>
      <c r="M21" s="135">
        <v>98784</v>
      </c>
      <c r="N21" s="135">
        <v>1748</v>
      </c>
      <c r="O21" s="138">
        <v>354</v>
      </c>
      <c r="P21" s="138">
        <v>304</v>
      </c>
      <c r="Q21" s="112">
        <v>2406</v>
      </c>
      <c r="R21" s="138">
        <v>113172</v>
      </c>
      <c r="S21" s="106">
        <v>4195</v>
      </c>
      <c r="T21" s="162">
        <v>117367</v>
      </c>
      <c r="U21" s="163">
        <v>76379</v>
      </c>
      <c r="V21" s="112">
        <f t="shared" si="0"/>
        <v>193746</v>
      </c>
      <c r="W21" s="106"/>
      <c r="X21" s="106"/>
      <c r="Y21" s="106"/>
    </row>
    <row r="22" spans="2:25" ht="13" customHeight="1" x14ac:dyDescent="0.2">
      <c r="B22" s="136" t="s">
        <v>89</v>
      </c>
      <c r="C22" s="137" t="s">
        <v>84</v>
      </c>
      <c r="D22" s="133">
        <v>3912</v>
      </c>
      <c r="E22" s="110">
        <v>113</v>
      </c>
      <c r="F22" s="133">
        <v>580</v>
      </c>
      <c r="G22" s="133">
        <v>4605</v>
      </c>
      <c r="H22" s="138">
        <v>70</v>
      </c>
      <c r="I22" s="133">
        <v>35</v>
      </c>
      <c r="J22" s="133">
        <v>105</v>
      </c>
      <c r="K22" s="138">
        <v>14</v>
      </c>
      <c r="L22" s="135">
        <v>64</v>
      </c>
      <c r="M22" s="135">
        <v>78</v>
      </c>
      <c r="N22" s="164">
        <v>1097</v>
      </c>
      <c r="O22" s="138">
        <v>9</v>
      </c>
      <c r="P22" s="138">
        <v>0</v>
      </c>
      <c r="Q22" s="139">
        <v>1106</v>
      </c>
      <c r="R22" s="138">
        <v>5894</v>
      </c>
      <c r="S22" s="106">
        <v>3</v>
      </c>
      <c r="T22" s="165">
        <v>5897</v>
      </c>
      <c r="U22" s="166">
        <v>528</v>
      </c>
      <c r="V22" s="112">
        <f t="shared" si="0"/>
        <v>6425</v>
      </c>
      <c r="W22" s="106"/>
      <c r="X22" s="106"/>
      <c r="Y22" s="106"/>
    </row>
    <row r="23" spans="2:25" ht="13" customHeight="1" x14ac:dyDescent="0.2">
      <c r="B23" s="140"/>
      <c r="C23" s="141" t="s">
        <v>74</v>
      </c>
      <c r="D23" s="142">
        <v>8484</v>
      </c>
      <c r="E23" s="142">
        <v>7263</v>
      </c>
      <c r="F23" s="142">
        <v>684</v>
      </c>
      <c r="G23" s="142">
        <v>16431</v>
      </c>
      <c r="H23" s="142">
        <v>87</v>
      </c>
      <c r="I23" s="142">
        <v>174</v>
      </c>
      <c r="J23" s="142">
        <v>261</v>
      </c>
      <c r="K23" s="142">
        <v>53155</v>
      </c>
      <c r="L23" s="142">
        <v>45707</v>
      </c>
      <c r="M23" s="142">
        <v>98862</v>
      </c>
      <c r="N23" s="142">
        <v>2845</v>
      </c>
      <c r="O23" s="142">
        <v>363</v>
      </c>
      <c r="P23" s="142">
        <v>304</v>
      </c>
      <c r="Q23" s="142">
        <v>3512</v>
      </c>
      <c r="R23" s="142">
        <v>119066</v>
      </c>
      <c r="S23" s="167">
        <v>4198</v>
      </c>
      <c r="T23" s="168">
        <v>123264</v>
      </c>
      <c r="U23" s="169">
        <v>76907</v>
      </c>
      <c r="V23" s="142">
        <f t="shared" si="0"/>
        <v>200171</v>
      </c>
      <c r="W23" s="106"/>
      <c r="X23" s="106"/>
      <c r="Y23" s="106"/>
    </row>
    <row r="24" spans="2:25" ht="13" customHeight="1" x14ac:dyDescent="0.2">
      <c r="B24" s="131"/>
      <c r="C24" s="132" t="s">
        <v>82</v>
      </c>
      <c r="D24" s="133">
        <v>3940</v>
      </c>
      <c r="E24" s="104">
        <v>7009</v>
      </c>
      <c r="F24" s="133">
        <v>102</v>
      </c>
      <c r="G24" s="133">
        <v>11051</v>
      </c>
      <c r="H24" s="134">
        <v>45</v>
      </c>
      <c r="I24" s="133">
        <v>209</v>
      </c>
      <c r="J24" s="133">
        <v>254</v>
      </c>
      <c r="K24" s="134">
        <v>58707</v>
      </c>
      <c r="L24" s="135">
        <v>43172</v>
      </c>
      <c r="M24" s="135">
        <v>101879</v>
      </c>
      <c r="N24" s="135">
        <v>1602</v>
      </c>
      <c r="O24" s="134">
        <v>276</v>
      </c>
      <c r="P24" s="134">
        <v>414</v>
      </c>
      <c r="Q24" s="105">
        <v>2292</v>
      </c>
      <c r="R24" s="134">
        <v>115476</v>
      </c>
      <c r="S24" s="106">
        <v>4369</v>
      </c>
      <c r="T24" s="162">
        <v>119845</v>
      </c>
      <c r="U24" s="163">
        <v>81424</v>
      </c>
      <c r="V24" s="112">
        <f t="shared" si="0"/>
        <v>201269</v>
      </c>
      <c r="W24" s="106"/>
      <c r="X24" s="106"/>
      <c r="Y24" s="106"/>
    </row>
    <row r="25" spans="2:25" ht="13" customHeight="1" x14ac:dyDescent="0.2">
      <c r="B25" s="136" t="s">
        <v>90</v>
      </c>
      <c r="C25" s="137" t="s">
        <v>84</v>
      </c>
      <c r="D25" s="133">
        <v>3738</v>
      </c>
      <c r="E25" s="110">
        <v>113</v>
      </c>
      <c r="F25" s="133">
        <v>758</v>
      </c>
      <c r="G25" s="133">
        <v>4609</v>
      </c>
      <c r="H25" s="138">
        <v>82</v>
      </c>
      <c r="I25" s="133">
        <v>25</v>
      </c>
      <c r="J25" s="133">
        <v>107</v>
      </c>
      <c r="K25" s="138">
        <v>35</v>
      </c>
      <c r="L25" s="135">
        <v>44</v>
      </c>
      <c r="M25" s="135">
        <v>79</v>
      </c>
      <c r="N25" s="135">
        <v>506</v>
      </c>
      <c r="O25" s="138">
        <v>22</v>
      </c>
      <c r="P25" s="138">
        <v>2</v>
      </c>
      <c r="Q25" s="139">
        <v>530</v>
      </c>
      <c r="R25" s="138">
        <v>5325</v>
      </c>
      <c r="S25" s="106">
        <v>0</v>
      </c>
      <c r="T25" s="165">
        <v>5325</v>
      </c>
      <c r="U25" s="166">
        <v>581</v>
      </c>
      <c r="V25" s="112">
        <f t="shared" si="0"/>
        <v>5906</v>
      </c>
      <c r="W25" s="106"/>
      <c r="X25" s="106"/>
      <c r="Y25" s="106"/>
    </row>
    <row r="26" spans="2:25" ht="13" customHeight="1" x14ac:dyDescent="0.2">
      <c r="B26" s="140"/>
      <c r="C26" s="141" t="s">
        <v>74</v>
      </c>
      <c r="D26" s="142">
        <v>7678</v>
      </c>
      <c r="E26" s="142">
        <v>7122</v>
      </c>
      <c r="F26" s="142">
        <v>860</v>
      </c>
      <c r="G26" s="142">
        <v>15660</v>
      </c>
      <c r="H26" s="142">
        <v>127</v>
      </c>
      <c r="I26" s="142">
        <v>234</v>
      </c>
      <c r="J26" s="142">
        <v>361</v>
      </c>
      <c r="K26" s="142">
        <v>58742</v>
      </c>
      <c r="L26" s="142">
        <v>43216</v>
      </c>
      <c r="M26" s="142">
        <v>101958</v>
      </c>
      <c r="N26" s="142">
        <v>2108</v>
      </c>
      <c r="O26" s="142">
        <v>298</v>
      </c>
      <c r="P26" s="142">
        <v>416</v>
      </c>
      <c r="Q26" s="142">
        <v>2822</v>
      </c>
      <c r="R26" s="142">
        <v>120801</v>
      </c>
      <c r="S26" s="167">
        <v>4369</v>
      </c>
      <c r="T26" s="168">
        <v>125170</v>
      </c>
      <c r="U26" s="169">
        <v>82005</v>
      </c>
      <c r="V26" s="142">
        <f t="shared" si="0"/>
        <v>207175</v>
      </c>
      <c r="W26" s="106"/>
      <c r="X26" s="106"/>
      <c r="Y26" s="106"/>
    </row>
    <row r="27" spans="2:25" ht="13" customHeight="1" x14ac:dyDescent="0.2">
      <c r="B27" s="131"/>
      <c r="C27" s="132" t="s">
        <v>82</v>
      </c>
      <c r="D27" s="133">
        <v>1332</v>
      </c>
      <c r="E27" s="104">
        <v>1956</v>
      </c>
      <c r="F27" s="133">
        <v>22</v>
      </c>
      <c r="G27" s="133">
        <v>3310</v>
      </c>
      <c r="H27" s="134">
        <v>1</v>
      </c>
      <c r="I27" s="133">
        <v>71</v>
      </c>
      <c r="J27" s="133">
        <v>72</v>
      </c>
      <c r="K27" s="134">
        <v>9327</v>
      </c>
      <c r="L27" s="135">
        <v>8633</v>
      </c>
      <c r="M27" s="135">
        <v>17960</v>
      </c>
      <c r="N27" s="135">
        <v>577</v>
      </c>
      <c r="O27" s="134">
        <v>125</v>
      </c>
      <c r="P27" s="134">
        <v>363</v>
      </c>
      <c r="Q27" s="105">
        <v>1065</v>
      </c>
      <c r="R27" s="134">
        <v>22407</v>
      </c>
      <c r="S27" s="106">
        <v>998</v>
      </c>
      <c r="T27" s="162">
        <v>23405</v>
      </c>
      <c r="U27" s="163">
        <v>21922</v>
      </c>
      <c r="V27" s="112">
        <f t="shared" si="0"/>
        <v>45327</v>
      </c>
      <c r="W27" s="106"/>
      <c r="X27" s="106"/>
      <c r="Y27" s="106"/>
    </row>
    <row r="28" spans="2:25" ht="13" customHeight="1" x14ac:dyDescent="0.2">
      <c r="B28" s="136" t="s">
        <v>91</v>
      </c>
      <c r="C28" s="137" t="s">
        <v>84</v>
      </c>
      <c r="D28" s="133">
        <v>287</v>
      </c>
      <c r="E28" s="110">
        <v>26</v>
      </c>
      <c r="F28" s="133">
        <v>5</v>
      </c>
      <c r="G28" s="133">
        <v>318</v>
      </c>
      <c r="H28" s="138">
        <v>35</v>
      </c>
      <c r="I28" s="133">
        <v>24</v>
      </c>
      <c r="J28" s="133">
        <v>59</v>
      </c>
      <c r="K28" s="138">
        <v>27</v>
      </c>
      <c r="L28" s="135">
        <v>14</v>
      </c>
      <c r="M28" s="135">
        <v>41</v>
      </c>
      <c r="N28" s="164">
        <v>75</v>
      </c>
      <c r="O28" s="138">
        <v>3</v>
      </c>
      <c r="P28" s="138">
        <v>0</v>
      </c>
      <c r="Q28" s="139">
        <v>78</v>
      </c>
      <c r="R28" s="138">
        <v>496</v>
      </c>
      <c r="S28" s="106">
        <v>0</v>
      </c>
      <c r="T28" s="165">
        <v>496</v>
      </c>
      <c r="U28" s="166">
        <v>58</v>
      </c>
      <c r="V28" s="112">
        <f t="shared" si="0"/>
        <v>554</v>
      </c>
      <c r="W28" s="106"/>
      <c r="X28" s="106"/>
      <c r="Y28" s="106"/>
    </row>
    <row r="29" spans="2:25" ht="13" customHeight="1" x14ac:dyDescent="0.2">
      <c r="B29" s="140"/>
      <c r="C29" s="141" t="s">
        <v>74</v>
      </c>
      <c r="D29" s="142">
        <v>1619</v>
      </c>
      <c r="E29" s="142">
        <v>1982</v>
      </c>
      <c r="F29" s="142">
        <v>27</v>
      </c>
      <c r="G29" s="142">
        <v>3628</v>
      </c>
      <c r="H29" s="142">
        <v>36</v>
      </c>
      <c r="I29" s="142">
        <v>95</v>
      </c>
      <c r="J29" s="142">
        <v>131</v>
      </c>
      <c r="K29" s="142">
        <v>9354</v>
      </c>
      <c r="L29" s="142">
        <v>8647</v>
      </c>
      <c r="M29" s="142">
        <v>18001</v>
      </c>
      <c r="N29" s="142">
        <v>652</v>
      </c>
      <c r="O29" s="142">
        <v>128</v>
      </c>
      <c r="P29" s="142">
        <v>363</v>
      </c>
      <c r="Q29" s="142">
        <v>1143</v>
      </c>
      <c r="R29" s="142">
        <v>22903</v>
      </c>
      <c r="S29" s="167">
        <v>998</v>
      </c>
      <c r="T29" s="168">
        <v>23901</v>
      </c>
      <c r="U29" s="169">
        <v>21890</v>
      </c>
      <c r="V29" s="142">
        <f t="shared" si="0"/>
        <v>45791</v>
      </c>
      <c r="W29" s="106"/>
      <c r="X29" s="106"/>
      <c r="Y29" s="106"/>
    </row>
    <row r="30" spans="2:25" ht="13" customHeight="1" x14ac:dyDescent="0.2">
      <c r="B30" s="131"/>
      <c r="C30" s="132" t="s">
        <v>82</v>
      </c>
      <c r="D30" s="133">
        <v>1153</v>
      </c>
      <c r="E30" s="104">
        <v>2116</v>
      </c>
      <c r="F30" s="133">
        <v>46</v>
      </c>
      <c r="G30" s="133">
        <v>3315</v>
      </c>
      <c r="H30" s="134">
        <v>4</v>
      </c>
      <c r="I30" s="133">
        <v>41</v>
      </c>
      <c r="J30" s="133">
        <v>45</v>
      </c>
      <c r="K30" s="134">
        <v>16282</v>
      </c>
      <c r="L30" s="135">
        <v>14722</v>
      </c>
      <c r="M30" s="135">
        <v>31004</v>
      </c>
      <c r="N30" s="135">
        <v>606</v>
      </c>
      <c r="O30" s="134">
        <v>153</v>
      </c>
      <c r="P30" s="134">
        <v>92</v>
      </c>
      <c r="Q30" s="105">
        <v>851</v>
      </c>
      <c r="R30" s="134">
        <v>35215</v>
      </c>
      <c r="S30" s="106">
        <v>1519</v>
      </c>
      <c r="T30" s="162">
        <v>36734</v>
      </c>
      <c r="U30" s="163">
        <v>25677</v>
      </c>
      <c r="V30" s="112">
        <f t="shared" si="0"/>
        <v>62411</v>
      </c>
      <c r="W30" s="106"/>
      <c r="X30" s="106"/>
      <c r="Y30" s="106"/>
    </row>
    <row r="31" spans="2:25" ht="13" customHeight="1" x14ac:dyDescent="0.2">
      <c r="B31" s="136" t="s">
        <v>92</v>
      </c>
      <c r="C31" s="137" t="s">
        <v>84</v>
      </c>
      <c r="D31" s="133">
        <v>735</v>
      </c>
      <c r="E31" s="110">
        <v>25</v>
      </c>
      <c r="F31" s="133">
        <v>52</v>
      </c>
      <c r="G31" s="133">
        <v>812</v>
      </c>
      <c r="H31" s="138">
        <v>32</v>
      </c>
      <c r="I31" s="133">
        <v>20</v>
      </c>
      <c r="J31" s="133">
        <v>52</v>
      </c>
      <c r="K31" s="138">
        <v>8</v>
      </c>
      <c r="L31" s="135">
        <v>41</v>
      </c>
      <c r="M31" s="135">
        <v>49</v>
      </c>
      <c r="N31" s="164">
        <v>330</v>
      </c>
      <c r="O31" s="138">
        <v>4</v>
      </c>
      <c r="P31" s="138">
        <v>0</v>
      </c>
      <c r="Q31" s="139">
        <v>334</v>
      </c>
      <c r="R31" s="138">
        <v>1247</v>
      </c>
      <c r="S31" s="106">
        <v>0</v>
      </c>
      <c r="T31" s="165">
        <v>1247</v>
      </c>
      <c r="U31" s="166">
        <v>167</v>
      </c>
      <c r="V31" s="112">
        <f t="shared" si="0"/>
        <v>1414</v>
      </c>
      <c r="W31" s="106"/>
      <c r="X31" s="106"/>
      <c r="Y31" s="106"/>
    </row>
    <row r="32" spans="2:25" ht="13" customHeight="1" x14ac:dyDescent="0.2">
      <c r="B32" s="140"/>
      <c r="C32" s="141" t="s">
        <v>74</v>
      </c>
      <c r="D32" s="142">
        <v>1888</v>
      </c>
      <c r="E32" s="142">
        <v>2141</v>
      </c>
      <c r="F32" s="142">
        <v>98</v>
      </c>
      <c r="G32" s="142">
        <v>4127</v>
      </c>
      <c r="H32" s="142">
        <v>36</v>
      </c>
      <c r="I32" s="142">
        <v>61</v>
      </c>
      <c r="J32" s="142">
        <v>97</v>
      </c>
      <c r="K32" s="142">
        <v>16290</v>
      </c>
      <c r="L32" s="142">
        <v>14763</v>
      </c>
      <c r="M32" s="142">
        <v>31053</v>
      </c>
      <c r="N32" s="142">
        <v>936</v>
      </c>
      <c r="O32" s="142">
        <v>157</v>
      </c>
      <c r="P32" s="142">
        <v>92</v>
      </c>
      <c r="Q32" s="142">
        <v>1185</v>
      </c>
      <c r="R32" s="142">
        <v>36462</v>
      </c>
      <c r="S32" s="167">
        <v>1519</v>
      </c>
      <c r="T32" s="168">
        <v>37981</v>
      </c>
      <c r="U32" s="169">
        <v>25844</v>
      </c>
      <c r="V32" s="142">
        <f t="shared" si="0"/>
        <v>63825</v>
      </c>
      <c r="W32" s="106"/>
      <c r="X32" s="106"/>
      <c r="Y32" s="106"/>
    </row>
    <row r="33" spans="2:25" ht="13" customHeight="1" x14ac:dyDescent="0.2">
      <c r="B33" s="131"/>
      <c r="C33" s="132" t="s">
        <v>82</v>
      </c>
      <c r="D33" s="133">
        <v>1997</v>
      </c>
      <c r="E33" s="104">
        <v>3152</v>
      </c>
      <c r="F33" s="133">
        <v>36</v>
      </c>
      <c r="G33" s="133">
        <v>5185</v>
      </c>
      <c r="H33" s="134">
        <v>7</v>
      </c>
      <c r="I33" s="133">
        <v>95</v>
      </c>
      <c r="J33" s="133">
        <v>102</v>
      </c>
      <c r="K33" s="134">
        <v>16477</v>
      </c>
      <c r="L33" s="135">
        <v>16408</v>
      </c>
      <c r="M33" s="135">
        <v>32885</v>
      </c>
      <c r="N33" s="135">
        <v>833</v>
      </c>
      <c r="O33" s="134">
        <v>168</v>
      </c>
      <c r="P33" s="134">
        <v>197</v>
      </c>
      <c r="Q33" s="105">
        <v>1198</v>
      </c>
      <c r="R33" s="134">
        <v>39370</v>
      </c>
      <c r="S33" s="106">
        <v>1799</v>
      </c>
      <c r="T33" s="162">
        <v>41169</v>
      </c>
      <c r="U33" s="163">
        <v>32440</v>
      </c>
      <c r="V33" s="112">
        <f t="shared" si="0"/>
        <v>73609</v>
      </c>
      <c r="W33" s="106"/>
      <c r="X33" s="106"/>
      <c r="Y33" s="106"/>
    </row>
    <row r="34" spans="2:25" ht="13" customHeight="1" x14ac:dyDescent="0.2">
      <c r="B34" s="136" t="s">
        <v>93</v>
      </c>
      <c r="C34" s="137" t="s">
        <v>84</v>
      </c>
      <c r="D34" s="133">
        <v>513</v>
      </c>
      <c r="E34" s="110">
        <v>24</v>
      </c>
      <c r="F34" s="133">
        <v>92</v>
      </c>
      <c r="G34" s="133">
        <v>629</v>
      </c>
      <c r="H34" s="138">
        <v>60</v>
      </c>
      <c r="I34" s="133">
        <v>41</v>
      </c>
      <c r="J34" s="133">
        <v>101</v>
      </c>
      <c r="K34" s="138">
        <v>11</v>
      </c>
      <c r="L34" s="135">
        <v>55</v>
      </c>
      <c r="M34" s="135">
        <v>66</v>
      </c>
      <c r="N34" s="135">
        <v>204</v>
      </c>
      <c r="O34" s="138">
        <v>2</v>
      </c>
      <c r="P34" s="138">
        <v>1</v>
      </c>
      <c r="Q34" s="139">
        <v>207</v>
      </c>
      <c r="R34" s="138">
        <v>1003</v>
      </c>
      <c r="S34" s="106">
        <v>0</v>
      </c>
      <c r="T34" s="165">
        <v>1003</v>
      </c>
      <c r="U34" s="166">
        <v>112</v>
      </c>
      <c r="V34" s="112">
        <f t="shared" si="0"/>
        <v>1115</v>
      </c>
      <c r="W34" s="106"/>
      <c r="X34" s="106"/>
      <c r="Y34" s="106"/>
    </row>
    <row r="35" spans="2:25" ht="13" customHeight="1" x14ac:dyDescent="0.2">
      <c r="B35" s="140"/>
      <c r="C35" s="141" t="s">
        <v>74</v>
      </c>
      <c r="D35" s="142">
        <v>2510</v>
      </c>
      <c r="E35" s="142">
        <v>3176</v>
      </c>
      <c r="F35" s="142">
        <v>128</v>
      </c>
      <c r="G35" s="142">
        <v>5814</v>
      </c>
      <c r="H35" s="142">
        <v>67</v>
      </c>
      <c r="I35" s="142">
        <v>136</v>
      </c>
      <c r="J35" s="142">
        <v>203</v>
      </c>
      <c r="K35" s="142">
        <v>16488</v>
      </c>
      <c r="L35" s="142">
        <v>16463</v>
      </c>
      <c r="M35" s="142">
        <v>32951</v>
      </c>
      <c r="N35" s="142">
        <v>1037</v>
      </c>
      <c r="O35" s="142">
        <v>170</v>
      </c>
      <c r="P35" s="142">
        <v>198</v>
      </c>
      <c r="Q35" s="142">
        <v>1405</v>
      </c>
      <c r="R35" s="142">
        <v>40373</v>
      </c>
      <c r="S35" s="167">
        <v>1799</v>
      </c>
      <c r="T35" s="168">
        <v>42172</v>
      </c>
      <c r="U35" s="169">
        <v>32552</v>
      </c>
      <c r="V35" s="142">
        <f t="shared" si="0"/>
        <v>74724</v>
      </c>
      <c r="W35" s="106"/>
      <c r="X35" s="106"/>
      <c r="Y35" s="106"/>
    </row>
    <row r="36" spans="2:25" ht="13" customHeight="1" x14ac:dyDescent="0.2">
      <c r="B36" s="131"/>
      <c r="C36" s="132" t="s">
        <v>82</v>
      </c>
      <c r="D36" s="133">
        <v>1672</v>
      </c>
      <c r="E36" s="104">
        <v>2190</v>
      </c>
      <c r="F36" s="133">
        <v>18</v>
      </c>
      <c r="G36" s="133">
        <v>3880</v>
      </c>
      <c r="H36" s="134">
        <v>4</v>
      </c>
      <c r="I36" s="133">
        <v>56</v>
      </c>
      <c r="J36" s="133">
        <v>60</v>
      </c>
      <c r="K36" s="134">
        <v>14180</v>
      </c>
      <c r="L36" s="135">
        <v>13005</v>
      </c>
      <c r="M36" s="135">
        <v>27185</v>
      </c>
      <c r="N36" s="135">
        <v>540</v>
      </c>
      <c r="O36" s="134">
        <v>149</v>
      </c>
      <c r="P36" s="134">
        <v>216</v>
      </c>
      <c r="Q36" s="105">
        <v>905</v>
      </c>
      <c r="R36" s="134">
        <v>32030</v>
      </c>
      <c r="S36" s="106">
        <v>1473</v>
      </c>
      <c r="T36" s="162">
        <v>33503</v>
      </c>
      <c r="U36" s="163">
        <v>25341</v>
      </c>
      <c r="V36" s="112">
        <f t="shared" si="0"/>
        <v>58844</v>
      </c>
      <c r="W36" s="106"/>
      <c r="X36" s="106"/>
      <c r="Y36" s="106"/>
    </row>
    <row r="37" spans="2:25" ht="13" customHeight="1" x14ac:dyDescent="0.2">
      <c r="B37" s="136" t="s">
        <v>94</v>
      </c>
      <c r="C37" s="137" t="s">
        <v>84</v>
      </c>
      <c r="D37" s="133">
        <v>571</v>
      </c>
      <c r="E37" s="110">
        <v>31</v>
      </c>
      <c r="F37" s="170">
        <v>91</v>
      </c>
      <c r="G37" s="133">
        <v>693</v>
      </c>
      <c r="H37" s="138">
        <v>0</v>
      </c>
      <c r="I37" s="133">
        <v>4</v>
      </c>
      <c r="J37" s="133">
        <v>4</v>
      </c>
      <c r="K37" s="138">
        <v>14</v>
      </c>
      <c r="L37" s="135">
        <v>21</v>
      </c>
      <c r="M37" s="135">
        <v>35</v>
      </c>
      <c r="N37" s="164">
        <v>157</v>
      </c>
      <c r="O37" s="138">
        <v>2</v>
      </c>
      <c r="P37" s="138">
        <v>0</v>
      </c>
      <c r="Q37" s="139">
        <v>159</v>
      </c>
      <c r="R37" s="138">
        <v>891</v>
      </c>
      <c r="S37" s="106">
        <v>0</v>
      </c>
      <c r="T37" s="165">
        <v>891</v>
      </c>
      <c r="U37" s="166">
        <v>100</v>
      </c>
      <c r="V37" s="112">
        <f t="shared" si="0"/>
        <v>991</v>
      </c>
      <c r="W37" s="106"/>
      <c r="X37" s="106"/>
      <c r="Y37" s="106"/>
    </row>
    <row r="38" spans="2:25" ht="13" customHeight="1" x14ac:dyDescent="0.2">
      <c r="B38" s="140"/>
      <c r="C38" s="141" t="s">
        <v>74</v>
      </c>
      <c r="D38" s="142">
        <v>2243</v>
      </c>
      <c r="E38" s="142">
        <v>2221</v>
      </c>
      <c r="F38" s="142">
        <v>109</v>
      </c>
      <c r="G38" s="142">
        <v>4573</v>
      </c>
      <c r="H38" s="142">
        <v>4</v>
      </c>
      <c r="I38" s="142">
        <v>60</v>
      </c>
      <c r="J38" s="142">
        <v>64</v>
      </c>
      <c r="K38" s="142">
        <v>14194</v>
      </c>
      <c r="L38" s="142">
        <v>13026</v>
      </c>
      <c r="M38" s="142">
        <v>27220</v>
      </c>
      <c r="N38" s="142">
        <v>697</v>
      </c>
      <c r="O38" s="142">
        <v>151</v>
      </c>
      <c r="P38" s="142">
        <v>216</v>
      </c>
      <c r="Q38" s="142">
        <v>1064</v>
      </c>
      <c r="R38" s="142">
        <v>32921</v>
      </c>
      <c r="S38" s="167">
        <v>1473</v>
      </c>
      <c r="T38" s="168">
        <v>34394</v>
      </c>
      <c r="U38" s="169">
        <v>25441</v>
      </c>
      <c r="V38" s="142">
        <f t="shared" si="0"/>
        <v>59835</v>
      </c>
      <c r="W38" s="106"/>
      <c r="X38" s="106"/>
      <c r="Y38" s="106"/>
    </row>
    <row r="39" spans="2:25" ht="13" customHeight="1" x14ac:dyDescent="0.2">
      <c r="B39" s="131"/>
      <c r="C39" s="132" t="s">
        <v>82</v>
      </c>
      <c r="D39" s="133">
        <v>881</v>
      </c>
      <c r="E39" s="104">
        <v>1555</v>
      </c>
      <c r="F39" s="133">
        <v>46</v>
      </c>
      <c r="G39" s="133">
        <v>2482</v>
      </c>
      <c r="H39" s="134">
        <v>11</v>
      </c>
      <c r="I39" s="133">
        <v>38</v>
      </c>
      <c r="J39" s="133">
        <v>49</v>
      </c>
      <c r="K39" s="134">
        <v>10595</v>
      </c>
      <c r="L39" s="135">
        <v>9459</v>
      </c>
      <c r="M39" s="135">
        <v>20054</v>
      </c>
      <c r="N39" s="135">
        <v>423</v>
      </c>
      <c r="O39" s="134">
        <v>91</v>
      </c>
      <c r="P39" s="134">
        <v>70</v>
      </c>
      <c r="Q39" s="105">
        <v>584</v>
      </c>
      <c r="R39" s="134">
        <v>23169</v>
      </c>
      <c r="S39" s="106">
        <v>1339</v>
      </c>
      <c r="T39" s="162">
        <v>24508</v>
      </c>
      <c r="U39" s="163">
        <v>19717</v>
      </c>
      <c r="V39" s="112">
        <f t="shared" si="0"/>
        <v>44225</v>
      </c>
      <c r="W39" s="106"/>
      <c r="X39" s="106"/>
      <c r="Y39" s="106"/>
    </row>
    <row r="40" spans="2:25" ht="13" customHeight="1" x14ac:dyDescent="0.2">
      <c r="B40" s="136" t="s">
        <v>95</v>
      </c>
      <c r="C40" s="137" t="s">
        <v>84</v>
      </c>
      <c r="D40" s="133">
        <v>200</v>
      </c>
      <c r="E40" s="110">
        <v>16</v>
      </c>
      <c r="F40" s="133">
        <v>28</v>
      </c>
      <c r="G40" s="133">
        <v>244</v>
      </c>
      <c r="H40" s="138">
        <v>7</v>
      </c>
      <c r="I40" s="133">
        <v>12</v>
      </c>
      <c r="J40" s="133">
        <v>19</v>
      </c>
      <c r="K40" s="138">
        <v>12</v>
      </c>
      <c r="L40" s="135">
        <v>22</v>
      </c>
      <c r="M40" s="164">
        <v>34</v>
      </c>
      <c r="N40" s="164">
        <v>47</v>
      </c>
      <c r="O40" s="138">
        <v>0</v>
      </c>
      <c r="P40" s="138">
        <v>0</v>
      </c>
      <c r="Q40" s="139">
        <v>47</v>
      </c>
      <c r="R40" s="138">
        <v>344</v>
      </c>
      <c r="S40" s="106">
        <v>0</v>
      </c>
      <c r="T40" s="165">
        <v>344</v>
      </c>
      <c r="U40" s="166">
        <v>63</v>
      </c>
      <c r="V40" s="112">
        <f t="shared" si="0"/>
        <v>407</v>
      </c>
      <c r="W40" s="106"/>
      <c r="X40" s="106"/>
      <c r="Y40" s="106"/>
    </row>
    <row r="41" spans="2:25" ht="13" customHeight="1" x14ac:dyDescent="0.2">
      <c r="B41" s="140"/>
      <c r="C41" s="141" t="s">
        <v>74</v>
      </c>
      <c r="D41" s="142">
        <v>1081</v>
      </c>
      <c r="E41" s="142">
        <v>1571</v>
      </c>
      <c r="F41" s="142">
        <v>74</v>
      </c>
      <c r="G41" s="142">
        <v>2726</v>
      </c>
      <c r="H41" s="142">
        <v>18</v>
      </c>
      <c r="I41" s="142">
        <v>50</v>
      </c>
      <c r="J41" s="142">
        <v>68</v>
      </c>
      <c r="K41" s="142">
        <v>10607</v>
      </c>
      <c r="L41" s="142">
        <v>9481</v>
      </c>
      <c r="M41" s="142">
        <v>20088</v>
      </c>
      <c r="N41" s="142">
        <v>470</v>
      </c>
      <c r="O41" s="142">
        <v>91</v>
      </c>
      <c r="P41" s="142">
        <v>70</v>
      </c>
      <c r="Q41" s="142">
        <v>631</v>
      </c>
      <c r="R41" s="142">
        <v>23513</v>
      </c>
      <c r="S41" s="167">
        <v>1339</v>
      </c>
      <c r="T41" s="168">
        <v>24852</v>
      </c>
      <c r="U41" s="169">
        <v>19780</v>
      </c>
      <c r="V41" s="142">
        <f t="shared" si="0"/>
        <v>44632</v>
      </c>
      <c r="W41" s="106"/>
      <c r="X41" s="106"/>
      <c r="Y41" s="106"/>
    </row>
    <row r="42" spans="2:25" ht="13" customHeight="1" x14ac:dyDescent="0.2">
      <c r="B42" s="131"/>
      <c r="C42" s="132" t="s">
        <v>82</v>
      </c>
      <c r="D42" s="133">
        <v>1136</v>
      </c>
      <c r="E42" s="104">
        <v>1671</v>
      </c>
      <c r="F42" s="133">
        <v>17</v>
      </c>
      <c r="G42" s="133">
        <v>2824</v>
      </c>
      <c r="H42" s="134">
        <v>11</v>
      </c>
      <c r="I42" s="133">
        <v>39</v>
      </c>
      <c r="J42" s="133">
        <v>50</v>
      </c>
      <c r="K42" s="134">
        <v>12659</v>
      </c>
      <c r="L42" s="135">
        <v>11804</v>
      </c>
      <c r="M42" s="135">
        <v>24463</v>
      </c>
      <c r="N42" s="135">
        <v>475</v>
      </c>
      <c r="O42" s="134">
        <v>87</v>
      </c>
      <c r="P42" s="134">
        <v>118</v>
      </c>
      <c r="Q42" s="105">
        <v>680</v>
      </c>
      <c r="R42" s="134">
        <v>28017</v>
      </c>
      <c r="S42" s="106">
        <v>1506</v>
      </c>
      <c r="T42" s="162">
        <v>29523</v>
      </c>
      <c r="U42" s="163">
        <v>22585</v>
      </c>
      <c r="V42" s="112">
        <f t="shared" si="0"/>
        <v>52108</v>
      </c>
      <c r="W42" s="106"/>
      <c r="X42" s="106"/>
      <c r="Y42" s="106"/>
    </row>
    <row r="43" spans="2:25" ht="13" customHeight="1" x14ac:dyDescent="0.2">
      <c r="B43" s="136" t="s">
        <v>96</v>
      </c>
      <c r="C43" s="137" t="s">
        <v>84</v>
      </c>
      <c r="D43" s="133">
        <v>298</v>
      </c>
      <c r="E43" s="110">
        <v>7</v>
      </c>
      <c r="F43" s="133">
        <v>84</v>
      </c>
      <c r="G43" s="133">
        <v>389</v>
      </c>
      <c r="H43" s="138">
        <v>16</v>
      </c>
      <c r="I43" s="133">
        <v>6</v>
      </c>
      <c r="J43" s="133">
        <v>22</v>
      </c>
      <c r="K43" s="138">
        <v>14</v>
      </c>
      <c r="L43" s="135">
        <v>17</v>
      </c>
      <c r="M43" s="135">
        <v>31</v>
      </c>
      <c r="N43" s="164">
        <v>118</v>
      </c>
      <c r="O43" s="138">
        <v>0</v>
      </c>
      <c r="P43" s="138">
        <v>0</v>
      </c>
      <c r="Q43" s="139">
        <v>118</v>
      </c>
      <c r="R43" s="138">
        <v>560</v>
      </c>
      <c r="S43" s="106">
        <v>0</v>
      </c>
      <c r="T43" s="165">
        <v>560</v>
      </c>
      <c r="U43" s="166">
        <v>101</v>
      </c>
      <c r="V43" s="112">
        <f t="shared" si="0"/>
        <v>661</v>
      </c>
      <c r="W43" s="106"/>
      <c r="X43" s="106"/>
      <c r="Y43" s="106"/>
    </row>
    <row r="44" spans="2:25" ht="13" customHeight="1" x14ac:dyDescent="0.2">
      <c r="B44" s="140"/>
      <c r="C44" s="141" t="s">
        <v>74</v>
      </c>
      <c r="D44" s="142">
        <v>1434</v>
      </c>
      <c r="E44" s="142">
        <v>1678</v>
      </c>
      <c r="F44" s="142">
        <v>101</v>
      </c>
      <c r="G44" s="142">
        <v>3213</v>
      </c>
      <c r="H44" s="142">
        <v>27</v>
      </c>
      <c r="I44" s="142">
        <v>45</v>
      </c>
      <c r="J44" s="142">
        <v>72</v>
      </c>
      <c r="K44" s="142">
        <v>12673</v>
      </c>
      <c r="L44" s="142">
        <v>11821</v>
      </c>
      <c r="M44" s="142">
        <v>24494</v>
      </c>
      <c r="N44" s="142">
        <v>593</v>
      </c>
      <c r="O44" s="142">
        <v>87</v>
      </c>
      <c r="P44" s="142">
        <v>118</v>
      </c>
      <c r="Q44" s="142">
        <v>798</v>
      </c>
      <c r="R44" s="142">
        <v>28577</v>
      </c>
      <c r="S44" s="167">
        <v>1506</v>
      </c>
      <c r="T44" s="168">
        <v>30083</v>
      </c>
      <c r="U44" s="169">
        <v>22686</v>
      </c>
      <c r="V44" s="142">
        <f t="shared" si="0"/>
        <v>52769</v>
      </c>
      <c r="W44" s="106"/>
      <c r="X44" s="106"/>
      <c r="Y44" s="106"/>
    </row>
    <row r="45" spans="2:25" ht="13" customHeight="1" x14ac:dyDescent="0.2">
      <c r="B45" s="136"/>
      <c r="C45" s="132" t="s">
        <v>82</v>
      </c>
      <c r="D45" s="133">
        <v>823</v>
      </c>
      <c r="E45" s="104">
        <v>1593</v>
      </c>
      <c r="F45" s="133">
        <v>50</v>
      </c>
      <c r="G45" s="133">
        <v>2466</v>
      </c>
      <c r="H45" s="134">
        <v>10</v>
      </c>
      <c r="I45" s="133">
        <v>40</v>
      </c>
      <c r="J45" s="133">
        <v>50</v>
      </c>
      <c r="K45" s="134">
        <v>11265</v>
      </c>
      <c r="L45" s="135">
        <v>9651</v>
      </c>
      <c r="M45" s="135">
        <v>20916</v>
      </c>
      <c r="N45" s="135">
        <v>426</v>
      </c>
      <c r="O45" s="134">
        <v>52</v>
      </c>
      <c r="P45" s="134">
        <v>101</v>
      </c>
      <c r="Q45" s="105">
        <v>579</v>
      </c>
      <c r="R45" s="134">
        <v>24011</v>
      </c>
      <c r="S45" s="106">
        <v>1134</v>
      </c>
      <c r="T45" s="162">
        <v>25145</v>
      </c>
      <c r="U45" s="163">
        <v>20549</v>
      </c>
      <c r="V45" s="112">
        <f t="shared" si="0"/>
        <v>45694</v>
      </c>
      <c r="W45" s="106"/>
      <c r="X45" s="106"/>
      <c r="Y45" s="106"/>
    </row>
    <row r="46" spans="2:25" ht="13" customHeight="1" x14ac:dyDescent="0.2">
      <c r="B46" s="136" t="s">
        <v>97</v>
      </c>
      <c r="C46" s="137" t="s">
        <v>84</v>
      </c>
      <c r="D46" s="133">
        <v>512</v>
      </c>
      <c r="E46" s="110">
        <v>31</v>
      </c>
      <c r="F46" s="133">
        <v>148</v>
      </c>
      <c r="G46" s="133">
        <v>691</v>
      </c>
      <c r="H46" s="138">
        <v>15</v>
      </c>
      <c r="I46" s="133">
        <v>5</v>
      </c>
      <c r="J46" s="133">
        <v>20</v>
      </c>
      <c r="K46" s="138">
        <v>11</v>
      </c>
      <c r="L46" s="135">
        <v>15</v>
      </c>
      <c r="M46" s="164">
        <v>26</v>
      </c>
      <c r="N46" s="164">
        <v>159</v>
      </c>
      <c r="O46" s="138">
        <v>2</v>
      </c>
      <c r="P46" s="138">
        <v>0</v>
      </c>
      <c r="Q46" s="139">
        <v>161</v>
      </c>
      <c r="R46" s="138">
        <v>898</v>
      </c>
      <c r="S46" s="106">
        <v>0</v>
      </c>
      <c r="T46" s="165">
        <v>898</v>
      </c>
      <c r="U46" s="166">
        <v>128</v>
      </c>
      <c r="V46" s="112">
        <f t="shared" si="0"/>
        <v>1026</v>
      </c>
      <c r="W46" s="106"/>
      <c r="X46" s="106"/>
      <c r="Y46" s="106"/>
    </row>
    <row r="47" spans="2:25" ht="13" customHeight="1" x14ac:dyDescent="0.2">
      <c r="B47" s="140"/>
      <c r="C47" s="141" t="s">
        <v>74</v>
      </c>
      <c r="D47" s="142">
        <v>1335</v>
      </c>
      <c r="E47" s="142">
        <v>1624</v>
      </c>
      <c r="F47" s="142">
        <v>198</v>
      </c>
      <c r="G47" s="142">
        <v>3157</v>
      </c>
      <c r="H47" s="142">
        <v>25</v>
      </c>
      <c r="I47" s="142">
        <v>45</v>
      </c>
      <c r="J47" s="142">
        <v>70</v>
      </c>
      <c r="K47" s="142">
        <v>11276</v>
      </c>
      <c r="L47" s="142">
        <v>9666</v>
      </c>
      <c r="M47" s="142">
        <v>20942</v>
      </c>
      <c r="N47" s="142">
        <v>585</v>
      </c>
      <c r="O47" s="142">
        <v>54</v>
      </c>
      <c r="P47" s="142">
        <v>101</v>
      </c>
      <c r="Q47" s="142">
        <v>740</v>
      </c>
      <c r="R47" s="142">
        <v>24909</v>
      </c>
      <c r="S47" s="171">
        <v>1134</v>
      </c>
      <c r="T47" s="168">
        <v>26043</v>
      </c>
      <c r="U47" s="169">
        <v>20677</v>
      </c>
      <c r="V47" s="142">
        <f t="shared" si="0"/>
        <v>46720</v>
      </c>
      <c r="W47" s="106"/>
      <c r="X47" s="106"/>
      <c r="Y47" s="106"/>
    </row>
    <row r="48" spans="2:25" s="174" customFormat="1" ht="13" customHeight="1" x14ac:dyDescent="0.2">
      <c r="B48" s="172"/>
      <c r="C48" s="91" t="s">
        <v>82</v>
      </c>
      <c r="D48" s="173">
        <f>SUM(D12,D15,D18,D21,D24,D27,D30,D33,D36,D39,D42,D45)</f>
        <v>31242</v>
      </c>
      <c r="E48" s="173">
        <f t="shared" ref="E48:U50" si="1">SUM(E12,E15,E18,E21,E24,E27,E30,E33,E36,E39,E42,E45)</f>
        <v>58436</v>
      </c>
      <c r="F48" s="173">
        <f t="shared" si="1"/>
        <v>650</v>
      </c>
      <c r="G48" s="173">
        <f t="shared" si="1"/>
        <v>90328</v>
      </c>
      <c r="H48" s="173">
        <f t="shared" si="1"/>
        <v>261</v>
      </c>
      <c r="I48" s="173">
        <f t="shared" si="1"/>
        <v>1309</v>
      </c>
      <c r="J48" s="173">
        <f t="shared" si="1"/>
        <v>1570</v>
      </c>
      <c r="K48" s="173">
        <f t="shared" si="1"/>
        <v>393035</v>
      </c>
      <c r="L48" s="173">
        <f t="shared" si="1"/>
        <v>342868</v>
      </c>
      <c r="M48" s="173">
        <f t="shared" si="1"/>
        <v>735903</v>
      </c>
      <c r="N48" s="173">
        <f t="shared" si="1"/>
        <v>13700</v>
      </c>
      <c r="O48" s="173">
        <f t="shared" si="1"/>
        <v>2793</v>
      </c>
      <c r="P48" s="173">
        <f t="shared" si="1"/>
        <v>3213</v>
      </c>
      <c r="Q48" s="173">
        <f t="shared" si="1"/>
        <v>19706</v>
      </c>
      <c r="R48" s="173">
        <f t="shared" si="1"/>
        <v>847507</v>
      </c>
      <c r="S48" s="173">
        <f t="shared" si="1"/>
        <v>34010</v>
      </c>
      <c r="T48" s="173">
        <f t="shared" si="1"/>
        <v>881517</v>
      </c>
      <c r="U48" s="173">
        <f t="shared" si="1"/>
        <v>589134</v>
      </c>
      <c r="V48" s="173">
        <f>SUM(V12,V15,V18,V21,V24,V27,V30,V33,V36,V39,V42,V45)</f>
        <v>1470651</v>
      </c>
      <c r="W48" s="106"/>
      <c r="X48" s="120"/>
      <c r="Y48" s="120"/>
    </row>
    <row r="49" spans="2:25" s="174" customFormat="1" ht="13" customHeight="1" x14ac:dyDescent="0.2">
      <c r="B49" s="175" t="s">
        <v>98</v>
      </c>
      <c r="C49" s="176" t="s">
        <v>84</v>
      </c>
      <c r="D49" s="177">
        <f>SUM(D13,D16,D19,D22,D25,D28,D31,D34,D37,D40,D43,D46)</f>
        <v>16487</v>
      </c>
      <c r="E49" s="177">
        <f t="shared" si="1"/>
        <v>721</v>
      </c>
      <c r="F49" s="177">
        <f t="shared" si="1"/>
        <v>2587</v>
      </c>
      <c r="G49" s="177">
        <f t="shared" si="1"/>
        <v>19795</v>
      </c>
      <c r="H49" s="177">
        <f t="shared" si="1"/>
        <v>690</v>
      </c>
      <c r="I49" s="177">
        <f t="shared" si="1"/>
        <v>296</v>
      </c>
      <c r="J49" s="177">
        <f t="shared" si="1"/>
        <v>986</v>
      </c>
      <c r="K49" s="177">
        <f t="shared" si="1"/>
        <v>309</v>
      </c>
      <c r="L49" s="177">
        <f t="shared" si="1"/>
        <v>961</v>
      </c>
      <c r="M49" s="177">
        <f t="shared" si="1"/>
        <v>1270</v>
      </c>
      <c r="N49" s="177">
        <f t="shared" si="1"/>
        <v>4727</v>
      </c>
      <c r="O49" s="177">
        <f t="shared" si="1"/>
        <v>166</v>
      </c>
      <c r="P49" s="177">
        <f t="shared" si="1"/>
        <v>20</v>
      </c>
      <c r="Q49" s="177">
        <f t="shared" si="1"/>
        <v>4913</v>
      </c>
      <c r="R49" s="177">
        <f t="shared" si="1"/>
        <v>26964</v>
      </c>
      <c r="S49" s="177">
        <f t="shared" si="1"/>
        <v>5</v>
      </c>
      <c r="T49" s="177">
        <f t="shared" si="1"/>
        <v>26969</v>
      </c>
      <c r="U49" s="177">
        <f t="shared" si="1"/>
        <v>3651</v>
      </c>
      <c r="V49" s="177">
        <f t="shared" ref="V49:AM50" si="2">SUM(V13,V16,V19,V22,V25,V28,V31,V34,V37,V40,V43,V46)</f>
        <v>30620</v>
      </c>
      <c r="W49" s="106"/>
      <c r="X49" s="120"/>
      <c r="Y49" s="120"/>
    </row>
    <row r="50" spans="2:25" s="174" customFormat="1" ht="13" customHeight="1" x14ac:dyDescent="0.2">
      <c r="B50" s="178"/>
      <c r="C50" s="95" t="s">
        <v>74</v>
      </c>
      <c r="D50" s="179">
        <f>SUM(D14,D17,D20,D23,D26,D29,D32,D35,D38,D41,D44,D47)</f>
        <v>47729</v>
      </c>
      <c r="E50" s="179">
        <f t="shared" si="1"/>
        <v>59157</v>
      </c>
      <c r="F50" s="179">
        <f t="shared" si="1"/>
        <v>3237</v>
      </c>
      <c r="G50" s="179">
        <f t="shared" si="1"/>
        <v>110123</v>
      </c>
      <c r="H50" s="179">
        <f t="shared" si="1"/>
        <v>951</v>
      </c>
      <c r="I50" s="179">
        <f t="shared" si="1"/>
        <v>1605</v>
      </c>
      <c r="J50" s="179">
        <f t="shared" si="1"/>
        <v>2556</v>
      </c>
      <c r="K50" s="179">
        <f t="shared" si="1"/>
        <v>393344</v>
      </c>
      <c r="L50" s="179">
        <f t="shared" si="1"/>
        <v>343829</v>
      </c>
      <c r="M50" s="179">
        <f t="shared" si="1"/>
        <v>737173</v>
      </c>
      <c r="N50" s="179">
        <f t="shared" si="1"/>
        <v>18427</v>
      </c>
      <c r="O50" s="179">
        <f t="shared" si="1"/>
        <v>2959</v>
      </c>
      <c r="P50" s="179">
        <f t="shared" si="1"/>
        <v>3233</v>
      </c>
      <c r="Q50" s="179">
        <f t="shared" si="1"/>
        <v>24619</v>
      </c>
      <c r="R50" s="179">
        <f t="shared" si="1"/>
        <v>874471</v>
      </c>
      <c r="S50" s="179">
        <f t="shared" si="1"/>
        <v>34015</v>
      </c>
      <c r="T50" s="179">
        <f t="shared" si="1"/>
        <v>908486</v>
      </c>
      <c r="U50" s="179">
        <f t="shared" si="1"/>
        <v>592695</v>
      </c>
      <c r="V50" s="179">
        <f t="shared" si="2"/>
        <v>1501181</v>
      </c>
      <c r="W50" s="106"/>
      <c r="X50" s="120"/>
      <c r="Y50" s="120"/>
    </row>
    <row r="51" spans="2:25" ht="13" customHeight="1" x14ac:dyDescent="0.2">
      <c r="B51" s="132" t="s">
        <v>99</v>
      </c>
      <c r="C51" s="132" t="s">
        <v>82</v>
      </c>
      <c r="D51" s="180">
        <v>347</v>
      </c>
      <c r="E51" s="180">
        <v>600</v>
      </c>
      <c r="F51" s="180">
        <v>3</v>
      </c>
      <c r="G51" s="181">
        <v>950</v>
      </c>
      <c r="H51" s="180">
        <v>1</v>
      </c>
      <c r="I51" s="180">
        <v>15</v>
      </c>
      <c r="J51" s="182">
        <v>16</v>
      </c>
      <c r="K51" s="180">
        <v>5249</v>
      </c>
      <c r="L51" s="180">
        <v>4374</v>
      </c>
      <c r="M51" s="182">
        <v>9623</v>
      </c>
      <c r="N51" s="180">
        <v>146</v>
      </c>
      <c r="O51" s="180">
        <v>33</v>
      </c>
      <c r="P51" s="180">
        <v>44</v>
      </c>
      <c r="Q51" s="182">
        <v>223</v>
      </c>
      <c r="R51" s="134">
        <v>10812</v>
      </c>
      <c r="S51" s="180">
        <v>487</v>
      </c>
      <c r="T51" s="134">
        <v>11299</v>
      </c>
      <c r="U51" s="183">
        <v>8641</v>
      </c>
      <c r="V51" s="184">
        <f t="shared" ref="V51:V59" si="3">G51+J51+M51+Q51+S51+U51</f>
        <v>19940</v>
      </c>
      <c r="W51" s="106"/>
      <c r="X51" s="185"/>
      <c r="Y51" s="185"/>
    </row>
    <row r="52" spans="2:25" ht="13" customHeight="1" x14ac:dyDescent="0.2">
      <c r="B52" s="137" t="s">
        <v>100</v>
      </c>
      <c r="C52" s="137" t="s">
        <v>84</v>
      </c>
      <c r="D52" s="186">
        <v>112</v>
      </c>
      <c r="E52" s="186">
        <v>5</v>
      </c>
      <c r="F52" s="186">
        <v>13</v>
      </c>
      <c r="G52" s="187">
        <v>130</v>
      </c>
      <c r="H52" s="139">
        <v>5</v>
      </c>
      <c r="I52" s="139">
        <v>3</v>
      </c>
      <c r="J52" s="139">
        <v>8</v>
      </c>
      <c r="K52" s="139">
        <v>0</v>
      </c>
      <c r="L52" s="139">
        <v>0</v>
      </c>
      <c r="M52" s="139">
        <v>0</v>
      </c>
      <c r="N52" s="186">
        <v>33</v>
      </c>
      <c r="O52" s="139">
        <v>1</v>
      </c>
      <c r="P52" s="139">
        <v>0</v>
      </c>
      <c r="Q52" s="188">
        <v>34</v>
      </c>
      <c r="R52" s="138">
        <v>172</v>
      </c>
      <c r="S52" s="139">
        <v>0</v>
      </c>
      <c r="T52" s="138">
        <v>172</v>
      </c>
      <c r="U52" s="185">
        <v>31</v>
      </c>
      <c r="V52" s="184">
        <f t="shared" si="3"/>
        <v>203</v>
      </c>
      <c r="W52" s="106"/>
      <c r="X52" s="185"/>
      <c r="Y52" s="185"/>
    </row>
    <row r="53" spans="2:25" ht="13" customHeight="1" x14ac:dyDescent="0.2">
      <c r="B53" s="140"/>
      <c r="C53" s="141" t="s">
        <v>74</v>
      </c>
      <c r="D53" s="189">
        <v>459</v>
      </c>
      <c r="E53" s="189">
        <v>605</v>
      </c>
      <c r="F53" s="189">
        <v>16</v>
      </c>
      <c r="G53" s="189">
        <v>1080</v>
      </c>
      <c r="H53" s="189">
        <v>6</v>
      </c>
      <c r="I53" s="189">
        <v>18</v>
      </c>
      <c r="J53" s="189">
        <v>24</v>
      </c>
      <c r="K53" s="189">
        <v>5249</v>
      </c>
      <c r="L53" s="189">
        <v>4374</v>
      </c>
      <c r="M53" s="189">
        <v>9623</v>
      </c>
      <c r="N53" s="189">
        <v>179</v>
      </c>
      <c r="O53" s="189">
        <v>34</v>
      </c>
      <c r="P53" s="189">
        <v>44</v>
      </c>
      <c r="Q53" s="189">
        <v>257</v>
      </c>
      <c r="R53" s="189">
        <v>10984</v>
      </c>
      <c r="S53" s="189">
        <v>487</v>
      </c>
      <c r="T53" s="189">
        <v>11471</v>
      </c>
      <c r="U53" s="189">
        <v>8672</v>
      </c>
      <c r="V53" s="142">
        <f t="shared" si="3"/>
        <v>20143</v>
      </c>
      <c r="W53" s="106"/>
      <c r="X53" s="185"/>
      <c r="Y53" s="185"/>
    </row>
    <row r="54" spans="2:25" ht="13" customHeight="1" x14ac:dyDescent="0.2">
      <c r="B54" s="132"/>
      <c r="C54" s="132" t="s">
        <v>82</v>
      </c>
      <c r="D54" s="180">
        <v>453</v>
      </c>
      <c r="E54" s="180">
        <v>622</v>
      </c>
      <c r="F54" s="180">
        <v>12</v>
      </c>
      <c r="G54" s="181">
        <v>1087</v>
      </c>
      <c r="H54" s="180">
        <v>1</v>
      </c>
      <c r="I54" s="180">
        <v>14</v>
      </c>
      <c r="J54" s="181">
        <v>15</v>
      </c>
      <c r="K54" s="180">
        <v>3670</v>
      </c>
      <c r="L54" s="180">
        <v>3141</v>
      </c>
      <c r="M54" s="181">
        <v>6811</v>
      </c>
      <c r="N54" s="180">
        <v>139</v>
      </c>
      <c r="O54" s="180">
        <v>28</v>
      </c>
      <c r="P54" s="180">
        <v>36</v>
      </c>
      <c r="Q54" s="181">
        <v>203</v>
      </c>
      <c r="R54" s="134">
        <v>8116</v>
      </c>
      <c r="S54" s="180">
        <v>415</v>
      </c>
      <c r="T54" s="134">
        <v>8531</v>
      </c>
      <c r="U54" s="183">
        <v>6263</v>
      </c>
      <c r="V54" s="184">
        <f t="shared" si="3"/>
        <v>14794</v>
      </c>
      <c r="W54" s="106"/>
      <c r="X54" s="185"/>
      <c r="Y54" s="185"/>
    </row>
    <row r="55" spans="2:25" ht="13" customHeight="1" x14ac:dyDescent="0.2">
      <c r="B55" s="137" t="s">
        <v>101</v>
      </c>
      <c r="C55" s="137" t="s">
        <v>84</v>
      </c>
      <c r="D55" s="186">
        <v>96</v>
      </c>
      <c r="E55" s="186">
        <v>1</v>
      </c>
      <c r="F55" s="186">
        <v>7</v>
      </c>
      <c r="G55" s="187">
        <v>104</v>
      </c>
      <c r="H55" s="139">
        <v>0</v>
      </c>
      <c r="I55" s="139">
        <v>0</v>
      </c>
      <c r="J55" s="190">
        <v>0</v>
      </c>
      <c r="K55" s="139">
        <v>0</v>
      </c>
      <c r="L55" s="139">
        <v>0</v>
      </c>
      <c r="M55" s="190">
        <v>0</v>
      </c>
      <c r="N55" s="186">
        <v>13</v>
      </c>
      <c r="O55" s="186">
        <v>1</v>
      </c>
      <c r="P55" s="139">
        <v>0</v>
      </c>
      <c r="Q55" s="187">
        <v>14</v>
      </c>
      <c r="R55" s="138">
        <v>118</v>
      </c>
      <c r="S55" s="139">
        <v>0</v>
      </c>
      <c r="T55" s="138">
        <v>118</v>
      </c>
      <c r="U55" s="185">
        <v>44</v>
      </c>
      <c r="V55" s="184">
        <f t="shared" si="3"/>
        <v>162</v>
      </c>
      <c r="W55" s="106"/>
      <c r="X55" s="185"/>
      <c r="Y55" s="185"/>
    </row>
    <row r="56" spans="2:25" ht="13" customHeight="1" x14ac:dyDescent="0.2">
      <c r="B56" s="140"/>
      <c r="C56" s="141" t="s">
        <v>74</v>
      </c>
      <c r="D56" s="189">
        <v>549</v>
      </c>
      <c r="E56" s="189">
        <v>623</v>
      </c>
      <c r="F56" s="189">
        <v>19</v>
      </c>
      <c r="G56" s="189">
        <v>1191</v>
      </c>
      <c r="H56" s="189">
        <v>1</v>
      </c>
      <c r="I56" s="189">
        <v>14</v>
      </c>
      <c r="J56" s="189">
        <v>15</v>
      </c>
      <c r="K56" s="189">
        <v>3670</v>
      </c>
      <c r="L56" s="189">
        <v>3141</v>
      </c>
      <c r="M56" s="189">
        <v>6811</v>
      </c>
      <c r="N56" s="189">
        <v>152</v>
      </c>
      <c r="O56" s="189">
        <v>29</v>
      </c>
      <c r="P56" s="189">
        <v>36</v>
      </c>
      <c r="Q56" s="189">
        <v>217</v>
      </c>
      <c r="R56" s="189">
        <v>8234</v>
      </c>
      <c r="S56" s="189">
        <v>415</v>
      </c>
      <c r="T56" s="189">
        <v>8649</v>
      </c>
      <c r="U56" s="191">
        <v>6307</v>
      </c>
      <c r="V56" s="142">
        <f t="shared" si="3"/>
        <v>14956</v>
      </c>
      <c r="W56" s="106"/>
      <c r="X56" s="185"/>
      <c r="Y56" s="185"/>
    </row>
    <row r="57" spans="2:25" ht="13" customHeight="1" x14ac:dyDescent="0.2">
      <c r="B57" s="132" t="s">
        <v>102</v>
      </c>
      <c r="C57" s="132" t="s">
        <v>82</v>
      </c>
      <c r="D57" s="186">
        <v>0</v>
      </c>
      <c r="E57" s="186">
        <v>0</v>
      </c>
      <c r="F57" s="186">
        <v>0</v>
      </c>
      <c r="G57" s="192">
        <v>0</v>
      </c>
      <c r="H57" s="139">
        <v>0</v>
      </c>
      <c r="I57" s="139">
        <v>0</v>
      </c>
      <c r="J57" s="192">
        <v>0</v>
      </c>
      <c r="K57" s="139">
        <v>0</v>
      </c>
      <c r="L57" s="180">
        <v>1</v>
      </c>
      <c r="M57" s="181">
        <v>1</v>
      </c>
      <c r="N57" s="139">
        <v>0</v>
      </c>
      <c r="O57" s="139">
        <v>0</v>
      </c>
      <c r="P57" s="180">
        <v>1</v>
      </c>
      <c r="Q57" s="181">
        <v>1</v>
      </c>
      <c r="R57" s="134">
        <v>2</v>
      </c>
      <c r="S57" s="139">
        <v>0</v>
      </c>
      <c r="T57" s="134">
        <v>2</v>
      </c>
      <c r="U57" s="193">
        <v>0</v>
      </c>
      <c r="V57" s="184">
        <f t="shared" si="3"/>
        <v>2</v>
      </c>
      <c r="W57" s="106"/>
      <c r="X57" s="185"/>
      <c r="Y57" s="185"/>
    </row>
    <row r="58" spans="2:25" ht="13" customHeight="1" x14ac:dyDescent="0.2">
      <c r="B58" s="137" t="s">
        <v>103</v>
      </c>
      <c r="C58" s="137" t="s">
        <v>84</v>
      </c>
      <c r="D58" s="186">
        <v>0</v>
      </c>
      <c r="E58" s="186">
        <v>0</v>
      </c>
      <c r="F58" s="186">
        <v>0</v>
      </c>
      <c r="G58" s="190">
        <v>0</v>
      </c>
      <c r="H58" s="139">
        <v>0</v>
      </c>
      <c r="I58" s="139">
        <v>0</v>
      </c>
      <c r="J58" s="190">
        <v>0</v>
      </c>
      <c r="K58" s="139">
        <v>0</v>
      </c>
      <c r="L58" s="139">
        <v>0</v>
      </c>
      <c r="M58" s="190">
        <v>0</v>
      </c>
      <c r="N58" s="139">
        <v>0</v>
      </c>
      <c r="O58" s="139">
        <v>0</v>
      </c>
      <c r="P58" s="139">
        <v>0</v>
      </c>
      <c r="Q58" s="190">
        <v>0</v>
      </c>
      <c r="R58" s="143">
        <v>0</v>
      </c>
      <c r="S58" s="139">
        <v>0</v>
      </c>
      <c r="T58" s="143">
        <v>0</v>
      </c>
      <c r="U58" s="185">
        <v>0</v>
      </c>
      <c r="V58" s="184">
        <f t="shared" si="3"/>
        <v>0</v>
      </c>
      <c r="W58" s="106"/>
      <c r="X58" s="185"/>
      <c r="Y58" s="185"/>
    </row>
    <row r="59" spans="2:25" ht="13" customHeight="1" x14ac:dyDescent="0.2">
      <c r="B59" s="140"/>
      <c r="C59" s="141" t="s">
        <v>74</v>
      </c>
      <c r="D59" s="186">
        <v>0</v>
      </c>
      <c r="E59" s="186">
        <v>0</v>
      </c>
      <c r="F59" s="186">
        <v>0</v>
      </c>
      <c r="G59" s="194">
        <v>0</v>
      </c>
      <c r="H59" s="186">
        <v>0</v>
      </c>
      <c r="I59" s="186">
        <v>0</v>
      </c>
      <c r="J59" s="194">
        <v>0</v>
      </c>
      <c r="K59" s="186">
        <v>0</v>
      </c>
      <c r="L59" s="186">
        <v>1</v>
      </c>
      <c r="M59" s="189">
        <v>1</v>
      </c>
      <c r="N59" s="186">
        <v>0</v>
      </c>
      <c r="O59" s="186">
        <v>0</v>
      </c>
      <c r="P59" s="186">
        <v>1</v>
      </c>
      <c r="Q59" s="189">
        <v>1</v>
      </c>
      <c r="R59" s="142">
        <v>2</v>
      </c>
      <c r="S59" s="186">
        <v>0</v>
      </c>
      <c r="T59" s="142">
        <v>2</v>
      </c>
      <c r="U59" s="139">
        <v>0</v>
      </c>
      <c r="V59" s="142">
        <f t="shared" si="3"/>
        <v>2</v>
      </c>
      <c r="W59" s="106"/>
      <c r="X59" s="185"/>
      <c r="Y59" s="185"/>
    </row>
    <row r="60" spans="2:25" s="174" customFormat="1" ht="13" customHeight="1" x14ac:dyDescent="0.2">
      <c r="B60" s="91"/>
      <c r="C60" s="91" t="s">
        <v>82</v>
      </c>
      <c r="D60" s="195">
        <f>SUM(D51,D54,D57)</f>
        <v>800</v>
      </c>
      <c r="E60" s="195">
        <f t="shared" ref="E60:V61" si="4">SUM(E51,E54,E57)</f>
        <v>1222</v>
      </c>
      <c r="F60" s="195">
        <f t="shared" si="4"/>
        <v>15</v>
      </c>
      <c r="G60" s="195">
        <f t="shared" si="4"/>
        <v>2037</v>
      </c>
      <c r="H60" s="195">
        <f t="shared" si="4"/>
        <v>2</v>
      </c>
      <c r="I60" s="195">
        <f t="shared" si="4"/>
        <v>29</v>
      </c>
      <c r="J60" s="195">
        <f t="shared" si="4"/>
        <v>31</v>
      </c>
      <c r="K60" s="195">
        <f t="shared" si="4"/>
        <v>8919</v>
      </c>
      <c r="L60" s="195">
        <f t="shared" si="4"/>
        <v>7516</v>
      </c>
      <c r="M60" s="195">
        <f t="shared" si="4"/>
        <v>16435</v>
      </c>
      <c r="N60" s="195">
        <f t="shared" si="4"/>
        <v>285</v>
      </c>
      <c r="O60" s="195">
        <f t="shared" si="4"/>
        <v>61</v>
      </c>
      <c r="P60" s="195">
        <f t="shared" si="4"/>
        <v>81</v>
      </c>
      <c r="Q60" s="195">
        <f t="shared" si="4"/>
        <v>427</v>
      </c>
      <c r="R60" s="195">
        <f t="shared" si="4"/>
        <v>18930</v>
      </c>
      <c r="S60" s="195">
        <f t="shared" si="4"/>
        <v>902</v>
      </c>
      <c r="T60" s="195">
        <f t="shared" si="4"/>
        <v>19832</v>
      </c>
      <c r="U60" s="195">
        <f t="shared" si="4"/>
        <v>14904</v>
      </c>
      <c r="V60" s="195">
        <f t="shared" si="4"/>
        <v>34736</v>
      </c>
      <c r="W60" s="106"/>
      <c r="X60" s="196"/>
      <c r="Y60" s="196"/>
    </row>
    <row r="61" spans="2:25" s="174" customFormat="1" ht="13" customHeight="1" x14ac:dyDescent="0.2">
      <c r="B61" s="176" t="s">
        <v>104</v>
      </c>
      <c r="C61" s="176" t="s">
        <v>84</v>
      </c>
      <c r="D61" s="197">
        <f>SUM(D52,D55,D58)</f>
        <v>208</v>
      </c>
      <c r="E61" s="197">
        <f t="shared" si="4"/>
        <v>6</v>
      </c>
      <c r="F61" s="197">
        <f t="shared" si="4"/>
        <v>20</v>
      </c>
      <c r="G61" s="197">
        <f t="shared" si="4"/>
        <v>234</v>
      </c>
      <c r="H61" s="197">
        <f t="shared" si="4"/>
        <v>5</v>
      </c>
      <c r="I61" s="197">
        <f t="shared" si="4"/>
        <v>3</v>
      </c>
      <c r="J61" s="197">
        <f t="shared" si="4"/>
        <v>8</v>
      </c>
      <c r="K61" s="197">
        <f t="shared" si="4"/>
        <v>0</v>
      </c>
      <c r="L61" s="197">
        <f t="shared" si="4"/>
        <v>0</v>
      </c>
      <c r="M61" s="197">
        <f t="shared" si="4"/>
        <v>0</v>
      </c>
      <c r="N61" s="197">
        <f t="shared" si="4"/>
        <v>46</v>
      </c>
      <c r="O61" s="197">
        <f t="shared" si="4"/>
        <v>2</v>
      </c>
      <c r="P61" s="197">
        <f t="shared" si="4"/>
        <v>0</v>
      </c>
      <c r="Q61" s="197">
        <f t="shared" si="4"/>
        <v>48</v>
      </c>
      <c r="R61" s="197">
        <f t="shared" si="4"/>
        <v>290</v>
      </c>
      <c r="S61" s="197">
        <f t="shared" si="4"/>
        <v>0</v>
      </c>
      <c r="T61" s="197">
        <f t="shared" si="4"/>
        <v>290</v>
      </c>
      <c r="U61" s="197">
        <f t="shared" si="4"/>
        <v>75</v>
      </c>
      <c r="V61" s="197">
        <f t="shared" si="4"/>
        <v>365</v>
      </c>
      <c r="W61" s="106"/>
      <c r="X61" s="196"/>
      <c r="Y61" s="196"/>
    </row>
    <row r="62" spans="2:25" s="174" customFormat="1" ht="13" customHeight="1" x14ac:dyDescent="0.2">
      <c r="B62" s="95"/>
      <c r="C62" s="95" t="s">
        <v>74</v>
      </c>
      <c r="D62" s="198">
        <f>SUM(D60:D61)</f>
        <v>1008</v>
      </c>
      <c r="E62" s="198">
        <f t="shared" ref="E62:V62" si="5">SUM(E60:E61)</f>
        <v>1228</v>
      </c>
      <c r="F62" s="198">
        <f t="shared" si="5"/>
        <v>35</v>
      </c>
      <c r="G62" s="198">
        <f t="shared" si="5"/>
        <v>2271</v>
      </c>
      <c r="H62" s="198">
        <f t="shared" si="5"/>
        <v>7</v>
      </c>
      <c r="I62" s="198">
        <f t="shared" si="5"/>
        <v>32</v>
      </c>
      <c r="J62" s="198">
        <f t="shared" si="5"/>
        <v>39</v>
      </c>
      <c r="K62" s="198">
        <f t="shared" si="5"/>
        <v>8919</v>
      </c>
      <c r="L62" s="198">
        <f t="shared" si="5"/>
        <v>7516</v>
      </c>
      <c r="M62" s="198">
        <f t="shared" si="5"/>
        <v>16435</v>
      </c>
      <c r="N62" s="198">
        <f t="shared" si="5"/>
        <v>331</v>
      </c>
      <c r="O62" s="198">
        <f t="shared" si="5"/>
        <v>63</v>
      </c>
      <c r="P62" s="198">
        <f t="shared" si="5"/>
        <v>81</v>
      </c>
      <c r="Q62" s="198">
        <f t="shared" si="5"/>
        <v>475</v>
      </c>
      <c r="R62" s="198">
        <f t="shared" si="5"/>
        <v>19220</v>
      </c>
      <c r="S62" s="198">
        <f t="shared" si="5"/>
        <v>902</v>
      </c>
      <c r="T62" s="198">
        <f t="shared" si="5"/>
        <v>20122</v>
      </c>
      <c r="U62" s="198">
        <f t="shared" si="5"/>
        <v>14979</v>
      </c>
      <c r="V62" s="198">
        <f t="shared" si="5"/>
        <v>35101</v>
      </c>
      <c r="W62" s="106"/>
      <c r="X62" s="199"/>
      <c r="Y62" s="199"/>
    </row>
    <row r="63" spans="2:25" ht="13" customHeight="1" x14ac:dyDescent="0.2">
      <c r="B63" s="200" t="s">
        <v>105</v>
      </c>
      <c r="C63" s="132" t="s">
        <v>82</v>
      </c>
      <c r="D63" s="180">
        <v>26</v>
      </c>
      <c r="E63" s="180">
        <v>54</v>
      </c>
      <c r="F63" s="186">
        <v>0</v>
      </c>
      <c r="G63" s="181">
        <v>80</v>
      </c>
      <c r="H63" s="139">
        <v>1</v>
      </c>
      <c r="I63" s="180">
        <v>17</v>
      </c>
      <c r="J63" s="182">
        <v>18</v>
      </c>
      <c r="K63" s="180">
        <v>193</v>
      </c>
      <c r="L63" s="180">
        <v>221</v>
      </c>
      <c r="M63" s="182">
        <v>414</v>
      </c>
      <c r="N63" s="180">
        <v>22</v>
      </c>
      <c r="O63" s="180">
        <v>4</v>
      </c>
      <c r="P63" s="180">
        <v>5</v>
      </c>
      <c r="Q63" s="182">
        <v>31</v>
      </c>
      <c r="R63" s="134">
        <v>543</v>
      </c>
      <c r="S63" s="180">
        <v>12</v>
      </c>
      <c r="T63" s="134">
        <v>555</v>
      </c>
      <c r="U63" s="193">
        <v>546</v>
      </c>
      <c r="V63" s="184">
        <f t="shared" ref="V63:V71" si="6">G63+J63+M63+Q63+S63+U63</f>
        <v>1101</v>
      </c>
      <c r="W63" s="106"/>
      <c r="X63" s="185"/>
      <c r="Y63" s="185"/>
    </row>
    <row r="64" spans="2:25" ht="13" customHeight="1" x14ac:dyDescent="0.2">
      <c r="B64" s="201" t="s">
        <v>106</v>
      </c>
      <c r="C64" s="137" t="s">
        <v>84</v>
      </c>
      <c r="D64" s="186">
        <v>0</v>
      </c>
      <c r="E64" s="186">
        <v>0</v>
      </c>
      <c r="F64" s="186">
        <v>0</v>
      </c>
      <c r="G64" s="186">
        <v>0</v>
      </c>
      <c r="H64" s="139">
        <v>0</v>
      </c>
      <c r="I64" s="139">
        <v>0</v>
      </c>
      <c r="J64" s="139">
        <v>0</v>
      </c>
      <c r="K64" s="186">
        <v>0</v>
      </c>
      <c r="L64" s="139">
        <v>0</v>
      </c>
      <c r="M64" s="139">
        <v>0</v>
      </c>
      <c r="N64" s="186">
        <v>1</v>
      </c>
      <c r="O64" s="139">
        <v>0</v>
      </c>
      <c r="P64" s="139">
        <v>0</v>
      </c>
      <c r="Q64" s="202">
        <v>1</v>
      </c>
      <c r="R64" s="138">
        <v>1</v>
      </c>
      <c r="S64" s="139">
        <v>0</v>
      </c>
      <c r="T64" s="138">
        <v>1</v>
      </c>
      <c r="U64" s="185">
        <v>0</v>
      </c>
      <c r="V64" s="184">
        <f t="shared" si="6"/>
        <v>1</v>
      </c>
      <c r="W64" s="106"/>
      <c r="X64" s="185"/>
      <c r="Y64" s="185"/>
    </row>
    <row r="65" spans="2:25" ht="13" customHeight="1" x14ac:dyDescent="0.2">
      <c r="B65" s="140"/>
      <c r="C65" s="141" t="s">
        <v>74</v>
      </c>
      <c r="D65" s="189">
        <v>26</v>
      </c>
      <c r="E65" s="189">
        <v>54</v>
      </c>
      <c r="F65" s="203">
        <v>0</v>
      </c>
      <c r="G65" s="189">
        <v>80</v>
      </c>
      <c r="H65" s="189">
        <v>1</v>
      </c>
      <c r="I65" s="189">
        <v>17</v>
      </c>
      <c r="J65" s="189">
        <v>18</v>
      </c>
      <c r="K65" s="189">
        <v>193</v>
      </c>
      <c r="L65" s="189">
        <v>221</v>
      </c>
      <c r="M65" s="189">
        <v>414</v>
      </c>
      <c r="N65" s="189">
        <v>23</v>
      </c>
      <c r="O65" s="189">
        <v>4</v>
      </c>
      <c r="P65" s="189">
        <v>5</v>
      </c>
      <c r="Q65" s="189">
        <v>32</v>
      </c>
      <c r="R65" s="189">
        <v>544</v>
      </c>
      <c r="S65" s="189">
        <v>12</v>
      </c>
      <c r="T65" s="189">
        <v>556</v>
      </c>
      <c r="U65" s="191">
        <v>546</v>
      </c>
      <c r="V65" s="142">
        <f t="shared" si="6"/>
        <v>1102</v>
      </c>
      <c r="W65" s="106"/>
      <c r="X65" s="185"/>
      <c r="Y65" s="185"/>
    </row>
    <row r="66" spans="2:25" ht="13" customHeight="1" x14ac:dyDescent="0.2">
      <c r="B66" s="200"/>
      <c r="C66" s="132" t="s">
        <v>82</v>
      </c>
      <c r="D66" s="180">
        <v>82</v>
      </c>
      <c r="E66" s="180">
        <v>108</v>
      </c>
      <c r="F66" s="186">
        <v>1</v>
      </c>
      <c r="G66" s="181">
        <v>191</v>
      </c>
      <c r="H66" s="180">
        <v>2</v>
      </c>
      <c r="I66" s="180">
        <v>9</v>
      </c>
      <c r="J66" s="182">
        <v>11</v>
      </c>
      <c r="K66" s="180">
        <v>275</v>
      </c>
      <c r="L66" s="180">
        <v>343</v>
      </c>
      <c r="M66" s="182">
        <v>618</v>
      </c>
      <c r="N66" s="180">
        <v>50</v>
      </c>
      <c r="O66" s="180">
        <v>2</v>
      </c>
      <c r="P66" s="180">
        <v>18</v>
      </c>
      <c r="Q66" s="182">
        <v>70</v>
      </c>
      <c r="R66" s="134">
        <v>890</v>
      </c>
      <c r="S66" s="180">
        <v>23</v>
      </c>
      <c r="T66" s="134">
        <v>913</v>
      </c>
      <c r="U66" s="183">
        <v>930</v>
      </c>
      <c r="V66" s="184">
        <f t="shared" si="6"/>
        <v>1843</v>
      </c>
      <c r="W66" s="106"/>
      <c r="X66" s="185"/>
      <c r="Y66" s="185"/>
    </row>
    <row r="67" spans="2:25" ht="13" customHeight="1" x14ac:dyDescent="0.2">
      <c r="B67" s="201" t="s">
        <v>107</v>
      </c>
      <c r="C67" s="137" t="s">
        <v>84</v>
      </c>
      <c r="D67" s="186">
        <v>0</v>
      </c>
      <c r="E67" s="186">
        <v>0</v>
      </c>
      <c r="F67" s="186">
        <v>0</v>
      </c>
      <c r="G67" s="186">
        <v>0</v>
      </c>
      <c r="H67" s="139">
        <v>0</v>
      </c>
      <c r="I67" s="139">
        <v>0</v>
      </c>
      <c r="J67" s="139">
        <v>0</v>
      </c>
      <c r="K67" s="139">
        <v>0</v>
      </c>
      <c r="L67" s="139">
        <v>0</v>
      </c>
      <c r="M67" s="139">
        <v>0</v>
      </c>
      <c r="N67" s="186">
        <v>2</v>
      </c>
      <c r="O67" s="186">
        <v>0</v>
      </c>
      <c r="P67" s="139">
        <v>0</v>
      </c>
      <c r="Q67" s="188">
        <v>2</v>
      </c>
      <c r="R67" s="138">
        <v>2</v>
      </c>
      <c r="S67" s="139">
        <v>0</v>
      </c>
      <c r="T67" s="138">
        <v>2</v>
      </c>
      <c r="U67" s="185">
        <v>5</v>
      </c>
      <c r="V67" s="184">
        <f t="shared" si="6"/>
        <v>7</v>
      </c>
      <c r="W67" s="106"/>
      <c r="X67" s="185"/>
      <c r="Y67" s="185"/>
    </row>
    <row r="68" spans="2:25" ht="13" customHeight="1" x14ac:dyDescent="0.2">
      <c r="B68" s="140"/>
      <c r="C68" s="141" t="s">
        <v>74</v>
      </c>
      <c r="D68" s="189">
        <v>82</v>
      </c>
      <c r="E68" s="189">
        <v>108</v>
      </c>
      <c r="F68" s="186">
        <v>1</v>
      </c>
      <c r="G68" s="189">
        <v>191</v>
      </c>
      <c r="H68" s="189">
        <v>2</v>
      </c>
      <c r="I68" s="189">
        <v>9</v>
      </c>
      <c r="J68" s="189">
        <v>11</v>
      </c>
      <c r="K68" s="189">
        <v>275</v>
      </c>
      <c r="L68" s="189">
        <v>343</v>
      </c>
      <c r="M68" s="189">
        <v>618</v>
      </c>
      <c r="N68" s="189">
        <v>52</v>
      </c>
      <c r="O68" s="189">
        <v>2</v>
      </c>
      <c r="P68" s="189">
        <v>18</v>
      </c>
      <c r="Q68" s="189">
        <v>72</v>
      </c>
      <c r="R68" s="189">
        <v>892</v>
      </c>
      <c r="S68" s="189">
        <v>23</v>
      </c>
      <c r="T68" s="189">
        <v>915</v>
      </c>
      <c r="U68" s="191">
        <v>935</v>
      </c>
      <c r="V68" s="142">
        <f t="shared" si="6"/>
        <v>1850</v>
      </c>
      <c r="W68" s="106"/>
      <c r="X68" s="185"/>
      <c r="Y68" s="185"/>
    </row>
    <row r="69" spans="2:25" ht="13" customHeight="1" x14ac:dyDescent="0.2">
      <c r="B69" s="200" t="s">
        <v>105</v>
      </c>
      <c r="C69" s="132" t="s">
        <v>82</v>
      </c>
      <c r="D69" s="139">
        <v>0</v>
      </c>
      <c r="E69" s="139">
        <v>0</v>
      </c>
      <c r="F69" s="204">
        <v>0</v>
      </c>
      <c r="G69" s="192">
        <v>0</v>
      </c>
      <c r="H69" s="139">
        <v>0</v>
      </c>
      <c r="I69" s="139">
        <v>0</v>
      </c>
      <c r="J69" s="205">
        <v>0</v>
      </c>
      <c r="K69" s="139">
        <v>0</v>
      </c>
      <c r="L69" s="139">
        <v>0</v>
      </c>
      <c r="M69" s="205">
        <v>0</v>
      </c>
      <c r="N69" s="139">
        <v>0</v>
      </c>
      <c r="O69" s="139">
        <v>0</v>
      </c>
      <c r="P69" s="180">
        <v>1</v>
      </c>
      <c r="Q69" s="182">
        <v>1</v>
      </c>
      <c r="R69" s="134">
        <v>1</v>
      </c>
      <c r="S69" s="139">
        <v>0</v>
      </c>
      <c r="T69" s="134">
        <v>1</v>
      </c>
      <c r="U69" s="193">
        <v>0</v>
      </c>
      <c r="V69" s="184">
        <f t="shared" si="6"/>
        <v>1</v>
      </c>
      <c r="W69" s="106"/>
      <c r="X69" s="185"/>
      <c r="Y69" s="185"/>
    </row>
    <row r="70" spans="2:25" ht="13" customHeight="1" x14ac:dyDescent="0.2">
      <c r="B70" s="201" t="s">
        <v>103</v>
      </c>
      <c r="C70" s="137" t="s">
        <v>84</v>
      </c>
      <c r="D70" s="139">
        <v>0</v>
      </c>
      <c r="E70" s="139">
        <v>0</v>
      </c>
      <c r="F70" s="139">
        <v>0</v>
      </c>
      <c r="G70" s="186">
        <v>0</v>
      </c>
      <c r="H70" s="139">
        <v>0</v>
      </c>
      <c r="I70" s="139">
        <v>0</v>
      </c>
      <c r="J70" s="139">
        <v>0</v>
      </c>
      <c r="K70" s="139">
        <v>0</v>
      </c>
      <c r="L70" s="139">
        <v>0</v>
      </c>
      <c r="M70" s="139">
        <v>0</v>
      </c>
      <c r="N70" s="139">
        <v>0</v>
      </c>
      <c r="O70" s="139">
        <v>0</v>
      </c>
      <c r="P70" s="139">
        <v>0</v>
      </c>
      <c r="Q70" s="202">
        <v>0</v>
      </c>
      <c r="R70" s="143">
        <v>0</v>
      </c>
      <c r="S70" s="139">
        <v>0</v>
      </c>
      <c r="T70" s="143">
        <v>0</v>
      </c>
      <c r="U70" s="185">
        <v>0</v>
      </c>
      <c r="V70" s="184">
        <f t="shared" si="6"/>
        <v>0</v>
      </c>
      <c r="W70" s="106"/>
      <c r="X70" s="185"/>
      <c r="Y70" s="185"/>
    </row>
    <row r="71" spans="2:25" ht="13" customHeight="1" x14ac:dyDescent="0.2">
      <c r="B71" s="140"/>
      <c r="C71" s="141" t="s">
        <v>74</v>
      </c>
      <c r="D71" s="194">
        <v>0</v>
      </c>
      <c r="E71" s="194">
        <v>0</v>
      </c>
      <c r="F71" s="194">
        <v>0</v>
      </c>
      <c r="G71" s="194">
        <v>0</v>
      </c>
      <c r="H71" s="194">
        <v>0</v>
      </c>
      <c r="I71" s="194">
        <v>0</v>
      </c>
      <c r="J71" s="194">
        <v>0</v>
      </c>
      <c r="K71" s="194">
        <v>0</v>
      </c>
      <c r="L71" s="194">
        <v>0</v>
      </c>
      <c r="M71" s="194">
        <v>0</v>
      </c>
      <c r="N71" s="194">
        <v>0</v>
      </c>
      <c r="O71" s="194">
        <v>0</v>
      </c>
      <c r="P71" s="189">
        <v>1</v>
      </c>
      <c r="Q71" s="189">
        <v>1</v>
      </c>
      <c r="R71" s="142">
        <v>1</v>
      </c>
      <c r="S71" s="194">
        <v>0</v>
      </c>
      <c r="T71" s="142">
        <v>1</v>
      </c>
      <c r="U71" s="139">
        <v>0</v>
      </c>
      <c r="V71" s="142">
        <f t="shared" si="6"/>
        <v>1</v>
      </c>
      <c r="W71" s="106"/>
      <c r="X71" s="185"/>
      <c r="Y71" s="185"/>
    </row>
    <row r="72" spans="2:25" s="174" customFormat="1" ht="13" customHeight="1" x14ac:dyDescent="0.2">
      <c r="B72" s="206"/>
      <c r="C72" s="91" t="s">
        <v>82</v>
      </c>
      <c r="D72" s="195">
        <f>SUM(D63,D66,D69)</f>
        <v>108</v>
      </c>
      <c r="E72" s="195">
        <f t="shared" ref="E72:V73" si="7">SUM(E63,E66,E69)</f>
        <v>162</v>
      </c>
      <c r="F72" s="195">
        <f t="shared" si="7"/>
        <v>1</v>
      </c>
      <c r="G72" s="195">
        <f t="shared" si="7"/>
        <v>271</v>
      </c>
      <c r="H72" s="195">
        <f t="shared" si="7"/>
        <v>3</v>
      </c>
      <c r="I72" s="195">
        <f t="shared" si="7"/>
        <v>26</v>
      </c>
      <c r="J72" s="195">
        <f t="shared" si="7"/>
        <v>29</v>
      </c>
      <c r="K72" s="195">
        <f t="shared" si="7"/>
        <v>468</v>
      </c>
      <c r="L72" s="195">
        <f t="shared" si="7"/>
        <v>564</v>
      </c>
      <c r="M72" s="195">
        <f t="shared" si="7"/>
        <v>1032</v>
      </c>
      <c r="N72" s="195">
        <f t="shared" si="7"/>
        <v>72</v>
      </c>
      <c r="O72" s="195">
        <f t="shared" si="7"/>
        <v>6</v>
      </c>
      <c r="P72" s="195">
        <f t="shared" si="7"/>
        <v>24</v>
      </c>
      <c r="Q72" s="195">
        <f t="shared" si="7"/>
        <v>102</v>
      </c>
      <c r="R72" s="195">
        <f t="shared" si="7"/>
        <v>1434</v>
      </c>
      <c r="S72" s="195">
        <f t="shared" si="7"/>
        <v>35</v>
      </c>
      <c r="T72" s="195">
        <f t="shared" si="7"/>
        <v>1469</v>
      </c>
      <c r="U72" s="195">
        <f t="shared" si="7"/>
        <v>1476</v>
      </c>
      <c r="V72" s="195">
        <f t="shared" si="7"/>
        <v>2945</v>
      </c>
      <c r="W72" s="106"/>
      <c r="X72" s="196"/>
      <c r="Y72" s="196"/>
    </row>
    <row r="73" spans="2:25" s="174" customFormat="1" ht="13" customHeight="1" x14ac:dyDescent="0.2">
      <c r="B73" s="207" t="s">
        <v>108</v>
      </c>
      <c r="C73" s="176" t="s">
        <v>84</v>
      </c>
      <c r="D73" s="208">
        <f>SUM(D64,D67,D70)</f>
        <v>0</v>
      </c>
      <c r="E73" s="208">
        <f t="shared" si="7"/>
        <v>0</v>
      </c>
      <c r="F73" s="208">
        <f t="shared" si="7"/>
        <v>0</v>
      </c>
      <c r="G73" s="208">
        <f t="shared" si="7"/>
        <v>0</v>
      </c>
      <c r="H73" s="208">
        <f t="shared" si="7"/>
        <v>0</v>
      </c>
      <c r="I73" s="208">
        <f t="shared" si="7"/>
        <v>0</v>
      </c>
      <c r="J73" s="208">
        <f>SUM(J64,J67,J70)</f>
        <v>0</v>
      </c>
      <c r="K73" s="208">
        <f t="shared" si="7"/>
        <v>0</v>
      </c>
      <c r="L73" s="208">
        <f t="shared" si="7"/>
        <v>0</v>
      </c>
      <c r="M73" s="208">
        <f t="shared" si="7"/>
        <v>0</v>
      </c>
      <c r="N73" s="208">
        <f t="shared" si="7"/>
        <v>3</v>
      </c>
      <c r="O73" s="208">
        <f t="shared" si="7"/>
        <v>0</v>
      </c>
      <c r="P73" s="208">
        <f t="shared" si="7"/>
        <v>0</v>
      </c>
      <c r="Q73" s="208">
        <f t="shared" si="7"/>
        <v>3</v>
      </c>
      <c r="R73" s="208">
        <f t="shared" si="7"/>
        <v>3</v>
      </c>
      <c r="S73" s="208">
        <f t="shared" si="7"/>
        <v>0</v>
      </c>
      <c r="T73" s="208">
        <f t="shared" si="7"/>
        <v>3</v>
      </c>
      <c r="U73" s="208">
        <f t="shared" si="7"/>
        <v>5</v>
      </c>
      <c r="V73" s="208">
        <f t="shared" si="7"/>
        <v>8</v>
      </c>
      <c r="W73" s="106"/>
      <c r="X73" s="196"/>
      <c r="Y73" s="196"/>
    </row>
    <row r="74" spans="2:25" s="174" customFormat="1" ht="13" customHeight="1" x14ac:dyDescent="0.2">
      <c r="B74" s="209"/>
      <c r="C74" s="95" t="s">
        <v>74</v>
      </c>
      <c r="D74" s="198">
        <f>SUM(D72:D73)</f>
        <v>108</v>
      </c>
      <c r="E74" s="198">
        <f t="shared" ref="E74:V74" si="8">SUM(E72:E73)</f>
        <v>162</v>
      </c>
      <c r="F74" s="198">
        <f t="shared" si="8"/>
        <v>1</v>
      </c>
      <c r="G74" s="198">
        <f t="shared" si="8"/>
        <v>271</v>
      </c>
      <c r="H74" s="198">
        <f t="shared" si="8"/>
        <v>3</v>
      </c>
      <c r="I74" s="198">
        <f t="shared" si="8"/>
        <v>26</v>
      </c>
      <c r="J74" s="198">
        <f t="shared" si="8"/>
        <v>29</v>
      </c>
      <c r="K74" s="198">
        <f t="shared" si="8"/>
        <v>468</v>
      </c>
      <c r="L74" s="198">
        <f t="shared" si="8"/>
        <v>564</v>
      </c>
      <c r="M74" s="198">
        <f t="shared" si="8"/>
        <v>1032</v>
      </c>
      <c r="N74" s="198">
        <f t="shared" si="8"/>
        <v>75</v>
      </c>
      <c r="O74" s="198">
        <f t="shared" si="8"/>
        <v>6</v>
      </c>
      <c r="P74" s="198">
        <f t="shared" si="8"/>
        <v>24</v>
      </c>
      <c r="Q74" s="198">
        <f t="shared" si="8"/>
        <v>105</v>
      </c>
      <c r="R74" s="198">
        <f t="shared" si="8"/>
        <v>1437</v>
      </c>
      <c r="S74" s="198">
        <f t="shared" si="8"/>
        <v>35</v>
      </c>
      <c r="T74" s="198">
        <f t="shared" si="8"/>
        <v>1472</v>
      </c>
      <c r="U74" s="198">
        <f t="shared" si="8"/>
        <v>1481</v>
      </c>
      <c r="V74" s="198">
        <f t="shared" si="8"/>
        <v>2953</v>
      </c>
      <c r="W74" s="106"/>
      <c r="X74" s="199"/>
      <c r="Y74" s="199"/>
    </row>
    <row r="75" spans="2:25" ht="13" customHeight="1" x14ac:dyDescent="0.2">
      <c r="B75" s="201" t="s">
        <v>109</v>
      </c>
      <c r="C75" s="137" t="s">
        <v>82</v>
      </c>
      <c r="D75" s="186">
        <v>27</v>
      </c>
      <c r="E75" s="186">
        <v>53</v>
      </c>
      <c r="F75" s="204">
        <v>0</v>
      </c>
      <c r="G75" s="181">
        <v>80</v>
      </c>
      <c r="H75" s="139">
        <v>0</v>
      </c>
      <c r="I75" s="186">
        <v>3</v>
      </c>
      <c r="J75" s="182">
        <v>3</v>
      </c>
      <c r="K75" s="186">
        <v>317</v>
      </c>
      <c r="L75" s="186">
        <v>312</v>
      </c>
      <c r="M75" s="182">
        <v>629</v>
      </c>
      <c r="N75" s="186">
        <v>19</v>
      </c>
      <c r="O75" s="186">
        <v>2</v>
      </c>
      <c r="P75" s="186">
        <v>6</v>
      </c>
      <c r="Q75" s="182">
        <v>27</v>
      </c>
      <c r="R75" s="134">
        <v>739</v>
      </c>
      <c r="S75" s="186">
        <v>23</v>
      </c>
      <c r="T75" s="134">
        <v>762</v>
      </c>
      <c r="U75" s="193">
        <v>719</v>
      </c>
      <c r="V75" s="184">
        <f t="shared" ref="V75:V86" si="9">G75+J75+M75+Q75+S75+U75</f>
        <v>1481</v>
      </c>
      <c r="W75" s="106"/>
      <c r="X75" s="185"/>
      <c r="Y75" s="185"/>
    </row>
    <row r="76" spans="2:25" ht="13" customHeight="1" x14ac:dyDescent="0.2">
      <c r="B76" s="201" t="s">
        <v>110</v>
      </c>
      <c r="C76" s="137" t="s">
        <v>84</v>
      </c>
      <c r="D76" s="186">
        <v>0</v>
      </c>
      <c r="E76" s="186">
        <v>0</v>
      </c>
      <c r="F76" s="139">
        <v>0</v>
      </c>
      <c r="G76" s="186">
        <v>0</v>
      </c>
      <c r="H76" s="139">
        <v>0</v>
      </c>
      <c r="I76" s="186">
        <v>2</v>
      </c>
      <c r="J76" s="139">
        <v>2</v>
      </c>
      <c r="K76" s="186">
        <v>1</v>
      </c>
      <c r="L76" s="186">
        <v>3</v>
      </c>
      <c r="M76" s="139">
        <v>4</v>
      </c>
      <c r="N76" s="186">
        <v>0</v>
      </c>
      <c r="O76" s="139">
        <v>0</v>
      </c>
      <c r="P76" s="139">
        <v>0</v>
      </c>
      <c r="Q76" s="202">
        <v>0</v>
      </c>
      <c r="R76" s="138">
        <v>6</v>
      </c>
      <c r="S76" s="139">
        <v>0</v>
      </c>
      <c r="T76" s="138">
        <v>6</v>
      </c>
      <c r="U76" s="185">
        <v>3</v>
      </c>
      <c r="V76" s="184">
        <f t="shared" si="9"/>
        <v>9</v>
      </c>
      <c r="W76" s="106"/>
      <c r="X76" s="185"/>
      <c r="Y76" s="185"/>
    </row>
    <row r="77" spans="2:25" ht="13" customHeight="1" x14ac:dyDescent="0.2">
      <c r="B77" s="140"/>
      <c r="C77" s="141" t="s">
        <v>74</v>
      </c>
      <c r="D77" s="189">
        <v>27</v>
      </c>
      <c r="E77" s="189">
        <v>53</v>
      </c>
      <c r="F77" s="194">
        <v>0</v>
      </c>
      <c r="G77" s="189">
        <v>80</v>
      </c>
      <c r="H77" s="194">
        <v>0</v>
      </c>
      <c r="I77" s="189">
        <v>5</v>
      </c>
      <c r="J77" s="189">
        <v>5</v>
      </c>
      <c r="K77" s="189">
        <v>318</v>
      </c>
      <c r="L77" s="189">
        <v>315</v>
      </c>
      <c r="M77" s="189">
        <v>633</v>
      </c>
      <c r="N77" s="189">
        <v>19</v>
      </c>
      <c r="O77" s="189">
        <v>2</v>
      </c>
      <c r="P77" s="189">
        <v>6</v>
      </c>
      <c r="Q77" s="189">
        <v>27</v>
      </c>
      <c r="R77" s="189">
        <v>745</v>
      </c>
      <c r="S77" s="189">
        <v>23</v>
      </c>
      <c r="T77" s="189">
        <v>768</v>
      </c>
      <c r="U77" s="191">
        <v>722</v>
      </c>
      <c r="V77" s="142">
        <f t="shared" si="9"/>
        <v>1490</v>
      </c>
      <c r="W77" s="106"/>
      <c r="X77" s="185"/>
      <c r="Y77" s="185"/>
    </row>
    <row r="78" spans="2:25" ht="13" customHeight="1" x14ac:dyDescent="0.2">
      <c r="B78" s="200"/>
      <c r="C78" s="132" t="s">
        <v>82</v>
      </c>
      <c r="D78" s="180">
        <v>185</v>
      </c>
      <c r="E78" s="180">
        <v>306</v>
      </c>
      <c r="F78" s="180">
        <v>1</v>
      </c>
      <c r="G78" s="181">
        <v>492</v>
      </c>
      <c r="H78" s="180">
        <v>7</v>
      </c>
      <c r="I78" s="180">
        <v>13</v>
      </c>
      <c r="J78" s="182">
        <v>20</v>
      </c>
      <c r="K78" s="180">
        <v>1452</v>
      </c>
      <c r="L78" s="180">
        <v>1405</v>
      </c>
      <c r="M78" s="182">
        <v>2857</v>
      </c>
      <c r="N78" s="180">
        <v>80</v>
      </c>
      <c r="O78" s="180">
        <v>15</v>
      </c>
      <c r="P78" s="180">
        <v>68</v>
      </c>
      <c r="Q78" s="182">
        <v>163</v>
      </c>
      <c r="R78" s="134">
        <v>3532</v>
      </c>
      <c r="S78" s="180">
        <v>186</v>
      </c>
      <c r="T78" s="134">
        <v>3718</v>
      </c>
      <c r="U78" s="183">
        <v>3322</v>
      </c>
      <c r="V78" s="184">
        <f t="shared" si="9"/>
        <v>7040</v>
      </c>
      <c r="W78" s="106"/>
      <c r="X78" s="185"/>
      <c r="Y78" s="185"/>
    </row>
    <row r="79" spans="2:25" ht="13" customHeight="1" x14ac:dyDescent="0.2">
      <c r="B79" s="201" t="s">
        <v>111</v>
      </c>
      <c r="C79" s="137" t="s">
        <v>84</v>
      </c>
      <c r="D79" s="186">
        <v>37</v>
      </c>
      <c r="E79" s="186">
        <v>2</v>
      </c>
      <c r="F79" s="139">
        <v>1</v>
      </c>
      <c r="G79" s="186">
        <v>40</v>
      </c>
      <c r="H79" s="139">
        <v>0</v>
      </c>
      <c r="I79" s="186">
        <v>0</v>
      </c>
      <c r="J79" s="139">
        <v>0</v>
      </c>
      <c r="K79" s="139">
        <v>2</v>
      </c>
      <c r="L79" s="186">
        <v>5</v>
      </c>
      <c r="M79" s="139">
        <v>7</v>
      </c>
      <c r="N79" s="186">
        <v>14</v>
      </c>
      <c r="O79" s="139">
        <v>0</v>
      </c>
      <c r="P79" s="139">
        <v>0</v>
      </c>
      <c r="Q79" s="188">
        <v>14</v>
      </c>
      <c r="R79" s="138">
        <v>61</v>
      </c>
      <c r="S79" s="139">
        <v>0</v>
      </c>
      <c r="T79" s="138">
        <v>61</v>
      </c>
      <c r="U79" s="185">
        <v>9</v>
      </c>
      <c r="V79" s="184">
        <f t="shared" si="9"/>
        <v>70</v>
      </c>
      <c r="W79" s="106"/>
      <c r="X79" s="185"/>
      <c r="Y79" s="185"/>
    </row>
    <row r="80" spans="2:25" ht="13" customHeight="1" x14ac:dyDescent="0.2">
      <c r="B80" s="140"/>
      <c r="C80" s="141" t="s">
        <v>74</v>
      </c>
      <c r="D80" s="189">
        <v>222</v>
      </c>
      <c r="E80" s="189">
        <v>308</v>
      </c>
      <c r="F80" s="189">
        <v>2</v>
      </c>
      <c r="G80" s="189">
        <v>532</v>
      </c>
      <c r="H80" s="189">
        <v>7</v>
      </c>
      <c r="I80" s="189">
        <v>13</v>
      </c>
      <c r="J80" s="189">
        <v>20</v>
      </c>
      <c r="K80" s="189">
        <v>1454</v>
      </c>
      <c r="L80" s="189">
        <v>1410</v>
      </c>
      <c r="M80" s="189">
        <v>2864</v>
      </c>
      <c r="N80" s="189">
        <v>94</v>
      </c>
      <c r="O80" s="189">
        <v>15</v>
      </c>
      <c r="P80" s="189">
        <v>68</v>
      </c>
      <c r="Q80" s="189">
        <v>177</v>
      </c>
      <c r="R80" s="142">
        <v>3593</v>
      </c>
      <c r="S80" s="189">
        <v>186</v>
      </c>
      <c r="T80" s="142">
        <v>3779</v>
      </c>
      <c r="U80" s="191">
        <v>3331</v>
      </c>
      <c r="V80" s="142">
        <f t="shared" si="9"/>
        <v>7110</v>
      </c>
      <c r="W80" s="106"/>
      <c r="X80" s="185"/>
      <c r="Y80" s="185"/>
    </row>
    <row r="81" spans="2:25" ht="13" customHeight="1" x14ac:dyDescent="0.2">
      <c r="B81" s="200"/>
      <c r="C81" s="132" t="s">
        <v>82</v>
      </c>
      <c r="D81" s="180">
        <v>238</v>
      </c>
      <c r="E81" s="180">
        <v>509</v>
      </c>
      <c r="F81" s="139">
        <v>46</v>
      </c>
      <c r="G81" s="181">
        <v>793</v>
      </c>
      <c r="H81" s="139">
        <v>1</v>
      </c>
      <c r="I81" s="180">
        <v>7</v>
      </c>
      <c r="J81" s="182">
        <v>8</v>
      </c>
      <c r="K81" s="180">
        <v>2815</v>
      </c>
      <c r="L81" s="180">
        <v>2591</v>
      </c>
      <c r="M81" s="182">
        <v>5406</v>
      </c>
      <c r="N81" s="180">
        <v>76</v>
      </c>
      <c r="O81" s="180">
        <v>17</v>
      </c>
      <c r="P81" s="180">
        <v>10</v>
      </c>
      <c r="Q81" s="182">
        <v>103</v>
      </c>
      <c r="R81" s="134">
        <v>6310</v>
      </c>
      <c r="S81" s="180">
        <v>316</v>
      </c>
      <c r="T81" s="134">
        <v>6626</v>
      </c>
      <c r="U81" s="183">
        <v>5656</v>
      </c>
      <c r="V81" s="184">
        <f t="shared" si="9"/>
        <v>12282</v>
      </c>
      <c r="W81" s="106"/>
      <c r="X81" s="185"/>
      <c r="Y81" s="185"/>
    </row>
    <row r="82" spans="2:25" ht="13" customHeight="1" x14ac:dyDescent="0.2">
      <c r="B82" s="201" t="s">
        <v>112</v>
      </c>
      <c r="C82" s="137" t="s">
        <v>84</v>
      </c>
      <c r="D82" s="186">
        <v>124</v>
      </c>
      <c r="E82" s="186">
        <v>7</v>
      </c>
      <c r="F82" s="186">
        <v>4</v>
      </c>
      <c r="G82" s="186">
        <v>135</v>
      </c>
      <c r="H82" s="139">
        <v>0</v>
      </c>
      <c r="I82" s="186">
        <v>3</v>
      </c>
      <c r="J82" s="139">
        <v>3</v>
      </c>
      <c r="K82" s="139">
        <v>2</v>
      </c>
      <c r="L82" s="186">
        <v>3</v>
      </c>
      <c r="M82" s="139">
        <v>5</v>
      </c>
      <c r="N82" s="186">
        <v>3</v>
      </c>
      <c r="O82" s="139">
        <v>0</v>
      </c>
      <c r="P82" s="139">
        <v>0</v>
      </c>
      <c r="Q82" s="188">
        <v>3</v>
      </c>
      <c r="R82" s="138">
        <v>146</v>
      </c>
      <c r="S82" s="139">
        <v>0</v>
      </c>
      <c r="T82" s="138">
        <v>146</v>
      </c>
      <c r="U82" s="185">
        <v>26</v>
      </c>
      <c r="V82" s="184">
        <f t="shared" si="9"/>
        <v>172</v>
      </c>
      <c r="W82" s="106"/>
      <c r="X82" s="185"/>
      <c r="Y82" s="185"/>
    </row>
    <row r="83" spans="2:25" ht="13" customHeight="1" x14ac:dyDescent="0.2">
      <c r="B83" s="140"/>
      <c r="C83" s="141" t="s">
        <v>74</v>
      </c>
      <c r="D83" s="189">
        <v>362</v>
      </c>
      <c r="E83" s="189">
        <v>516</v>
      </c>
      <c r="F83" s="189">
        <v>50</v>
      </c>
      <c r="G83" s="189">
        <v>928</v>
      </c>
      <c r="H83" s="189">
        <v>1</v>
      </c>
      <c r="I83" s="189">
        <v>10</v>
      </c>
      <c r="J83" s="189">
        <v>11</v>
      </c>
      <c r="K83" s="189">
        <v>2817</v>
      </c>
      <c r="L83" s="189">
        <v>2594</v>
      </c>
      <c r="M83" s="189">
        <v>5411</v>
      </c>
      <c r="N83" s="189">
        <v>79</v>
      </c>
      <c r="O83" s="189">
        <v>17</v>
      </c>
      <c r="P83" s="189">
        <v>10</v>
      </c>
      <c r="Q83" s="189">
        <v>106</v>
      </c>
      <c r="R83" s="189">
        <v>6456</v>
      </c>
      <c r="S83" s="189">
        <v>316</v>
      </c>
      <c r="T83" s="189">
        <v>6772</v>
      </c>
      <c r="U83" s="191">
        <v>5682</v>
      </c>
      <c r="V83" s="142">
        <f t="shared" si="9"/>
        <v>12454</v>
      </c>
      <c r="W83" s="106"/>
      <c r="X83" s="185"/>
      <c r="Y83" s="185"/>
    </row>
    <row r="84" spans="2:25" ht="13" customHeight="1" x14ac:dyDescent="0.2">
      <c r="B84" s="200" t="s">
        <v>109</v>
      </c>
      <c r="C84" s="132" t="s">
        <v>82</v>
      </c>
      <c r="D84" s="139">
        <v>0</v>
      </c>
      <c r="E84" s="139">
        <v>0</v>
      </c>
      <c r="F84" s="139">
        <v>0</v>
      </c>
      <c r="G84" s="192">
        <v>0</v>
      </c>
      <c r="H84" s="204">
        <v>0</v>
      </c>
      <c r="I84" s="139">
        <v>0</v>
      </c>
      <c r="J84" s="205">
        <v>0</v>
      </c>
      <c r="K84" s="139">
        <v>0</v>
      </c>
      <c r="L84" s="139">
        <v>0</v>
      </c>
      <c r="M84" s="205">
        <v>0</v>
      </c>
      <c r="N84" s="139">
        <v>0</v>
      </c>
      <c r="O84" s="139">
        <v>0</v>
      </c>
      <c r="P84" s="139">
        <v>0</v>
      </c>
      <c r="Q84" s="205">
        <v>0</v>
      </c>
      <c r="R84" s="210">
        <v>0</v>
      </c>
      <c r="S84" s="139">
        <v>0</v>
      </c>
      <c r="T84" s="210">
        <v>0</v>
      </c>
      <c r="U84" s="211">
        <v>0</v>
      </c>
      <c r="V84" s="212">
        <f t="shared" si="9"/>
        <v>0</v>
      </c>
      <c r="W84" s="106"/>
      <c r="X84" s="185"/>
      <c r="Y84" s="185"/>
    </row>
    <row r="85" spans="2:25" ht="13" customHeight="1" x14ac:dyDescent="0.2">
      <c r="B85" s="201" t="s">
        <v>103</v>
      </c>
      <c r="C85" s="137" t="s">
        <v>84</v>
      </c>
      <c r="D85" s="139">
        <v>0</v>
      </c>
      <c r="E85" s="139">
        <v>0</v>
      </c>
      <c r="F85" s="139">
        <v>0</v>
      </c>
      <c r="G85" s="186">
        <v>0</v>
      </c>
      <c r="H85" s="139">
        <v>0</v>
      </c>
      <c r="I85" s="139">
        <v>0</v>
      </c>
      <c r="J85" s="139">
        <v>0</v>
      </c>
      <c r="K85" s="139">
        <v>0</v>
      </c>
      <c r="L85" s="139">
        <v>0</v>
      </c>
      <c r="M85" s="139">
        <v>0</v>
      </c>
      <c r="N85" s="139">
        <v>0</v>
      </c>
      <c r="O85" s="139">
        <v>0</v>
      </c>
      <c r="P85" s="139">
        <v>0</v>
      </c>
      <c r="Q85" s="202">
        <v>0</v>
      </c>
      <c r="R85" s="143">
        <v>0</v>
      </c>
      <c r="S85" s="139">
        <v>0</v>
      </c>
      <c r="T85" s="143">
        <v>0</v>
      </c>
      <c r="U85" s="185">
        <v>0</v>
      </c>
      <c r="V85" s="184">
        <f t="shared" si="9"/>
        <v>0</v>
      </c>
      <c r="W85" s="106"/>
      <c r="X85" s="185"/>
      <c r="Y85" s="185"/>
    </row>
    <row r="86" spans="2:25" ht="13" customHeight="1" x14ac:dyDescent="0.2">
      <c r="B86" s="140"/>
      <c r="C86" s="141" t="s">
        <v>74</v>
      </c>
      <c r="D86" s="194">
        <v>0</v>
      </c>
      <c r="E86" s="194">
        <v>0</v>
      </c>
      <c r="F86" s="194">
        <v>0</v>
      </c>
      <c r="G86" s="194">
        <v>0</v>
      </c>
      <c r="H86" s="194">
        <v>0</v>
      </c>
      <c r="I86" s="194">
        <v>0</v>
      </c>
      <c r="J86" s="194">
        <v>0</v>
      </c>
      <c r="K86" s="194">
        <v>0</v>
      </c>
      <c r="L86" s="194">
        <v>0</v>
      </c>
      <c r="M86" s="194">
        <v>0</v>
      </c>
      <c r="N86" s="194">
        <v>0</v>
      </c>
      <c r="O86" s="194">
        <v>0</v>
      </c>
      <c r="P86" s="194">
        <v>0</v>
      </c>
      <c r="Q86" s="194">
        <v>0</v>
      </c>
      <c r="R86" s="213">
        <v>0</v>
      </c>
      <c r="S86" s="194">
        <v>0</v>
      </c>
      <c r="T86" s="213">
        <v>0</v>
      </c>
      <c r="U86" s="139">
        <v>0</v>
      </c>
      <c r="V86" s="213">
        <f t="shared" si="9"/>
        <v>0</v>
      </c>
      <c r="W86" s="106"/>
      <c r="X86" s="214"/>
      <c r="Y86" s="214"/>
    </row>
    <row r="87" spans="2:25" s="174" customFormat="1" ht="13" customHeight="1" x14ac:dyDescent="0.2">
      <c r="B87" s="206"/>
      <c r="C87" s="91" t="s">
        <v>82</v>
      </c>
      <c r="D87" s="195">
        <f>SUM(,D75,D78,D81,D84)</f>
        <v>450</v>
      </c>
      <c r="E87" s="195">
        <f t="shared" ref="E87:V87" si="10">SUM(,E75,E78,E81,E84)</f>
        <v>868</v>
      </c>
      <c r="F87" s="195">
        <f t="shared" si="10"/>
        <v>47</v>
      </c>
      <c r="G87" s="195">
        <f t="shared" si="10"/>
        <v>1365</v>
      </c>
      <c r="H87" s="195">
        <f t="shared" si="10"/>
        <v>8</v>
      </c>
      <c r="I87" s="195">
        <f t="shared" si="10"/>
        <v>23</v>
      </c>
      <c r="J87" s="195">
        <f t="shared" si="10"/>
        <v>31</v>
      </c>
      <c r="K87" s="195">
        <f t="shared" si="10"/>
        <v>4584</v>
      </c>
      <c r="L87" s="195">
        <f t="shared" si="10"/>
        <v>4308</v>
      </c>
      <c r="M87" s="195">
        <f t="shared" si="10"/>
        <v>8892</v>
      </c>
      <c r="N87" s="195">
        <f t="shared" si="10"/>
        <v>175</v>
      </c>
      <c r="O87" s="195">
        <f t="shared" si="10"/>
        <v>34</v>
      </c>
      <c r="P87" s="195">
        <f t="shared" si="10"/>
        <v>84</v>
      </c>
      <c r="Q87" s="195">
        <f t="shared" si="10"/>
        <v>293</v>
      </c>
      <c r="R87" s="195">
        <f t="shared" si="10"/>
        <v>10581</v>
      </c>
      <c r="S87" s="195">
        <f t="shared" si="10"/>
        <v>525</v>
      </c>
      <c r="T87" s="195">
        <f t="shared" si="10"/>
        <v>11106</v>
      </c>
      <c r="U87" s="195">
        <f t="shared" si="10"/>
        <v>9697</v>
      </c>
      <c r="V87" s="195">
        <f t="shared" si="10"/>
        <v>20803</v>
      </c>
      <c r="W87" s="106"/>
      <c r="X87" s="196"/>
      <c r="Y87" s="196"/>
    </row>
    <row r="88" spans="2:25" s="174" customFormat="1" ht="13" customHeight="1" x14ac:dyDescent="0.2">
      <c r="B88" s="207" t="s">
        <v>113</v>
      </c>
      <c r="C88" s="176" t="s">
        <v>84</v>
      </c>
      <c r="D88" s="197">
        <f>SUM(D76,D79,D82,D85)</f>
        <v>161</v>
      </c>
      <c r="E88" s="197">
        <f t="shared" ref="E88:V88" si="11">SUM(E76,E79,E82,E85)</f>
        <v>9</v>
      </c>
      <c r="F88" s="197">
        <f t="shared" si="11"/>
        <v>5</v>
      </c>
      <c r="G88" s="197">
        <f t="shared" si="11"/>
        <v>175</v>
      </c>
      <c r="H88" s="197">
        <f t="shared" si="11"/>
        <v>0</v>
      </c>
      <c r="I88" s="197">
        <f t="shared" si="11"/>
        <v>5</v>
      </c>
      <c r="J88" s="197">
        <f t="shared" si="11"/>
        <v>5</v>
      </c>
      <c r="K88" s="197">
        <f t="shared" si="11"/>
        <v>5</v>
      </c>
      <c r="L88" s="197">
        <f t="shared" si="11"/>
        <v>11</v>
      </c>
      <c r="M88" s="197">
        <f t="shared" si="11"/>
        <v>16</v>
      </c>
      <c r="N88" s="197">
        <f t="shared" si="11"/>
        <v>17</v>
      </c>
      <c r="O88" s="197">
        <f t="shared" si="11"/>
        <v>0</v>
      </c>
      <c r="P88" s="197">
        <f t="shared" si="11"/>
        <v>0</v>
      </c>
      <c r="Q88" s="197">
        <f t="shared" si="11"/>
        <v>17</v>
      </c>
      <c r="R88" s="197">
        <f t="shared" si="11"/>
        <v>213</v>
      </c>
      <c r="S88" s="197">
        <f t="shared" si="11"/>
        <v>0</v>
      </c>
      <c r="T88" s="197">
        <f t="shared" si="11"/>
        <v>213</v>
      </c>
      <c r="U88" s="197">
        <f t="shared" si="11"/>
        <v>38</v>
      </c>
      <c r="V88" s="197">
        <f t="shared" si="11"/>
        <v>251</v>
      </c>
      <c r="W88" s="106"/>
      <c r="X88" s="196"/>
      <c r="Y88" s="196"/>
    </row>
    <row r="89" spans="2:25" s="174" customFormat="1" ht="13" customHeight="1" x14ac:dyDescent="0.2">
      <c r="B89" s="209"/>
      <c r="C89" s="95" t="s">
        <v>74</v>
      </c>
      <c r="D89" s="198">
        <f>SUM(D87:D88)</f>
        <v>611</v>
      </c>
      <c r="E89" s="198">
        <f t="shared" ref="E89:V89" si="12">SUM(E87:E88)</f>
        <v>877</v>
      </c>
      <c r="F89" s="198">
        <f t="shared" si="12"/>
        <v>52</v>
      </c>
      <c r="G89" s="198">
        <f t="shared" si="12"/>
        <v>1540</v>
      </c>
      <c r="H89" s="198">
        <f t="shared" si="12"/>
        <v>8</v>
      </c>
      <c r="I89" s="198">
        <f t="shared" si="12"/>
        <v>28</v>
      </c>
      <c r="J89" s="198">
        <f t="shared" si="12"/>
        <v>36</v>
      </c>
      <c r="K89" s="198">
        <f t="shared" si="12"/>
        <v>4589</v>
      </c>
      <c r="L89" s="198">
        <f t="shared" si="12"/>
        <v>4319</v>
      </c>
      <c r="M89" s="198">
        <f t="shared" si="12"/>
        <v>8908</v>
      </c>
      <c r="N89" s="198">
        <f t="shared" si="12"/>
        <v>192</v>
      </c>
      <c r="O89" s="198">
        <f t="shared" si="12"/>
        <v>34</v>
      </c>
      <c r="P89" s="198">
        <f t="shared" si="12"/>
        <v>84</v>
      </c>
      <c r="Q89" s="198">
        <f t="shared" si="12"/>
        <v>310</v>
      </c>
      <c r="R89" s="198">
        <f t="shared" si="12"/>
        <v>10794</v>
      </c>
      <c r="S89" s="198">
        <f t="shared" si="12"/>
        <v>525</v>
      </c>
      <c r="T89" s="198">
        <f t="shared" si="12"/>
        <v>11319</v>
      </c>
      <c r="U89" s="198">
        <f t="shared" si="12"/>
        <v>9735</v>
      </c>
      <c r="V89" s="198">
        <f t="shared" si="12"/>
        <v>21054</v>
      </c>
      <c r="W89" s="106"/>
      <c r="X89" s="196"/>
      <c r="Y89" s="196"/>
    </row>
    <row r="90" spans="2:25" ht="13" customHeight="1" x14ac:dyDescent="0.2">
      <c r="B90" s="200" t="s">
        <v>114</v>
      </c>
      <c r="C90" s="132" t="s">
        <v>82</v>
      </c>
      <c r="D90" s="139">
        <v>335</v>
      </c>
      <c r="E90" s="139">
        <v>449</v>
      </c>
      <c r="F90" s="139">
        <v>2</v>
      </c>
      <c r="G90" s="181">
        <v>786</v>
      </c>
      <c r="H90" s="204">
        <v>9</v>
      </c>
      <c r="I90" s="139">
        <v>29</v>
      </c>
      <c r="J90" s="182">
        <v>38</v>
      </c>
      <c r="K90" s="139">
        <v>3101</v>
      </c>
      <c r="L90" s="139">
        <v>3309</v>
      </c>
      <c r="M90" s="182">
        <v>6410</v>
      </c>
      <c r="N90" s="139">
        <v>193</v>
      </c>
      <c r="O90" s="139">
        <v>34</v>
      </c>
      <c r="P90" s="139">
        <v>90</v>
      </c>
      <c r="Q90" s="182">
        <v>317</v>
      </c>
      <c r="R90" s="134">
        <v>7551</v>
      </c>
      <c r="S90" s="139">
        <v>413</v>
      </c>
      <c r="T90" s="134">
        <v>7964</v>
      </c>
      <c r="U90" s="183">
        <v>7721</v>
      </c>
      <c r="V90" s="184">
        <f t="shared" ref="V90:V110" si="13">G90+J90+M90+Q90+S90+U90</f>
        <v>15685</v>
      </c>
      <c r="W90" s="106"/>
      <c r="X90" s="185"/>
      <c r="Y90" s="185"/>
    </row>
    <row r="91" spans="2:25" ht="13" customHeight="1" x14ac:dyDescent="0.2">
      <c r="B91" s="201" t="s">
        <v>115</v>
      </c>
      <c r="C91" s="137" t="s">
        <v>84</v>
      </c>
      <c r="D91" s="139">
        <v>50</v>
      </c>
      <c r="E91" s="139">
        <v>12</v>
      </c>
      <c r="F91" s="139">
        <v>0</v>
      </c>
      <c r="G91" s="186">
        <v>62</v>
      </c>
      <c r="H91" s="139">
        <v>22</v>
      </c>
      <c r="I91" s="139">
        <v>19</v>
      </c>
      <c r="J91" s="139">
        <v>41</v>
      </c>
      <c r="K91" s="139">
        <v>9</v>
      </c>
      <c r="L91" s="139">
        <v>3</v>
      </c>
      <c r="M91" s="139">
        <v>12</v>
      </c>
      <c r="N91" s="139">
        <v>33</v>
      </c>
      <c r="O91" s="139">
        <v>0</v>
      </c>
      <c r="P91" s="139">
        <v>0</v>
      </c>
      <c r="Q91" s="188">
        <v>33</v>
      </c>
      <c r="R91" s="138">
        <v>148</v>
      </c>
      <c r="S91" s="139">
        <v>0</v>
      </c>
      <c r="T91" s="138">
        <v>148</v>
      </c>
      <c r="U91" s="185">
        <v>40</v>
      </c>
      <c r="V91" s="184">
        <f t="shared" si="13"/>
        <v>188</v>
      </c>
      <c r="W91" s="106"/>
      <c r="X91" s="185"/>
      <c r="Y91" s="185"/>
    </row>
    <row r="92" spans="2:25" ht="13" customHeight="1" x14ac:dyDescent="0.2">
      <c r="B92" s="140"/>
      <c r="C92" s="141" t="s">
        <v>74</v>
      </c>
      <c r="D92" s="189">
        <v>385</v>
      </c>
      <c r="E92" s="189">
        <v>461</v>
      </c>
      <c r="F92" s="194">
        <v>2</v>
      </c>
      <c r="G92" s="189">
        <v>848</v>
      </c>
      <c r="H92" s="189">
        <v>31</v>
      </c>
      <c r="I92" s="189">
        <v>48</v>
      </c>
      <c r="J92" s="189">
        <v>79</v>
      </c>
      <c r="K92" s="189">
        <v>3110</v>
      </c>
      <c r="L92" s="189">
        <v>3312</v>
      </c>
      <c r="M92" s="189">
        <v>6422</v>
      </c>
      <c r="N92" s="189">
        <v>226</v>
      </c>
      <c r="O92" s="189">
        <v>34</v>
      </c>
      <c r="P92" s="189">
        <v>90</v>
      </c>
      <c r="Q92" s="189">
        <v>350</v>
      </c>
      <c r="R92" s="189">
        <v>7699</v>
      </c>
      <c r="S92" s="189">
        <v>413</v>
      </c>
      <c r="T92" s="189">
        <v>8112</v>
      </c>
      <c r="U92" s="191">
        <v>7761</v>
      </c>
      <c r="V92" s="142">
        <f t="shared" si="13"/>
        <v>15873</v>
      </c>
      <c r="W92" s="106"/>
      <c r="X92" s="185"/>
      <c r="Y92" s="185"/>
    </row>
    <row r="93" spans="2:25" ht="13" customHeight="1" x14ac:dyDescent="0.2">
      <c r="B93" s="200"/>
      <c r="C93" s="132" t="s">
        <v>82</v>
      </c>
      <c r="D93" s="139">
        <v>317</v>
      </c>
      <c r="E93" s="139">
        <v>343</v>
      </c>
      <c r="F93" s="139">
        <v>6</v>
      </c>
      <c r="G93" s="181">
        <v>666</v>
      </c>
      <c r="H93" s="204">
        <v>1</v>
      </c>
      <c r="I93" s="139">
        <v>12</v>
      </c>
      <c r="J93" s="182">
        <v>13</v>
      </c>
      <c r="K93" s="139">
        <v>1313</v>
      </c>
      <c r="L93" s="139">
        <v>1264</v>
      </c>
      <c r="M93" s="182">
        <v>2577</v>
      </c>
      <c r="N93" s="139">
        <v>130</v>
      </c>
      <c r="O93" s="139">
        <v>28</v>
      </c>
      <c r="P93" s="139">
        <v>126</v>
      </c>
      <c r="Q93" s="182">
        <v>284</v>
      </c>
      <c r="R93" s="134">
        <v>3540</v>
      </c>
      <c r="S93" s="139">
        <v>129</v>
      </c>
      <c r="T93" s="134">
        <v>3669</v>
      </c>
      <c r="U93" s="183">
        <v>3341</v>
      </c>
      <c r="V93" s="184">
        <f t="shared" si="13"/>
        <v>7010</v>
      </c>
      <c r="W93" s="106"/>
      <c r="X93" s="185"/>
      <c r="Y93" s="185"/>
    </row>
    <row r="94" spans="2:25" ht="13" customHeight="1" x14ac:dyDescent="0.2">
      <c r="B94" s="201" t="s">
        <v>116</v>
      </c>
      <c r="C94" s="137" t="s">
        <v>84</v>
      </c>
      <c r="D94" s="139">
        <v>29</v>
      </c>
      <c r="E94" s="139">
        <v>4</v>
      </c>
      <c r="F94" s="139">
        <v>4</v>
      </c>
      <c r="G94" s="186">
        <v>37</v>
      </c>
      <c r="H94" s="139">
        <v>28</v>
      </c>
      <c r="I94" s="139">
        <v>22</v>
      </c>
      <c r="J94" s="139">
        <v>50</v>
      </c>
      <c r="K94" s="139">
        <v>9</v>
      </c>
      <c r="L94" s="139">
        <v>9</v>
      </c>
      <c r="M94" s="139">
        <v>18</v>
      </c>
      <c r="N94" s="139">
        <v>27</v>
      </c>
      <c r="O94" s="139">
        <v>1</v>
      </c>
      <c r="P94" s="139">
        <v>0</v>
      </c>
      <c r="Q94" s="188">
        <v>28</v>
      </c>
      <c r="R94" s="138">
        <v>133</v>
      </c>
      <c r="S94" s="139">
        <v>0</v>
      </c>
      <c r="T94" s="138">
        <v>133</v>
      </c>
      <c r="U94" s="185">
        <v>16</v>
      </c>
      <c r="V94" s="184">
        <f t="shared" si="13"/>
        <v>149</v>
      </c>
      <c r="W94" s="106"/>
      <c r="X94" s="185"/>
      <c r="Y94" s="185"/>
    </row>
    <row r="95" spans="2:25" ht="13" customHeight="1" x14ac:dyDescent="0.2">
      <c r="B95" s="140"/>
      <c r="C95" s="141" t="s">
        <v>74</v>
      </c>
      <c r="D95" s="189">
        <v>346</v>
      </c>
      <c r="E95" s="189">
        <v>347</v>
      </c>
      <c r="F95" s="189">
        <v>10</v>
      </c>
      <c r="G95" s="189">
        <v>703</v>
      </c>
      <c r="H95" s="189">
        <v>29</v>
      </c>
      <c r="I95" s="189">
        <v>34</v>
      </c>
      <c r="J95" s="189">
        <v>63</v>
      </c>
      <c r="K95" s="189">
        <v>1322</v>
      </c>
      <c r="L95" s="189">
        <v>1273</v>
      </c>
      <c r="M95" s="189">
        <v>2595</v>
      </c>
      <c r="N95" s="189">
        <v>157</v>
      </c>
      <c r="O95" s="189">
        <v>29</v>
      </c>
      <c r="P95" s="189">
        <v>126</v>
      </c>
      <c r="Q95" s="189">
        <v>312</v>
      </c>
      <c r="R95" s="189">
        <v>3673</v>
      </c>
      <c r="S95" s="189">
        <v>129</v>
      </c>
      <c r="T95" s="189">
        <v>3802</v>
      </c>
      <c r="U95" s="191">
        <v>3357</v>
      </c>
      <c r="V95" s="142">
        <f t="shared" si="13"/>
        <v>7159</v>
      </c>
      <c r="W95" s="106"/>
      <c r="X95" s="185"/>
      <c r="Y95" s="185"/>
    </row>
    <row r="96" spans="2:25" ht="13" customHeight="1" x14ac:dyDescent="0.2">
      <c r="B96" s="200"/>
      <c r="C96" s="132" t="s">
        <v>82</v>
      </c>
      <c r="D96" s="139">
        <v>780</v>
      </c>
      <c r="E96" s="139">
        <v>1061</v>
      </c>
      <c r="F96" s="139">
        <v>10</v>
      </c>
      <c r="G96" s="181">
        <v>1851</v>
      </c>
      <c r="H96" s="204">
        <v>7</v>
      </c>
      <c r="I96" s="139">
        <v>33</v>
      </c>
      <c r="J96" s="182">
        <v>40</v>
      </c>
      <c r="K96" s="139">
        <v>2654</v>
      </c>
      <c r="L96" s="139">
        <v>2171</v>
      </c>
      <c r="M96" s="182">
        <v>4825</v>
      </c>
      <c r="N96" s="139">
        <v>170</v>
      </c>
      <c r="O96" s="139">
        <v>25</v>
      </c>
      <c r="P96" s="139">
        <v>151</v>
      </c>
      <c r="Q96" s="182">
        <v>346</v>
      </c>
      <c r="R96" s="134">
        <v>7062</v>
      </c>
      <c r="S96" s="139">
        <v>134</v>
      </c>
      <c r="T96" s="134">
        <v>7196</v>
      </c>
      <c r="U96" s="183">
        <v>5493</v>
      </c>
      <c r="V96" s="184">
        <f t="shared" si="13"/>
        <v>12689</v>
      </c>
      <c r="W96" s="106"/>
      <c r="X96" s="185"/>
      <c r="Y96" s="185"/>
    </row>
    <row r="97" spans="2:25" ht="13" customHeight="1" x14ac:dyDescent="0.2">
      <c r="B97" s="201" t="s">
        <v>117</v>
      </c>
      <c r="C97" s="137" t="s">
        <v>84</v>
      </c>
      <c r="D97" s="139">
        <v>58</v>
      </c>
      <c r="E97" s="139">
        <v>8</v>
      </c>
      <c r="F97" s="139">
        <v>1</v>
      </c>
      <c r="G97" s="186">
        <v>67</v>
      </c>
      <c r="H97" s="139">
        <v>9</v>
      </c>
      <c r="I97" s="139">
        <v>10</v>
      </c>
      <c r="J97" s="139">
        <v>19</v>
      </c>
      <c r="K97" s="139">
        <v>0</v>
      </c>
      <c r="L97" s="139">
        <v>0</v>
      </c>
      <c r="M97" s="139">
        <v>0</v>
      </c>
      <c r="N97" s="139">
        <v>80</v>
      </c>
      <c r="O97" s="139">
        <v>0</v>
      </c>
      <c r="P97" s="139">
        <v>0</v>
      </c>
      <c r="Q97" s="188">
        <v>80</v>
      </c>
      <c r="R97" s="138">
        <v>166</v>
      </c>
      <c r="S97" s="139">
        <v>0</v>
      </c>
      <c r="T97" s="138">
        <v>166</v>
      </c>
      <c r="U97" s="185">
        <v>29</v>
      </c>
      <c r="V97" s="184">
        <f t="shared" si="13"/>
        <v>195</v>
      </c>
      <c r="W97" s="106"/>
      <c r="X97" s="185"/>
      <c r="Y97" s="185"/>
    </row>
    <row r="98" spans="2:25" ht="13" customHeight="1" x14ac:dyDescent="0.2">
      <c r="B98" s="140"/>
      <c r="C98" s="141" t="s">
        <v>74</v>
      </c>
      <c r="D98" s="189">
        <v>838</v>
      </c>
      <c r="E98" s="189">
        <v>1069</v>
      </c>
      <c r="F98" s="189">
        <v>11</v>
      </c>
      <c r="G98" s="189">
        <v>1918</v>
      </c>
      <c r="H98" s="189">
        <v>16</v>
      </c>
      <c r="I98" s="189">
        <v>43</v>
      </c>
      <c r="J98" s="189">
        <v>59</v>
      </c>
      <c r="K98" s="189">
        <v>2654</v>
      </c>
      <c r="L98" s="189">
        <v>2171</v>
      </c>
      <c r="M98" s="189">
        <v>4825</v>
      </c>
      <c r="N98" s="189">
        <v>250</v>
      </c>
      <c r="O98" s="189">
        <v>25</v>
      </c>
      <c r="P98" s="189">
        <v>151</v>
      </c>
      <c r="Q98" s="189">
        <v>426</v>
      </c>
      <c r="R98" s="189">
        <v>7228</v>
      </c>
      <c r="S98" s="189">
        <v>134</v>
      </c>
      <c r="T98" s="189">
        <v>7362</v>
      </c>
      <c r="U98" s="191">
        <v>5522</v>
      </c>
      <c r="V98" s="142">
        <f t="shared" si="13"/>
        <v>12884</v>
      </c>
      <c r="W98" s="106"/>
      <c r="X98" s="185"/>
      <c r="Y98" s="185"/>
    </row>
    <row r="99" spans="2:25" ht="13" customHeight="1" x14ac:dyDescent="0.2">
      <c r="B99" s="200"/>
      <c r="C99" s="132" t="s">
        <v>82</v>
      </c>
      <c r="D99" s="139">
        <v>67</v>
      </c>
      <c r="E99" s="139">
        <v>118</v>
      </c>
      <c r="F99" s="139">
        <v>0</v>
      </c>
      <c r="G99" s="181">
        <v>185</v>
      </c>
      <c r="H99" s="204">
        <v>0</v>
      </c>
      <c r="I99" s="139">
        <v>39</v>
      </c>
      <c r="J99" s="182">
        <v>39</v>
      </c>
      <c r="K99" s="139">
        <v>1090</v>
      </c>
      <c r="L99" s="139">
        <v>952</v>
      </c>
      <c r="M99" s="182">
        <v>2042</v>
      </c>
      <c r="N99" s="139">
        <v>66</v>
      </c>
      <c r="O99" s="139">
        <v>7</v>
      </c>
      <c r="P99" s="139">
        <v>47</v>
      </c>
      <c r="Q99" s="182">
        <v>120</v>
      </c>
      <c r="R99" s="134">
        <v>2386</v>
      </c>
      <c r="S99" s="139">
        <v>90</v>
      </c>
      <c r="T99" s="134">
        <v>2476</v>
      </c>
      <c r="U99" s="183">
        <v>2109</v>
      </c>
      <c r="V99" s="184">
        <f t="shared" si="13"/>
        <v>4585</v>
      </c>
      <c r="W99" s="106"/>
      <c r="X99" s="185"/>
      <c r="Y99" s="185"/>
    </row>
    <row r="100" spans="2:25" ht="13" customHeight="1" x14ac:dyDescent="0.2">
      <c r="B100" s="201" t="s">
        <v>118</v>
      </c>
      <c r="C100" s="137" t="s">
        <v>84</v>
      </c>
      <c r="D100" s="139">
        <v>7</v>
      </c>
      <c r="E100" s="186">
        <v>0</v>
      </c>
      <c r="F100" s="139">
        <v>0</v>
      </c>
      <c r="G100" s="186">
        <v>7</v>
      </c>
      <c r="H100" s="139">
        <v>0</v>
      </c>
      <c r="I100" s="139">
        <v>0</v>
      </c>
      <c r="J100" s="139">
        <v>0</v>
      </c>
      <c r="K100" s="139">
        <v>5</v>
      </c>
      <c r="L100" s="139">
        <v>8</v>
      </c>
      <c r="M100" s="139">
        <v>13</v>
      </c>
      <c r="N100" s="139">
        <v>7</v>
      </c>
      <c r="O100" s="139">
        <v>0</v>
      </c>
      <c r="P100" s="139">
        <v>0</v>
      </c>
      <c r="Q100" s="188">
        <v>7</v>
      </c>
      <c r="R100" s="138">
        <v>27</v>
      </c>
      <c r="S100" s="139">
        <v>0</v>
      </c>
      <c r="T100" s="138">
        <v>27</v>
      </c>
      <c r="U100" s="185">
        <v>17</v>
      </c>
      <c r="V100" s="184">
        <f t="shared" si="13"/>
        <v>44</v>
      </c>
      <c r="W100" s="106"/>
      <c r="X100" s="185"/>
      <c r="Y100" s="185"/>
    </row>
    <row r="101" spans="2:25" ht="13" customHeight="1" x14ac:dyDescent="0.2">
      <c r="B101" s="140"/>
      <c r="C101" s="141" t="s">
        <v>74</v>
      </c>
      <c r="D101" s="189">
        <v>74</v>
      </c>
      <c r="E101" s="189">
        <v>118</v>
      </c>
      <c r="F101" s="194">
        <v>0</v>
      </c>
      <c r="G101" s="189">
        <v>192</v>
      </c>
      <c r="H101" s="194">
        <v>0</v>
      </c>
      <c r="I101" s="189">
        <v>39</v>
      </c>
      <c r="J101" s="189">
        <v>39</v>
      </c>
      <c r="K101" s="189">
        <v>1095</v>
      </c>
      <c r="L101" s="189">
        <v>960</v>
      </c>
      <c r="M101" s="189">
        <v>2055</v>
      </c>
      <c r="N101" s="189">
        <v>73</v>
      </c>
      <c r="O101" s="189">
        <v>7</v>
      </c>
      <c r="P101" s="189">
        <v>47</v>
      </c>
      <c r="Q101" s="189">
        <v>127</v>
      </c>
      <c r="R101" s="189">
        <v>2413</v>
      </c>
      <c r="S101" s="189">
        <v>90</v>
      </c>
      <c r="T101" s="189">
        <v>2503</v>
      </c>
      <c r="U101" s="191">
        <v>2126</v>
      </c>
      <c r="V101" s="142">
        <f t="shared" si="13"/>
        <v>4629</v>
      </c>
      <c r="W101" s="106"/>
      <c r="X101" s="185"/>
      <c r="Y101" s="185"/>
    </row>
    <row r="102" spans="2:25" ht="13" customHeight="1" x14ac:dyDescent="0.2">
      <c r="B102" s="200"/>
      <c r="C102" s="132" t="s">
        <v>82</v>
      </c>
      <c r="D102" s="139">
        <v>79</v>
      </c>
      <c r="E102" s="139">
        <v>124</v>
      </c>
      <c r="F102" s="139">
        <v>0</v>
      </c>
      <c r="G102" s="181">
        <v>203</v>
      </c>
      <c r="H102" s="204">
        <v>1</v>
      </c>
      <c r="I102" s="139">
        <v>6</v>
      </c>
      <c r="J102" s="182">
        <v>7</v>
      </c>
      <c r="K102" s="139">
        <v>681</v>
      </c>
      <c r="L102" s="139">
        <v>676</v>
      </c>
      <c r="M102" s="182">
        <v>1357</v>
      </c>
      <c r="N102" s="139">
        <v>31</v>
      </c>
      <c r="O102" s="139">
        <v>5</v>
      </c>
      <c r="P102" s="139">
        <v>19</v>
      </c>
      <c r="Q102" s="182">
        <v>55</v>
      </c>
      <c r="R102" s="134">
        <v>1622</v>
      </c>
      <c r="S102" s="139">
        <v>96</v>
      </c>
      <c r="T102" s="134">
        <v>1718</v>
      </c>
      <c r="U102" s="215">
        <v>1933</v>
      </c>
      <c r="V102" s="184">
        <f t="shared" si="13"/>
        <v>3651</v>
      </c>
      <c r="W102" s="106"/>
      <c r="X102" s="185"/>
      <c r="Y102" s="185"/>
    </row>
    <row r="103" spans="2:25" ht="13" customHeight="1" x14ac:dyDescent="0.2">
      <c r="B103" s="201" t="s">
        <v>119</v>
      </c>
      <c r="C103" s="137" t="s">
        <v>84</v>
      </c>
      <c r="D103" s="139">
        <v>56</v>
      </c>
      <c r="E103" s="139">
        <v>4</v>
      </c>
      <c r="F103" s="139">
        <v>1</v>
      </c>
      <c r="G103" s="186">
        <v>61</v>
      </c>
      <c r="H103" s="139">
        <v>3</v>
      </c>
      <c r="I103" s="139">
        <v>4</v>
      </c>
      <c r="J103" s="139">
        <v>7</v>
      </c>
      <c r="K103" s="139">
        <v>0</v>
      </c>
      <c r="L103" s="139">
        <v>0</v>
      </c>
      <c r="M103" s="139">
        <v>0</v>
      </c>
      <c r="N103" s="139">
        <v>7</v>
      </c>
      <c r="O103" s="139">
        <v>0</v>
      </c>
      <c r="P103" s="139">
        <v>0</v>
      </c>
      <c r="Q103" s="188">
        <v>7</v>
      </c>
      <c r="R103" s="138">
        <v>75</v>
      </c>
      <c r="S103" s="139">
        <v>0</v>
      </c>
      <c r="T103" s="138">
        <v>75</v>
      </c>
      <c r="U103" s="184">
        <v>4</v>
      </c>
      <c r="V103" s="184">
        <f t="shared" si="13"/>
        <v>79</v>
      </c>
      <c r="W103" s="106"/>
      <c r="X103" s="185"/>
      <c r="Y103" s="185"/>
    </row>
    <row r="104" spans="2:25" ht="13" customHeight="1" x14ac:dyDescent="0.2">
      <c r="B104" s="140"/>
      <c r="C104" s="141" t="s">
        <v>74</v>
      </c>
      <c r="D104" s="189">
        <v>135</v>
      </c>
      <c r="E104" s="189">
        <v>128</v>
      </c>
      <c r="F104" s="189">
        <v>1</v>
      </c>
      <c r="G104" s="189">
        <v>264</v>
      </c>
      <c r="H104" s="189">
        <v>4</v>
      </c>
      <c r="I104" s="189">
        <v>10</v>
      </c>
      <c r="J104" s="189">
        <v>14</v>
      </c>
      <c r="K104" s="189">
        <v>681</v>
      </c>
      <c r="L104" s="189">
        <v>676</v>
      </c>
      <c r="M104" s="189">
        <v>1357</v>
      </c>
      <c r="N104" s="189">
        <v>38</v>
      </c>
      <c r="O104" s="189">
        <v>5</v>
      </c>
      <c r="P104" s="189">
        <v>19</v>
      </c>
      <c r="Q104" s="189">
        <v>62</v>
      </c>
      <c r="R104" s="189">
        <v>1697</v>
      </c>
      <c r="S104" s="189">
        <v>96</v>
      </c>
      <c r="T104" s="189">
        <v>1793</v>
      </c>
      <c r="U104" s="189">
        <v>1937</v>
      </c>
      <c r="V104" s="142">
        <f t="shared" si="13"/>
        <v>3730</v>
      </c>
      <c r="W104" s="106"/>
      <c r="X104" s="185"/>
      <c r="Y104" s="185"/>
    </row>
    <row r="105" spans="2:25" ht="13" customHeight="1" x14ac:dyDescent="0.2">
      <c r="B105" s="200"/>
      <c r="C105" s="132" t="s">
        <v>82</v>
      </c>
      <c r="D105" s="139">
        <v>318</v>
      </c>
      <c r="E105" s="139">
        <v>463</v>
      </c>
      <c r="F105" s="139">
        <v>3</v>
      </c>
      <c r="G105" s="181">
        <v>784</v>
      </c>
      <c r="H105" s="204">
        <v>0</v>
      </c>
      <c r="I105" s="139">
        <v>19</v>
      </c>
      <c r="J105" s="182">
        <v>19</v>
      </c>
      <c r="K105" s="139">
        <v>2653</v>
      </c>
      <c r="L105" s="139">
        <v>2670</v>
      </c>
      <c r="M105" s="182">
        <v>5323</v>
      </c>
      <c r="N105" s="139">
        <v>149</v>
      </c>
      <c r="O105" s="139">
        <v>23</v>
      </c>
      <c r="P105" s="139">
        <v>65</v>
      </c>
      <c r="Q105" s="182">
        <v>237</v>
      </c>
      <c r="R105" s="134">
        <v>6363</v>
      </c>
      <c r="S105" s="139">
        <v>311</v>
      </c>
      <c r="T105" s="134">
        <v>6674</v>
      </c>
      <c r="U105" s="216">
        <v>7093</v>
      </c>
      <c r="V105" s="212">
        <f t="shared" si="13"/>
        <v>13767</v>
      </c>
      <c r="W105" s="106"/>
      <c r="X105" s="185"/>
      <c r="Y105" s="185"/>
    </row>
    <row r="106" spans="2:25" ht="13" customHeight="1" x14ac:dyDescent="0.2">
      <c r="B106" s="201" t="s">
        <v>120</v>
      </c>
      <c r="C106" s="137" t="s">
        <v>84</v>
      </c>
      <c r="D106" s="139">
        <v>99</v>
      </c>
      <c r="E106" s="139">
        <v>4</v>
      </c>
      <c r="F106" s="139">
        <v>3</v>
      </c>
      <c r="G106" s="186">
        <v>106</v>
      </c>
      <c r="H106" s="139">
        <v>7</v>
      </c>
      <c r="I106" s="139">
        <v>12</v>
      </c>
      <c r="J106" s="139">
        <v>19</v>
      </c>
      <c r="K106" s="139">
        <v>0</v>
      </c>
      <c r="L106" s="139">
        <v>1</v>
      </c>
      <c r="M106" s="139">
        <v>1</v>
      </c>
      <c r="N106" s="139">
        <v>33</v>
      </c>
      <c r="O106" s="139">
        <v>0</v>
      </c>
      <c r="P106" s="139">
        <v>0</v>
      </c>
      <c r="Q106" s="188">
        <v>33</v>
      </c>
      <c r="R106" s="138">
        <v>159</v>
      </c>
      <c r="S106" s="139">
        <v>0</v>
      </c>
      <c r="T106" s="138">
        <v>159</v>
      </c>
      <c r="U106" s="185">
        <v>18</v>
      </c>
      <c r="V106" s="184">
        <f t="shared" si="13"/>
        <v>177</v>
      </c>
      <c r="W106" s="106"/>
      <c r="X106" s="185"/>
      <c r="Y106" s="185"/>
    </row>
    <row r="107" spans="2:25" ht="13" customHeight="1" x14ac:dyDescent="0.2">
      <c r="B107" s="140"/>
      <c r="C107" s="141" t="s">
        <v>74</v>
      </c>
      <c r="D107" s="189">
        <v>417</v>
      </c>
      <c r="E107" s="189">
        <v>467</v>
      </c>
      <c r="F107" s="189">
        <v>6</v>
      </c>
      <c r="G107" s="189">
        <v>890</v>
      </c>
      <c r="H107" s="189">
        <v>7</v>
      </c>
      <c r="I107" s="189">
        <v>31</v>
      </c>
      <c r="J107" s="189">
        <v>38</v>
      </c>
      <c r="K107" s="189">
        <v>2653</v>
      </c>
      <c r="L107" s="189">
        <v>2671</v>
      </c>
      <c r="M107" s="189">
        <v>5324</v>
      </c>
      <c r="N107" s="189">
        <v>182</v>
      </c>
      <c r="O107" s="189">
        <v>23</v>
      </c>
      <c r="P107" s="189">
        <v>65</v>
      </c>
      <c r="Q107" s="189">
        <v>270</v>
      </c>
      <c r="R107" s="189">
        <v>6522</v>
      </c>
      <c r="S107" s="189">
        <v>311</v>
      </c>
      <c r="T107" s="189">
        <v>6833</v>
      </c>
      <c r="U107" s="191">
        <v>7111</v>
      </c>
      <c r="V107" s="142">
        <f t="shared" si="13"/>
        <v>13944</v>
      </c>
      <c r="W107" s="106"/>
      <c r="X107" s="185"/>
      <c r="Y107" s="185"/>
    </row>
    <row r="108" spans="2:25" ht="13" customHeight="1" x14ac:dyDescent="0.2">
      <c r="B108" s="200" t="s">
        <v>121</v>
      </c>
      <c r="C108" s="132" t="s">
        <v>82</v>
      </c>
      <c r="D108" s="139">
        <v>0</v>
      </c>
      <c r="E108" s="139">
        <v>0</v>
      </c>
      <c r="F108" s="139">
        <v>0</v>
      </c>
      <c r="G108" s="139">
        <v>0</v>
      </c>
      <c r="H108" s="139">
        <v>0</v>
      </c>
      <c r="I108" s="139">
        <v>0</v>
      </c>
      <c r="J108" s="139">
        <v>0</v>
      </c>
      <c r="K108" s="139">
        <v>0</v>
      </c>
      <c r="L108" s="139">
        <v>0</v>
      </c>
      <c r="M108" s="139">
        <v>0</v>
      </c>
      <c r="N108" s="139">
        <v>0</v>
      </c>
      <c r="O108" s="139">
        <v>0</v>
      </c>
      <c r="P108" s="139">
        <v>0</v>
      </c>
      <c r="Q108" s="139">
        <v>0</v>
      </c>
      <c r="R108" s="139">
        <v>0</v>
      </c>
      <c r="S108" s="139">
        <v>0</v>
      </c>
      <c r="T108" s="139">
        <v>0</v>
      </c>
      <c r="U108" s="193">
        <v>0</v>
      </c>
      <c r="V108" s="184">
        <f t="shared" si="13"/>
        <v>0</v>
      </c>
      <c r="W108" s="106"/>
      <c r="X108" s="185"/>
      <c r="Y108" s="185"/>
    </row>
    <row r="109" spans="2:25" ht="13" customHeight="1" x14ac:dyDescent="0.2">
      <c r="B109" s="201" t="s">
        <v>103</v>
      </c>
      <c r="C109" s="137" t="s">
        <v>84</v>
      </c>
      <c r="D109" s="139">
        <v>0</v>
      </c>
      <c r="E109" s="139">
        <v>0</v>
      </c>
      <c r="F109" s="139">
        <v>0</v>
      </c>
      <c r="G109" s="139">
        <v>0</v>
      </c>
      <c r="H109" s="139">
        <v>0</v>
      </c>
      <c r="I109" s="139">
        <v>0</v>
      </c>
      <c r="J109" s="139">
        <v>0</v>
      </c>
      <c r="K109" s="139">
        <v>0</v>
      </c>
      <c r="L109" s="139">
        <v>0</v>
      </c>
      <c r="M109" s="139">
        <v>0</v>
      </c>
      <c r="N109" s="139">
        <v>0</v>
      </c>
      <c r="O109" s="139">
        <v>0</v>
      </c>
      <c r="P109" s="139">
        <v>0</v>
      </c>
      <c r="Q109" s="139">
        <v>0</v>
      </c>
      <c r="R109" s="139">
        <v>0</v>
      </c>
      <c r="S109" s="139">
        <v>0</v>
      </c>
      <c r="T109" s="139">
        <v>0</v>
      </c>
      <c r="U109" s="185">
        <v>0</v>
      </c>
      <c r="V109" s="184">
        <f t="shared" si="13"/>
        <v>0</v>
      </c>
      <c r="W109" s="106"/>
      <c r="X109" s="185"/>
      <c r="Y109" s="185"/>
    </row>
    <row r="110" spans="2:25" ht="13" customHeight="1" x14ac:dyDescent="0.2">
      <c r="B110" s="140"/>
      <c r="C110" s="141" t="s">
        <v>74</v>
      </c>
      <c r="D110" s="194">
        <v>0</v>
      </c>
      <c r="E110" s="194">
        <v>0</v>
      </c>
      <c r="F110" s="194">
        <v>0</v>
      </c>
      <c r="G110" s="194">
        <v>0</v>
      </c>
      <c r="H110" s="194">
        <v>0</v>
      </c>
      <c r="I110" s="194">
        <v>0</v>
      </c>
      <c r="J110" s="194">
        <v>0</v>
      </c>
      <c r="K110" s="194">
        <v>0</v>
      </c>
      <c r="L110" s="194">
        <v>0</v>
      </c>
      <c r="M110" s="194">
        <v>0</v>
      </c>
      <c r="N110" s="194">
        <v>0</v>
      </c>
      <c r="O110" s="194">
        <v>0</v>
      </c>
      <c r="P110" s="194">
        <v>0</v>
      </c>
      <c r="Q110" s="194">
        <v>0</v>
      </c>
      <c r="R110" s="194">
        <v>0</v>
      </c>
      <c r="S110" s="194">
        <v>0</v>
      </c>
      <c r="T110" s="194">
        <v>0</v>
      </c>
      <c r="U110" s="139">
        <v>0</v>
      </c>
      <c r="V110" s="213">
        <f t="shared" si="13"/>
        <v>0</v>
      </c>
      <c r="W110" s="106"/>
      <c r="X110" s="185"/>
      <c r="Y110" s="185"/>
    </row>
    <row r="111" spans="2:25" s="174" customFormat="1" ht="13" customHeight="1" x14ac:dyDescent="0.2">
      <c r="B111" s="206"/>
      <c r="C111" s="91" t="s">
        <v>82</v>
      </c>
      <c r="D111" s="195">
        <f>SUM(D90,D93,D96,D99,D102,D105,D108,)</f>
        <v>1896</v>
      </c>
      <c r="E111" s="195">
        <f t="shared" ref="E111:V111" si="14">SUM(E90,E93,E96,E99,E102,E105,E108,)</f>
        <v>2558</v>
      </c>
      <c r="F111" s="195">
        <f t="shared" si="14"/>
        <v>21</v>
      </c>
      <c r="G111" s="195">
        <f t="shared" si="14"/>
        <v>4475</v>
      </c>
      <c r="H111" s="195">
        <f t="shared" si="14"/>
        <v>18</v>
      </c>
      <c r="I111" s="195">
        <f t="shared" si="14"/>
        <v>138</v>
      </c>
      <c r="J111" s="195">
        <f t="shared" si="14"/>
        <v>156</v>
      </c>
      <c r="K111" s="195">
        <f t="shared" si="14"/>
        <v>11492</v>
      </c>
      <c r="L111" s="195">
        <f t="shared" si="14"/>
        <v>11042</v>
      </c>
      <c r="M111" s="195">
        <f t="shared" si="14"/>
        <v>22534</v>
      </c>
      <c r="N111" s="195">
        <f t="shared" si="14"/>
        <v>739</v>
      </c>
      <c r="O111" s="195">
        <f t="shared" si="14"/>
        <v>122</v>
      </c>
      <c r="P111" s="195">
        <f t="shared" si="14"/>
        <v>498</v>
      </c>
      <c r="Q111" s="195">
        <f t="shared" si="14"/>
        <v>1359</v>
      </c>
      <c r="R111" s="195">
        <f t="shared" si="14"/>
        <v>28524</v>
      </c>
      <c r="S111" s="195">
        <f t="shared" si="14"/>
        <v>1173</v>
      </c>
      <c r="T111" s="195">
        <f t="shared" si="14"/>
        <v>29697</v>
      </c>
      <c r="U111" s="195">
        <f t="shared" si="14"/>
        <v>27690</v>
      </c>
      <c r="V111" s="195">
        <f t="shared" si="14"/>
        <v>57387</v>
      </c>
      <c r="W111" s="106"/>
      <c r="X111" s="196"/>
      <c r="Y111" s="196"/>
    </row>
    <row r="112" spans="2:25" s="174" customFormat="1" ht="13" customHeight="1" x14ac:dyDescent="0.2">
      <c r="B112" s="207" t="s">
        <v>122</v>
      </c>
      <c r="C112" s="176" t="s">
        <v>84</v>
      </c>
      <c r="D112" s="197">
        <f>SUM(D91,D94,D97,D100,D103,D106,D109)</f>
        <v>299</v>
      </c>
      <c r="E112" s="197">
        <f t="shared" ref="E112:V112" si="15">SUM(E91,E94,E97,E100,E103,E106,E109)</f>
        <v>32</v>
      </c>
      <c r="F112" s="197">
        <f t="shared" si="15"/>
        <v>9</v>
      </c>
      <c r="G112" s="197">
        <f t="shared" si="15"/>
        <v>340</v>
      </c>
      <c r="H112" s="197">
        <f t="shared" si="15"/>
        <v>69</v>
      </c>
      <c r="I112" s="197">
        <f t="shared" si="15"/>
        <v>67</v>
      </c>
      <c r="J112" s="197">
        <f t="shared" si="15"/>
        <v>136</v>
      </c>
      <c r="K112" s="197">
        <f t="shared" si="15"/>
        <v>23</v>
      </c>
      <c r="L112" s="197">
        <f t="shared" si="15"/>
        <v>21</v>
      </c>
      <c r="M112" s="197">
        <f t="shared" si="15"/>
        <v>44</v>
      </c>
      <c r="N112" s="197">
        <f t="shared" si="15"/>
        <v>187</v>
      </c>
      <c r="O112" s="197">
        <f t="shared" si="15"/>
        <v>1</v>
      </c>
      <c r="P112" s="197">
        <f t="shared" si="15"/>
        <v>0</v>
      </c>
      <c r="Q112" s="197">
        <f t="shared" si="15"/>
        <v>188</v>
      </c>
      <c r="R112" s="197">
        <f t="shared" si="15"/>
        <v>708</v>
      </c>
      <c r="S112" s="197">
        <f t="shared" si="15"/>
        <v>0</v>
      </c>
      <c r="T112" s="197">
        <f t="shared" si="15"/>
        <v>708</v>
      </c>
      <c r="U112" s="197">
        <f t="shared" si="15"/>
        <v>124</v>
      </c>
      <c r="V112" s="197">
        <f t="shared" si="15"/>
        <v>832</v>
      </c>
      <c r="W112" s="106"/>
      <c r="X112" s="196"/>
      <c r="Y112" s="196"/>
    </row>
    <row r="113" spans="2:25" s="174" customFormat="1" ht="13" customHeight="1" x14ac:dyDescent="0.2">
      <c r="B113" s="209"/>
      <c r="C113" s="95" t="s">
        <v>74</v>
      </c>
      <c r="D113" s="198">
        <f>SUM(D111:D112)</f>
        <v>2195</v>
      </c>
      <c r="E113" s="198">
        <f t="shared" ref="E113:V113" si="16">SUM(E111:E112)</f>
        <v>2590</v>
      </c>
      <c r="F113" s="198">
        <f t="shared" si="16"/>
        <v>30</v>
      </c>
      <c r="G113" s="198">
        <f t="shared" si="16"/>
        <v>4815</v>
      </c>
      <c r="H113" s="198">
        <f t="shared" si="16"/>
        <v>87</v>
      </c>
      <c r="I113" s="198">
        <f t="shared" si="16"/>
        <v>205</v>
      </c>
      <c r="J113" s="198">
        <f t="shared" si="16"/>
        <v>292</v>
      </c>
      <c r="K113" s="198">
        <f t="shared" si="16"/>
        <v>11515</v>
      </c>
      <c r="L113" s="198">
        <f t="shared" si="16"/>
        <v>11063</v>
      </c>
      <c r="M113" s="198">
        <f t="shared" si="16"/>
        <v>22578</v>
      </c>
      <c r="N113" s="198">
        <f t="shared" si="16"/>
        <v>926</v>
      </c>
      <c r="O113" s="198">
        <f t="shared" si="16"/>
        <v>123</v>
      </c>
      <c r="P113" s="198">
        <f t="shared" si="16"/>
        <v>498</v>
      </c>
      <c r="Q113" s="198">
        <f t="shared" si="16"/>
        <v>1547</v>
      </c>
      <c r="R113" s="198">
        <f t="shared" si="16"/>
        <v>29232</v>
      </c>
      <c r="S113" s="198">
        <f t="shared" si="16"/>
        <v>1173</v>
      </c>
      <c r="T113" s="198">
        <f t="shared" si="16"/>
        <v>30405</v>
      </c>
      <c r="U113" s="198">
        <f t="shared" si="16"/>
        <v>27814</v>
      </c>
      <c r="V113" s="198">
        <f t="shared" si="16"/>
        <v>58219</v>
      </c>
      <c r="W113" s="106"/>
      <c r="X113" s="196"/>
      <c r="Y113" s="196"/>
    </row>
    <row r="114" spans="2:25" ht="13" customHeight="1" x14ac:dyDescent="0.2">
      <c r="B114" s="200" t="s">
        <v>123</v>
      </c>
      <c r="C114" s="132" t="s">
        <v>82</v>
      </c>
      <c r="D114" s="139">
        <v>154</v>
      </c>
      <c r="E114" s="139">
        <v>314</v>
      </c>
      <c r="F114" s="139">
        <v>2</v>
      </c>
      <c r="G114" s="181">
        <v>470</v>
      </c>
      <c r="H114" s="204">
        <v>4</v>
      </c>
      <c r="I114" s="139">
        <v>101</v>
      </c>
      <c r="J114" s="182">
        <v>105</v>
      </c>
      <c r="K114" s="139">
        <v>1013</v>
      </c>
      <c r="L114" s="139">
        <v>836</v>
      </c>
      <c r="M114" s="182">
        <v>1849</v>
      </c>
      <c r="N114" s="139">
        <v>83</v>
      </c>
      <c r="O114" s="139">
        <v>7</v>
      </c>
      <c r="P114" s="139">
        <v>123</v>
      </c>
      <c r="Q114" s="182">
        <v>213</v>
      </c>
      <c r="R114" s="134">
        <v>2637</v>
      </c>
      <c r="S114" s="139">
        <v>65</v>
      </c>
      <c r="T114" s="134">
        <v>2702</v>
      </c>
      <c r="U114" s="183">
        <v>2465</v>
      </c>
      <c r="V114" s="184">
        <f t="shared" ref="V114:V128" si="17">G114+J114+M114+Q114+S114+U114</f>
        <v>5167</v>
      </c>
      <c r="W114" s="106"/>
      <c r="X114" s="185"/>
      <c r="Y114" s="185"/>
    </row>
    <row r="115" spans="2:25" ht="13" customHeight="1" x14ac:dyDescent="0.2">
      <c r="B115" s="201" t="s">
        <v>124</v>
      </c>
      <c r="C115" s="137" t="s">
        <v>84</v>
      </c>
      <c r="D115" s="186">
        <v>0</v>
      </c>
      <c r="E115" s="186">
        <v>0</v>
      </c>
      <c r="F115" s="139">
        <v>0</v>
      </c>
      <c r="G115" s="186">
        <v>0</v>
      </c>
      <c r="H115" s="139">
        <v>7</v>
      </c>
      <c r="I115" s="139">
        <v>18</v>
      </c>
      <c r="J115" s="139">
        <v>25</v>
      </c>
      <c r="K115" s="139">
        <v>18</v>
      </c>
      <c r="L115" s="139">
        <v>1</v>
      </c>
      <c r="M115" s="139">
        <v>19</v>
      </c>
      <c r="N115" s="139">
        <v>0</v>
      </c>
      <c r="O115" s="139">
        <v>0</v>
      </c>
      <c r="P115" s="139">
        <v>0</v>
      </c>
      <c r="Q115" s="202">
        <v>0</v>
      </c>
      <c r="R115" s="138">
        <v>44</v>
      </c>
      <c r="S115" s="139">
        <v>0</v>
      </c>
      <c r="T115" s="138">
        <v>44</v>
      </c>
      <c r="U115" s="185">
        <v>7</v>
      </c>
      <c r="V115" s="184">
        <f t="shared" si="17"/>
        <v>51</v>
      </c>
      <c r="W115" s="106"/>
      <c r="X115" s="185"/>
      <c r="Y115" s="185"/>
    </row>
    <row r="116" spans="2:25" ht="13" customHeight="1" x14ac:dyDescent="0.2">
      <c r="B116" s="140"/>
      <c r="C116" s="141" t="s">
        <v>74</v>
      </c>
      <c r="D116" s="189">
        <v>154</v>
      </c>
      <c r="E116" s="189">
        <v>314</v>
      </c>
      <c r="F116" s="194">
        <v>2</v>
      </c>
      <c r="G116" s="189">
        <v>470</v>
      </c>
      <c r="H116" s="189">
        <v>11</v>
      </c>
      <c r="I116" s="189">
        <v>119</v>
      </c>
      <c r="J116" s="189">
        <v>130</v>
      </c>
      <c r="K116" s="189">
        <v>1031</v>
      </c>
      <c r="L116" s="189">
        <v>837</v>
      </c>
      <c r="M116" s="189">
        <v>1868</v>
      </c>
      <c r="N116" s="189">
        <v>83</v>
      </c>
      <c r="O116" s="189">
        <v>7</v>
      </c>
      <c r="P116" s="189">
        <v>123</v>
      </c>
      <c r="Q116" s="189">
        <v>213</v>
      </c>
      <c r="R116" s="189">
        <v>2681</v>
      </c>
      <c r="S116" s="189">
        <v>65</v>
      </c>
      <c r="T116" s="189">
        <v>2746</v>
      </c>
      <c r="U116" s="191">
        <v>2472</v>
      </c>
      <c r="V116" s="142">
        <f t="shared" si="17"/>
        <v>5218</v>
      </c>
      <c r="W116" s="106"/>
      <c r="X116" s="185"/>
      <c r="Y116" s="185"/>
    </row>
    <row r="117" spans="2:25" ht="13" customHeight="1" x14ac:dyDescent="0.2">
      <c r="B117" s="200"/>
      <c r="C117" s="132" t="s">
        <v>82</v>
      </c>
      <c r="D117" s="139">
        <v>85</v>
      </c>
      <c r="E117" s="139">
        <v>137</v>
      </c>
      <c r="F117" s="139">
        <v>0</v>
      </c>
      <c r="G117" s="181">
        <v>222</v>
      </c>
      <c r="H117" s="204">
        <v>0</v>
      </c>
      <c r="I117" s="139">
        <v>8</v>
      </c>
      <c r="J117" s="182">
        <v>8</v>
      </c>
      <c r="K117" s="139">
        <v>680</v>
      </c>
      <c r="L117" s="139">
        <v>606</v>
      </c>
      <c r="M117" s="182">
        <v>1286</v>
      </c>
      <c r="N117" s="139">
        <v>43</v>
      </c>
      <c r="O117" s="139">
        <v>9</v>
      </c>
      <c r="P117" s="139">
        <v>19</v>
      </c>
      <c r="Q117" s="182">
        <v>71</v>
      </c>
      <c r="R117" s="134">
        <v>1587</v>
      </c>
      <c r="S117" s="139">
        <v>72</v>
      </c>
      <c r="T117" s="134">
        <v>1659</v>
      </c>
      <c r="U117" s="183">
        <v>1814</v>
      </c>
      <c r="V117" s="184">
        <f t="shared" si="17"/>
        <v>3473</v>
      </c>
      <c r="W117" s="106"/>
      <c r="X117" s="185"/>
      <c r="Y117" s="185"/>
    </row>
    <row r="118" spans="2:25" ht="13" customHeight="1" x14ac:dyDescent="0.2">
      <c r="B118" s="201" t="s">
        <v>125</v>
      </c>
      <c r="C118" s="137" t="s">
        <v>84</v>
      </c>
      <c r="D118" s="186">
        <v>0</v>
      </c>
      <c r="E118" s="186">
        <v>0</v>
      </c>
      <c r="F118" s="139">
        <v>0</v>
      </c>
      <c r="G118" s="186">
        <v>0</v>
      </c>
      <c r="H118" s="139">
        <v>0</v>
      </c>
      <c r="I118" s="139">
        <v>0</v>
      </c>
      <c r="J118" s="139">
        <v>0</v>
      </c>
      <c r="K118" s="139">
        <v>0</v>
      </c>
      <c r="L118" s="139">
        <v>0</v>
      </c>
      <c r="M118" s="139">
        <v>0</v>
      </c>
      <c r="N118" s="139">
        <v>0</v>
      </c>
      <c r="O118" s="139">
        <v>0</v>
      </c>
      <c r="P118" s="139">
        <v>0</v>
      </c>
      <c r="Q118" s="202">
        <v>0</v>
      </c>
      <c r="R118" s="143">
        <v>0</v>
      </c>
      <c r="S118" s="139">
        <v>0</v>
      </c>
      <c r="T118" s="143">
        <v>0</v>
      </c>
      <c r="U118" s="185">
        <v>4</v>
      </c>
      <c r="V118" s="184">
        <f t="shared" si="17"/>
        <v>4</v>
      </c>
      <c r="W118" s="106"/>
      <c r="X118" s="185"/>
      <c r="Y118" s="185"/>
    </row>
    <row r="119" spans="2:25" ht="13" customHeight="1" x14ac:dyDescent="0.2">
      <c r="B119" s="140"/>
      <c r="C119" s="141" t="s">
        <v>74</v>
      </c>
      <c r="D119" s="189">
        <v>85</v>
      </c>
      <c r="E119" s="189">
        <v>137</v>
      </c>
      <c r="F119" s="194">
        <v>0</v>
      </c>
      <c r="G119" s="189">
        <v>222</v>
      </c>
      <c r="H119" s="194">
        <v>0</v>
      </c>
      <c r="I119" s="189">
        <v>8</v>
      </c>
      <c r="J119" s="189">
        <v>8</v>
      </c>
      <c r="K119" s="189">
        <v>680</v>
      </c>
      <c r="L119" s="189">
        <v>606</v>
      </c>
      <c r="M119" s="189">
        <v>1286</v>
      </c>
      <c r="N119" s="189">
        <v>43</v>
      </c>
      <c r="O119" s="189">
        <v>9</v>
      </c>
      <c r="P119" s="189">
        <v>19</v>
      </c>
      <c r="Q119" s="189">
        <v>71</v>
      </c>
      <c r="R119" s="189">
        <v>1587</v>
      </c>
      <c r="S119" s="189">
        <v>72</v>
      </c>
      <c r="T119" s="189">
        <v>1659</v>
      </c>
      <c r="U119" s="191">
        <v>1818</v>
      </c>
      <c r="V119" s="142">
        <f t="shared" si="17"/>
        <v>3477</v>
      </c>
      <c r="W119" s="106"/>
      <c r="X119" s="185"/>
      <c r="Y119" s="185"/>
    </row>
    <row r="120" spans="2:25" ht="13" customHeight="1" x14ac:dyDescent="0.2">
      <c r="B120" s="200"/>
      <c r="C120" s="132" t="s">
        <v>82</v>
      </c>
      <c r="D120" s="139">
        <v>776</v>
      </c>
      <c r="E120" s="139">
        <v>677</v>
      </c>
      <c r="F120" s="139">
        <v>5</v>
      </c>
      <c r="G120" s="181">
        <v>1458</v>
      </c>
      <c r="H120" s="204">
        <v>2</v>
      </c>
      <c r="I120" s="139">
        <v>15</v>
      </c>
      <c r="J120" s="182">
        <v>17</v>
      </c>
      <c r="K120" s="139">
        <v>1622</v>
      </c>
      <c r="L120" s="139">
        <v>1314</v>
      </c>
      <c r="M120" s="182">
        <v>2936</v>
      </c>
      <c r="N120" s="139">
        <v>121</v>
      </c>
      <c r="O120" s="139">
        <v>18</v>
      </c>
      <c r="P120" s="139">
        <v>119</v>
      </c>
      <c r="Q120" s="182">
        <v>258</v>
      </c>
      <c r="R120" s="134">
        <v>4669</v>
      </c>
      <c r="S120" s="139">
        <v>166</v>
      </c>
      <c r="T120" s="134">
        <v>4835</v>
      </c>
      <c r="U120" s="183">
        <v>4152</v>
      </c>
      <c r="V120" s="184">
        <f t="shared" si="17"/>
        <v>8987</v>
      </c>
      <c r="W120" s="106"/>
      <c r="X120" s="185"/>
      <c r="Y120" s="185"/>
    </row>
    <row r="121" spans="2:25" ht="13" customHeight="1" x14ac:dyDescent="0.2">
      <c r="B121" s="201" t="s">
        <v>126</v>
      </c>
      <c r="C121" s="137" t="s">
        <v>84</v>
      </c>
      <c r="D121" s="139">
        <v>60</v>
      </c>
      <c r="E121" s="139">
        <v>2</v>
      </c>
      <c r="F121" s="139">
        <v>11</v>
      </c>
      <c r="G121" s="186">
        <v>73</v>
      </c>
      <c r="H121" s="139">
        <v>4</v>
      </c>
      <c r="I121" s="139">
        <v>12</v>
      </c>
      <c r="J121" s="139">
        <v>16</v>
      </c>
      <c r="K121" s="139">
        <v>0</v>
      </c>
      <c r="L121" s="139">
        <v>0</v>
      </c>
      <c r="M121" s="139">
        <v>0</v>
      </c>
      <c r="N121" s="139">
        <v>38</v>
      </c>
      <c r="O121" s="139">
        <v>0</v>
      </c>
      <c r="P121" s="139">
        <v>0</v>
      </c>
      <c r="Q121" s="188">
        <v>38</v>
      </c>
      <c r="R121" s="138">
        <v>127</v>
      </c>
      <c r="S121" s="139">
        <v>0</v>
      </c>
      <c r="T121" s="138">
        <v>127</v>
      </c>
      <c r="U121" s="185">
        <v>11</v>
      </c>
      <c r="V121" s="184">
        <f t="shared" si="17"/>
        <v>138</v>
      </c>
      <c r="W121" s="106"/>
      <c r="X121" s="185"/>
      <c r="Y121" s="185"/>
    </row>
    <row r="122" spans="2:25" ht="13" customHeight="1" x14ac:dyDescent="0.2">
      <c r="B122" s="140"/>
      <c r="C122" s="141" t="s">
        <v>74</v>
      </c>
      <c r="D122" s="189">
        <v>836</v>
      </c>
      <c r="E122" s="189">
        <v>679</v>
      </c>
      <c r="F122" s="189">
        <v>16</v>
      </c>
      <c r="G122" s="189">
        <v>1531</v>
      </c>
      <c r="H122" s="189">
        <v>6</v>
      </c>
      <c r="I122" s="189">
        <v>27</v>
      </c>
      <c r="J122" s="189">
        <v>33</v>
      </c>
      <c r="K122" s="189">
        <v>1622</v>
      </c>
      <c r="L122" s="189">
        <v>1314</v>
      </c>
      <c r="M122" s="189">
        <v>2936</v>
      </c>
      <c r="N122" s="189">
        <v>159</v>
      </c>
      <c r="O122" s="189">
        <v>18</v>
      </c>
      <c r="P122" s="189">
        <v>119</v>
      </c>
      <c r="Q122" s="189">
        <v>296</v>
      </c>
      <c r="R122" s="189">
        <v>4796</v>
      </c>
      <c r="S122" s="189">
        <v>166</v>
      </c>
      <c r="T122" s="189">
        <v>4962</v>
      </c>
      <c r="U122" s="191">
        <v>4163</v>
      </c>
      <c r="V122" s="142">
        <f t="shared" si="17"/>
        <v>9125</v>
      </c>
      <c r="W122" s="106"/>
      <c r="X122" s="185"/>
      <c r="Y122" s="185"/>
    </row>
    <row r="123" spans="2:25" ht="13" customHeight="1" x14ac:dyDescent="0.2">
      <c r="B123" s="201"/>
      <c r="C123" s="132" t="s">
        <v>82</v>
      </c>
      <c r="D123" s="139">
        <v>391</v>
      </c>
      <c r="E123" s="139">
        <v>564</v>
      </c>
      <c r="F123" s="139">
        <v>7</v>
      </c>
      <c r="G123" s="181">
        <v>962</v>
      </c>
      <c r="H123" s="204">
        <v>16</v>
      </c>
      <c r="I123" s="139">
        <v>88</v>
      </c>
      <c r="J123" s="182">
        <v>104</v>
      </c>
      <c r="K123" s="139">
        <v>3647</v>
      </c>
      <c r="L123" s="139">
        <v>3414</v>
      </c>
      <c r="M123" s="182">
        <v>7061</v>
      </c>
      <c r="N123" s="139">
        <v>206</v>
      </c>
      <c r="O123" s="139">
        <v>53</v>
      </c>
      <c r="P123" s="139">
        <v>203</v>
      </c>
      <c r="Q123" s="182">
        <v>462</v>
      </c>
      <c r="R123" s="134">
        <v>8589</v>
      </c>
      <c r="S123" s="139">
        <v>327</v>
      </c>
      <c r="T123" s="134">
        <v>8916</v>
      </c>
      <c r="U123" s="185">
        <v>9063</v>
      </c>
      <c r="V123" s="184">
        <f t="shared" si="17"/>
        <v>17979</v>
      </c>
      <c r="W123" s="106"/>
      <c r="X123" s="185"/>
      <c r="Y123" s="185"/>
    </row>
    <row r="124" spans="2:25" ht="13" customHeight="1" x14ac:dyDescent="0.2">
      <c r="B124" s="201" t="s">
        <v>127</v>
      </c>
      <c r="C124" s="137" t="s">
        <v>84</v>
      </c>
      <c r="D124" s="139">
        <v>56</v>
      </c>
      <c r="E124" s="139">
        <v>11</v>
      </c>
      <c r="F124" s="139">
        <v>14</v>
      </c>
      <c r="G124" s="186">
        <v>81</v>
      </c>
      <c r="H124" s="139">
        <v>1</v>
      </c>
      <c r="I124" s="139">
        <v>2</v>
      </c>
      <c r="J124" s="139">
        <v>3</v>
      </c>
      <c r="K124" s="139">
        <v>0</v>
      </c>
      <c r="L124" s="139">
        <v>4</v>
      </c>
      <c r="M124" s="139">
        <v>4</v>
      </c>
      <c r="N124" s="139">
        <v>14</v>
      </c>
      <c r="O124" s="139">
        <v>1</v>
      </c>
      <c r="P124" s="139">
        <v>0</v>
      </c>
      <c r="Q124" s="188">
        <v>15</v>
      </c>
      <c r="R124" s="138">
        <v>103</v>
      </c>
      <c r="S124" s="139">
        <v>0</v>
      </c>
      <c r="T124" s="138">
        <v>103</v>
      </c>
      <c r="U124" s="185">
        <v>39</v>
      </c>
      <c r="V124" s="184">
        <f t="shared" si="17"/>
        <v>142</v>
      </c>
      <c r="W124" s="106"/>
      <c r="X124" s="185"/>
      <c r="Y124" s="185"/>
    </row>
    <row r="125" spans="2:25" ht="13" customHeight="1" x14ac:dyDescent="0.2">
      <c r="B125" s="140"/>
      <c r="C125" s="141" t="s">
        <v>74</v>
      </c>
      <c r="D125" s="189">
        <v>447</v>
      </c>
      <c r="E125" s="189">
        <v>575</v>
      </c>
      <c r="F125" s="189">
        <v>21</v>
      </c>
      <c r="G125" s="189">
        <v>1043</v>
      </c>
      <c r="H125" s="189">
        <v>17</v>
      </c>
      <c r="I125" s="189">
        <v>90</v>
      </c>
      <c r="J125" s="189">
        <v>107</v>
      </c>
      <c r="K125" s="189">
        <v>3647</v>
      </c>
      <c r="L125" s="189">
        <v>3418</v>
      </c>
      <c r="M125" s="189">
        <v>7065</v>
      </c>
      <c r="N125" s="189">
        <v>220</v>
      </c>
      <c r="O125" s="189">
        <v>54</v>
      </c>
      <c r="P125" s="189">
        <v>203</v>
      </c>
      <c r="Q125" s="189">
        <v>477</v>
      </c>
      <c r="R125" s="189">
        <v>8692</v>
      </c>
      <c r="S125" s="189">
        <v>327</v>
      </c>
      <c r="T125" s="189">
        <v>9019</v>
      </c>
      <c r="U125" s="191">
        <v>9102</v>
      </c>
      <c r="V125" s="142">
        <f t="shared" si="17"/>
        <v>18121</v>
      </c>
      <c r="W125" s="106"/>
      <c r="X125" s="185"/>
      <c r="Y125" s="185"/>
    </row>
    <row r="126" spans="2:25" ht="13" customHeight="1" x14ac:dyDescent="0.2">
      <c r="B126" s="200" t="s">
        <v>123</v>
      </c>
      <c r="C126" s="132" t="s">
        <v>82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</v>
      </c>
      <c r="J126" s="139">
        <v>0</v>
      </c>
      <c r="K126" s="139">
        <v>0</v>
      </c>
      <c r="L126" s="139">
        <v>1</v>
      </c>
      <c r="M126" s="182">
        <v>1</v>
      </c>
      <c r="N126" s="139">
        <v>0</v>
      </c>
      <c r="O126" s="139">
        <v>0</v>
      </c>
      <c r="P126" s="139">
        <v>2</v>
      </c>
      <c r="Q126" s="182">
        <v>2</v>
      </c>
      <c r="R126" s="134">
        <v>3</v>
      </c>
      <c r="S126" s="139">
        <v>0</v>
      </c>
      <c r="T126" s="134">
        <v>3</v>
      </c>
      <c r="U126" s="193">
        <v>0</v>
      </c>
      <c r="V126" s="184">
        <f t="shared" si="17"/>
        <v>3</v>
      </c>
      <c r="W126" s="106"/>
      <c r="X126" s="185"/>
      <c r="Y126" s="185"/>
    </row>
    <row r="127" spans="2:25" ht="13" customHeight="1" x14ac:dyDescent="0.2">
      <c r="B127" s="201" t="s">
        <v>103</v>
      </c>
      <c r="C127" s="137" t="s">
        <v>84</v>
      </c>
      <c r="D127" s="139">
        <v>0</v>
      </c>
      <c r="E127" s="139">
        <v>0</v>
      </c>
      <c r="F127" s="139">
        <v>0</v>
      </c>
      <c r="G127" s="139">
        <v>0</v>
      </c>
      <c r="H127" s="139">
        <v>0</v>
      </c>
      <c r="I127" s="139">
        <v>0</v>
      </c>
      <c r="J127" s="139">
        <v>0</v>
      </c>
      <c r="K127" s="139">
        <v>0</v>
      </c>
      <c r="L127" s="139">
        <v>0</v>
      </c>
      <c r="M127" s="139">
        <v>0</v>
      </c>
      <c r="N127" s="139">
        <v>0</v>
      </c>
      <c r="O127" s="139">
        <v>0</v>
      </c>
      <c r="P127" s="139">
        <v>0</v>
      </c>
      <c r="Q127" s="139">
        <v>0</v>
      </c>
      <c r="R127" s="139">
        <v>0</v>
      </c>
      <c r="S127" s="139">
        <v>0</v>
      </c>
      <c r="T127" s="139">
        <v>0</v>
      </c>
      <c r="U127" s="185">
        <v>0</v>
      </c>
      <c r="V127" s="184">
        <f t="shared" si="17"/>
        <v>0</v>
      </c>
      <c r="W127" s="106"/>
      <c r="X127" s="185"/>
      <c r="Y127" s="185"/>
    </row>
    <row r="128" spans="2:25" ht="13" customHeight="1" x14ac:dyDescent="0.2">
      <c r="B128" s="140"/>
      <c r="C128" s="141" t="s">
        <v>74</v>
      </c>
      <c r="D128" s="194">
        <v>0</v>
      </c>
      <c r="E128" s="194">
        <v>0</v>
      </c>
      <c r="F128" s="194">
        <v>0</v>
      </c>
      <c r="G128" s="194">
        <v>0</v>
      </c>
      <c r="H128" s="194">
        <v>0</v>
      </c>
      <c r="I128" s="194">
        <v>0</v>
      </c>
      <c r="J128" s="194">
        <v>0</v>
      </c>
      <c r="K128" s="194">
        <v>0</v>
      </c>
      <c r="L128" s="189">
        <v>1</v>
      </c>
      <c r="M128" s="189">
        <v>1</v>
      </c>
      <c r="N128" s="194">
        <v>0</v>
      </c>
      <c r="O128" s="194">
        <v>0</v>
      </c>
      <c r="P128" s="189">
        <v>2</v>
      </c>
      <c r="Q128" s="189">
        <v>2</v>
      </c>
      <c r="R128" s="142">
        <v>3</v>
      </c>
      <c r="S128" s="194">
        <v>0</v>
      </c>
      <c r="T128" s="142">
        <v>3</v>
      </c>
      <c r="U128" s="139">
        <v>0</v>
      </c>
      <c r="V128" s="142">
        <f t="shared" si="17"/>
        <v>3</v>
      </c>
      <c r="W128" s="106"/>
      <c r="X128" s="185"/>
      <c r="Y128" s="185"/>
    </row>
    <row r="129" spans="2:25" s="174" customFormat="1" ht="13" customHeight="1" x14ac:dyDescent="0.2">
      <c r="B129" s="206"/>
      <c r="C129" s="91" t="s">
        <v>82</v>
      </c>
      <c r="D129" s="195">
        <f>SUM(D114,D117,D120,D123,D126)</f>
        <v>1406</v>
      </c>
      <c r="E129" s="195">
        <f t="shared" ref="E129:V130" si="18">SUM(E114,E117,E120,E123,E126)</f>
        <v>1692</v>
      </c>
      <c r="F129" s="195">
        <f t="shared" si="18"/>
        <v>14</v>
      </c>
      <c r="G129" s="195">
        <f t="shared" si="18"/>
        <v>3112</v>
      </c>
      <c r="H129" s="195">
        <f t="shared" si="18"/>
        <v>22</v>
      </c>
      <c r="I129" s="195">
        <f t="shared" si="18"/>
        <v>212</v>
      </c>
      <c r="J129" s="195">
        <f t="shared" si="18"/>
        <v>234</v>
      </c>
      <c r="K129" s="195">
        <f t="shared" si="18"/>
        <v>6962</v>
      </c>
      <c r="L129" s="195">
        <f t="shared" si="18"/>
        <v>6171</v>
      </c>
      <c r="M129" s="195">
        <f t="shared" si="18"/>
        <v>13133</v>
      </c>
      <c r="N129" s="195">
        <f t="shared" si="18"/>
        <v>453</v>
      </c>
      <c r="O129" s="195">
        <f t="shared" si="18"/>
        <v>87</v>
      </c>
      <c r="P129" s="195">
        <f t="shared" si="18"/>
        <v>466</v>
      </c>
      <c r="Q129" s="195">
        <f t="shared" si="18"/>
        <v>1006</v>
      </c>
      <c r="R129" s="195">
        <f t="shared" si="18"/>
        <v>17485</v>
      </c>
      <c r="S129" s="195">
        <f t="shared" si="18"/>
        <v>630</v>
      </c>
      <c r="T129" s="195">
        <f t="shared" si="18"/>
        <v>18115</v>
      </c>
      <c r="U129" s="195">
        <f t="shared" si="18"/>
        <v>17494</v>
      </c>
      <c r="V129" s="195">
        <f t="shared" si="18"/>
        <v>35609</v>
      </c>
      <c r="W129" s="106"/>
      <c r="X129" s="196"/>
      <c r="Y129" s="196"/>
    </row>
    <row r="130" spans="2:25" s="174" customFormat="1" ht="13" customHeight="1" x14ac:dyDescent="0.2">
      <c r="B130" s="207" t="s">
        <v>128</v>
      </c>
      <c r="C130" s="176" t="s">
        <v>84</v>
      </c>
      <c r="D130" s="197">
        <f>SUM(D115,D118,D121,D124,D127)</f>
        <v>116</v>
      </c>
      <c r="E130" s="197">
        <f t="shared" si="18"/>
        <v>13</v>
      </c>
      <c r="F130" s="197">
        <f t="shared" si="18"/>
        <v>25</v>
      </c>
      <c r="G130" s="197">
        <f t="shared" si="18"/>
        <v>154</v>
      </c>
      <c r="H130" s="197">
        <f t="shared" si="18"/>
        <v>12</v>
      </c>
      <c r="I130" s="197">
        <f t="shared" si="18"/>
        <v>32</v>
      </c>
      <c r="J130" s="197">
        <f t="shared" si="18"/>
        <v>44</v>
      </c>
      <c r="K130" s="197">
        <f t="shared" si="18"/>
        <v>18</v>
      </c>
      <c r="L130" s="197">
        <f t="shared" si="18"/>
        <v>5</v>
      </c>
      <c r="M130" s="197">
        <f t="shared" si="18"/>
        <v>23</v>
      </c>
      <c r="N130" s="197">
        <f t="shared" si="18"/>
        <v>52</v>
      </c>
      <c r="O130" s="197">
        <f t="shared" si="18"/>
        <v>1</v>
      </c>
      <c r="P130" s="197">
        <f t="shared" si="18"/>
        <v>0</v>
      </c>
      <c r="Q130" s="197">
        <f t="shared" si="18"/>
        <v>53</v>
      </c>
      <c r="R130" s="197">
        <f t="shared" si="18"/>
        <v>274</v>
      </c>
      <c r="S130" s="197">
        <f t="shared" si="18"/>
        <v>0</v>
      </c>
      <c r="T130" s="197">
        <f t="shared" si="18"/>
        <v>274</v>
      </c>
      <c r="U130" s="197">
        <f t="shared" si="18"/>
        <v>61</v>
      </c>
      <c r="V130" s="197">
        <f t="shared" si="18"/>
        <v>335</v>
      </c>
      <c r="W130" s="106"/>
      <c r="X130" s="196"/>
      <c r="Y130" s="196"/>
    </row>
    <row r="131" spans="2:25" s="174" customFormat="1" ht="13" customHeight="1" x14ac:dyDescent="0.2">
      <c r="B131" s="209"/>
      <c r="C131" s="95" t="s">
        <v>74</v>
      </c>
      <c r="D131" s="198">
        <f>SUM(D129:D130)</f>
        <v>1522</v>
      </c>
      <c r="E131" s="198">
        <f t="shared" ref="E131:V131" si="19">SUM(E129:E130)</f>
        <v>1705</v>
      </c>
      <c r="F131" s="198">
        <f t="shared" si="19"/>
        <v>39</v>
      </c>
      <c r="G131" s="198">
        <f t="shared" si="19"/>
        <v>3266</v>
      </c>
      <c r="H131" s="198">
        <f t="shared" si="19"/>
        <v>34</v>
      </c>
      <c r="I131" s="198">
        <f t="shared" si="19"/>
        <v>244</v>
      </c>
      <c r="J131" s="198">
        <f t="shared" si="19"/>
        <v>278</v>
      </c>
      <c r="K131" s="198">
        <f t="shared" si="19"/>
        <v>6980</v>
      </c>
      <c r="L131" s="198">
        <f t="shared" si="19"/>
        <v>6176</v>
      </c>
      <c r="M131" s="198">
        <f t="shared" si="19"/>
        <v>13156</v>
      </c>
      <c r="N131" s="198">
        <f t="shared" si="19"/>
        <v>505</v>
      </c>
      <c r="O131" s="198">
        <f t="shared" si="19"/>
        <v>88</v>
      </c>
      <c r="P131" s="198">
        <f t="shared" si="19"/>
        <v>466</v>
      </c>
      <c r="Q131" s="198">
        <f t="shared" si="19"/>
        <v>1059</v>
      </c>
      <c r="R131" s="198">
        <f t="shared" si="19"/>
        <v>17759</v>
      </c>
      <c r="S131" s="198">
        <f t="shared" si="19"/>
        <v>630</v>
      </c>
      <c r="T131" s="198">
        <f t="shared" si="19"/>
        <v>18389</v>
      </c>
      <c r="U131" s="198">
        <f t="shared" si="19"/>
        <v>17555</v>
      </c>
      <c r="V131" s="198">
        <f t="shared" si="19"/>
        <v>35944</v>
      </c>
      <c r="W131" s="106"/>
      <c r="X131" s="196"/>
      <c r="Y131" s="196"/>
    </row>
    <row r="132" spans="2:25" ht="13" customHeight="1" x14ac:dyDescent="0.2">
      <c r="B132" s="200" t="s">
        <v>129</v>
      </c>
      <c r="C132" s="132" t="s">
        <v>82</v>
      </c>
      <c r="D132" s="139">
        <v>730</v>
      </c>
      <c r="E132" s="139">
        <v>1213</v>
      </c>
      <c r="F132" s="139">
        <v>18</v>
      </c>
      <c r="G132" s="181">
        <v>1961</v>
      </c>
      <c r="H132" s="204">
        <v>2</v>
      </c>
      <c r="I132" s="139">
        <v>15</v>
      </c>
      <c r="J132" s="182">
        <v>17</v>
      </c>
      <c r="K132" s="139">
        <v>8162</v>
      </c>
      <c r="L132" s="139">
        <v>7608</v>
      </c>
      <c r="M132" s="182">
        <v>15770</v>
      </c>
      <c r="N132" s="139">
        <v>374</v>
      </c>
      <c r="O132" s="139">
        <v>64</v>
      </c>
      <c r="P132" s="139">
        <v>55</v>
      </c>
      <c r="Q132" s="182">
        <v>493</v>
      </c>
      <c r="R132" s="134">
        <v>18241</v>
      </c>
      <c r="S132" s="139">
        <v>813</v>
      </c>
      <c r="T132" s="134">
        <v>19054</v>
      </c>
      <c r="U132" s="183">
        <v>13509</v>
      </c>
      <c r="V132" s="184">
        <f t="shared" ref="V132:V137" si="20">G132+J132+M132+Q132+S132+U132</f>
        <v>32563</v>
      </c>
      <c r="W132" s="106"/>
      <c r="X132" s="185"/>
      <c r="Y132" s="185"/>
    </row>
    <row r="133" spans="2:25" ht="13" customHeight="1" x14ac:dyDescent="0.2">
      <c r="B133" s="201" t="s">
        <v>130</v>
      </c>
      <c r="C133" s="137" t="s">
        <v>84</v>
      </c>
      <c r="D133" s="139">
        <v>1000</v>
      </c>
      <c r="E133" s="139">
        <v>47</v>
      </c>
      <c r="F133" s="139">
        <v>67</v>
      </c>
      <c r="G133" s="186">
        <v>1114</v>
      </c>
      <c r="H133" s="139">
        <v>0</v>
      </c>
      <c r="I133" s="139">
        <v>0</v>
      </c>
      <c r="J133" s="139">
        <v>0</v>
      </c>
      <c r="K133" s="139">
        <v>1</v>
      </c>
      <c r="L133" s="139">
        <v>6</v>
      </c>
      <c r="M133" s="139">
        <v>7</v>
      </c>
      <c r="N133" s="139">
        <v>513</v>
      </c>
      <c r="O133" s="139">
        <v>3</v>
      </c>
      <c r="P133" s="139">
        <v>0</v>
      </c>
      <c r="Q133" s="188">
        <v>516</v>
      </c>
      <c r="R133" s="138">
        <v>1637</v>
      </c>
      <c r="S133" s="139">
        <v>2</v>
      </c>
      <c r="T133" s="138">
        <v>1639</v>
      </c>
      <c r="U133" s="185">
        <v>92</v>
      </c>
      <c r="V133" s="184">
        <f t="shared" si="20"/>
        <v>1731</v>
      </c>
      <c r="W133" s="106"/>
      <c r="X133" s="185"/>
      <c r="Y133" s="185"/>
    </row>
    <row r="134" spans="2:25" ht="13" customHeight="1" x14ac:dyDescent="0.2">
      <c r="B134" s="140"/>
      <c r="C134" s="141" t="s">
        <v>74</v>
      </c>
      <c r="D134" s="189">
        <v>1730</v>
      </c>
      <c r="E134" s="189">
        <v>1260</v>
      </c>
      <c r="F134" s="189">
        <v>85</v>
      </c>
      <c r="G134" s="189">
        <v>3075</v>
      </c>
      <c r="H134" s="189">
        <v>2</v>
      </c>
      <c r="I134" s="189">
        <v>15</v>
      </c>
      <c r="J134" s="189">
        <v>17</v>
      </c>
      <c r="K134" s="189">
        <v>8163</v>
      </c>
      <c r="L134" s="189">
        <v>7614</v>
      </c>
      <c r="M134" s="189">
        <v>15777</v>
      </c>
      <c r="N134" s="189">
        <v>887</v>
      </c>
      <c r="O134" s="189">
        <v>67</v>
      </c>
      <c r="P134" s="189">
        <v>55</v>
      </c>
      <c r="Q134" s="189">
        <v>1009</v>
      </c>
      <c r="R134" s="189">
        <v>19878</v>
      </c>
      <c r="S134" s="189">
        <v>815</v>
      </c>
      <c r="T134" s="189">
        <v>20693</v>
      </c>
      <c r="U134" s="191">
        <v>13601</v>
      </c>
      <c r="V134" s="142">
        <f t="shared" si="20"/>
        <v>34294</v>
      </c>
      <c r="W134" s="106"/>
      <c r="X134" s="185"/>
      <c r="Y134" s="185"/>
    </row>
    <row r="135" spans="2:25" ht="13" customHeight="1" x14ac:dyDescent="0.2">
      <c r="B135" s="200" t="s">
        <v>129</v>
      </c>
      <c r="C135" s="132" t="s">
        <v>82</v>
      </c>
      <c r="D135" s="139">
        <v>0</v>
      </c>
      <c r="E135" s="139">
        <v>0</v>
      </c>
      <c r="F135" s="139">
        <v>0</v>
      </c>
      <c r="G135" s="139">
        <v>0</v>
      </c>
      <c r="H135" s="139">
        <v>0</v>
      </c>
      <c r="I135" s="139">
        <v>0</v>
      </c>
      <c r="J135" s="139">
        <v>0</v>
      </c>
      <c r="K135" s="139">
        <v>0</v>
      </c>
      <c r="L135" s="139">
        <v>0</v>
      </c>
      <c r="M135" s="139">
        <v>0</v>
      </c>
      <c r="N135" s="139">
        <v>0</v>
      </c>
      <c r="O135" s="139">
        <v>0</v>
      </c>
      <c r="P135" s="139">
        <v>3</v>
      </c>
      <c r="Q135" s="182">
        <v>3</v>
      </c>
      <c r="R135" s="134">
        <v>3</v>
      </c>
      <c r="S135" s="139">
        <v>0</v>
      </c>
      <c r="T135" s="134">
        <v>3</v>
      </c>
      <c r="U135" s="193">
        <v>0</v>
      </c>
      <c r="V135" s="184">
        <f t="shared" si="20"/>
        <v>3</v>
      </c>
      <c r="W135" s="106"/>
      <c r="X135" s="185"/>
      <c r="Y135" s="185"/>
    </row>
    <row r="136" spans="2:25" ht="13" customHeight="1" x14ac:dyDescent="0.2">
      <c r="B136" s="201" t="s">
        <v>103</v>
      </c>
      <c r="C136" s="137" t="s">
        <v>84</v>
      </c>
      <c r="D136" s="139">
        <v>0</v>
      </c>
      <c r="E136" s="139">
        <v>0</v>
      </c>
      <c r="F136" s="139">
        <v>0</v>
      </c>
      <c r="G136" s="139">
        <v>0</v>
      </c>
      <c r="H136" s="139">
        <v>0</v>
      </c>
      <c r="I136" s="139">
        <v>0</v>
      </c>
      <c r="J136" s="139">
        <v>0</v>
      </c>
      <c r="K136" s="139">
        <v>0</v>
      </c>
      <c r="L136" s="139">
        <v>0</v>
      </c>
      <c r="M136" s="139">
        <v>0</v>
      </c>
      <c r="N136" s="139">
        <v>0</v>
      </c>
      <c r="O136" s="139">
        <v>0</v>
      </c>
      <c r="P136" s="139">
        <v>0</v>
      </c>
      <c r="Q136" s="139">
        <v>0</v>
      </c>
      <c r="R136" s="139">
        <v>0</v>
      </c>
      <c r="S136" s="139">
        <v>0</v>
      </c>
      <c r="T136" s="139">
        <v>0</v>
      </c>
      <c r="U136" s="185">
        <v>0</v>
      </c>
      <c r="V136" s="184">
        <f t="shared" si="20"/>
        <v>0</v>
      </c>
      <c r="W136" s="106"/>
      <c r="X136" s="185"/>
      <c r="Y136" s="185"/>
    </row>
    <row r="137" spans="2:25" ht="13" customHeight="1" x14ac:dyDescent="0.2">
      <c r="B137" s="140"/>
      <c r="C137" s="141" t="s">
        <v>74</v>
      </c>
      <c r="D137" s="194">
        <v>0</v>
      </c>
      <c r="E137" s="194">
        <v>0</v>
      </c>
      <c r="F137" s="194">
        <v>0</v>
      </c>
      <c r="G137" s="194">
        <v>0</v>
      </c>
      <c r="H137" s="194">
        <v>0</v>
      </c>
      <c r="I137" s="194">
        <v>0</v>
      </c>
      <c r="J137" s="194">
        <v>0</v>
      </c>
      <c r="K137" s="194">
        <v>0</v>
      </c>
      <c r="L137" s="194">
        <v>0</v>
      </c>
      <c r="M137" s="194">
        <v>0</v>
      </c>
      <c r="N137" s="194">
        <v>0</v>
      </c>
      <c r="O137" s="194">
        <v>0</v>
      </c>
      <c r="P137" s="189">
        <v>3</v>
      </c>
      <c r="Q137" s="189">
        <v>3</v>
      </c>
      <c r="R137" s="142">
        <v>3</v>
      </c>
      <c r="S137" s="194">
        <v>0</v>
      </c>
      <c r="T137" s="142">
        <v>3</v>
      </c>
      <c r="U137" s="139">
        <v>0</v>
      </c>
      <c r="V137" s="142">
        <f t="shared" si="20"/>
        <v>3</v>
      </c>
      <c r="W137" s="106"/>
      <c r="X137" s="185"/>
      <c r="Y137" s="185"/>
    </row>
    <row r="138" spans="2:25" s="174" customFormat="1" ht="13" customHeight="1" x14ac:dyDescent="0.2">
      <c r="B138" s="91"/>
      <c r="C138" s="91" t="s">
        <v>82</v>
      </c>
      <c r="D138" s="195">
        <f>SUM(D132,D135)</f>
        <v>730</v>
      </c>
      <c r="E138" s="195">
        <f t="shared" ref="E138:V139" si="21">SUM(E132,E135)</f>
        <v>1213</v>
      </c>
      <c r="F138" s="195">
        <f t="shared" si="21"/>
        <v>18</v>
      </c>
      <c r="G138" s="195">
        <f t="shared" si="21"/>
        <v>1961</v>
      </c>
      <c r="H138" s="195">
        <f t="shared" si="21"/>
        <v>2</v>
      </c>
      <c r="I138" s="195">
        <f t="shared" si="21"/>
        <v>15</v>
      </c>
      <c r="J138" s="195">
        <f t="shared" si="21"/>
        <v>17</v>
      </c>
      <c r="K138" s="195">
        <f t="shared" si="21"/>
        <v>8162</v>
      </c>
      <c r="L138" s="195">
        <f t="shared" si="21"/>
        <v>7608</v>
      </c>
      <c r="M138" s="195">
        <f t="shared" si="21"/>
        <v>15770</v>
      </c>
      <c r="N138" s="195">
        <f t="shared" si="21"/>
        <v>374</v>
      </c>
      <c r="O138" s="195">
        <f t="shared" si="21"/>
        <v>64</v>
      </c>
      <c r="P138" s="195">
        <f t="shared" si="21"/>
        <v>58</v>
      </c>
      <c r="Q138" s="195">
        <f t="shared" si="21"/>
        <v>496</v>
      </c>
      <c r="R138" s="195">
        <f t="shared" si="21"/>
        <v>18244</v>
      </c>
      <c r="S138" s="195">
        <f t="shared" si="21"/>
        <v>813</v>
      </c>
      <c r="T138" s="195">
        <f t="shared" si="21"/>
        <v>19057</v>
      </c>
      <c r="U138" s="195">
        <f t="shared" si="21"/>
        <v>13509</v>
      </c>
      <c r="V138" s="195">
        <f t="shared" si="21"/>
        <v>32566</v>
      </c>
      <c r="W138" s="106"/>
      <c r="X138" s="196"/>
      <c r="Y138" s="196"/>
    </row>
    <row r="139" spans="2:25" s="174" customFormat="1" ht="13" customHeight="1" x14ac:dyDescent="0.2">
      <c r="B139" s="176" t="s">
        <v>131</v>
      </c>
      <c r="C139" s="176" t="s">
        <v>84</v>
      </c>
      <c r="D139" s="197">
        <f>SUM(D133,D136)</f>
        <v>1000</v>
      </c>
      <c r="E139" s="197">
        <f t="shared" si="21"/>
        <v>47</v>
      </c>
      <c r="F139" s="197">
        <f t="shared" si="21"/>
        <v>67</v>
      </c>
      <c r="G139" s="197">
        <f t="shared" si="21"/>
        <v>1114</v>
      </c>
      <c r="H139" s="197">
        <f t="shared" si="21"/>
        <v>0</v>
      </c>
      <c r="I139" s="197">
        <f t="shared" si="21"/>
        <v>0</v>
      </c>
      <c r="J139" s="197">
        <f t="shared" si="21"/>
        <v>0</v>
      </c>
      <c r="K139" s="197">
        <f t="shared" si="21"/>
        <v>1</v>
      </c>
      <c r="L139" s="197">
        <f t="shared" si="21"/>
        <v>6</v>
      </c>
      <c r="M139" s="197">
        <f t="shared" si="21"/>
        <v>7</v>
      </c>
      <c r="N139" s="197">
        <f t="shared" si="21"/>
        <v>513</v>
      </c>
      <c r="O139" s="197">
        <f t="shared" si="21"/>
        <v>3</v>
      </c>
      <c r="P139" s="197">
        <f t="shared" si="21"/>
        <v>0</v>
      </c>
      <c r="Q139" s="197">
        <f t="shared" si="21"/>
        <v>516</v>
      </c>
      <c r="R139" s="197">
        <f t="shared" si="21"/>
        <v>1637</v>
      </c>
      <c r="S139" s="197">
        <f t="shared" si="21"/>
        <v>2</v>
      </c>
      <c r="T139" s="197">
        <f t="shared" si="21"/>
        <v>1639</v>
      </c>
      <c r="U139" s="197">
        <f t="shared" si="21"/>
        <v>92</v>
      </c>
      <c r="V139" s="197">
        <f t="shared" si="21"/>
        <v>1731</v>
      </c>
      <c r="W139" s="106"/>
      <c r="X139" s="196"/>
      <c r="Y139" s="196"/>
    </row>
    <row r="140" spans="2:25" s="174" customFormat="1" ht="13" customHeight="1" x14ac:dyDescent="0.2">
      <c r="B140" s="95"/>
      <c r="C140" s="95" t="s">
        <v>74</v>
      </c>
      <c r="D140" s="198">
        <f>SUM(D138:D139)</f>
        <v>1730</v>
      </c>
      <c r="E140" s="198">
        <f t="shared" ref="E140:V140" si="22">SUM(E138:E139)</f>
        <v>1260</v>
      </c>
      <c r="F140" s="198">
        <f t="shared" si="22"/>
        <v>85</v>
      </c>
      <c r="G140" s="198">
        <f t="shared" si="22"/>
        <v>3075</v>
      </c>
      <c r="H140" s="198">
        <f t="shared" si="22"/>
        <v>2</v>
      </c>
      <c r="I140" s="198">
        <f t="shared" si="22"/>
        <v>15</v>
      </c>
      <c r="J140" s="198">
        <f t="shared" si="22"/>
        <v>17</v>
      </c>
      <c r="K140" s="198">
        <f t="shared" si="22"/>
        <v>8163</v>
      </c>
      <c r="L140" s="198">
        <f t="shared" si="22"/>
        <v>7614</v>
      </c>
      <c r="M140" s="198">
        <f t="shared" si="22"/>
        <v>15777</v>
      </c>
      <c r="N140" s="198">
        <f t="shared" si="22"/>
        <v>887</v>
      </c>
      <c r="O140" s="198">
        <f t="shared" si="22"/>
        <v>67</v>
      </c>
      <c r="P140" s="198">
        <f t="shared" si="22"/>
        <v>58</v>
      </c>
      <c r="Q140" s="198">
        <f t="shared" si="22"/>
        <v>1012</v>
      </c>
      <c r="R140" s="198">
        <f t="shared" si="22"/>
        <v>19881</v>
      </c>
      <c r="S140" s="198">
        <f t="shared" si="22"/>
        <v>815</v>
      </c>
      <c r="T140" s="198">
        <f t="shared" si="22"/>
        <v>20696</v>
      </c>
      <c r="U140" s="198">
        <f t="shared" si="22"/>
        <v>13601</v>
      </c>
      <c r="V140" s="198">
        <f t="shared" si="22"/>
        <v>34297</v>
      </c>
      <c r="W140" s="106"/>
      <c r="X140" s="196"/>
      <c r="Y140" s="196"/>
    </row>
    <row r="141" spans="2:25" ht="13" customHeight="1" x14ac:dyDescent="0.2">
      <c r="B141" s="132" t="s">
        <v>132</v>
      </c>
      <c r="C141" s="132" t="s">
        <v>82</v>
      </c>
      <c r="D141" s="139">
        <v>261</v>
      </c>
      <c r="E141" s="139">
        <v>582</v>
      </c>
      <c r="F141" s="139">
        <v>12</v>
      </c>
      <c r="G141" s="181">
        <v>855</v>
      </c>
      <c r="H141" s="204">
        <v>1</v>
      </c>
      <c r="I141" s="139">
        <v>14</v>
      </c>
      <c r="J141" s="182">
        <v>15</v>
      </c>
      <c r="K141" s="139">
        <v>3123</v>
      </c>
      <c r="L141" s="139">
        <v>2852</v>
      </c>
      <c r="M141" s="182">
        <v>5975</v>
      </c>
      <c r="N141" s="139">
        <v>105</v>
      </c>
      <c r="O141" s="139">
        <v>16</v>
      </c>
      <c r="P141" s="139">
        <v>19</v>
      </c>
      <c r="Q141" s="182">
        <v>140</v>
      </c>
      <c r="R141" s="134">
        <v>6985</v>
      </c>
      <c r="S141" s="139">
        <v>285</v>
      </c>
      <c r="T141" s="134">
        <v>7270</v>
      </c>
      <c r="U141" s="183">
        <v>6077</v>
      </c>
      <c r="V141" s="184">
        <f t="shared" ref="V141:V158" si="23">G141+J141+M141+Q141+S141+U141</f>
        <v>13347</v>
      </c>
      <c r="W141" s="106"/>
      <c r="X141" s="185"/>
      <c r="Y141" s="185"/>
    </row>
    <row r="142" spans="2:25" ht="13" customHeight="1" x14ac:dyDescent="0.2">
      <c r="B142" s="137" t="s">
        <v>133</v>
      </c>
      <c r="C142" s="137" t="s">
        <v>84</v>
      </c>
      <c r="D142" s="139">
        <v>162</v>
      </c>
      <c r="E142" s="139">
        <v>4</v>
      </c>
      <c r="F142" s="139">
        <v>13</v>
      </c>
      <c r="G142" s="186">
        <v>179</v>
      </c>
      <c r="H142" s="139">
        <v>5</v>
      </c>
      <c r="I142" s="139">
        <v>5</v>
      </c>
      <c r="J142" s="139">
        <v>10</v>
      </c>
      <c r="K142" s="139">
        <v>0</v>
      </c>
      <c r="L142" s="139">
        <v>0</v>
      </c>
      <c r="M142" s="139">
        <v>0</v>
      </c>
      <c r="N142" s="139">
        <v>51</v>
      </c>
      <c r="O142" s="139">
        <v>2</v>
      </c>
      <c r="P142" s="139">
        <v>0</v>
      </c>
      <c r="Q142" s="188">
        <v>53</v>
      </c>
      <c r="R142" s="138">
        <v>242</v>
      </c>
      <c r="S142" s="139">
        <v>0</v>
      </c>
      <c r="T142" s="138">
        <v>242</v>
      </c>
      <c r="U142" s="185">
        <v>16</v>
      </c>
      <c r="V142" s="184">
        <f t="shared" si="23"/>
        <v>258</v>
      </c>
      <c r="W142" s="106"/>
      <c r="X142" s="185"/>
      <c r="Y142" s="185"/>
    </row>
    <row r="143" spans="2:25" ht="13" customHeight="1" x14ac:dyDescent="0.2">
      <c r="B143" s="140"/>
      <c r="C143" s="141" t="s">
        <v>74</v>
      </c>
      <c r="D143" s="189">
        <v>423</v>
      </c>
      <c r="E143" s="189">
        <v>586</v>
      </c>
      <c r="F143" s="189">
        <v>25</v>
      </c>
      <c r="G143" s="189">
        <v>1034</v>
      </c>
      <c r="H143" s="189">
        <v>6</v>
      </c>
      <c r="I143" s="189">
        <v>19</v>
      </c>
      <c r="J143" s="189">
        <v>25</v>
      </c>
      <c r="K143" s="189">
        <v>3123</v>
      </c>
      <c r="L143" s="189">
        <v>2852</v>
      </c>
      <c r="M143" s="189">
        <v>5975</v>
      </c>
      <c r="N143" s="189">
        <v>156</v>
      </c>
      <c r="O143" s="189">
        <v>18</v>
      </c>
      <c r="P143" s="189">
        <v>19</v>
      </c>
      <c r="Q143" s="189">
        <v>193</v>
      </c>
      <c r="R143" s="189">
        <v>7227</v>
      </c>
      <c r="S143" s="189">
        <v>285</v>
      </c>
      <c r="T143" s="189">
        <v>7512</v>
      </c>
      <c r="U143" s="191">
        <v>6093</v>
      </c>
      <c r="V143" s="142">
        <f t="shared" si="23"/>
        <v>13605</v>
      </c>
      <c r="W143" s="106"/>
      <c r="X143" s="185"/>
      <c r="Y143" s="185"/>
    </row>
    <row r="144" spans="2:25" ht="13" customHeight="1" x14ac:dyDescent="0.2">
      <c r="B144" s="132"/>
      <c r="C144" s="132" t="s">
        <v>82</v>
      </c>
      <c r="D144" s="139">
        <v>321</v>
      </c>
      <c r="E144" s="139">
        <v>298</v>
      </c>
      <c r="F144" s="139">
        <v>15</v>
      </c>
      <c r="G144" s="181">
        <v>634</v>
      </c>
      <c r="H144" s="204">
        <v>4</v>
      </c>
      <c r="I144" s="139">
        <v>15</v>
      </c>
      <c r="J144" s="182">
        <v>19</v>
      </c>
      <c r="K144" s="139">
        <v>2254</v>
      </c>
      <c r="L144" s="139">
        <v>2106</v>
      </c>
      <c r="M144" s="182">
        <v>4360</v>
      </c>
      <c r="N144" s="139">
        <v>70</v>
      </c>
      <c r="O144" s="139">
        <v>13</v>
      </c>
      <c r="P144" s="139">
        <v>16</v>
      </c>
      <c r="Q144" s="182">
        <v>99</v>
      </c>
      <c r="R144" s="134">
        <v>5112</v>
      </c>
      <c r="S144" s="139">
        <v>272</v>
      </c>
      <c r="T144" s="134">
        <v>5384</v>
      </c>
      <c r="U144" s="183">
        <v>4265</v>
      </c>
      <c r="V144" s="184">
        <f t="shared" si="23"/>
        <v>9649</v>
      </c>
      <c r="W144" s="106"/>
      <c r="X144" s="185"/>
      <c r="Y144" s="185"/>
    </row>
    <row r="145" spans="2:25" ht="13" customHeight="1" x14ac:dyDescent="0.2">
      <c r="B145" s="137" t="s">
        <v>134</v>
      </c>
      <c r="C145" s="137" t="s">
        <v>84</v>
      </c>
      <c r="D145" s="139">
        <v>194</v>
      </c>
      <c r="E145" s="139">
        <v>2</v>
      </c>
      <c r="F145" s="139">
        <v>42</v>
      </c>
      <c r="G145" s="186">
        <v>238</v>
      </c>
      <c r="H145" s="139">
        <v>0</v>
      </c>
      <c r="I145" s="139">
        <v>1</v>
      </c>
      <c r="J145" s="139">
        <v>1</v>
      </c>
      <c r="K145" s="139">
        <v>4</v>
      </c>
      <c r="L145" s="139">
        <v>2</v>
      </c>
      <c r="M145" s="139">
        <v>6</v>
      </c>
      <c r="N145" s="139">
        <v>8</v>
      </c>
      <c r="O145" s="139">
        <v>0</v>
      </c>
      <c r="P145" s="139">
        <v>0</v>
      </c>
      <c r="Q145" s="188">
        <v>8</v>
      </c>
      <c r="R145" s="138">
        <v>253</v>
      </c>
      <c r="S145" s="139">
        <v>0</v>
      </c>
      <c r="T145" s="138">
        <v>253</v>
      </c>
      <c r="U145" s="185">
        <v>19</v>
      </c>
      <c r="V145" s="184">
        <f t="shared" si="23"/>
        <v>272</v>
      </c>
      <c r="W145" s="106"/>
      <c r="X145" s="185"/>
      <c r="Y145" s="185"/>
    </row>
    <row r="146" spans="2:25" ht="13" customHeight="1" x14ac:dyDescent="0.2">
      <c r="B146" s="140"/>
      <c r="C146" s="141" t="s">
        <v>74</v>
      </c>
      <c r="D146" s="189">
        <v>515</v>
      </c>
      <c r="E146" s="189">
        <v>300</v>
      </c>
      <c r="F146" s="189">
        <v>57</v>
      </c>
      <c r="G146" s="189">
        <v>872</v>
      </c>
      <c r="H146" s="189">
        <v>4</v>
      </c>
      <c r="I146" s="189">
        <v>16</v>
      </c>
      <c r="J146" s="189">
        <v>20</v>
      </c>
      <c r="K146" s="189">
        <v>2258</v>
      </c>
      <c r="L146" s="189">
        <v>2108</v>
      </c>
      <c r="M146" s="189">
        <v>4366</v>
      </c>
      <c r="N146" s="189">
        <v>78</v>
      </c>
      <c r="O146" s="189">
        <v>13</v>
      </c>
      <c r="P146" s="189">
        <v>16</v>
      </c>
      <c r="Q146" s="189">
        <v>107</v>
      </c>
      <c r="R146" s="189">
        <v>5365</v>
      </c>
      <c r="S146" s="189">
        <v>272</v>
      </c>
      <c r="T146" s="189">
        <v>5637</v>
      </c>
      <c r="U146" s="191">
        <v>4284</v>
      </c>
      <c r="V146" s="142">
        <f t="shared" si="23"/>
        <v>9921</v>
      </c>
      <c r="W146" s="106"/>
      <c r="X146" s="185"/>
      <c r="Y146" s="185"/>
    </row>
    <row r="147" spans="2:25" ht="13" customHeight="1" x14ac:dyDescent="0.2">
      <c r="B147" s="132"/>
      <c r="C147" s="132" t="s">
        <v>82</v>
      </c>
      <c r="D147" s="139">
        <v>375</v>
      </c>
      <c r="E147" s="139">
        <v>441</v>
      </c>
      <c r="F147" s="139">
        <v>8</v>
      </c>
      <c r="G147" s="181">
        <v>824</v>
      </c>
      <c r="H147" s="204">
        <v>0</v>
      </c>
      <c r="I147" s="139">
        <v>3</v>
      </c>
      <c r="J147" s="182">
        <v>3</v>
      </c>
      <c r="K147" s="139">
        <v>2659</v>
      </c>
      <c r="L147" s="139">
        <v>2176</v>
      </c>
      <c r="M147" s="182">
        <v>4835</v>
      </c>
      <c r="N147" s="139">
        <v>82</v>
      </c>
      <c r="O147" s="139">
        <v>10</v>
      </c>
      <c r="P147" s="139">
        <v>42</v>
      </c>
      <c r="Q147" s="182">
        <v>134</v>
      </c>
      <c r="R147" s="134">
        <v>5796</v>
      </c>
      <c r="S147" s="139">
        <v>299</v>
      </c>
      <c r="T147" s="134">
        <v>6095</v>
      </c>
      <c r="U147" s="183">
        <v>4741</v>
      </c>
      <c r="V147" s="184">
        <f t="shared" si="23"/>
        <v>10836</v>
      </c>
      <c r="W147" s="106"/>
      <c r="X147" s="185"/>
      <c r="Y147" s="185"/>
    </row>
    <row r="148" spans="2:25" ht="13" customHeight="1" x14ac:dyDescent="0.2">
      <c r="B148" s="137" t="s">
        <v>135</v>
      </c>
      <c r="C148" s="137" t="s">
        <v>84</v>
      </c>
      <c r="D148" s="139">
        <v>256</v>
      </c>
      <c r="E148" s="139">
        <v>4</v>
      </c>
      <c r="F148" s="139">
        <v>56</v>
      </c>
      <c r="G148" s="186">
        <v>316</v>
      </c>
      <c r="H148" s="139">
        <v>1</v>
      </c>
      <c r="I148" s="139">
        <v>4</v>
      </c>
      <c r="J148" s="139">
        <v>5</v>
      </c>
      <c r="K148" s="139">
        <v>0</v>
      </c>
      <c r="L148" s="139">
        <v>0</v>
      </c>
      <c r="M148" s="139">
        <v>0</v>
      </c>
      <c r="N148" s="139">
        <v>10</v>
      </c>
      <c r="O148" s="139">
        <v>0</v>
      </c>
      <c r="P148" s="139">
        <v>0</v>
      </c>
      <c r="Q148" s="188">
        <v>10</v>
      </c>
      <c r="R148" s="138">
        <v>331</v>
      </c>
      <c r="S148" s="139">
        <v>0</v>
      </c>
      <c r="T148" s="138">
        <v>331</v>
      </c>
      <c r="U148" s="185">
        <v>14</v>
      </c>
      <c r="V148" s="184">
        <f t="shared" si="23"/>
        <v>345</v>
      </c>
      <c r="W148" s="106"/>
      <c r="X148" s="185"/>
      <c r="Y148" s="185"/>
    </row>
    <row r="149" spans="2:25" ht="13" customHeight="1" x14ac:dyDescent="0.2">
      <c r="B149" s="140"/>
      <c r="C149" s="141" t="s">
        <v>74</v>
      </c>
      <c r="D149" s="189">
        <v>631</v>
      </c>
      <c r="E149" s="189">
        <v>445</v>
      </c>
      <c r="F149" s="189">
        <v>64</v>
      </c>
      <c r="G149" s="189">
        <v>1140</v>
      </c>
      <c r="H149" s="189">
        <v>1</v>
      </c>
      <c r="I149" s="189">
        <v>7</v>
      </c>
      <c r="J149" s="189">
        <v>8</v>
      </c>
      <c r="K149" s="189">
        <v>2659</v>
      </c>
      <c r="L149" s="189">
        <v>2176</v>
      </c>
      <c r="M149" s="189">
        <v>4835</v>
      </c>
      <c r="N149" s="189">
        <v>92</v>
      </c>
      <c r="O149" s="189">
        <v>10</v>
      </c>
      <c r="P149" s="189">
        <v>42</v>
      </c>
      <c r="Q149" s="189">
        <v>144</v>
      </c>
      <c r="R149" s="189">
        <v>6127</v>
      </c>
      <c r="S149" s="189">
        <v>299</v>
      </c>
      <c r="T149" s="189">
        <v>6426</v>
      </c>
      <c r="U149" s="191">
        <v>4755</v>
      </c>
      <c r="V149" s="142">
        <f t="shared" si="23"/>
        <v>11181</v>
      </c>
      <c r="W149" s="106"/>
      <c r="X149" s="185"/>
      <c r="Y149" s="185"/>
    </row>
    <row r="150" spans="2:25" ht="13" customHeight="1" x14ac:dyDescent="0.2">
      <c r="B150" s="132"/>
      <c r="C150" s="132" t="s">
        <v>82</v>
      </c>
      <c r="D150" s="139">
        <v>544</v>
      </c>
      <c r="E150" s="139">
        <v>815</v>
      </c>
      <c r="F150" s="139">
        <v>7</v>
      </c>
      <c r="G150" s="181">
        <v>1366</v>
      </c>
      <c r="H150" s="204">
        <v>2</v>
      </c>
      <c r="I150" s="139">
        <v>50</v>
      </c>
      <c r="J150" s="182">
        <v>52</v>
      </c>
      <c r="K150" s="139">
        <v>10279</v>
      </c>
      <c r="L150" s="139">
        <v>7932</v>
      </c>
      <c r="M150" s="182">
        <v>18211</v>
      </c>
      <c r="N150" s="139">
        <v>258</v>
      </c>
      <c r="O150" s="139">
        <v>32</v>
      </c>
      <c r="P150" s="139">
        <v>18</v>
      </c>
      <c r="Q150" s="182">
        <v>308</v>
      </c>
      <c r="R150" s="134">
        <v>19937</v>
      </c>
      <c r="S150" s="139">
        <v>747</v>
      </c>
      <c r="T150" s="134">
        <v>20684</v>
      </c>
      <c r="U150" s="183">
        <v>14809</v>
      </c>
      <c r="V150" s="184">
        <f t="shared" si="23"/>
        <v>35493</v>
      </c>
      <c r="W150" s="106"/>
      <c r="X150" s="185"/>
      <c r="Y150" s="185"/>
    </row>
    <row r="151" spans="2:25" ht="13" customHeight="1" x14ac:dyDescent="0.2">
      <c r="B151" s="137" t="s">
        <v>136</v>
      </c>
      <c r="C151" s="137" t="s">
        <v>84</v>
      </c>
      <c r="D151" s="139">
        <v>561</v>
      </c>
      <c r="E151" s="139">
        <v>29</v>
      </c>
      <c r="F151" s="139">
        <v>73</v>
      </c>
      <c r="G151" s="186">
        <v>663</v>
      </c>
      <c r="H151" s="139">
        <v>6</v>
      </c>
      <c r="I151" s="139">
        <v>1</v>
      </c>
      <c r="J151" s="139">
        <v>7</v>
      </c>
      <c r="K151" s="139">
        <v>1</v>
      </c>
      <c r="L151" s="139">
        <v>0</v>
      </c>
      <c r="M151" s="139">
        <v>1</v>
      </c>
      <c r="N151" s="139">
        <v>45</v>
      </c>
      <c r="O151" s="139">
        <v>0</v>
      </c>
      <c r="P151" s="139">
        <v>0</v>
      </c>
      <c r="Q151" s="188">
        <v>45</v>
      </c>
      <c r="R151" s="138">
        <v>716</v>
      </c>
      <c r="S151" s="139">
        <v>1</v>
      </c>
      <c r="T151" s="138">
        <v>717</v>
      </c>
      <c r="U151" s="185">
        <v>149</v>
      </c>
      <c r="V151" s="184">
        <f t="shared" si="23"/>
        <v>866</v>
      </c>
      <c r="W151" s="106"/>
      <c r="X151" s="185"/>
      <c r="Y151" s="185"/>
    </row>
    <row r="152" spans="2:25" ht="13" customHeight="1" x14ac:dyDescent="0.2">
      <c r="B152" s="140"/>
      <c r="C152" s="141" t="s">
        <v>74</v>
      </c>
      <c r="D152" s="189">
        <v>1105</v>
      </c>
      <c r="E152" s="189">
        <v>844</v>
      </c>
      <c r="F152" s="189">
        <v>80</v>
      </c>
      <c r="G152" s="189">
        <v>2029</v>
      </c>
      <c r="H152" s="189">
        <v>8</v>
      </c>
      <c r="I152" s="189">
        <v>51</v>
      </c>
      <c r="J152" s="189">
        <v>59</v>
      </c>
      <c r="K152" s="189">
        <v>10280</v>
      </c>
      <c r="L152" s="189">
        <v>7932</v>
      </c>
      <c r="M152" s="189">
        <v>18212</v>
      </c>
      <c r="N152" s="189">
        <v>303</v>
      </c>
      <c r="O152" s="189">
        <v>32</v>
      </c>
      <c r="P152" s="189">
        <v>18</v>
      </c>
      <c r="Q152" s="189">
        <v>353</v>
      </c>
      <c r="R152" s="189">
        <v>20653</v>
      </c>
      <c r="S152" s="189">
        <v>748</v>
      </c>
      <c r="T152" s="189">
        <v>21401</v>
      </c>
      <c r="U152" s="191">
        <v>14958</v>
      </c>
      <c r="V152" s="142">
        <f t="shared" si="23"/>
        <v>36359</v>
      </c>
      <c r="W152" s="106"/>
      <c r="X152" s="185"/>
      <c r="Y152" s="185"/>
    </row>
    <row r="153" spans="2:25" ht="13" customHeight="1" x14ac:dyDescent="0.2">
      <c r="B153" s="132"/>
      <c r="C153" s="132" t="s">
        <v>82</v>
      </c>
      <c r="D153" s="139">
        <v>629</v>
      </c>
      <c r="E153" s="139">
        <v>759</v>
      </c>
      <c r="F153" s="139">
        <v>16</v>
      </c>
      <c r="G153" s="181">
        <v>1404</v>
      </c>
      <c r="H153" s="204">
        <v>3</v>
      </c>
      <c r="I153" s="139">
        <v>18</v>
      </c>
      <c r="J153" s="182">
        <v>21</v>
      </c>
      <c r="K153" s="139">
        <v>6131</v>
      </c>
      <c r="L153" s="139">
        <v>5293</v>
      </c>
      <c r="M153" s="182">
        <v>11424</v>
      </c>
      <c r="N153" s="139">
        <v>242</v>
      </c>
      <c r="O153" s="139">
        <v>22</v>
      </c>
      <c r="P153" s="139">
        <v>23</v>
      </c>
      <c r="Q153" s="182">
        <v>287</v>
      </c>
      <c r="R153" s="134">
        <v>13136</v>
      </c>
      <c r="S153" s="139">
        <v>585</v>
      </c>
      <c r="T153" s="134">
        <v>13721</v>
      </c>
      <c r="U153" s="183">
        <v>10279</v>
      </c>
      <c r="V153" s="184">
        <f t="shared" si="23"/>
        <v>24000</v>
      </c>
      <c r="W153" s="106"/>
      <c r="X153" s="185"/>
      <c r="Y153" s="185"/>
    </row>
    <row r="154" spans="2:25" ht="13" customHeight="1" x14ac:dyDescent="0.2">
      <c r="B154" s="137" t="s">
        <v>137</v>
      </c>
      <c r="C154" s="137" t="s">
        <v>84</v>
      </c>
      <c r="D154" s="139">
        <v>488</v>
      </c>
      <c r="E154" s="139">
        <v>11</v>
      </c>
      <c r="F154" s="139">
        <v>66</v>
      </c>
      <c r="G154" s="186">
        <v>565</v>
      </c>
      <c r="H154" s="139">
        <v>9</v>
      </c>
      <c r="I154" s="139">
        <v>7</v>
      </c>
      <c r="J154" s="139">
        <v>16</v>
      </c>
      <c r="K154" s="139">
        <v>1</v>
      </c>
      <c r="L154" s="139">
        <v>38</v>
      </c>
      <c r="M154" s="139">
        <v>39</v>
      </c>
      <c r="N154" s="139">
        <v>75</v>
      </c>
      <c r="O154" s="139">
        <v>28</v>
      </c>
      <c r="P154" s="139">
        <v>0</v>
      </c>
      <c r="Q154" s="188">
        <v>103</v>
      </c>
      <c r="R154" s="138">
        <v>723</v>
      </c>
      <c r="S154" s="139">
        <v>0</v>
      </c>
      <c r="T154" s="138">
        <v>723</v>
      </c>
      <c r="U154" s="185">
        <v>58</v>
      </c>
      <c r="V154" s="184">
        <f t="shared" si="23"/>
        <v>781</v>
      </c>
      <c r="W154" s="106"/>
      <c r="X154" s="185"/>
      <c r="Y154" s="185"/>
    </row>
    <row r="155" spans="2:25" ht="13" customHeight="1" x14ac:dyDescent="0.2">
      <c r="B155" s="140"/>
      <c r="C155" s="141" t="s">
        <v>74</v>
      </c>
      <c r="D155" s="189">
        <v>1117</v>
      </c>
      <c r="E155" s="189">
        <v>770</v>
      </c>
      <c r="F155" s="189">
        <v>82</v>
      </c>
      <c r="G155" s="189">
        <v>1969</v>
      </c>
      <c r="H155" s="189">
        <v>12</v>
      </c>
      <c r="I155" s="189">
        <v>25</v>
      </c>
      <c r="J155" s="189">
        <v>37</v>
      </c>
      <c r="K155" s="189">
        <v>6132</v>
      </c>
      <c r="L155" s="189">
        <v>5331</v>
      </c>
      <c r="M155" s="189">
        <v>11463</v>
      </c>
      <c r="N155" s="189">
        <v>317</v>
      </c>
      <c r="O155" s="189">
        <v>50</v>
      </c>
      <c r="P155" s="189">
        <v>23</v>
      </c>
      <c r="Q155" s="189">
        <v>390</v>
      </c>
      <c r="R155" s="189">
        <v>13859</v>
      </c>
      <c r="S155" s="189">
        <v>585</v>
      </c>
      <c r="T155" s="189">
        <v>14444</v>
      </c>
      <c r="U155" s="191">
        <v>10337</v>
      </c>
      <c r="V155" s="142">
        <f t="shared" si="23"/>
        <v>24781</v>
      </c>
      <c r="W155" s="106"/>
      <c r="X155" s="185"/>
      <c r="Y155" s="185"/>
    </row>
    <row r="156" spans="2:25" ht="13" customHeight="1" x14ac:dyDescent="0.2">
      <c r="B156" s="132" t="s">
        <v>132</v>
      </c>
      <c r="C156" s="132" t="s">
        <v>82</v>
      </c>
      <c r="D156" s="139">
        <v>0</v>
      </c>
      <c r="E156" s="139">
        <v>0</v>
      </c>
      <c r="F156" s="139">
        <v>0</v>
      </c>
      <c r="G156" s="139">
        <v>0</v>
      </c>
      <c r="H156" s="139">
        <v>0</v>
      </c>
      <c r="I156" s="139">
        <v>0</v>
      </c>
      <c r="J156" s="139">
        <v>0</v>
      </c>
      <c r="K156" s="139">
        <v>0</v>
      </c>
      <c r="L156" s="139">
        <v>0</v>
      </c>
      <c r="M156" s="139">
        <v>0</v>
      </c>
      <c r="N156" s="139">
        <v>0</v>
      </c>
      <c r="O156" s="139">
        <v>0</v>
      </c>
      <c r="P156" s="139">
        <v>18</v>
      </c>
      <c r="Q156" s="182">
        <v>18</v>
      </c>
      <c r="R156" s="134">
        <v>18</v>
      </c>
      <c r="S156" s="139">
        <v>0</v>
      </c>
      <c r="T156" s="134">
        <v>18</v>
      </c>
      <c r="U156" s="217">
        <v>0</v>
      </c>
      <c r="V156" s="212">
        <f t="shared" si="23"/>
        <v>18</v>
      </c>
      <c r="W156" s="106"/>
      <c r="X156" s="185"/>
      <c r="Y156" s="185"/>
    </row>
    <row r="157" spans="2:25" ht="13" customHeight="1" x14ac:dyDescent="0.2">
      <c r="B157" s="137" t="s">
        <v>103</v>
      </c>
      <c r="C157" s="137" t="s">
        <v>84</v>
      </c>
      <c r="D157" s="139">
        <v>0</v>
      </c>
      <c r="E157" s="139">
        <v>0</v>
      </c>
      <c r="F157" s="139">
        <v>0</v>
      </c>
      <c r="G157" s="139">
        <v>0</v>
      </c>
      <c r="H157" s="139">
        <v>0</v>
      </c>
      <c r="I157" s="139">
        <v>0</v>
      </c>
      <c r="J157" s="139">
        <v>0</v>
      </c>
      <c r="K157" s="139">
        <v>0</v>
      </c>
      <c r="L157" s="139">
        <v>0</v>
      </c>
      <c r="M157" s="139">
        <v>0</v>
      </c>
      <c r="N157" s="139">
        <v>0</v>
      </c>
      <c r="O157" s="139">
        <v>0</v>
      </c>
      <c r="P157" s="139">
        <v>0</v>
      </c>
      <c r="Q157" s="202">
        <v>0</v>
      </c>
      <c r="R157" s="143">
        <v>0</v>
      </c>
      <c r="S157" s="139">
        <v>0</v>
      </c>
      <c r="T157" s="143">
        <v>0</v>
      </c>
      <c r="U157" s="185">
        <v>0</v>
      </c>
      <c r="V157" s="184">
        <f t="shared" si="23"/>
        <v>0</v>
      </c>
      <c r="W157" s="106"/>
      <c r="X157" s="185"/>
      <c r="Y157" s="185"/>
    </row>
    <row r="158" spans="2:25" ht="13" customHeight="1" x14ac:dyDescent="0.2">
      <c r="B158" s="140"/>
      <c r="C158" s="141" t="s">
        <v>74</v>
      </c>
      <c r="D158" s="194">
        <v>0</v>
      </c>
      <c r="E158" s="194">
        <v>0</v>
      </c>
      <c r="F158" s="194">
        <v>0</v>
      </c>
      <c r="G158" s="194">
        <v>0</v>
      </c>
      <c r="H158" s="194">
        <v>0</v>
      </c>
      <c r="I158" s="194">
        <v>0</v>
      </c>
      <c r="J158" s="194">
        <v>0</v>
      </c>
      <c r="K158" s="194">
        <v>0</v>
      </c>
      <c r="L158" s="194">
        <v>0</v>
      </c>
      <c r="M158" s="194">
        <v>0</v>
      </c>
      <c r="N158" s="194">
        <v>0</v>
      </c>
      <c r="O158" s="194">
        <v>0</v>
      </c>
      <c r="P158" s="189">
        <v>18</v>
      </c>
      <c r="Q158" s="189">
        <v>18</v>
      </c>
      <c r="R158" s="142">
        <v>18</v>
      </c>
      <c r="S158" s="194">
        <v>0</v>
      </c>
      <c r="T158" s="142">
        <v>18</v>
      </c>
      <c r="U158" s="139">
        <v>0</v>
      </c>
      <c r="V158" s="142">
        <f t="shared" si="23"/>
        <v>18</v>
      </c>
      <c r="W158" s="106"/>
      <c r="X158" s="185"/>
      <c r="Y158" s="185"/>
    </row>
    <row r="159" spans="2:25" s="174" customFormat="1" ht="13" customHeight="1" x14ac:dyDescent="0.2">
      <c r="B159" s="91"/>
      <c r="C159" s="91" t="s">
        <v>82</v>
      </c>
      <c r="D159" s="218">
        <f>SUM(D141,D144,D147,D150,D153,D156)</f>
        <v>2130</v>
      </c>
      <c r="E159" s="218">
        <f t="shared" ref="E159:V160" si="24">SUM(E141,E144,E147,E150,E153,E156)</f>
        <v>2895</v>
      </c>
      <c r="F159" s="218">
        <f t="shared" si="24"/>
        <v>58</v>
      </c>
      <c r="G159" s="218">
        <f t="shared" si="24"/>
        <v>5083</v>
      </c>
      <c r="H159" s="218">
        <f t="shared" si="24"/>
        <v>10</v>
      </c>
      <c r="I159" s="218">
        <f t="shared" si="24"/>
        <v>100</v>
      </c>
      <c r="J159" s="218">
        <f t="shared" si="24"/>
        <v>110</v>
      </c>
      <c r="K159" s="218">
        <f t="shared" si="24"/>
        <v>24446</v>
      </c>
      <c r="L159" s="218">
        <f t="shared" si="24"/>
        <v>20359</v>
      </c>
      <c r="M159" s="218">
        <f t="shared" si="24"/>
        <v>44805</v>
      </c>
      <c r="N159" s="218">
        <f t="shared" si="24"/>
        <v>757</v>
      </c>
      <c r="O159" s="218">
        <f t="shared" si="24"/>
        <v>93</v>
      </c>
      <c r="P159" s="218">
        <f t="shared" si="24"/>
        <v>136</v>
      </c>
      <c r="Q159" s="218">
        <f t="shared" si="24"/>
        <v>986</v>
      </c>
      <c r="R159" s="218">
        <f t="shared" si="24"/>
        <v>50984</v>
      </c>
      <c r="S159" s="218">
        <f t="shared" si="24"/>
        <v>2188</v>
      </c>
      <c r="T159" s="218">
        <f t="shared" si="24"/>
        <v>53172</v>
      </c>
      <c r="U159" s="218">
        <f t="shared" si="24"/>
        <v>40171</v>
      </c>
      <c r="V159" s="218">
        <f t="shared" si="24"/>
        <v>93343</v>
      </c>
      <c r="W159" s="106"/>
      <c r="X159" s="196"/>
      <c r="Y159" s="196"/>
    </row>
    <row r="160" spans="2:25" s="174" customFormat="1" ht="13" customHeight="1" x14ac:dyDescent="0.2">
      <c r="B160" s="176" t="s">
        <v>138</v>
      </c>
      <c r="C160" s="176" t="s">
        <v>84</v>
      </c>
      <c r="D160" s="219">
        <f>SUM(D142,D145,D148,D151,D154,D157)</f>
        <v>1661</v>
      </c>
      <c r="E160" s="219">
        <f t="shared" si="24"/>
        <v>50</v>
      </c>
      <c r="F160" s="219">
        <f t="shared" si="24"/>
        <v>250</v>
      </c>
      <c r="G160" s="219">
        <f t="shared" si="24"/>
        <v>1961</v>
      </c>
      <c r="H160" s="219">
        <f t="shared" si="24"/>
        <v>21</v>
      </c>
      <c r="I160" s="219">
        <f t="shared" si="24"/>
        <v>18</v>
      </c>
      <c r="J160" s="219">
        <f t="shared" si="24"/>
        <v>39</v>
      </c>
      <c r="K160" s="219">
        <f t="shared" si="24"/>
        <v>6</v>
      </c>
      <c r="L160" s="219">
        <f t="shared" si="24"/>
        <v>40</v>
      </c>
      <c r="M160" s="219">
        <f t="shared" si="24"/>
        <v>46</v>
      </c>
      <c r="N160" s="219">
        <f t="shared" si="24"/>
        <v>189</v>
      </c>
      <c r="O160" s="219">
        <f t="shared" si="24"/>
        <v>30</v>
      </c>
      <c r="P160" s="219">
        <f t="shared" si="24"/>
        <v>0</v>
      </c>
      <c r="Q160" s="219">
        <f t="shared" si="24"/>
        <v>219</v>
      </c>
      <c r="R160" s="219">
        <f t="shared" si="24"/>
        <v>2265</v>
      </c>
      <c r="S160" s="219">
        <f t="shared" si="24"/>
        <v>1</v>
      </c>
      <c r="T160" s="219">
        <f t="shared" si="24"/>
        <v>2266</v>
      </c>
      <c r="U160" s="219">
        <f t="shared" si="24"/>
        <v>256</v>
      </c>
      <c r="V160" s="219">
        <f t="shared" si="24"/>
        <v>2522</v>
      </c>
      <c r="W160" s="106"/>
      <c r="X160" s="196"/>
      <c r="Y160" s="196"/>
    </row>
    <row r="161" spans="2:26" s="174" customFormat="1" ht="13" customHeight="1" x14ac:dyDescent="0.2">
      <c r="B161" s="95"/>
      <c r="C161" s="95" t="s">
        <v>74</v>
      </c>
      <c r="D161" s="198">
        <f>SUM(D159:D160)</f>
        <v>3791</v>
      </c>
      <c r="E161" s="198">
        <f t="shared" ref="E161:V161" si="25">SUM(E159:E160)</f>
        <v>2945</v>
      </c>
      <c r="F161" s="198">
        <f t="shared" si="25"/>
        <v>308</v>
      </c>
      <c r="G161" s="198">
        <f t="shared" si="25"/>
        <v>7044</v>
      </c>
      <c r="H161" s="198">
        <f t="shared" si="25"/>
        <v>31</v>
      </c>
      <c r="I161" s="198">
        <f t="shared" si="25"/>
        <v>118</v>
      </c>
      <c r="J161" s="198">
        <f t="shared" si="25"/>
        <v>149</v>
      </c>
      <c r="K161" s="198">
        <f t="shared" si="25"/>
        <v>24452</v>
      </c>
      <c r="L161" s="198">
        <f t="shared" si="25"/>
        <v>20399</v>
      </c>
      <c r="M161" s="198">
        <f t="shared" si="25"/>
        <v>44851</v>
      </c>
      <c r="N161" s="198">
        <f t="shared" si="25"/>
        <v>946</v>
      </c>
      <c r="O161" s="198">
        <f t="shared" si="25"/>
        <v>123</v>
      </c>
      <c r="P161" s="198">
        <f t="shared" si="25"/>
        <v>136</v>
      </c>
      <c r="Q161" s="198">
        <f t="shared" si="25"/>
        <v>1205</v>
      </c>
      <c r="R161" s="198">
        <f t="shared" si="25"/>
        <v>53249</v>
      </c>
      <c r="S161" s="198">
        <f t="shared" si="25"/>
        <v>2189</v>
      </c>
      <c r="T161" s="198">
        <f t="shared" si="25"/>
        <v>55438</v>
      </c>
      <c r="U161" s="198">
        <f t="shared" si="25"/>
        <v>40427</v>
      </c>
      <c r="V161" s="198">
        <f t="shared" si="25"/>
        <v>95865</v>
      </c>
      <c r="W161" s="106"/>
      <c r="X161" s="196"/>
      <c r="Y161" s="196"/>
    </row>
    <row r="162" spans="2:26" s="174" customFormat="1" ht="13" customHeight="1" x14ac:dyDescent="0.2">
      <c r="B162" s="176"/>
      <c r="C162" s="176" t="s">
        <v>82</v>
      </c>
      <c r="D162" s="220">
        <v>0</v>
      </c>
      <c r="E162" s="220">
        <v>1</v>
      </c>
      <c r="F162" s="220">
        <v>0</v>
      </c>
      <c r="G162" s="220">
        <v>1</v>
      </c>
      <c r="H162" s="220">
        <v>0</v>
      </c>
      <c r="I162" s="220">
        <v>0</v>
      </c>
      <c r="J162" s="220">
        <v>0</v>
      </c>
      <c r="K162" s="220">
        <v>0</v>
      </c>
      <c r="L162" s="220">
        <v>1</v>
      </c>
      <c r="M162" s="220">
        <v>1</v>
      </c>
      <c r="N162" s="220">
        <v>1</v>
      </c>
      <c r="O162" s="220">
        <v>0</v>
      </c>
      <c r="P162" s="220">
        <v>10</v>
      </c>
      <c r="Q162" s="220">
        <v>11</v>
      </c>
      <c r="R162" s="220">
        <v>13</v>
      </c>
      <c r="S162" s="220">
        <v>0</v>
      </c>
      <c r="T162" s="220">
        <v>13</v>
      </c>
      <c r="U162" s="221">
        <v>105</v>
      </c>
      <c r="V162" s="219">
        <f t="shared" ref="V162:V164" si="26">G162+J162+M162+Q162+S162+U162</f>
        <v>118</v>
      </c>
      <c r="W162" s="120"/>
      <c r="X162" s="196"/>
      <c r="Y162" s="196"/>
      <c r="Z162" s="222"/>
    </row>
    <row r="163" spans="2:26" s="174" customFormat="1" ht="13" customHeight="1" x14ac:dyDescent="0.2">
      <c r="B163" s="176" t="s">
        <v>139</v>
      </c>
      <c r="C163" s="176" t="s">
        <v>84</v>
      </c>
      <c r="D163" s="220">
        <v>0</v>
      </c>
      <c r="E163" s="220">
        <v>0</v>
      </c>
      <c r="F163" s="220">
        <v>0</v>
      </c>
      <c r="G163" s="220">
        <v>0</v>
      </c>
      <c r="H163" s="220">
        <v>0</v>
      </c>
      <c r="I163" s="220">
        <v>0</v>
      </c>
      <c r="J163" s="220">
        <v>0</v>
      </c>
      <c r="K163" s="220">
        <v>0</v>
      </c>
      <c r="L163" s="220">
        <v>0</v>
      </c>
      <c r="M163" s="220">
        <v>0</v>
      </c>
      <c r="N163" s="220">
        <v>0</v>
      </c>
      <c r="O163" s="220">
        <v>0</v>
      </c>
      <c r="P163" s="220">
        <v>0</v>
      </c>
      <c r="Q163" s="220">
        <v>0</v>
      </c>
      <c r="R163" s="220">
        <v>0</v>
      </c>
      <c r="S163" s="220">
        <v>0</v>
      </c>
      <c r="T163" s="220">
        <v>0</v>
      </c>
      <c r="U163" s="221">
        <v>0</v>
      </c>
      <c r="V163" s="219">
        <f t="shared" si="26"/>
        <v>0</v>
      </c>
      <c r="W163" s="120"/>
      <c r="X163" s="196"/>
      <c r="Y163" s="196"/>
    </row>
    <row r="164" spans="2:26" s="174" customFormat="1" ht="13" customHeight="1" x14ac:dyDescent="0.2">
      <c r="B164" s="95"/>
      <c r="C164" s="95" t="s">
        <v>74</v>
      </c>
      <c r="D164" s="220">
        <v>0</v>
      </c>
      <c r="E164" s="220">
        <v>1</v>
      </c>
      <c r="F164" s="220">
        <v>0</v>
      </c>
      <c r="G164" s="220">
        <v>1</v>
      </c>
      <c r="H164" s="220">
        <v>0</v>
      </c>
      <c r="I164" s="220">
        <v>0</v>
      </c>
      <c r="J164" s="220">
        <v>0</v>
      </c>
      <c r="K164" s="220">
        <v>0</v>
      </c>
      <c r="L164" s="220">
        <v>1</v>
      </c>
      <c r="M164" s="220">
        <v>1</v>
      </c>
      <c r="N164" s="220">
        <v>1</v>
      </c>
      <c r="O164" s="220">
        <v>0</v>
      </c>
      <c r="P164" s="220">
        <v>10</v>
      </c>
      <c r="Q164" s="220">
        <v>11</v>
      </c>
      <c r="R164" s="220">
        <v>13</v>
      </c>
      <c r="S164" s="220">
        <v>0</v>
      </c>
      <c r="T164" s="220">
        <v>13</v>
      </c>
      <c r="U164" s="223">
        <v>105</v>
      </c>
      <c r="V164" s="224">
        <f t="shared" si="26"/>
        <v>118</v>
      </c>
      <c r="W164" s="120"/>
      <c r="X164" s="196"/>
      <c r="Y164" s="196"/>
      <c r="Z164" s="222"/>
    </row>
    <row r="165" spans="2:26" s="174" customFormat="1" ht="13" customHeight="1" x14ac:dyDescent="0.2">
      <c r="B165" s="92"/>
      <c r="C165" s="91" t="s">
        <v>82</v>
      </c>
      <c r="D165" s="218">
        <f>SUM(D60,D72,D87,D111,D129,D138,D159)</f>
        <v>7520</v>
      </c>
      <c r="E165" s="218">
        <f t="shared" ref="E165:V166" si="27">SUM(E60,E72,E87,E111,E129,E138,E159)</f>
        <v>10610</v>
      </c>
      <c r="F165" s="218">
        <f t="shared" si="27"/>
        <v>174</v>
      </c>
      <c r="G165" s="218">
        <f t="shared" si="27"/>
        <v>18304</v>
      </c>
      <c r="H165" s="218">
        <f t="shared" si="27"/>
        <v>65</v>
      </c>
      <c r="I165" s="218">
        <f t="shared" si="27"/>
        <v>543</v>
      </c>
      <c r="J165" s="218">
        <f t="shared" si="27"/>
        <v>608</v>
      </c>
      <c r="K165" s="218">
        <f t="shared" si="27"/>
        <v>65033</v>
      </c>
      <c r="L165" s="218">
        <f t="shared" si="27"/>
        <v>57568</v>
      </c>
      <c r="M165" s="218">
        <f t="shared" si="27"/>
        <v>122601</v>
      </c>
      <c r="N165" s="218">
        <f t="shared" si="27"/>
        <v>2855</v>
      </c>
      <c r="O165" s="218">
        <f t="shared" si="27"/>
        <v>467</v>
      </c>
      <c r="P165" s="218">
        <f t="shared" si="27"/>
        <v>1347</v>
      </c>
      <c r="Q165" s="218">
        <f t="shared" si="27"/>
        <v>4669</v>
      </c>
      <c r="R165" s="218">
        <f t="shared" si="27"/>
        <v>146182</v>
      </c>
      <c r="S165" s="218">
        <f t="shared" si="27"/>
        <v>6266</v>
      </c>
      <c r="T165" s="218">
        <f t="shared" si="27"/>
        <v>152448</v>
      </c>
      <c r="U165" s="218">
        <f t="shared" si="27"/>
        <v>124941</v>
      </c>
      <c r="V165" s="218">
        <f t="shared" si="27"/>
        <v>277389</v>
      </c>
      <c r="W165" s="106"/>
      <c r="X165" s="196"/>
      <c r="Y165" s="196"/>
    </row>
    <row r="166" spans="2:26" s="174" customFormat="1" ht="13" customHeight="1" x14ac:dyDescent="0.2">
      <c r="B166" s="225" t="s">
        <v>140</v>
      </c>
      <c r="C166" s="176" t="s">
        <v>84</v>
      </c>
      <c r="D166" s="219">
        <f>SUM(D61,D73,D88,D112,D130,D139,D160)</f>
        <v>3445</v>
      </c>
      <c r="E166" s="219">
        <f t="shared" si="27"/>
        <v>157</v>
      </c>
      <c r="F166" s="219">
        <f t="shared" si="27"/>
        <v>376</v>
      </c>
      <c r="G166" s="219">
        <f t="shared" si="27"/>
        <v>3978</v>
      </c>
      <c r="H166" s="219">
        <f t="shared" si="27"/>
        <v>107</v>
      </c>
      <c r="I166" s="219">
        <f t="shared" si="27"/>
        <v>125</v>
      </c>
      <c r="J166" s="219">
        <f t="shared" si="27"/>
        <v>232</v>
      </c>
      <c r="K166" s="219">
        <f t="shared" si="27"/>
        <v>53</v>
      </c>
      <c r="L166" s="219">
        <f t="shared" si="27"/>
        <v>83</v>
      </c>
      <c r="M166" s="219">
        <f t="shared" si="27"/>
        <v>136</v>
      </c>
      <c r="N166" s="219">
        <f t="shared" si="27"/>
        <v>1007</v>
      </c>
      <c r="O166" s="219">
        <f t="shared" si="27"/>
        <v>37</v>
      </c>
      <c r="P166" s="219">
        <f t="shared" si="27"/>
        <v>0</v>
      </c>
      <c r="Q166" s="219">
        <f t="shared" si="27"/>
        <v>1044</v>
      </c>
      <c r="R166" s="219">
        <f t="shared" si="27"/>
        <v>5390</v>
      </c>
      <c r="S166" s="219">
        <f t="shared" si="27"/>
        <v>3</v>
      </c>
      <c r="T166" s="219">
        <f t="shared" si="27"/>
        <v>5393</v>
      </c>
      <c r="U166" s="219">
        <f t="shared" si="27"/>
        <v>651</v>
      </c>
      <c r="V166" s="219">
        <f t="shared" si="27"/>
        <v>6044</v>
      </c>
      <c r="W166" s="106"/>
      <c r="X166" s="196"/>
      <c r="Y166" s="196"/>
    </row>
    <row r="167" spans="2:26" s="174" customFormat="1" ht="13" customHeight="1" x14ac:dyDescent="0.2">
      <c r="B167" s="98"/>
      <c r="C167" s="95" t="s">
        <v>74</v>
      </c>
      <c r="D167" s="226">
        <f>SUM(D165:D166)</f>
        <v>10965</v>
      </c>
      <c r="E167" s="226">
        <f t="shared" ref="E167:V167" si="28">SUM(E165:E166)</f>
        <v>10767</v>
      </c>
      <c r="F167" s="226">
        <f t="shared" si="28"/>
        <v>550</v>
      </c>
      <c r="G167" s="226">
        <f t="shared" si="28"/>
        <v>22282</v>
      </c>
      <c r="H167" s="226">
        <f t="shared" si="28"/>
        <v>172</v>
      </c>
      <c r="I167" s="226">
        <f t="shared" si="28"/>
        <v>668</v>
      </c>
      <c r="J167" s="226">
        <f t="shared" si="28"/>
        <v>840</v>
      </c>
      <c r="K167" s="226">
        <f t="shared" si="28"/>
        <v>65086</v>
      </c>
      <c r="L167" s="226">
        <f t="shared" si="28"/>
        <v>57651</v>
      </c>
      <c r="M167" s="226">
        <f t="shared" si="28"/>
        <v>122737</v>
      </c>
      <c r="N167" s="226">
        <f t="shared" si="28"/>
        <v>3862</v>
      </c>
      <c r="O167" s="226">
        <f t="shared" si="28"/>
        <v>504</v>
      </c>
      <c r="P167" s="226">
        <f t="shared" si="28"/>
        <v>1347</v>
      </c>
      <c r="Q167" s="226">
        <f t="shared" si="28"/>
        <v>5713</v>
      </c>
      <c r="R167" s="226">
        <f t="shared" si="28"/>
        <v>151572</v>
      </c>
      <c r="S167" s="226">
        <f t="shared" si="28"/>
        <v>6269</v>
      </c>
      <c r="T167" s="226">
        <f t="shared" si="28"/>
        <v>157841</v>
      </c>
      <c r="U167" s="226">
        <f t="shared" si="28"/>
        <v>125592</v>
      </c>
      <c r="V167" s="226">
        <f t="shared" si="28"/>
        <v>283433</v>
      </c>
      <c r="W167" s="106"/>
      <c r="X167" s="196"/>
      <c r="Y167" s="196"/>
    </row>
    <row r="168" spans="2:26" s="174" customFormat="1" ht="13" customHeight="1" x14ac:dyDescent="0.2">
      <c r="B168" s="92"/>
      <c r="C168" s="91" t="s">
        <v>82</v>
      </c>
      <c r="D168" s="195">
        <f>SUM(D48,D165,D162)</f>
        <v>38762</v>
      </c>
      <c r="E168" s="195">
        <f t="shared" ref="E168:V169" si="29">SUM(E48,E165,E162)</f>
        <v>69047</v>
      </c>
      <c r="F168" s="195">
        <f t="shared" si="29"/>
        <v>824</v>
      </c>
      <c r="G168" s="195">
        <f t="shared" si="29"/>
        <v>108633</v>
      </c>
      <c r="H168" s="195">
        <f t="shared" si="29"/>
        <v>326</v>
      </c>
      <c r="I168" s="195">
        <f t="shared" si="29"/>
        <v>1852</v>
      </c>
      <c r="J168" s="195">
        <f t="shared" si="29"/>
        <v>2178</v>
      </c>
      <c r="K168" s="195">
        <f t="shared" si="29"/>
        <v>458068</v>
      </c>
      <c r="L168" s="195">
        <f t="shared" si="29"/>
        <v>400437</v>
      </c>
      <c r="M168" s="195">
        <f t="shared" si="29"/>
        <v>858505</v>
      </c>
      <c r="N168" s="195">
        <f t="shared" si="29"/>
        <v>16556</v>
      </c>
      <c r="O168" s="195">
        <f t="shared" si="29"/>
        <v>3260</v>
      </c>
      <c r="P168" s="195">
        <f t="shared" si="29"/>
        <v>4570</v>
      </c>
      <c r="Q168" s="195">
        <f t="shared" si="29"/>
        <v>24386</v>
      </c>
      <c r="R168" s="195">
        <f t="shared" si="29"/>
        <v>993702</v>
      </c>
      <c r="S168" s="195">
        <f t="shared" si="29"/>
        <v>40276</v>
      </c>
      <c r="T168" s="195">
        <f t="shared" si="29"/>
        <v>1033978</v>
      </c>
      <c r="U168" s="195">
        <f t="shared" si="29"/>
        <v>714180</v>
      </c>
      <c r="V168" s="195">
        <f t="shared" si="29"/>
        <v>1748158</v>
      </c>
      <c r="W168" s="106"/>
      <c r="X168" s="196"/>
      <c r="Y168" s="196"/>
    </row>
    <row r="169" spans="2:26" s="174" customFormat="1" ht="13" customHeight="1" x14ac:dyDescent="0.2">
      <c r="B169" s="225" t="s">
        <v>141</v>
      </c>
      <c r="C169" s="176" t="s">
        <v>84</v>
      </c>
      <c r="D169" s="197">
        <f>SUM(D49,D166,D163)</f>
        <v>19932</v>
      </c>
      <c r="E169" s="197">
        <f t="shared" si="29"/>
        <v>878</v>
      </c>
      <c r="F169" s="197">
        <f t="shared" si="29"/>
        <v>2963</v>
      </c>
      <c r="G169" s="197">
        <f t="shared" si="29"/>
        <v>23773</v>
      </c>
      <c r="H169" s="197">
        <f t="shared" si="29"/>
        <v>797</v>
      </c>
      <c r="I169" s="197">
        <f t="shared" si="29"/>
        <v>421</v>
      </c>
      <c r="J169" s="197">
        <f t="shared" si="29"/>
        <v>1218</v>
      </c>
      <c r="K169" s="197">
        <f t="shared" si="29"/>
        <v>362</v>
      </c>
      <c r="L169" s="197">
        <f t="shared" si="29"/>
        <v>1044</v>
      </c>
      <c r="M169" s="197">
        <f t="shared" si="29"/>
        <v>1406</v>
      </c>
      <c r="N169" s="197">
        <f t="shared" si="29"/>
        <v>5734</v>
      </c>
      <c r="O169" s="197">
        <f t="shared" si="29"/>
        <v>203</v>
      </c>
      <c r="P169" s="197">
        <f t="shared" si="29"/>
        <v>20</v>
      </c>
      <c r="Q169" s="197">
        <f t="shared" si="29"/>
        <v>5957</v>
      </c>
      <c r="R169" s="197">
        <f t="shared" si="29"/>
        <v>32354</v>
      </c>
      <c r="S169" s="197">
        <f t="shared" si="29"/>
        <v>8</v>
      </c>
      <c r="T169" s="197">
        <f t="shared" si="29"/>
        <v>32362</v>
      </c>
      <c r="U169" s="197">
        <f t="shared" si="29"/>
        <v>4302</v>
      </c>
      <c r="V169" s="197">
        <f t="shared" si="29"/>
        <v>36664</v>
      </c>
      <c r="W169" s="106"/>
      <c r="X169" s="196"/>
      <c r="Y169" s="196"/>
    </row>
    <row r="170" spans="2:26" s="174" customFormat="1" ht="13" customHeight="1" x14ac:dyDescent="0.2">
      <c r="B170" s="95"/>
      <c r="C170" s="95" t="s">
        <v>74</v>
      </c>
      <c r="D170" s="198">
        <f>SUM(D168:D169)</f>
        <v>58694</v>
      </c>
      <c r="E170" s="198">
        <f t="shared" ref="E170:V170" si="30">SUM(E168:E169)</f>
        <v>69925</v>
      </c>
      <c r="F170" s="198">
        <f t="shared" si="30"/>
        <v>3787</v>
      </c>
      <c r="G170" s="198">
        <f t="shared" si="30"/>
        <v>132406</v>
      </c>
      <c r="H170" s="198">
        <f t="shared" si="30"/>
        <v>1123</v>
      </c>
      <c r="I170" s="198">
        <f t="shared" si="30"/>
        <v>2273</v>
      </c>
      <c r="J170" s="198">
        <f t="shared" si="30"/>
        <v>3396</v>
      </c>
      <c r="K170" s="198">
        <f t="shared" si="30"/>
        <v>458430</v>
      </c>
      <c r="L170" s="198">
        <f t="shared" si="30"/>
        <v>401481</v>
      </c>
      <c r="M170" s="198">
        <f t="shared" si="30"/>
        <v>859911</v>
      </c>
      <c r="N170" s="198">
        <f t="shared" si="30"/>
        <v>22290</v>
      </c>
      <c r="O170" s="198">
        <f t="shared" si="30"/>
        <v>3463</v>
      </c>
      <c r="P170" s="198">
        <f t="shared" si="30"/>
        <v>4590</v>
      </c>
      <c r="Q170" s="198">
        <f t="shared" si="30"/>
        <v>30343</v>
      </c>
      <c r="R170" s="198">
        <f t="shared" si="30"/>
        <v>1026056</v>
      </c>
      <c r="S170" s="198">
        <f t="shared" si="30"/>
        <v>40284</v>
      </c>
      <c r="T170" s="198">
        <f t="shared" si="30"/>
        <v>1066340</v>
      </c>
      <c r="U170" s="198">
        <f t="shared" si="30"/>
        <v>718482</v>
      </c>
      <c r="V170" s="198">
        <f t="shared" si="30"/>
        <v>1784822</v>
      </c>
      <c r="W170" s="106"/>
      <c r="X170" s="196"/>
      <c r="Y170" s="196"/>
    </row>
    <row r="171" spans="2:26" s="174" customFormat="1" ht="12" customHeight="1" x14ac:dyDescent="0.2">
      <c r="B171" s="227"/>
      <c r="C171" s="227"/>
      <c r="D171" s="199"/>
      <c r="E171" s="199"/>
      <c r="F171" s="199"/>
      <c r="G171" s="228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6"/>
      <c r="W171" s="106"/>
      <c r="X171" s="196"/>
      <c r="Y171" s="196"/>
    </row>
    <row r="172" spans="2:26" ht="12" customHeight="1" x14ac:dyDescent="0.2">
      <c r="B172" s="12" t="s">
        <v>142</v>
      </c>
    </row>
    <row r="173" spans="2:26" ht="12" customHeight="1" x14ac:dyDescent="0.2">
      <c r="B173" s="12" t="s">
        <v>143</v>
      </c>
      <c r="C173" s="229"/>
      <c r="D173" s="229"/>
      <c r="E173" s="229"/>
      <c r="F173" s="229"/>
      <c r="G173" s="229"/>
      <c r="H173" s="229"/>
      <c r="I173" s="229"/>
      <c r="J173" s="229"/>
      <c r="K173" s="229"/>
      <c r="L173" s="229"/>
    </row>
    <row r="174" spans="2:26" x14ac:dyDescent="0.2">
      <c r="B174" s="230"/>
      <c r="C174" s="231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  <c r="W174" s="233"/>
      <c r="X174" s="233"/>
      <c r="Y174" s="233"/>
    </row>
    <row r="175" spans="2:26" ht="20" customHeight="1" x14ac:dyDescent="0.2">
      <c r="B175" s="230"/>
      <c r="C175" s="230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  <c r="W175" s="233"/>
      <c r="X175" s="233"/>
      <c r="Y175" s="233"/>
    </row>
    <row r="176" spans="2:26" s="234" customFormat="1" ht="20" customHeight="1" x14ac:dyDescent="0.2">
      <c r="D176" s="235"/>
      <c r="E176" s="235"/>
      <c r="F176" s="235"/>
      <c r="G176" s="235"/>
      <c r="H176" s="235"/>
      <c r="I176" s="235"/>
      <c r="J176" s="235"/>
      <c r="K176" s="235"/>
      <c r="L176" s="235"/>
      <c r="M176" s="235"/>
      <c r="N176" s="235"/>
      <c r="O176" s="235"/>
      <c r="P176" s="235"/>
      <c r="Q176" s="235"/>
      <c r="R176" s="235"/>
      <c r="S176" s="235"/>
      <c r="T176" s="235"/>
      <c r="U176" s="235"/>
      <c r="V176" s="235"/>
      <c r="W176" s="236"/>
      <c r="X176" s="237"/>
      <c r="Y176" s="237"/>
    </row>
    <row r="177" spans="2:25" s="234" customFormat="1" ht="20" customHeight="1" x14ac:dyDescent="0.2">
      <c r="D177" s="238"/>
      <c r="E177" s="238"/>
      <c r="F177" s="238"/>
      <c r="G177" s="238"/>
      <c r="H177" s="238"/>
      <c r="I177" s="238"/>
      <c r="J177" s="238"/>
      <c r="K177" s="238"/>
      <c r="L177" s="238"/>
      <c r="M177" s="238"/>
      <c r="N177" s="238"/>
      <c r="O177" s="238"/>
      <c r="P177" s="238"/>
      <c r="Q177" s="238"/>
      <c r="R177" s="238"/>
      <c r="S177" s="238"/>
      <c r="T177" s="238"/>
      <c r="U177" s="238"/>
      <c r="V177" s="238"/>
      <c r="W177" s="239"/>
    </row>
    <row r="178" spans="2:25" s="234" customFormat="1" ht="20" customHeight="1" x14ac:dyDescent="0.2"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  <c r="S178" s="240"/>
      <c r="T178" s="240"/>
      <c r="U178" s="240"/>
      <c r="V178" s="240"/>
    </row>
    <row r="179" spans="2:25" s="2" customFormat="1" ht="20" customHeight="1" x14ac:dyDescent="0.2">
      <c r="B179" s="241"/>
      <c r="C179" s="241"/>
      <c r="D179" s="238"/>
      <c r="E179" s="238"/>
      <c r="F179" s="238"/>
      <c r="G179" s="238"/>
      <c r="H179" s="238"/>
      <c r="I179" s="238"/>
      <c r="J179" s="238"/>
      <c r="K179" s="238"/>
      <c r="L179" s="238"/>
      <c r="M179" s="238"/>
      <c r="N179" s="238"/>
      <c r="O179" s="238"/>
      <c r="P179" s="238"/>
      <c r="Q179" s="238"/>
      <c r="R179" s="238"/>
      <c r="S179" s="238"/>
      <c r="T179" s="238"/>
      <c r="U179" s="238"/>
      <c r="V179" s="238"/>
      <c r="W179" s="242"/>
      <c r="X179" s="243"/>
      <c r="Y179" s="243"/>
    </row>
    <row r="180" spans="2:25" s="234" customFormat="1" ht="20" customHeight="1" x14ac:dyDescent="0.2">
      <c r="B180" s="244"/>
      <c r="C180" s="244"/>
      <c r="D180" s="238"/>
      <c r="E180" s="238"/>
      <c r="F180" s="238"/>
      <c r="G180" s="238"/>
      <c r="H180" s="238"/>
      <c r="I180" s="238"/>
      <c r="J180" s="238"/>
      <c r="K180" s="238"/>
      <c r="L180" s="238"/>
      <c r="M180" s="238"/>
      <c r="N180" s="238"/>
      <c r="O180" s="238"/>
      <c r="P180" s="238"/>
      <c r="Q180" s="238"/>
      <c r="R180" s="238"/>
      <c r="S180" s="238"/>
      <c r="T180" s="238"/>
      <c r="U180" s="238"/>
      <c r="V180" s="238"/>
      <c r="W180" s="245"/>
      <c r="X180" s="246"/>
      <c r="Y180" s="246"/>
    </row>
    <row r="181" spans="2:25" ht="20" customHeight="1" x14ac:dyDescent="0.2">
      <c r="B181" s="247"/>
      <c r="C181" s="247"/>
      <c r="D181" s="248"/>
      <c r="E181" s="248"/>
      <c r="F181" s="248"/>
      <c r="G181" s="248"/>
      <c r="H181" s="248"/>
      <c r="I181" s="248"/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106"/>
      <c r="X181" s="248"/>
      <c r="Y181" s="248"/>
    </row>
    <row r="182" spans="2:25" s="174" customFormat="1" ht="20" customHeight="1" x14ac:dyDescent="0.2">
      <c r="B182" s="249"/>
      <c r="C182" s="227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  <c r="W182" s="120"/>
      <c r="X182" s="196"/>
      <c r="Y182" s="196"/>
    </row>
    <row r="183" spans="2:25" s="174" customFormat="1" ht="20" customHeight="1" x14ac:dyDescent="0.2">
      <c r="B183" s="249"/>
      <c r="C183" s="227"/>
      <c r="D183" s="214"/>
      <c r="E183" s="214"/>
      <c r="F183" s="214"/>
      <c r="G183" s="214"/>
      <c r="H183" s="214"/>
      <c r="I183" s="214"/>
      <c r="J183" s="214"/>
      <c r="K183" s="214"/>
      <c r="L183" s="214"/>
      <c r="M183" s="214"/>
      <c r="N183" s="214"/>
      <c r="O183" s="214"/>
      <c r="P183" s="214"/>
      <c r="Q183" s="214"/>
      <c r="R183" s="214"/>
      <c r="S183" s="214"/>
      <c r="T183" s="214"/>
      <c r="U183" s="214"/>
      <c r="V183" s="214"/>
      <c r="W183" s="106"/>
      <c r="X183" s="196"/>
      <c r="Y183" s="196"/>
    </row>
    <row r="184" spans="2:25" ht="20" customHeight="1" x14ac:dyDescent="0.2">
      <c r="B184" s="250"/>
      <c r="C184" s="247"/>
      <c r="D184" s="248"/>
      <c r="E184" s="248"/>
      <c r="F184" s="248"/>
      <c r="G184" s="248"/>
      <c r="H184" s="248"/>
      <c r="I184" s="248"/>
      <c r="J184" s="248"/>
      <c r="K184" s="248"/>
      <c r="L184" s="248"/>
      <c r="M184" s="248"/>
      <c r="N184" s="248"/>
      <c r="O184" s="248"/>
      <c r="P184" s="248"/>
      <c r="Q184" s="248"/>
      <c r="R184" s="248"/>
      <c r="S184" s="248"/>
      <c r="T184" s="248"/>
      <c r="U184" s="248"/>
      <c r="V184" s="248"/>
      <c r="W184" s="248"/>
      <c r="X184" s="248"/>
      <c r="Y184" s="248"/>
    </row>
    <row r="185" spans="2:25" s="174" customFormat="1" ht="20" customHeight="1" x14ac:dyDescent="0.2">
      <c r="B185" s="249"/>
      <c r="C185" s="227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  <c r="W185" s="106"/>
      <c r="X185" s="196"/>
      <c r="Y185" s="196"/>
    </row>
    <row r="186" spans="2:25" ht="20" customHeight="1" x14ac:dyDescent="0.2">
      <c r="B186" s="250"/>
      <c r="C186" s="247"/>
      <c r="D186" s="248"/>
      <c r="E186" s="248"/>
      <c r="F186" s="248"/>
      <c r="G186" s="248"/>
      <c r="H186" s="248"/>
      <c r="I186" s="248"/>
      <c r="J186" s="248"/>
      <c r="K186" s="248"/>
      <c r="L186" s="248"/>
      <c r="M186" s="248"/>
      <c r="N186" s="248"/>
      <c r="O186" s="248"/>
      <c r="P186" s="248"/>
      <c r="Q186" s="248"/>
      <c r="R186" s="248"/>
      <c r="S186" s="248"/>
      <c r="T186" s="248"/>
      <c r="U186" s="248"/>
      <c r="V186" s="248"/>
      <c r="W186" s="106"/>
      <c r="X186" s="185"/>
      <c r="Y186" s="185"/>
    </row>
    <row r="187" spans="2:25" ht="20" customHeight="1" x14ac:dyDescent="0.2">
      <c r="B187" s="250"/>
      <c r="C187" s="247"/>
      <c r="D187" s="248"/>
      <c r="E187" s="248"/>
      <c r="F187" s="248"/>
      <c r="G187" s="248"/>
      <c r="H187" s="248"/>
      <c r="I187" s="248"/>
      <c r="J187" s="248"/>
      <c r="K187" s="248"/>
      <c r="L187" s="248"/>
      <c r="M187" s="248"/>
      <c r="N187" s="248"/>
      <c r="O187" s="248"/>
      <c r="P187" s="248"/>
      <c r="Q187" s="248"/>
      <c r="R187" s="248"/>
      <c r="S187" s="248"/>
      <c r="T187" s="248"/>
      <c r="U187" s="248"/>
      <c r="V187" s="248"/>
      <c r="W187" s="106"/>
      <c r="X187" s="185"/>
      <c r="Y187" s="185"/>
    </row>
    <row r="188" spans="2:25" s="174" customFormat="1" ht="20" customHeight="1" x14ac:dyDescent="0.2">
      <c r="B188" s="249"/>
      <c r="C188" s="227"/>
      <c r="D188" s="199"/>
      <c r="E188" s="199"/>
      <c r="F188" s="199"/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  <c r="T188" s="199"/>
      <c r="U188" s="199"/>
      <c r="V188" s="199"/>
      <c r="W188" s="106"/>
      <c r="X188" s="196"/>
      <c r="Y188" s="196"/>
    </row>
    <row r="189" spans="2:25" ht="20" customHeight="1" x14ac:dyDescent="0.2">
      <c r="B189" s="250"/>
      <c r="C189" s="247"/>
      <c r="D189" s="248"/>
      <c r="E189" s="248"/>
      <c r="F189" s="248"/>
      <c r="G189" s="248"/>
      <c r="H189" s="248"/>
      <c r="I189" s="248"/>
      <c r="J189" s="248"/>
      <c r="K189" s="248"/>
      <c r="L189" s="248"/>
      <c r="M189" s="248"/>
      <c r="N189" s="248"/>
      <c r="O189" s="248"/>
      <c r="P189" s="248"/>
      <c r="Q189" s="248"/>
      <c r="R189" s="248"/>
      <c r="S189" s="248"/>
      <c r="T189" s="248"/>
      <c r="U189" s="248"/>
      <c r="V189" s="248"/>
      <c r="W189" s="248"/>
      <c r="X189" s="185"/>
      <c r="Y189" s="185"/>
    </row>
    <row r="190" spans="2:25" x14ac:dyDescent="0.2">
      <c r="B190" s="250"/>
      <c r="C190" s="247"/>
      <c r="D190" s="248"/>
      <c r="E190" s="248"/>
      <c r="F190" s="248"/>
      <c r="G190" s="248"/>
      <c r="H190" s="248"/>
      <c r="I190" s="248"/>
      <c r="J190" s="248"/>
      <c r="K190" s="248"/>
      <c r="L190" s="248"/>
      <c r="M190" s="248"/>
      <c r="N190" s="248"/>
      <c r="O190" s="248"/>
      <c r="P190" s="248"/>
      <c r="Q190" s="248"/>
      <c r="R190" s="248"/>
      <c r="S190" s="248"/>
      <c r="T190" s="248"/>
      <c r="U190" s="248"/>
      <c r="V190" s="248"/>
      <c r="W190" s="106"/>
      <c r="X190" s="185"/>
      <c r="Y190" s="185"/>
    </row>
    <row r="191" spans="2:25" s="174" customFormat="1" x14ac:dyDescent="0.2">
      <c r="B191" s="249"/>
      <c r="C191" s="227"/>
      <c r="D191" s="199"/>
      <c r="E191" s="199"/>
      <c r="F191" s="199"/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  <c r="U191" s="199"/>
      <c r="V191" s="199"/>
      <c r="W191" s="106"/>
      <c r="X191" s="196"/>
      <c r="Y191" s="196"/>
    </row>
    <row r="192" spans="2:25" x14ac:dyDescent="0.2">
      <c r="B192" s="250"/>
      <c r="C192" s="247"/>
      <c r="D192" s="248"/>
      <c r="E192" s="248"/>
      <c r="F192" s="248"/>
      <c r="G192" s="248"/>
      <c r="H192" s="248"/>
      <c r="I192" s="248"/>
      <c r="J192" s="248"/>
      <c r="K192" s="248"/>
      <c r="L192" s="248"/>
      <c r="M192" s="248"/>
      <c r="N192" s="248"/>
      <c r="O192" s="248"/>
      <c r="P192" s="248"/>
      <c r="Q192" s="248"/>
      <c r="R192" s="248"/>
      <c r="S192" s="248"/>
      <c r="T192" s="248"/>
      <c r="U192" s="248"/>
      <c r="V192" s="248"/>
      <c r="W192" s="106"/>
      <c r="X192" s="185"/>
      <c r="Y192" s="185"/>
    </row>
    <row r="193" spans="2:25" x14ac:dyDescent="0.2">
      <c r="B193" s="250"/>
      <c r="C193" s="247"/>
      <c r="D193" s="248"/>
      <c r="E193" s="248"/>
      <c r="F193" s="248"/>
      <c r="G193" s="248"/>
      <c r="H193" s="248"/>
      <c r="I193" s="248"/>
      <c r="J193" s="248"/>
      <c r="K193" s="248"/>
      <c r="L193" s="248"/>
      <c r="M193" s="248"/>
      <c r="N193" s="248"/>
      <c r="O193" s="248"/>
      <c r="P193" s="248"/>
      <c r="Q193" s="248"/>
      <c r="R193" s="248"/>
      <c r="S193" s="248"/>
      <c r="T193" s="248"/>
      <c r="U193" s="248"/>
      <c r="V193" s="248"/>
      <c r="W193" s="106"/>
      <c r="X193" s="185"/>
      <c r="Y193" s="185"/>
    </row>
    <row r="194" spans="2:25" s="174" customFormat="1" x14ac:dyDescent="0.2">
      <c r="B194" s="227"/>
      <c r="C194" s="227"/>
      <c r="D194" s="199"/>
      <c r="E194" s="199"/>
      <c r="F194" s="199"/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  <c r="T194" s="199"/>
      <c r="U194" s="199"/>
      <c r="V194" s="199"/>
      <c r="W194" s="106"/>
      <c r="X194" s="196"/>
      <c r="Y194" s="196"/>
    </row>
    <row r="195" spans="2:25" x14ac:dyDescent="0.2">
      <c r="B195" s="247"/>
      <c r="C195" s="247"/>
      <c r="D195" s="248"/>
      <c r="E195" s="248"/>
      <c r="F195" s="248"/>
      <c r="G195" s="248"/>
      <c r="H195" s="248"/>
      <c r="I195" s="248"/>
      <c r="J195" s="248"/>
      <c r="K195" s="248"/>
      <c r="L195" s="248"/>
      <c r="M195" s="248"/>
      <c r="N195" s="248"/>
      <c r="O195" s="248"/>
      <c r="P195" s="248"/>
      <c r="Q195" s="248"/>
      <c r="R195" s="248"/>
      <c r="S195" s="248"/>
      <c r="T195" s="248"/>
      <c r="U195" s="248"/>
      <c r="V195" s="248"/>
      <c r="W195" s="248"/>
      <c r="X195" s="185"/>
      <c r="Y195" s="185"/>
    </row>
    <row r="196" spans="2:25" x14ac:dyDescent="0.2">
      <c r="B196" s="247"/>
      <c r="C196" s="247"/>
      <c r="D196" s="251"/>
      <c r="E196" s="251"/>
      <c r="F196" s="251"/>
      <c r="G196" s="251"/>
      <c r="H196" s="251"/>
      <c r="I196" s="251"/>
      <c r="J196" s="251"/>
      <c r="K196" s="251"/>
      <c r="L196" s="251"/>
      <c r="M196" s="251"/>
      <c r="N196" s="251"/>
      <c r="O196" s="251"/>
      <c r="P196" s="251"/>
      <c r="Q196" s="251"/>
      <c r="R196" s="251"/>
      <c r="S196" s="251"/>
      <c r="T196" s="251"/>
      <c r="U196" s="251"/>
      <c r="V196" s="251"/>
      <c r="W196" s="106"/>
      <c r="X196" s="185"/>
      <c r="Y196" s="185"/>
    </row>
    <row r="197" spans="2:25" s="174" customFormat="1" x14ac:dyDescent="0.2">
      <c r="B197" s="227"/>
      <c r="C197" s="227"/>
      <c r="D197" s="196"/>
      <c r="E197" s="196"/>
      <c r="F197" s="196"/>
      <c r="G197" s="196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</row>
    <row r="198" spans="2:25" s="252" customFormat="1" ht="12" x14ac:dyDescent="0.2">
      <c r="D198" s="248"/>
      <c r="E198" s="248"/>
      <c r="F198" s="248"/>
      <c r="G198" s="248"/>
      <c r="H198" s="248"/>
      <c r="I198" s="248"/>
      <c r="J198" s="248"/>
      <c r="K198" s="248"/>
      <c r="L198" s="248"/>
      <c r="M198" s="248"/>
      <c r="N198" s="248"/>
      <c r="O198" s="248"/>
      <c r="P198" s="248"/>
      <c r="Q198" s="248"/>
      <c r="R198" s="248"/>
      <c r="S198" s="248"/>
      <c r="T198" s="248"/>
      <c r="U198" s="248"/>
      <c r="V198" s="248"/>
      <c r="W198" s="248"/>
      <c r="X198" s="248"/>
    </row>
    <row r="199" spans="2:25" s="252" customFormat="1" ht="12" x14ac:dyDescent="0.2">
      <c r="D199" s="248"/>
      <c r="E199" s="248"/>
      <c r="F199" s="248"/>
      <c r="G199" s="248"/>
      <c r="H199" s="248"/>
      <c r="I199" s="248"/>
      <c r="J199" s="248"/>
      <c r="K199" s="248"/>
      <c r="L199" s="248"/>
      <c r="M199" s="248"/>
      <c r="N199" s="248"/>
      <c r="O199" s="248"/>
      <c r="P199" s="248"/>
      <c r="Q199" s="248"/>
      <c r="R199" s="248"/>
      <c r="S199" s="248"/>
      <c r="T199" s="248"/>
      <c r="U199" s="248"/>
      <c r="V199" s="248"/>
    </row>
    <row r="200" spans="2:25" s="174" customFormat="1" x14ac:dyDescent="0.2">
      <c r="B200" s="227"/>
      <c r="C200" s="227"/>
      <c r="D200" s="196"/>
      <c r="E200" s="196"/>
      <c r="F200" s="196"/>
      <c r="G200" s="196"/>
      <c r="H200" s="196"/>
      <c r="I200" s="196"/>
      <c r="J200" s="196"/>
      <c r="K200" s="196"/>
      <c r="L200" s="196"/>
      <c r="M200" s="196"/>
      <c r="N200" s="196"/>
      <c r="O200" s="196"/>
      <c r="P200" s="196"/>
      <c r="Q200" s="196"/>
      <c r="R200" s="196"/>
      <c r="S200" s="196"/>
      <c r="T200" s="196"/>
      <c r="U200" s="196"/>
      <c r="V200" s="196"/>
      <c r="W200" s="106"/>
      <c r="X200" s="196"/>
      <c r="Y200" s="196"/>
    </row>
    <row r="201" spans="2:25" s="174" customFormat="1" x14ac:dyDescent="0.2">
      <c r="B201" s="227"/>
      <c r="C201" s="227"/>
      <c r="D201" s="196"/>
      <c r="E201" s="196"/>
      <c r="F201" s="196"/>
      <c r="G201" s="196"/>
      <c r="H201" s="196"/>
      <c r="I201" s="196"/>
      <c r="J201" s="196"/>
      <c r="K201" s="196"/>
      <c r="L201" s="196"/>
      <c r="M201" s="196"/>
      <c r="N201" s="196"/>
      <c r="O201" s="196"/>
      <c r="P201" s="214"/>
      <c r="Q201" s="196"/>
      <c r="R201" s="196"/>
      <c r="S201" s="196"/>
      <c r="T201" s="196"/>
      <c r="U201" s="199"/>
      <c r="V201" s="196"/>
      <c r="W201" s="106"/>
      <c r="X201" s="196"/>
      <c r="Y201" s="196"/>
    </row>
    <row r="202" spans="2:25" s="174" customFormat="1" x14ac:dyDescent="0.2">
      <c r="B202" s="227"/>
      <c r="C202" s="227"/>
      <c r="D202" s="196"/>
      <c r="E202" s="196"/>
      <c r="F202" s="196"/>
      <c r="G202" s="196"/>
      <c r="H202" s="196"/>
      <c r="I202" s="196"/>
      <c r="J202" s="196"/>
      <c r="K202" s="196"/>
      <c r="L202" s="196"/>
      <c r="M202" s="196"/>
      <c r="N202" s="196"/>
      <c r="O202" s="196"/>
      <c r="P202" s="196"/>
      <c r="Q202" s="196"/>
      <c r="R202" s="196"/>
      <c r="S202" s="196"/>
      <c r="T202" s="196"/>
      <c r="U202" s="196"/>
      <c r="V202" s="196"/>
      <c r="W202" s="106"/>
      <c r="X202" s="196"/>
      <c r="Y202" s="196"/>
    </row>
  </sheetData>
  <mergeCells count="8">
    <mergeCell ref="T2:V2"/>
    <mergeCell ref="B3:B4"/>
    <mergeCell ref="C3:C4"/>
    <mergeCell ref="D3:G3"/>
    <mergeCell ref="H3:J3"/>
    <mergeCell ref="K3:M3"/>
    <mergeCell ref="N3:Q3"/>
    <mergeCell ref="V3:V4"/>
  </mergeCells>
  <phoneticPr fontId="3"/>
  <printOptions horizontalCentered="1"/>
  <pageMargins left="0.19685039370078741" right="0.19685039370078741" top="0.98425196850393704" bottom="0.98425196850393704" header="0.51181102362204722" footer="0.51181102362204722"/>
  <pageSetup paperSize="9" scale="45" fitToHeight="2" orientation="portrait" r:id="rId1"/>
  <headerFooter alignWithMargins="0">
    <oddHeader>&amp;L&amp;F</oddHeader>
  </headerFooter>
  <rowBreaks count="1" manualBreakCount="1">
    <brk id="89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5DA8F-1BD7-48E4-9B04-92B754150009}">
  <dimension ref="B1:AG253"/>
  <sheetViews>
    <sheetView zoomScaleNormal="100" zoomScaleSheetLayoutView="100" workbookViewId="0"/>
  </sheetViews>
  <sheetFormatPr defaultColWidth="9" defaultRowHeight="13" x14ac:dyDescent="0.2"/>
  <cols>
    <col min="1" max="1" width="2.6328125" style="1" customWidth="1"/>
    <col min="2" max="2" width="12.90625" style="36" customWidth="1"/>
    <col min="3" max="25" width="12.90625" style="1" customWidth="1"/>
    <col min="26" max="26" width="12.90625" style="254" customWidth="1"/>
    <col min="27" max="27" width="12.90625" style="1" customWidth="1"/>
    <col min="28" max="16384" width="9" style="1"/>
  </cols>
  <sheetData>
    <row r="1" spans="2:33" ht="14.25" customHeight="1" x14ac:dyDescent="0.2">
      <c r="B1" s="253" t="s">
        <v>144</v>
      </c>
    </row>
    <row r="2" spans="2:33" ht="14.25" customHeight="1" x14ac:dyDescent="0.2">
      <c r="B2" s="253" t="s">
        <v>145</v>
      </c>
    </row>
    <row r="3" spans="2:33" s="38" customFormat="1" ht="12" customHeight="1" x14ac:dyDescent="0.2">
      <c r="B3" s="72" t="s">
        <v>31</v>
      </c>
      <c r="C3" s="33" t="s">
        <v>146</v>
      </c>
      <c r="D3" s="33" t="s">
        <v>147</v>
      </c>
      <c r="E3" s="33" t="s">
        <v>148</v>
      </c>
      <c r="F3" s="30" t="s">
        <v>149</v>
      </c>
      <c r="G3" s="33" t="s">
        <v>150</v>
      </c>
      <c r="H3" s="31" t="s">
        <v>151</v>
      </c>
      <c r="I3" s="33" t="s">
        <v>152</v>
      </c>
      <c r="J3" s="255" t="s">
        <v>153</v>
      </c>
      <c r="K3" s="33" t="s">
        <v>154</v>
      </c>
      <c r="L3" s="33" t="s">
        <v>155</v>
      </c>
      <c r="M3" s="33" t="s">
        <v>156</v>
      </c>
      <c r="N3" s="33" t="s">
        <v>157</v>
      </c>
      <c r="O3" s="33" t="s">
        <v>158</v>
      </c>
      <c r="P3" s="33" t="s">
        <v>159</v>
      </c>
      <c r="Q3" s="33" t="s">
        <v>160</v>
      </c>
      <c r="R3" s="33" t="s">
        <v>161</v>
      </c>
      <c r="S3" s="33" t="s">
        <v>162</v>
      </c>
      <c r="T3" s="33" t="s">
        <v>163</v>
      </c>
      <c r="U3" s="33" t="s">
        <v>164</v>
      </c>
      <c r="V3" s="30" t="s">
        <v>165</v>
      </c>
      <c r="W3" s="33" t="s">
        <v>166</v>
      </c>
      <c r="X3" s="31" t="s">
        <v>167</v>
      </c>
      <c r="Y3" s="33" t="s">
        <v>168</v>
      </c>
      <c r="Z3" s="33" t="s">
        <v>169</v>
      </c>
      <c r="AA3" s="33" t="s">
        <v>170</v>
      </c>
    </row>
    <row r="4" spans="2:33" s="38" customFormat="1" ht="12" customHeight="1" x14ac:dyDescent="0.2">
      <c r="B4" s="73"/>
      <c r="C4" s="256" t="s">
        <v>171</v>
      </c>
      <c r="D4" s="256" t="s">
        <v>172</v>
      </c>
      <c r="E4" s="256" t="s">
        <v>171</v>
      </c>
      <c r="F4" s="257" t="s">
        <v>171</v>
      </c>
      <c r="G4" s="256" t="s">
        <v>172</v>
      </c>
      <c r="H4" s="258" t="s">
        <v>171</v>
      </c>
      <c r="I4" s="256" t="s">
        <v>171</v>
      </c>
      <c r="J4" s="256" t="s">
        <v>171</v>
      </c>
      <c r="K4" s="256" t="s">
        <v>171</v>
      </c>
      <c r="L4" s="256" t="s">
        <v>171</v>
      </c>
      <c r="M4" s="256" t="s">
        <v>171</v>
      </c>
      <c r="N4" s="256" t="s">
        <v>171</v>
      </c>
      <c r="O4" s="256" t="s">
        <v>171</v>
      </c>
      <c r="P4" s="256" t="s">
        <v>172</v>
      </c>
      <c r="Q4" s="256" t="s">
        <v>171</v>
      </c>
      <c r="R4" s="256" t="s">
        <v>171</v>
      </c>
      <c r="S4" s="256" t="s">
        <v>171</v>
      </c>
      <c r="T4" s="256" t="s">
        <v>171</v>
      </c>
      <c r="U4" s="256" t="s">
        <v>171</v>
      </c>
      <c r="V4" s="257" t="s">
        <v>171</v>
      </c>
      <c r="W4" s="259" t="s">
        <v>172</v>
      </c>
      <c r="X4" s="258" t="s">
        <v>171</v>
      </c>
      <c r="Y4" s="256" t="s">
        <v>171</v>
      </c>
      <c r="Z4" s="256" t="s">
        <v>172</v>
      </c>
      <c r="AA4" s="256" t="s">
        <v>171</v>
      </c>
    </row>
    <row r="5" spans="2:33" s="41" customFormat="1" ht="12" customHeight="1" x14ac:dyDescent="0.2">
      <c r="B5" s="39"/>
      <c r="C5" s="40" t="s">
        <v>41</v>
      </c>
      <c r="D5" s="40" t="s">
        <v>41</v>
      </c>
      <c r="E5" s="40" t="s">
        <v>41</v>
      </c>
      <c r="F5" s="260" t="s">
        <v>41</v>
      </c>
      <c r="G5" s="40" t="s">
        <v>41</v>
      </c>
      <c r="H5" s="261" t="s">
        <v>41</v>
      </c>
      <c r="I5" s="40" t="s">
        <v>41</v>
      </c>
      <c r="J5" s="40" t="s">
        <v>41</v>
      </c>
      <c r="K5" s="40" t="s">
        <v>41</v>
      </c>
      <c r="L5" s="40" t="s">
        <v>41</v>
      </c>
      <c r="M5" s="40" t="s">
        <v>41</v>
      </c>
      <c r="N5" s="40" t="s">
        <v>41</v>
      </c>
      <c r="O5" s="40" t="s">
        <v>41</v>
      </c>
      <c r="P5" s="40" t="s">
        <v>41</v>
      </c>
      <c r="Q5" s="40" t="s">
        <v>41</v>
      </c>
      <c r="R5" s="40" t="s">
        <v>41</v>
      </c>
      <c r="S5" s="40" t="s">
        <v>41</v>
      </c>
      <c r="T5" s="40" t="s">
        <v>41</v>
      </c>
      <c r="U5" s="40" t="s">
        <v>41</v>
      </c>
      <c r="V5" s="260" t="s">
        <v>41</v>
      </c>
      <c r="W5" s="40" t="s">
        <v>41</v>
      </c>
      <c r="X5" s="261" t="s">
        <v>41</v>
      </c>
      <c r="Y5" s="40" t="s">
        <v>41</v>
      </c>
      <c r="Z5" s="40" t="s">
        <v>41</v>
      </c>
      <c r="AA5" s="40" t="s">
        <v>41</v>
      </c>
    </row>
    <row r="6" spans="2:33" s="9" customFormat="1" ht="12" customHeight="1" x14ac:dyDescent="0.2">
      <c r="B6" s="42" t="s">
        <v>56</v>
      </c>
      <c r="C6" s="262">
        <v>10819</v>
      </c>
      <c r="D6" s="262">
        <v>8128</v>
      </c>
      <c r="E6" s="262">
        <v>15470</v>
      </c>
      <c r="F6" s="263">
        <v>20792</v>
      </c>
      <c r="G6" s="262">
        <v>5066</v>
      </c>
      <c r="H6" s="264">
        <v>13907</v>
      </c>
      <c r="I6" s="262">
        <v>2293</v>
      </c>
      <c r="J6" s="262">
        <v>2945</v>
      </c>
      <c r="K6" s="262">
        <v>9440</v>
      </c>
      <c r="L6" s="262">
        <v>4322</v>
      </c>
      <c r="M6" s="262">
        <v>2611</v>
      </c>
      <c r="N6" s="262">
        <v>13116</v>
      </c>
      <c r="O6" s="262">
        <v>3738</v>
      </c>
      <c r="P6" s="265" t="s">
        <v>173</v>
      </c>
      <c r="Q6" s="262">
        <v>5413</v>
      </c>
      <c r="R6" s="262">
        <v>2938</v>
      </c>
      <c r="S6" s="262">
        <v>3881</v>
      </c>
      <c r="T6" s="262">
        <v>6565</v>
      </c>
      <c r="U6" s="262">
        <v>7804</v>
      </c>
      <c r="V6" s="263">
        <v>8442</v>
      </c>
      <c r="W6" s="266">
        <v>3213</v>
      </c>
      <c r="X6" s="264">
        <v>11893</v>
      </c>
      <c r="Y6" s="262">
        <v>9153</v>
      </c>
      <c r="Z6" s="262">
        <v>1726</v>
      </c>
      <c r="AA6" s="262">
        <v>17329</v>
      </c>
    </row>
    <row r="7" spans="2:33" s="267" customFormat="1" ht="12" customHeight="1" x14ac:dyDescent="0.2">
      <c r="B7" s="42" t="s">
        <v>49</v>
      </c>
      <c r="C7" s="262">
        <v>9252</v>
      </c>
      <c r="D7" s="262">
        <v>7111</v>
      </c>
      <c r="E7" s="262">
        <v>13078</v>
      </c>
      <c r="F7" s="263">
        <v>17568</v>
      </c>
      <c r="G7" s="262">
        <v>4230</v>
      </c>
      <c r="H7" s="264">
        <v>11375</v>
      </c>
      <c r="I7" s="262">
        <v>1961</v>
      </c>
      <c r="J7" s="262">
        <v>2521</v>
      </c>
      <c r="K7" s="262">
        <v>7960</v>
      </c>
      <c r="L7" s="262">
        <v>3600</v>
      </c>
      <c r="M7" s="262">
        <v>2139</v>
      </c>
      <c r="N7" s="262">
        <v>11050</v>
      </c>
      <c r="O7" s="262">
        <v>3244</v>
      </c>
      <c r="P7" s="265" t="s">
        <v>173</v>
      </c>
      <c r="Q7" s="262">
        <v>4129</v>
      </c>
      <c r="R7" s="262">
        <v>2431</v>
      </c>
      <c r="S7" s="262">
        <v>3271</v>
      </c>
      <c r="T7" s="262">
        <v>5143</v>
      </c>
      <c r="U7" s="262">
        <v>6999</v>
      </c>
      <c r="V7" s="263">
        <v>7085</v>
      </c>
      <c r="W7" s="266">
        <v>2771</v>
      </c>
      <c r="X7" s="264">
        <v>9964</v>
      </c>
      <c r="Y7" s="262">
        <v>7795</v>
      </c>
      <c r="Z7" s="262">
        <v>1571</v>
      </c>
      <c r="AA7" s="262">
        <v>14803</v>
      </c>
    </row>
    <row r="8" spans="2:33" s="267" customFormat="1" ht="12" customHeight="1" x14ac:dyDescent="0.2">
      <c r="B8" s="42" t="s">
        <v>50</v>
      </c>
      <c r="C8" s="262">
        <v>9858</v>
      </c>
      <c r="D8" s="262">
        <v>7598</v>
      </c>
      <c r="E8" s="262">
        <v>14017</v>
      </c>
      <c r="F8" s="263">
        <v>18416</v>
      </c>
      <c r="G8" s="262">
        <v>4867</v>
      </c>
      <c r="H8" s="264">
        <v>11859</v>
      </c>
      <c r="I8" s="262">
        <v>2019</v>
      </c>
      <c r="J8" s="262">
        <v>2619</v>
      </c>
      <c r="K8" s="262">
        <v>8185</v>
      </c>
      <c r="L8" s="262">
        <v>3961</v>
      </c>
      <c r="M8" s="262">
        <v>2364</v>
      </c>
      <c r="N8" s="262">
        <v>11701</v>
      </c>
      <c r="O8" s="262">
        <v>3431</v>
      </c>
      <c r="P8" s="265" t="s">
        <v>173</v>
      </c>
      <c r="Q8" s="262">
        <v>4374</v>
      </c>
      <c r="R8" s="262">
        <v>2559</v>
      </c>
      <c r="S8" s="262">
        <v>3455</v>
      </c>
      <c r="T8" s="262">
        <v>5780</v>
      </c>
      <c r="U8" s="262">
        <v>7421</v>
      </c>
      <c r="V8" s="263">
        <v>7519</v>
      </c>
      <c r="W8" s="266">
        <v>2942</v>
      </c>
      <c r="X8" s="264">
        <v>10615</v>
      </c>
      <c r="Y8" s="262">
        <v>8427</v>
      </c>
      <c r="Z8" s="262">
        <v>1828</v>
      </c>
      <c r="AA8" s="262">
        <v>15843</v>
      </c>
    </row>
    <row r="9" spans="2:33" s="268" customFormat="1" ht="12" customHeight="1" x14ac:dyDescent="0.2">
      <c r="B9" s="42" t="s">
        <v>51</v>
      </c>
      <c r="C9" s="269">
        <v>10417</v>
      </c>
      <c r="D9" s="269">
        <v>8329</v>
      </c>
      <c r="E9" s="269">
        <v>14829</v>
      </c>
      <c r="F9" s="270">
        <v>19483</v>
      </c>
      <c r="G9" s="269">
        <v>5956</v>
      </c>
      <c r="H9" s="271">
        <v>12753</v>
      </c>
      <c r="I9" s="269">
        <v>2156</v>
      </c>
      <c r="J9" s="269">
        <v>2844</v>
      </c>
      <c r="K9" s="269">
        <v>9024</v>
      </c>
      <c r="L9" s="269">
        <v>4149</v>
      </c>
      <c r="M9" s="269">
        <v>2670</v>
      </c>
      <c r="N9" s="269">
        <v>12568</v>
      </c>
      <c r="O9" s="269">
        <v>3815</v>
      </c>
      <c r="P9" s="269">
        <v>819</v>
      </c>
      <c r="Q9" s="269">
        <v>4089</v>
      </c>
      <c r="R9" s="269">
        <v>2715</v>
      </c>
      <c r="S9" s="269">
        <v>3775</v>
      </c>
      <c r="T9" s="269">
        <v>6541</v>
      </c>
      <c r="U9" s="269">
        <v>7652</v>
      </c>
      <c r="V9" s="270">
        <v>7938</v>
      </c>
      <c r="W9" s="272">
        <v>3170</v>
      </c>
      <c r="X9" s="271">
        <v>11361</v>
      </c>
      <c r="Y9" s="269">
        <v>8916</v>
      </c>
      <c r="Z9" s="269">
        <v>2035</v>
      </c>
      <c r="AA9" s="269">
        <v>17117</v>
      </c>
    </row>
    <row r="10" spans="2:33" s="268" customFormat="1" ht="12" customHeight="1" x14ac:dyDescent="0.2">
      <c r="B10" s="42" t="s">
        <v>52</v>
      </c>
      <c r="C10" s="269">
        <v>10408</v>
      </c>
      <c r="D10" s="269">
        <v>8833</v>
      </c>
      <c r="E10" s="269">
        <v>14960</v>
      </c>
      <c r="F10" s="270">
        <v>20031</v>
      </c>
      <c r="G10" s="269">
        <v>6557</v>
      </c>
      <c r="H10" s="271">
        <v>12898</v>
      </c>
      <c r="I10" s="269">
        <v>2167</v>
      </c>
      <c r="J10" s="269">
        <v>3007</v>
      </c>
      <c r="K10" s="269">
        <v>9130</v>
      </c>
      <c r="L10" s="269">
        <v>4038</v>
      </c>
      <c r="M10" s="269">
        <v>2517</v>
      </c>
      <c r="N10" s="269">
        <v>12860</v>
      </c>
      <c r="O10" s="269">
        <v>3550</v>
      </c>
      <c r="P10" s="269">
        <v>762</v>
      </c>
      <c r="Q10" s="269">
        <v>4730</v>
      </c>
      <c r="R10" s="269">
        <v>2741</v>
      </c>
      <c r="S10" s="269">
        <v>3769</v>
      </c>
      <c r="T10" s="269">
        <v>6626</v>
      </c>
      <c r="U10" s="269">
        <v>7775</v>
      </c>
      <c r="V10" s="270">
        <v>8034</v>
      </c>
      <c r="W10" s="272">
        <v>3308</v>
      </c>
      <c r="X10" s="271">
        <v>11619</v>
      </c>
      <c r="Y10" s="269">
        <v>9053</v>
      </c>
      <c r="Z10" s="269">
        <v>2191</v>
      </c>
      <c r="AA10" s="269">
        <v>17477</v>
      </c>
    </row>
    <row r="11" spans="2:33" s="47" customFormat="1" ht="12" customHeight="1" x14ac:dyDescent="0.2">
      <c r="B11" s="273"/>
      <c r="C11" s="274"/>
      <c r="D11" s="275"/>
      <c r="E11" s="274"/>
      <c r="F11" s="274"/>
      <c r="G11" s="276"/>
      <c r="H11" s="276"/>
      <c r="I11" s="276"/>
      <c r="J11" s="276"/>
      <c r="K11" s="276"/>
      <c r="L11" s="276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8"/>
      <c r="AA11" s="277"/>
    </row>
    <row r="12" spans="2:33" s="41" customFormat="1" ht="12" customHeight="1" x14ac:dyDescent="0.2">
      <c r="B12" s="279" t="s">
        <v>174</v>
      </c>
      <c r="C12" s="279"/>
      <c r="D12" s="279"/>
      <c r="E12" s="279"/>
      <c r="F12" s="279"/>
      <c r="Z12" s="280"/>
    </row>
    <row r="13" spans="2:33" s="41" customFormat="1" ht="12" customHeight="1" x14ac:dyDescent="0.2">
      <c r="B13" s="281"/>
      <c r="C13" s="281"/>
      <c r="D13" s="281"/>
      <c r="Z13" s="280"/>
    </row>
    <row r="14" spans="2:33" s="41" customFormat="1" ht="12" customHeight="1" x14ac:dyDescent="0.2">
      <c r="B14" s="50"/>
      <c r="C14" s="252"/>
      <c r="D14" s="25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54"/>
    </row>
    <row r="15" spans="2:33" s="41" customFormat="1" ht="12" customHeight="1" x14ac:dyDescent="0.2">
      <c r="B15" s="282"/>
      <c r="C15" s="28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54"/>
      <c r="AG15" s="1"/>
    </row>
    <row r="16" spans="2:33" ht="12" customHeight="1" x14ac:dyDescent="0.2">
      <c r="B16" s="284"/>
      <c r="C16" s="252"/>
      <c r="D16" s="252"/>
    </row>
    <row r="17" spans="2:4" ht="12" customHeight="1" x14ac:dyDescent="0.2">
      <c r="B17" s="284"/>
      <c r="C17" s="230"/>
      <c r="D17" s="230"/>
    </row>
    <row r="18" spans="2:4" ht="12" customHeight="1" x14ac:dyDescent="0.2"/>
    <row r="19" spans="2:4" ht="12" customHeight="1" x14ac:dyDescent="0.2"/>
    <row r="20" spans="2:4" ht="12" customHeight="1" x14ac:dyDescent="0.2"/>
    <row r="21" spans="2:4" ht="12" customHeight="1" x14ac:dyDescent="0.2"/>
    <row r="22" spans="2:4" ht="12" customHeight="1" x14ac:dyDescent="0.2"/>
    <row r="23" spans="2:4" ht="12" customHeight="1" x14ac:dyDescent="0.2"/>
    <row r="24" spans="2:4" ht="12" customHeight="1" x14ac:dyDescent="0.2"/>
    <row r="25" spans="2:4" ht="12" customHeight="1" x14ac:dyDescent="0.2"/>
    <row r="26" spans="2:4" ht="12" customHeight="1" x14ac:dyDescent="0.2"/>
    <row r="27" spans="2:4" ht="12" customHeight="1" x14ac:dyDescent="0.2"/>
    <row r="28" spans="2:4" ht="12" customHeight="1" x14ac:dyDescent="0.2"/>
    <row r="29" spans="2:4" ht="12" customHeight="1" x14ac:dyDescent="0.2"/>
    <row r="30" spans="2:4" ht="12" customHeight="1" x14ac:dyDescent="0.2"/>
    <row r="31" spans="2:4" ht="12" customHeight="1" x14ac:dyDescent="0.2"/>
    <row r="32" spans="2:4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</sheetData>
  <mergeCells count="2">
    <mergeCell ref="B3:B4"/>
    <mergeCell ref="B13:D13"/>
  </mergeCells>
  <phoneticPr fontId="3"/>
  <dataValidations count="1">
    <dataValidation imeMode="on" allowBlank="1" showInputMessage="1" showErrorMessage="1" sqref="C3:AA3 A5:XFD5 B1:B4 B14:B65536 B6:B12" xr:uid="{68DB5EC8-D5E2-46EC-BF39-4794F63B1574}"/>
  </dataValidations>
  <pageMargins left="0.59055118110236227" right="0.59055118110236227" top="0.98425196850393704" bottom="0.98425196850393704" header="0.51181102362204722" footer="0.51181102362204722"/>
  <pageSetup paperSize="9" scale="80" fitToWidth="2" orientation="landscape" r:id="rId1"/>
  <headerFooter alignWithMargins="0">
    <oddHeader>&amp;L&amp;F</oddHeader>
  </headerFooter>
  <colBreaks count="1" manualBreakCount="1">
    <brk id="14" max="11" man="1"/>
  </colBreaks>
  <ignoredErrors>
    <ignoredError sqref="B7:B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07217-A8BD-4071-B7E8-AE317930C7B1}">
  <dimension ref="B1:AH233"/>
  <sheetViews>
    <sheetView zoomScaleNormal="100" zoomScaleSheetLayoutView="100" workbookViewId="0"/>
  </sheetViews>
  <sheetFormatPr defaultColWidth="9" defaultRowHeight="13" x14ac:dyDescent="0.2"/>
  <cols>
    <col min="1" max="1" width="2.6328125" style="1" customWidth="1"/>
    <col min="2" max="2" width="11.36328125" style="36" customWidth="1"/>
    <col min="3" max="32" width="11.36328125" style="1" customWidth="1"/>
    <col min="33" max="33" width="11.36328125" style="254" customWidth="1"/>
    <col min="34" max="34" width="11.36328125" style="1" customWidth="1"/>
    <col min="35" max="16384" width="9" style="1"/>
  </cols>
  <sheetData>
    <row r="1" spans="2:34" ht="14.25" customHeight="1" x14ac:dyDescent="0.2">
      <c r="B1" s="253" t="s">
        <v>144</v>
      </c>
    </row>
    <row r="2" spans="2:34" ht="14.25" customHeight="1" x14ac:dyDescent="0.2">
      <c r="B2" s="253" t="s">
        <v>175</v>
      </c>
    </row>
    <row r="3" spans="2:34" s="38" customFormat="1" ht="12" customHeight="1" x14ac:dyDescent="0.2">
      <c r="B3" s="72" t="s">
        <v>31</v>
      </c>
      <c r="C3" s="285" t="s">
        <v>176</v>
      </c>
      <c r="D3" s="286" t="s">
        <v>177</v>
      </c>
      <c r="E3" s="286" t="s">
        <v>178</v>
      </c>
      <c r="F3" s="285" t="s">
        <v>179</v>
      </c>
      <c r="G3" s="287" t="s">
        <v>148</v>
      </c>
      <c r="H3" s="285" t="s">
        <v>149</v>
      </c>
      <c r="I3" s="285" t="s">
        <v>180</v>
      </c>
      <c r="J3" s="285" t="s">
        <v>151</v>
      </c>
      <c r="K3" s="285" t="s">
        <v>181</v>
      </c>
      <c r="L3" s="285" t="s">
        <v>182</v>
      </c>
      <c r="M3" s="285" t="s">
        <v>154</v>
      </c>
      <c r="N3" s="285" t="s">
        <v>155</v>
      </c>
      <c r="O3" s="285" t="s">
        <v>156</v>
      </c>
      <c r="P3" s="285" t="s">
        <v>183</v>
      </c>
      <c r="Q3" s="285" t="s">
        <v>157</v>
      </c>
      <c r="R3" s="285" t="s">
        <v>177</v>
      </c>
      <c r="S3" s="285" t="s">
        <v>146</v>
      </c>
      <c r="T3" s="286" t="s">
        <v>158</v>
      </c>
      <c r="U3" s="288"/>
      <c r="V3" s="289"/>
      <c r="W3" s="285" t="s">
        <v>160</v>
      </c>
      <c r="X3" s="285" t="s">
        <v>161</v>
      </c>
      <c r="Y3" s="285" t="s">
        <v>162</v>
      </c>
      <c r="Z3" s="285" t="s">
        <v>163</v>
      </c>
      <c r="AA3" s="285" t="s">
        <v>184</v>
      </c>
      <c r="AB3" s="285" t="s">
        <v>185</v>
      </c>
      <c r="AC3" s="286" t="s">
        <v>165</v>
      </c>
      <c r="AD3" s="285" t="s">
        <v>186</v>
      </c>
      <c r="AE3" s="287" t="s">
        <v>167</v>
      </c>
      <c r="AF3" s="290" t="s">
        <v>168</v>
      </c>
      <c r="AG3" s="291"/>
      <c r="AH3" s="292"/>
    </row>
    <row r="4" spans="2:34" s="38" customFormat="1" ht="12" customHeight="1" x14ac:dyDescent="0.2">
      <c r="B4" s="293"/>
      <c r="C4" s="294"/>
      <c r="D4" s="295"/>
      <c r="E4" s="295"/>
      <c r="F4" s="294"/>
      <c r="G4" s="296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7" t="s">
        <v>158</v>
      </c>
      <c r="V4" s="297" t="s">
        <v>187</v>
      </c>
      <c r="W4" s="294"/>
      <c r="X4" s="294"/>
      <c r="Y4" s="294"/>
      <c r="Z4" s="294"/>
      <c r="AA4" s="294"/>
      <c r="AB4" s="294"/>
      <c r="AC4" s="295"/>
      <c r="AD4" s="294"/>
      <c r="AE4" s="296"/>
      <c r="AF4" s="296"/>
      <c r="AG4" s="298" t="s">
        <v>168</v>
      </c>
      <c r="AH4" s="298" t="s">
        <v>188</v>
      </c>
    </row>
    <row r="5" spans="2:34" s="38" customFormat="1" ht="12" customHeight="1" x14ac:dyDescent="0.2">
      <c r="B5" s="73"/>
      <c r="C5" s="299" t="s">
        <v>189</v>
      </c>
      <c r="D5" s="295" t="s">
        <v>190</v>
      </c>
      <c r="E5" s="295" t="s">
        <v>191</v>
      </c>
      <c r="F5" s="300" t="s">
        <v>192</v>
      </c>
      <c r="G5" s="301" t="s">
        <v>193</v>
      </c>
      <c r="H5" s="299" t="s">
        <v>194</v>
      </c>
      <c r="I5" s="299" t="s">
        <v>195</v>
      </c>
      <c r="J5" s="299" t="s">
        <v>196</v>
      </c>
      <c r="K5" s="299" t="s">
        <v>197</v>
      </c>
      <c r="L5" s="299" t="s">
        <v>198</v>
      </c>
      <c r="M5" s="299" t="s">
        <v>199</v>
      </c>
      <c r="N5" s="299" t="s">
        <v>200</v>
      </c>
      <c r="O5" s="299" t="s">
        <v>201</v>
      </c>
      <c r="P5" s="299" t="s">
        <v>202</v>
      </c>
      <c r="Q5" s="299" t="s">
        <v>203</v>
      </c>
      <c r="R5" s="299" t="s">
        <v>204</v>
      </c>
      <c r="S5" s="299" t="s">
        <v>205</v>
      </c>
      <c r="T5" s="299" t="s">
        <v>206</v>
      </c>
      <c r="U5" s="302" t="s">
        <v>207</v>
      </c>
      <c r="V5" s="302" t="s">
        <v>206</v>
      </c>
      <c r="W5" s="299" t="s">
        <v>208</v>
      </c>
      <c r="X5" s="299" t="s">
        <v>209</v>
      </c>
      <c r="Y5" s="299" t="s">
        <v>210</v>
      </c>
      <c r="Z5" s="299" t="s">
        <v>211</v>
      </c>
      <c r="AA5" s="299" t="s">
        <v>212</v>
      </c>
      <c r="AB5" s="299" t="s">
        <v>213</v>
      </c>
      <c r="AC5" s="303" t="s">
        <v>214</v>
      </c>
      <c r="AD5" s="299" t="s">
        <v>215</v>
      </c>
      <c r="AE5" s="301" t="s">
        <v>216</v>
      </c>
      <c r="AF5" s="301" t="s">
        <v>217</v>
      </c>
      <c r="AG5" s="304" t="s">
        <v>218</v>
      </c>
      <c r="AH5" s="305" t="s">
        <v>219</v>
      </c>
    </row>
    <row r="6" spans="2:34" s="41" customFormat="1" ht="12" customHeight="1" x14ac:dyDescent="0.2">
      <c r="B6" s="39"/>
      <c r="C6" s="40" t="s">
        <v>41</v>
      </c>
      <c r="D6" s="260" t="s">
        <v>41</v>
      </c>
      <c r="E6" s="260" t="s">
        <v>41</v>
      </c>
      <c r="F6" s="40" t="s">
        <v>41</v>
      </c>
      <c r="G6" s="261" t="s">
        <v>41</v>
      </c>
      <c r="H6" s="40" t="s">
        <v>41</v>
      </c>
      <c r="I6" s="40" t="s">
        <v>41</v>
      </c>
      <c r="J6" s="40" t="s">
        <v>41</v>
      </c>
      <c r="K6" s="40" t="s">
        <v>41</v>
      </c>
      <c r="L6" s="40" t="s">
        <v>41</v>
      </c>
      <c r="M6" s="40" t="s">
        <v>41</v>
      </c>
      <c r="N6" s="40" t="s">
        <v>41</v>
      </c>
      <c r="O6" s="40" t="s">
        <v>41</v>
      </c>
      <c r="P6" s="40" t="s">
        <v>41</v>
      </c>
      <c r="Q6" s="40" t="s">
        <v>41</v>
      </c>
      <c r="R6" s="40" t="s">
        <v>41</v>
      </c>
      <c r="S6" s="40" t="s">
        <v>41</v>
      </c>
      <c r="T6" s="40" t="s">
        <v>41</v>
      </c>
      <c r="U6" s="40"/>
      <c r="V6" s="40"/>
      <c r="W6" s="40" t="s">
        <v>41</v>
      </c>
      <c r="X6" s="40" t="s">
        <v>41</v>
      </c>
      <c r="Y6" s="40" t="s">
        <v>41</v>
      </c>
      <c r="Z6" s="40" t="s">
        <v>41</v>
      </c>
      <c r="AA6" s="40" t="s">
        <v>41</v>
      </c>
      <c r="AB6" s="40" t="s">
        <v>41</v>
      </c>
      <c r="AC6" s="260" t="s">
        <v>41</v>
      </c>
      <c r="AD6" s="40" t="s">
        <v>41</v>
      </c>
      <c r="AE6" s="261" t="s">
        <v>41</v>
      </c>
      <c r="AF6" s="40" t="s">
        <v>41</v>
      </c>
      <c r="AG6" s="306" t="s">
        <v>41</v>
      </c>
      <c r="AH6" s="306" t="s">
        <v>41</v>
      </c>
    </row>
    <row r="7" spans="2:34" s="9" customFormat="1" ht="12" customHeight="1" x14ac:dyDescent="0.2">
      <c r="B7" s="307" t="s">
        <v>56</v>
      </c>
      <c r="C7" s="308">
        <v>68130</v>
      </c>
      <c r="D7" s="309">
        <v>59052</v>
      </c>
      <c r="E7" s="309">
        <v>58950</v>
      </c>
      <c r="F7" s="310">
        <v>59068</v>
      </c>
      <c r="G7" s="311">
        <v>49506</v>
      </c>
      <c r="H7" s="312">
        <v>38478</v>
      </c>
      <c r="I7" s="312">
        <v>36265</v>
      </c>
      <c r="J7" s="312">
        <v>29208</v>
      </c>
      <c r="K7" s="312">
        <v>29404</v>
      </c>
      <c r="L7" s="312">
        <v>26961</v>
      </c>
      <c r="M7" s="312">
        <v>19636</v>
      </c>
      <c r="N7" s="312">
        <v>18554</v>
      </c>
      <c r="O7" s="312">
        <v>17008</v>
      </c>
      <c r="P7" s="308">
        <v>78468</v>
      </c>
      <c r="Q7" s="308">
        <v>70938</v>
      </c>
      <c r="R7" s="308">
        <v>43765</v>
      </c>
      <c r="S7" s="308">
        <v>35283</v>
      </c>
      <c r="T7" s="308">
        <v>34210</v>
      </c>
      <c r="U7" s="313" t="s">
        <v>173</v>
      </c>
      <c r="V7" s="313" t="s">
        <v>173</v>
      </c>
      <c r="W7" s="308">
        <v>30143</v>
      </c>
      <c r="X7" s="308">
        <v>27850</v>
      </c>
      <c r="Y7" s="308">
        <v>28183</v>
      </c>
      <c r="Z7" s="308">
        <v>23007</v>
      </c>
      <c r="AA7" s="308">
        <v>38840</v>
      </c>
      <c r="AB7" s="308">
        <v>37877</v>
      </c>
      <c r="AC7" s="314">
        <v>37495</v>
      </c>
      <c r="AD7" s="308">
        <v>36391</v>
      </c>
      <c r="AE7" s="315">
        <v>35476</v>
      </c>
      <c r="AF7" s="316" t="s">
        <v>220</v>
      </c>
      <c r="AG7" s="315">
        <v>32323</v>
      </c>
      <c r="AH7" s="308">
        <v>32047</v>
      </c>
    </row>
    <row r="8" spans="2:34" s="317" customFormat="1" ht="12" customHeight="1" x14ac:dyDescent="0.2">
      <c r="B8" s="42" t="s">
        <v>49</v>
      </c>
      <c r="C8" s="308">
        <v>52889</v>
      </c>
      <c r="D8" s="309">
        <v>42829</v>
      </c>
      <c r="E8" s="309">
        <v>46844</v>
      </c>
      <c r="F8" s="310">
        <v>47222</v>
      </c>
      <c r="G8" s="311">
        <v>39258</v>
      </c>
      <c r="H8" s="312">
        <v>29787</v>
      </c>
      <c r="I8" s="312">
        <v>28031</v>
      </c>
      <c r="J8" s="312">
        <v>22521</v>
      </c>
      <c r="K8" s="312">
        <v>22668</v>
      </c>
      <c r="L8" s="312">
        <v>20547</v>
      </c>
      <c r="M8" s="312">
        <v>14081</v>
      </c>
      <c r="N8" s="312">
        <v>13439</v>
      </c>
      <c r="O8" s="312">
        <v>12085</v>
      </c>
      <c r="P8" s="308">
        <v>63596</v>
      </c>
      <c r="Q8" s="308">
        <v>57267</v>
      </c>
      <c r="R8" s="308">
        <v>34856</v>
      </c>
      <c r="S8" s="308">
        <v>27561</v>
      </c>
      <c r="T8" s="308">
        <v>26533</v>
      </c>
      <c r="U8" s="313" t="s">
        <v>173</v>
      </c>
      <c r="V8" s="313" t="s">
        <v>173</v>
      </c>
      <c r="W8" s="308">
        <v>23321</v>
      </c>
      <c r="X8" s="308">
        <v>21409</v>
      </c>
      <c r="Y8" s="308">
        <v>21815</v>
      </c>
      <c r="Z8" s="308">
        <v>17642</v>
      </c>
      <c r="AA8" s="308">
        <v>35571</v>
      </c>
      <c r="AB8" s="308">
        <v>34587</v>
      </c>
      <c r="AC8" s="314">
        <v>34225</v>
      </c>
      <c r="AD8" s="308">
        <v>33264</v>
      </c>
      <c r="AE8" s="315">
        <v>32417</v>
      </c>
      <c r="AF8" s="316" t="s">
        <v>220</v>
      </c>
      <c r="AG8" s="315">
        <v>29451</v>
      </c>
      <c r="AH8" s="308">
        <v>29130</v>
      </c>
    </row>
    <row r="9" spans="2:34" s="317" customFormat="1" ht="12" customHeight="1" x14ac:dyDescent="0.2">
      <c r="B9" s="42" t="s">
        <v>50</v>
      </c>
      <c r="C9" s="308">
        <v>58475</v>
      </c>
      <c r="D9" s="309">
        <v>46696</v>
      </c>
      <c r="E9" s="309">
        <v>51520</v>
      </c>
      <c r="F9" s="310">
        <v>51286</v>
      </c>
      <c r="G9" s="311">
        <v>42606</v>
      </c>
      <c r="H9" s="312">
        <v>32323</v>
      </c>
      <c r="I9" s="312">
        <v>30112</v>
      </c>
      <c r="J9" s="312">
        <v>24367</v>
      </c>
      <c r="K9" s="312">
        <v>24492</v>
      </c>
      <c r="L9" s="312">
        <v>22279</v>
      </c>
      <c r="M9" s="312">
        <v>15645</v>
      </c>
      <c r="N9" s="312">
        <v>14749</v>
      </c>
      <c r="O9" s="312">
        <v>13214</v>
      </c>
      <c r="P9" s="308">
        <v>69201</v>
      </c>
      <c r="Q9" s="308">
        <v>62422</v>
      </c>
      <c r="R9" s="308">
        <v>38026</v>
      </c>
      <c r="S9" s="308">
        <v>30212</v>
      </c>
      <c r="T9" s="308">
        <v>26949</v>
      </c>
      <c r="U9" s="313" t="s">
        <v>173</v>
      </c>
      <c r="V9" s="313" t="s">
        <v>173</v>
      </c>
      <c r="W9" s="308">
        <v>25686</v>
      </c>
      <c r="X9" s="308">
        <v>23674</v>
      </c>
      <c r="Y9" s="308">
        <v>24072</v>
      </c>
      <c r="Z9" s="308">
        <v>19413</v>
      </c>
      <c r="AA9" s="308">
        <v>38278</v>
      </c>
      <c r="AB9" s="308">
        <v>37083</v>
      </c>
      <c r="AC9" s="314">
        <v>36738</v>
      </c>
      <c r="AD9" s="308">
        <v>35626</v>
      </c>
      <c r="AE9" s="315">
        <v>34856</v>
      </c>
      <c r="AF9" s="316" t="s">
        <v>220</v>
      </c>
      <c r="AG9" s="315">
        <v>31895</v>
      </c>
      <c r="AH9" s="308">
        <v>31478</v>
      </c>
    </row>
    <row r="10" spans="2:34" s="320" customFormat="1" ht="12" customHeight="1" x14ac:dyDescent="0.2">
      <c r="B10" s="42" t="s">
        <v>51</v>
      </c>
      <c r="C10" s="312">
        <v>66035</v>
      </c>
      <c r="D10" s="309">
        <v>52672</v>
      </c>
      <c r="E10" s="309">
        <v>57004</v>
      </c>
      <c r="F10" s="310">
        <v>56749</v>
      </c>
      <c r="G10" s="311">
        <v>47365</v>
      </c>
      <c r="H10" s="312">
        <v>36402</v>
      </c>
      <c r="I10" s="312">
        <v>33561</v>
      </c>
      <c r="J10" s="312">
        <v>27334</v>
      </c>
      <c r="K10" s="312">
        <v>27526</v>
      </c>
      <c r="L10" s="312">
        <v>25134</v>
      </c>
      <c r="M10" s="312">
        <v>17965</v>
      </c>
      <c r="N10" s="312">
        <v>16905</v>
      </c>
      <c r="O10" s="312">
        <v>15275</v>
      </c>
      <c r="P10" s="312">
        <v>75719</v>
      </c>
      <c r="Q10" s="312">
        <v>68513</v>
      </c>
      <c r="R10" s="312">
        <v>42809</v>
      </c>
      <c r="S10" s="312">
        <v>34582</v>
      </c>
      <c r="T10" s="318" t="s">
        <v>173</v>
      </c>
      <c r="U10" s="312">
        <v>32471</v>
      </c>
      <c r="V10" s="312">
        <v>32351</v>
      </c>
      <c r="W10" s="312">
        <v>27674</v>
      </c>
      <c r="X10" s="312">
        <v>27613</v>
      </c>
      <c r="Y10" s="312">
        <v>28178</v>
      </c>
      <c r="Z10" s="312">
        <v>23061</v>
      </c>
      <c r="AA10" s="312">
        <v>41510</v>
      </c>
      <c r="AB10" s="312">
        <v>40019</v>
      </c>
      <c r="AC10" s="319">
        <v>39569</v>
      </c>
      <c r="AD10" s="312">
        <v>38371</v>
      </c>
      <c r="AE10" s="311">
        <v>37862</v>
      </c>
      <c r="AF10" s="316" t="s">
        <v>220</v>
      </c>
      <c r="AG10" s="311">
        <v>34861</v>
      </c>
      <c r="AH10" s="312">
        <v>34528</v>
      </c>
    </row>
    <row r="11" spans="2:34" s="320" customFormat="1" ht="12" customHeight="1" x14ac:dyDescent="0.2">
      <c r="B11" s="42" t="s">
        <v>52</v>
      </c>
      <c r="C11" s="312">
        <v>67898</v>
      </c>
      <c r="D11" s="309">
        <v>54288</v>
      </c>
      <c r="E11" s="309">
        <v>58667</v>
      </c>
      <c r="F11" s="310">
        <v>58108</v>
      </c>
      <c r="G11" s="311">
        <v>48754</v>
      </c>
      <c r="H11" s="312">
        <v>37401</v>
      </c>
      <c r="I11" s="312">
        <v>34226</v>
      </c>
      <c r="J11" s="312">
        <v>28034</v>
      </c>
      <c r="K11" s="312">
        <v>28205</v>
      </c>
      <c r="L11" s="312">
        <v>25682</v>
      </c>
      <c r="M11" s="312">
        <v>18479</v>
      </c>
      <c r="N11" s="312">
        <v>17431</v>
      </c>
      <c r="O11" s="312">
        <v>16033</v>
      </c>
      <c r="P11" s="312">
        <v>77109</v>
      </c>
      <c r="Q11" s="312">
        <v>69670</v>
      </c>
      <c r="R11" s="312">
        <v>43770</v>
      </c>
      <c r="S11" s="312">
        <v>35599</v>
      </c>
      <c r="T11" s="318" t="s">
        <v>173</v>
      </c>
      <c r="U11" s="312">
        <v>34530</v>
      </c>
      <c r="V11" s="312">
        <v>34003</v>
      </c>
      <c r="W11" s="312">
        <v>28359</v>
      </c>
      <c r="X11" s="312">
        <v>28322</v>
      </c>
      <c r="Y11" s="312">
        <v>29033</v>
      </c>
      <c r="Z11" s="312">
        <v>23953</v>
      </c>
      <c r="AA11" s="312">
        <v>42449</v>
      </c>
      <c r="AB11" s="312">
        <v>40697</v>
      </c>
      <c r="AC11" s="319">
        <v>40402</v>
      </c>
      <c r="AD11" s="312">
        <v>39159</v>
      </c>
      <c r="AE11" s="311">
        <v>38995</v>
      </c>
      <c r="AF11" s="316" t="s">
        <v>173</v>
      </c>
      <c r="AG11" s="311">
        <v>36054</v>
      </c>
      <c r="AH11" s="312">
        <v>35763</v>
      </c>
    </row>
    <row r="12" spans="2:34" s="51" customFormat="1" ht="12" customHeight="1" x14ac:dyDescent="0.2">
      <c r="B12" s="273"/>
      <c r="C12" s="321"/>
      <c r="D12" s="322"/>
      <c r="E12" s="322"/>
      <c r="F12" s="322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H12" s="323"/>
    </row>
    <row r="13" spans="2:34" s="41" customFormat="1" ht="12" customHeight="1" x14ac:dyDescent="0.2">
      <c r="B13" s="279" t="s">
        <v>174</v>
      </c>
      <c r="C13" s="279"/>
      <c r="D13" s="279"/>
      <c r="E13" s="279"/>
      <c r="F13" s="279"/>
      <c r="AG13" s="324"/>
    </row>
    <row r="14" spans="2:34" s="41" customFormat="1" ht="12" customHeight="1" x14ac:dyDescent="0.2">
      <c r="C14" s="325"/>
      <c r="D14" s="325"/>
      <c r="E14" s="325"/>
      <c r="F14" s="325"/>
      <c r="AG14" s="324"/>
    </row>
    <row r="15" spans="2:34" s="41" customFormat="1" ht="12" customHeight="1" x14ac:dyDescent="0.2">
      <c r="B15" s="326"/>
      <c r="C15" s="326"/>
      <c r="D15" s="280"/>
      <c r="E15" s="280"/>
      <c r="F15" s="280"/>
      <c r="AG15" s="280"/>
    </row>
    <row r="16" spans="2:34" s="41" customFormat="1" ht="12" customHeight="1" x14ac:dyDescent="0.2">
      <c r="B16" s="327"/>
      <c r="C16" s="327"/>
      <c r="D16" s="280"/>
      <c r="E16" s="280"/>
      <c r="F16" s="280"/>
      <c r="AG16" s="280"/>
    </row>
    <row r="17" spans="2:34" s="41" customFormat="1" ht="12" customHeight="1" x14ac:dyDescent="0.2">
      <c r="B17" s="282"/>
      <c r="C17" s="28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54"/>
      <c r="AH17" s="1"/>
    </row>
    <row r="18" spans="2:34" ht="12" customHeight="1" x14ac:dyDescent="0.2">
      <c r="B18" s="284"/>
      <c r="C18" s="252"/>
    </row>
    <row r="19" spans="2:34" ht="12" customHeight="1" x14ac:dyDescent="0.2">
      <c r="B19" s="284"/>
      <c r="C19" s="230"/>
    </row>
    <row r="20" spans="2:34" ht="12" customHeight="1" x14ac:dyDescent="0.2"/>
    <row r="21" spans="2:34" ht="12" customHeight="1" x14ac:dyDescent="0.2"/>
    <row r="22" spans="2:34" ht="12" customHeight="1" x14ac:dyDescent="0.2"/>
    <row r="23" spans="2:34" ht="12" customHeight="1" x14ac:dyDescent="0.2"/>
    <row r="24" spans="2:34" ht="12" customHeight="1" x14ac:dyDescent="0.2"/>
    <row r="25" spans="2:34" ht="12" customHeight="1" x14ac:dyDescent="0.2"/>
    <row r="26" spans="2:34" ht="12" customHeight="1" x14ac:dyDescent="0.2"/>
    <row r="27" spans="2:34" ht="12" customHeight="1" x14ac:dyDescent="0.2"/>
    <row r="28" spans="2:34" ht="12" customHeight="1" x14ac:dyDescent="0.2"/>
    <row r="29" spans="2:34" ht="12" customHeight="1" x14ac:dyDescent="0.2"/>
    <row r="30" spans="2:34" ht="12" customHeight="1" x14ac:dyDescent="0.2"/>
    <row r="31" spans="2:34" ht="12" customHeight="1" x14ac:dyDescent="0.2"/>
    <row r="32" spans="2:34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</sheetData>
  <mergeCells count="2">
    <mergeCell ref="B3:B5"/>
    <mergeCell ref="B15:C15"/>
  </mergeCells>
  <phoneticPr fontId="3"/>
  <dataValidations count="2">
    <dataValidation imeMode="off" allowBlank="1" showInputMessage="1" showErrorMessage="1" sqref="D7:F12" xr:uid="{545E78C5-8653-4E1D-A458-7942CE520E70}"/>
    <dataValidation imeMode="on" allowBlank="1" showInputMessage="1" showErrorMessage="1" sqref="B1:B2 A3:XFD6 B17:B65536 B7:B13" xr:uid="{1D6AE146-43BA-4FF7-BDA7-E14D5F9A37BC}"/>
  </dataValidations>
  <pageMargins left="0.27559055118110237" right="0.19685039370078741" top="0.98425196850393704" bottom="0.98425196850393704" header="0.51181102362204722" footer="0.51181102362204722"/>
  <pageSetup paperSize="9" scale="75" fitToWidth="2" orientation="landscape" verticalDpi="400" r:id="rId1"/>
  <headerFooter alignWithMargins="0">
    <oddHeader>&amp;L&amp;F</oddHeader>
  </headerFooter>
  <colBreaks count="1" manualBreakCount="1">
    <brk id="17" max="12" man="1"/>
  </colBreaks>
  <ignoredErrors>
    <ignoredError sqref="B8:B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4B98-C1F8-493A-81FB-CF2E616E145A}">
  <sheetPr>
    <pageSetUpPr fitToPage="1"/>
  </sheetPr>
  <dimension ref="B1:I252"/>
  <sheetViews>
    <sheetView zoomScaleNormal="100" zoomScaleSheetLayoutView="100" workbookViewId="0"/>
  </sheetViews>
  <sheetFormatPr defaultColWidth="9" defaultRowHeight="13" x14ac:dyDescent="0.2"/>
  <cols>
    <col min="1" max="1" width="2.6328125" style="1" customWidth="1"/>
    <col min="2" max="2" width="3.6328125" style="36" customWidth="1"/>
    <col min="3" max="3" width="17.6328125" style="36" customWidth="1"/>
    <col min="4" max="6" width="20.6328125" style="1" customWidth="1"/>
    <col min="7" max="7" width="11.6328125" style="1" bestFit="1" customWidth="1"/>
    <col min="8" max="8" width="11.90625" style="1" bestFit="1" customWidth="1"/>
    <col min="9" max="9" width="9.453125" style="1" bestFit="1" customWidth="1"/>
    <col min="10" max="16384" width="9" style="1"/>
  </cols>
  <sheetData>
    <row r="1" spans="2:9" ht="14.25" customHeight="1" x14ac:dyDescent="0.2">
      <c r="B1" s="35" t="s">
        <v>221</v>
      </c>
      <c r="C1" s="35"/>
    </row>
    <row r="2" spans="2:9" ht="12" customHeight="1" x14ac:dyDescent="0.2">
      <c r="D2" s="328"/>
      <c r="E2" s="328"/>
      <c r="F2" s="328"/>
    </row>
    <row r="3" spans="2:9" s="38" customFormat="1" ht="12" customHeight="1" x14ac:dyDescent="0.2">
      <c r="B3" s="329" t="s">
        <v>222</v>
      </c>
      <c r="C3" s="330"/>
      <c r="D3" s="33" t="s">
        <v>223</v>
      </c>
      <c r="E3" s="33" t="s">
        <v>224</v>
      </c>
      <c r="F3" s="33" t="s">
        <v>225</v>
      </c>
    </row>
    <row r="4" spans="2:9" s="41" customFormat="1" ht="12" customHeight="1" x14ac:dyDescent="0.2">
      <c r="B4" s="331"/>
      <c r="C4" s="332"/>
      <c r="D4" s="40" t="s">
        <v>226</v>
      </c>
      <c r="E4" s="40" t="s">
        <v>226</v>
      </c>
      <c r="F4" s="40" t="s">
        <v>226</v>
      </c>
    </row>
    <row r="5" spans="2:9" s="41" customFormat="1" ht="12" customHeight="1" x14ac:dyDescent="0.2">
      <c r="B5" s="331" t="s">
        <v>227</v>
      </c>
      <c r="C5" s="332"/>
      <c r="D5" s="333">
        <v>1394071</v>
      </c>
      <c r="E5" s="333">
        <v>731103</v>
      </c>
      <c r="F5" s="333">
        <v>662968</v>
      </c>
      <c r="G5" s="334"/>
      <c r="H5" s="334"/>
      <c r="I5" s="334"/>
    </row>
    <row r="6" spans="2:9" s="51" customFormat="1" ht="12" customHeight="1" x14ac:dyDescent="0.2">
      <c r="B6" s="331" t="s">
        <v>228</v>
      </c>
      <c r="C6" s="332"/>
      <c r="D6" s="333">
        <v>1389519</v>
      </c>
      <c r="E6" s="333">
        <v>727374</v>
      </c>
      <c r="F6" s="333">
        <v>662145</v>
      </c>
      <c r="G6" s="335"/>
      <c r="H6" s="335"/>
      <c r="I6" s="335"/>
    </row>
    <row r="7" spans="2:9" s="51" customFormat="1" ht="12" customHeight="1" x14ac:dyDescent="0.2">
      <c r="B7" s="331" t="s">
        <v>229</v>
      </c>
      <c r="C7" s="332"/>
      <c r="D7" s="333">
        <v>21112</v>
      </c>
      <c r="E7" s="333">
        <v>20000</v>
      </c>
      <c r="F7" s="333">
        <v>1112</v>
      </c>
      <c r="G7" s="335"/>
      <c r="H7" s="335"/>
      <c r="I7" s="335"/>
    </row>
    <row r="8" spans="2:9" s="41" customFormat="1" ht="12" customHeight="1" x14ac:dyDescent="0.2">
      <c r="B8" s="307"/>
      <c r="C8" s="336" t="s">
        <v>230</v>
      </c>
      <c r="D8" s="333">
        <v>9900</v>
      </c>
      <c r="E8" s="333">
        <v>9690</v>
      </c>
      <c r="F8" s="333">
        <v>210</v>
      </c>
      <c r="H8" s="335"/>
      <c r="I8" s="335"/>
    </row>
    <row r="9" spans="2:9" s="41" customFormat="1" ht="12" customHeight="1" x14ac:dyDescent="0.2">
      <c r="B9" s="307"/>
      <c r="C9" s="336" t="s">
        <v>231</v>
      </c>
      <c r="D9" s="333">
        <v>8924</v>
      </c>
      <c r="E9" s="333">
        <v>8294</v>
      </c>
      <c r="F9" s="333">
        <v>630</v>
      </c>
      <c r="H9" s="335"/>
      <c r="I9" s="335"/>
    </row>
    <row r="10" spans="2:9" s="41" customFormat="1" ht="12" customHeight="1" x14ac:dyDescent="0.2">
      <c r="B10" s="307"/>
      <c r="C10" s="336" t="s">
        <v>232</v>
      </c>
      <c r="D10" s="333">
        <v>1331</v>
      </c>
      <c r="E10" s="333">
        <v>1065</v>
      </c>
      <c r="F10" s="333">
        <v>266</v>
      </c>
      <c r="H10" s="335"/>
      <c r="I10" s="335"/>
    </row>
    <row r="11" spans="2:9" s="41" customFormat="1" ht="12" customHeight="1" x14ac:dyDescent="0.2">
      <c r="B11" s="307"/>
      <c r="C11" s="336" t="s">
        <v>233</v>
      </c>
      <c r="D11" s="333">
        <v>467</v>
      </c>
      <c r="E11" s="333">
        <v>465</v>
      </c>
      <c r="F11" s="333">
        <v>2</v>
      </c>
      <c r="H11" s="335"/>
      <c r="I11" s="335"/>
    </row>
    <row r="12" spans="2:9" s="41" customFormat="1" ht="12" customHeight="1" x14ac:dyDescent="0.2">
      <c r="B12" s="307"/>
      <c r="C12" s="336" t="s">
        <v>234</v>
      </c>
      <c r="D12" s="333">
        <v>490</v>
      </c>
      <c r="E12" s="333">
        <v>486</v>
      </c>
      <c r="F12" s="333">
        <v>4</v>
      </c>
      <c r="H12" s="335"/>
      <c r="I12" s="335"/>
    </row>
    <row r="13" spans="2:9" s="51" customFormat="1" ht="12" customHeight="1" x14ac:dyDescent="0.2">
      <c r="B13" s="331" t="s">
        <v>235</v>
      </c>
      <c r="C13" s="332"/>
      <c r="D13" s="333">
        <v>2112941</v>
      </c>
      <c r="E13" s="333">
        <v>1329109</v>
      </c>
      <c r="F13" s="333">
        <v>783832</v>
      </c>
      <c r="G13" s="335"/>
      <c r="H13" s="335"/>
      <c r="I13" s="335"/>
    </row>
    <row r="14" spans="2:9" s="41" customFormat="1" ht="12" customHeight="1" x14ac:dyDescent="0.2">
      <c r="B14" s="307"/>
      <c r="C14" s="336" t="s">
        <v>230</v>
      </c>
      <c r="D14" s="333">
        <v>93372</v>
      </c>
      <c r="E14" s="333">
        <v>90052</v>
      </c>
      <c r="F14" s="333">
        <v>3320</v>
      </c>
      <c r="H14" s="335"/>
      <c r="I14" s="335"/>
    </row>
    <row r="15" spans="2:9" s="41" customFormat="1" ht="12" customHeight="1" x14ac:dyDescent="0.2">
      <c r="B15" s="307"/>
      <c r="C15" s="336" t="s">
        <v>231</v>
      </c>
      <c r="D15" s="333">
        <v>1070708</v>
      </c>
      <c r="E15" s="333">
        <v>558857</v>
      </c>
      <c r="F15" s="333">
        <v>511851</v>
      </c>
      <c r="H15" s="335"/>
      <c r="I15" s="335"/>
    </row>
    <row r="16" spans="2:9" s="41" customFormat="1" ht="12" customHeight="1" x14ac:dyDescent="0.2">
      <c r="B16" s="307"/>
      <c r="C16" s="336" t="s">
        <v>236</v>
      </c>
      <c r="D16" s="333">
        <v>174647</v>
      </c>
      <c r="E16" s="333">
        <v>93875</v>
      </c>
      <c r="F16" s="333">
        <v>80772</v>
      </c>
      <c r="H16" s="335"/>
      <c r="I16" s="335"/>
    </row>
    <row r="17" spans="2:9" s="41" customFormat="1" ht="12" customHeight="1" x14ac:dyDescent="0.2">
      <c r="B17" s="307"/>
      <c r="C17" s="336" t="s">
        <v>232</v>
      </c>
      <c r="D17" s="333">
        <v>140991</v>
      </c>
      <c r="E17" s="333">
        <v>74049</v>
      </c>
      <c r="F17" s="333">
        <v>66942</v>
      </c>
      <c r="H17" s="335"/>
      <c r="I17" s="335"/>
    </row>
    <row r="18" spans="2:9" s="41" customFormat="1" ht="12" customHeight="1" x14ac:dyDescent="0.2">
      <c r="B18" s="307"/>
      <c r="C18" s="336" t="s">
        <v>233</v>
      </c>
      <c r="D18" s="333">
        <v>44552</v>
      </c>
      <c r="E18" s="333">
        <v>42253</v>
      </c>
      <c r="F18" s="333">
        <v>2299</v>
      </c>
      <c r="H18" s="335"/>
      <c r="I18" s="335"/>
    </row>
    <row r="19" spans="2:9" s="41" customFormat="1" ht="12" customHeight="1" x14ac:dyDescent="0.2">
      <c r="B19" s="307"/>
      <c r="C19" s="336" t="s">
        <v>237</v>
      </c>
      <c r="D19" s="333">
        <v>164493</v>
      </c>
      <c r="E19" s="333">
        <v>153239</v>
      </c>
      <c r="F19" s="333">
        <v>11254</v>
      </c>
      <c r="H19" s="335"/>
      <c r="I19" s="335"/>
    </row>
    <row r="20" spans="2:9" s="41" customFormat="1" ht="12" customHeight="1" x14ac:dyDescent="0.2">
      <c r="B20" s="307"/>
      <c r="C20" s="336" t="s">
        <v>238</v>
      </c>
      <c r="D20" s="333">
        <v>166681</v>
      </c>
      <c r="E20" s="333">
        <v>143416</v>
      </c>
      <c r="F20" s="333">
        <v>23265</v>
      </c>
      <c r="H20" s="335"/>
      <c r="I20" s="335"/>
    </row>
    <row r="21" spans="2:9" s="41" customFormat="1" ht="12" customHeight="1" x14ac:dyDescent="0.2">
      <c r="B21" s="307"/>
      <c r="C21" s="336" t="s">
        <v>239</v>
      </c>
      <c r="D21" s="333">
        <v>5108</v>
      </c>
      <c r="E21" s="337">
        <v>3083</v>
      </c>
      <c r="F21" s="333">
        <v>2025</v>
      </c>
      <c r="H21" s="335"/>
      <c r="I21" s="335"/>
    </row>
    <row r="22" spans="2:9" s="41" customFormat="1" ht="12" customHeight="1" x14ac:dyDescent="0.2">
      <c r="B22" s="307"/>
      <c r="C22" s="336" t="s">
        <v>240</v>
      </c>
      <c r="D22" s="333">
        <v>231448</v>
      </c>
      <c r="E22" s="45">
        <v>149957</v>
      </c>
      <c r="F22" s="333">
        <v>81491</v>
      </c>
      <c r="H22" s="335"/>
      <c r="I22" s="335"/>
    </row>
    <row r="23" spans="2:9" s="41" customFormat="1" ht="12" customHeight="1" x14ac:dyDescent="0.2">
      <c r="B23" s="307"/>
      <c r="C23" s="336" t="s">
        <v>234</v>
      </c>
      <c r="D23" s="333">
        <v>20941</v>
      </c>
      <c r="E23" s="45">
        <v>20328</v>
      </c>
      <c r="F23" s="333">
        <v>613</v>
      </c>
      <c r="H23" s="335"/>
      <c r="I23" s="335"/>
    </row>
    <row r="24" spans="2:9" s="41" customFormat="1" ht="12" customHeight="1" x14ac:dyDescent="0.2">
      <c r="B24" s="50"/>
      <c r="C24" s="50"/>
      <c r="D24" s="334"/>
      <c r="E24" s="334"/>
      <c r="F24" s="334"/>
      <c r="G24" s="334"/>
      <c r="H24" s="334"/>
      <c r="I24" s="334"/>
    </row>
    <row r="25" spans="2:9" s="41" customFormat="1" ht="12" customHeight="1" x14ac:dyDescent="0.2">
      <c r="B25" s="338" t="s">
        <v>241</v>
      </c>
      <c r="C25" s="338"/>
    </row>
    <row r="26" spans="2:9" s="41" customFormat="1" ht="10.5" customHeight="1" x14ac:dyDescent="0.2">
      <c r="B26" s="339"/>
      <c r="C26" s="340"/>
      <c r="D26" s="340"/>
      <c r="E26" s="1"/>
      <c r="F26" s="1"/>
    </row>
    <row r="27" spans="2:9" ht="14" hidden="1" x14ac:dyDescent="0.2">
      <c r="B27" s="339"/>
      <c r="C27" s="35"/>
    </row>
    <row r="28" spans="2:9" ht="12" customHeight="1" x14ac:dyDescent="0.2">
      <c r="B28" s="339"/>
      <c r="C28" s="341"/>
    </row>
    <row r="29" spans="2:9" ht="12" customHeight="1" x14ac:dyDescent="0.2">
      <c r="D29" s="328"/>
      <c r="E29" s="328"/>
      <c r="F29" s="328"/>
    </row>
    <row r="30" spans="2:9" ht="12" customHeight="1" x14ac:dyDescent="0.2">
      <c r="D30" s="328"/>
      <c r="E30" s="342"/>
      <c r="F30" s="343"/>
    </row>
    <row r="31" spans="2:9" ht="12" customHeight="1" x14ac:dyDescent="0.2">
      <c r="D31" s="328"/>
      <c r="E31" s="342"/>
      <c r="F31" s="343"/>
    </row>
    <row r="32" spans="2:9" ht="12" customHeight="1" x14ac:dyDescent="0.2">
      <c r="D32" s="328"/>
      <c r="E32" s="328"/>
      <c r="F32" s="328"/>
    </row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</sheetData>
  <mergeCells count="8">
    <mergeCell ref="E30:F30"/>
    <mergeCell ref="E31:F31"/>
    <mergeCell ref="B3:C3"/>
    <mergeCell ref="B4:C4"/>
    <mergeCell ref="B5:C5"/>
    <mergeCell ref="B6:C6"/>
    <mergeCell ref="B7:C7"/>
    <mergeCell ref="B13:C13"/>
  </mergeCells>
  <phoneticPr fontId="3"/>
  <dataValidations count="2">
    <dataValidation imeMode="off" allowBlank="1" showInputMessage="1" showErrorMessage="1" sqref="F22:F23 E5:F21 D5:D23" xr:uid="{2A07CD9D-F87D-4E60-A58A-83FC00B188C5}"/>
    <dataValidation imeMode="on" allowBlank="1" showInputMessage="1" showErrorMessage="1" sqref="B1:C2 A3:XFD4 C27:C65538 B5:B65538 C5:C25" xr:uid="{9DC77532-584B-46F1-A3CF-28018105C92C}"/>
  </dataValidation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&amp;L&amp;F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9A99-AD66-4DBB-9A73-2A7EF8D2957D}">
  <sheetPr>
    <pageSetUpPr fitToPage="1"/>
  </sheetPr>
  <dimension ref="A1:Q306"/>
  <sheetViews>
    <sheetView zoomScaleNormal="100" zoomScaleSheetLayoutView="100" workbookViewId="0"/>
  </sheetViews>
  <sheetFormatPr defaultColWidth="9" defaultRowHeight="13" x14ac:dyDescent="0.2"/>
  <cols>
    <col min="1" max="1" width="2.6328125" style="1" customWidth="1"/>
    <col min="2" max="3" width="2.08984375" style="36" customWidth="1"/>
    <col min="4" max="4" width="13.08984375" style="36" customWidth="1"/>
    <col min="5" max="5" width="2.08984375" style="36" customWidth="1"/>
    <col min="6" max="8" width="13.08984375" style="1" customWidth="1"/>
    <col min="9" max="10" width="10.6328125" style="1" customWidth="1"/>
    <col min="11" max="14" width="9" style="1" customWidth="1"/>
    <col min="15" max="16384" width="9" style="1"/>
  </cols>
  <sheetData>
    <row r="1" spans="1:17" ht="14.25" customHeight="1" x14ac:dyDescent="0.2">
      <c r="A1" s="344"/>
      <c r="B1" s="345" t="s">
        <v>242</v>
      </c>
      <c r="C1" s="345"/>
      <c r="D1" s="345"/>
      <c r="E1" s="345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1:17" ht="14.25" customHeight="1" x14ac:dyDescent="0.2">
      <c r="A2" s="344"/>
      <c r="B2" s="345" t="s">
        <v>243</v>
      </c>
      <c r="C2" s="345"/>
      <c r="D2" s="346"/>
      <c r="E2" s="346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7" s="6" customFormat="1" ht="12" customHeight="1" x14ac:dyDescent="0.2">
      <c r="A3" s="347"/>
      <c r="B3" s="348" t="s">
        <v>244</v>
      </c>
      <c r="C3" s="348"/>
      <c r="D3" s="348"/>
      <c r="E3" s="348"/>
      <c r="F3" s="349" t="s">
        <v>245</v>
      </c>
      <c r="G3" s="349"/>
      <c r="H3" s="349"/>
      <c r="I3" s="350"/>
      <c r="J3" s="350"/>
      <c r="K3" s="350"/>
      <c r="L3" s="350"/>
      <c r="M3" s="350"/>
      <c r="N3" s="347"/>
      <c r="O3" s="347"/>
      <c r="P3" s="347"/>
      <c r="Q3" s="347"/>
    </row>
    <row r="4" spans="1:17" s="6" customFormat="1" ht="12" customHeight="1" x14ac:dyDescent="0.2">
      <c r="A4" s="347"/>
      <c r="B4" s="348"/>
      <c r="C4" s="348"/>
      <c r="D4" s="348"/>
      <c r="E4" s="348"/>
      <c r="F4" s="351" t="s">
        <v>246</v>
      </c>
      <c r="G4" s="351" t="s">
        <v>247</v>
      </c>
      <c r="H4" s="351" t="s">
        <v>248</v>
      </c>
      <c r="I4" s="347"/>
      <c r="J4" s="347"/>
      <c r="K4" s="347"/>
      <c r="L4" s="347"/>
      <c r="M4" s="347"/>
      <c r="N4" s="347"/>
      <c r="O4" s="347"/>
      <c r="P4" s="347"/>
      <c r="Q4" s="347"/>
    </row>
    <row r="5" spans="1:17" s="41" customFormat="1" ht="12" customHeight="1" x14ac:dyDescent="0.2">
      <c r="A5" s="352"/>
      <c r="B5" s="353"/>
      <c r="C5" s="353"/>
      <c r="D5" s="353"/>
      <c r="E5" s="354"/>
      <c r="F5" s="355" t="s">
        <v>249</v>
      </c>
      <c r="G5" s="355" t="s">
        <v>249</v>
      </c>
      <c r="H5" s="355" t="s">
        <v>249</v>
      </c>
      <c r="I5" s="356"/>
      <c r="J5" s="356"/>
      <c r="K5" s="356"/>
      <c r="L5" s="356"/>
      <c r="M5" s="356"/>
      <c r="N5" s="352"/>
      <c r="O5" s="352"/>
      <c r="P5" s="352"/>
      <c r="Q5" s="352"/>
    </row>
    <row r="6" spans="1:17" s="41" customFormat="1" ht="12" customHeight="1" x14ac:dyDescent="0.2">
      <c r="A6" s="352"/>
      <c r="B6" s="357" t="s">
        <v>250</v>
      </c>
      <c r="C6" s="357"/>
      <c r="D6" s="357"/>
      <c r="E6" s="357"/>
      <c r="F6" s="358">
        <v>82106</v>
      </c>
      <c r="G6" s="358">
        <v>29211</v>
      </c>
      <c r="H6" s="358">
        <v>52882</v>
      </c>
      <c r="I6" s="359"/>
      <c r="J6" s="359"/>
      <c r="K6" s="359"/>
      <c r="L6" s="359"/>
      <c r="M6" s="359"/>
      <c r="N6" s="359"/>
      <c r="O6" s="360"/>
      <c r="P6" s="360"/>
      <c r="Q6" s="352"/>
    </row>
    <row r="7" spans="1:17" s="51" customFormat="1" ht="12" customHeight="1" x14ac:dyDescent="0.2">
      <c r="A7" s="361"/>
      <c r="B7" s="357" t="s">
        <v>251</v>
      </c>
      <c r="C7" s="357"/>
      <c r="D7" s="357"/>
      <c r="E7" s="357"/>
      <c r="F7" s="358">
        <v>88199</v>
      </c>
      <c r="G7" s="358">
        <v>33974</v>
      </c>
      <c r="H7" s="358">
        <v>54213</v>
      </c>
      <c r="I7" s="362"/>
      <c r="J7" s="359"/>
      <c r="K7" s="362"/>
      <c r="L7" s="362"/>
      <c r="M7" s="362"/>
      <c r="N7" s="362"/>
      <c r="O7" s="360"/>
      <c r="P7" s="360"/>
      <c r="Q7" s="361"/>
    </row>
    <row r="8" spans="1:17" s="51" customFormat="1" ht="12" customHeight="1" x14ac:dyDescent="0.2">
      <c r="A8" s="361"/>
      <c r="B8" s="363" t="s">
        <v>252</v>
      </c>
      <c r="C8" s="363"/>
      <c r="D8" s="363"/>
      <c r="E8" s="363"/>
      <c r="F8" s="364"/>
      <c r="G8" s="364"/>
      <c r="H8" s="364"/>
      <c r="I8" s="365"/>
      <c r="J8" s="359"/>
      <c r="K8" s="365"/>
      <c r="L8" s="365"/>
      <c r="M8" s="365"/>
      <c r="N8" s="365"/>
      <c r="O8" s="360"/>
      <c r="P8" s="360"/>
      <c r="Q8" s="361"/>
    </row>
    <row r="9" spans="1:17" s="41" customFormat="1" ht="12" customHeight="1" x14ac:dyDescent="0.2">
      <c r="A9" s="352"/>
      <c r="B9" s="366"/>
      <c r="C9" s="367"/>
      <c r="D9" s="367" t="s">
        <v>253</v>
      </c>
      <c r="E9" s="354"/>
      <c r="F9" s="368">
        <v>3187</v>
      </c>
      <c r="G9" s="368">
        <v>1297</v>
      </c>
      <c r="H9" s="368">
        <v>1890</v>
      </c>
      <c r="I9" s="369"/>
      <c r="J9" s="369"/>
      <c r="K9" s="369"/>
      <c r="L9" s="369"/>
      <c r="M9" s="369"/>
      <c r="N9" s="360"/>
      <c r="O9" s="360"/>
      <c r="P9" s="352"/>
      <c r="Q9" s="352"/>
    </row>
    <row r="10" spans="1:17" s="41" customFormat="1" ht="12" customHeight="1" x14ac:dyDescent="0.2">
      <c r="A10" s="352"/>
      <c r="B10" s="366"/>
      <c r="C10" s="367"/>
      <c r="D10" s="367" t="s">
        <v>254</v>
      </c>
      <c r="E10" s="354"/>
      <c r="F10" s="368">
        <v>1794</v>
      </c>
      <c r="G10" s="368">
        <v>634</v>
      </c>
      <c r="H10" s="368">
        <v>1160</v>
      </c>
      <c r="I10" s="369"/>
      <c r="J10" s="369"/>
      <c r="K10" s="369"/>
      <c r="L10" s="369"/>
      <c r="M10" s="369"/>
      <c r="N10" s="360"/>
      <c r="O10" s="360"/>
      <c r="P10" s="352"/>
      <c r="Q10" s="352"/>
    </row>
    <row r="11" spans="1:17" s="41" customFormat="1" ht="12" customHeight="1" x14ac:dyDescent="0.2">
      <c r="A11" s="352"/>
      <c r="B11" s="366"/>
      <c r="C11" s="367"/>
      <c r="D11" s="367" t="s">
        <v>255</v>
      </c>
      <c r="E11" s="354"/>
      <c r="F11" s="368">
        <v>30751</v>
      </c>
      <c r="G11" s="368">
        <v>16001</v>
      </c>
      <c r="H11" s="368">
        <v>14750</v>
      </c>
      <c r="I11" s="369"/>
      <c r="J11" s="369"/>
      <c r="K11" s="369"/>
      <c r="L11" s="369"/>
      <c r="M11" s="369"/>
      <c r="N11" s="360"/>
      <c r="O11" s="360"/>
      <c r="P11" s="352"/>
      <c r="Q11" s="352"/>
    </row>
    <row r="12" spans="1:17" s="51" customFormat="1" ht="12" customHeight="1" x14ac:dyDescent="0.2">
      <c r="A12" s="361"/>
      <c r="B12" s="353" t="s">
        <v>256</v>
      </c>
      <c r="C12" s="370"/>
      <c r="D12" s="370"/>
      <c r="E12" s="371"/>
      <c r="F12" s="372"/>
      <c r="G12" s="372"/>
      <c r="H12" s="372"/>
      <c r="I12" s="373"/>
      <c r="J12" s="373"/>
      <c r="K12" s="373"/>
      <c r="L12" s="373"/>
      <c r="M12" s="373"/>
      <c r="N12" s="373"/>
      <c r="O12" s="360"/>
      <c r="P12" s="360"/>
      <c r="Q12" s="361"/>
    </row>
    <row r="13" spans="1:17" s="51" customFormat="1" ht="12" customHeight="1" x14ac:dyDescent="0.2">
      <c r="A13" s="361"/>
      <c r="B13" s="366"/>
      <c r="C13" s="367"/>
      <c r="D13" s="367" t="s">
        <v>257</v>
      </c>
      <c r="E13" s="354"/>
      <c r="F13" s="368">
        <v>3859</v>
      </c>
      <c r="G13" s="368">
        <v>1078</v>
      </c>
      <c r="H13" s="368">
        <v>2781</v>
      </c>
      <c r="I13" s="369"/>
      <c r="J13" s="369"/>
      <c r="K13" s="369"/>
      <c r="L13" s="369"/>
      <c r="M13" s="369"/>
      <c r="N13" s="360"/>
      <c r="O13" s="360"/>
      <c r="P13" s="361"/>
      <c r="Q13" s="361"/>
    </row>
    <row r="14" spans="1:17" s="41" customFormat="1" ht="12" customHeight="1" x14ac:dyDescent="0.2">
      <c r="A14" s="352"/>
      <c r="B14" s="366"/>
      <c r="C14" s="367"/>
      <c r="D14" s="367" t="s">
        <v>258</v>
      </c>
      <c r="E14" s="354"/>
      <c r="F14" s="368">
        <v>2058</v>
      </c>
      <c r="G14" s="368">
        <v>528</v>
      </c>
      <c r="H14" s="368">
        <v>1529</v>
      </c>
      <c r="I14" s="369"/>
      <c r="J14" s="369"/>
      <c r="K14" s="369"/>
      <c r="L14" s="369"/>
      <c r="M14" s="369"/>
      <c r="N14" s="360"/>
      <c r="O14" s="360"/>
      <c r="P14" s="352"/>
      <c r="Q14" s="352"/>
    </row>
    <row r="15" spans="1:17" s="41" customFormat="1" ht="12" customHeight="1" x14ac:dyDescent="0.2">
      <c r="A15" s="352"/>
      <c r="B15" s="366"/>
      <c r="C15" s="367"/>
      <c r="D15" s="367" t="s">
        <v>259</v>
      </c>
      <c r="E15" s="354"/>
      <c r="F15" s="368">
        <v>5464</v>
      </c>
      <c r="G15" s="368">
        <v>1869</v>
      </c>
      <c r="H15" s="368">
        <v>3595</v>
      </c>
      <c r="I15" s="369"/>
      <c r="J15" s="369"/>
      <c r="K15" s="369"/>
      <c r="L15" s="369"/>
      <c r="M15" s="369"/>
      <c r="N15" s="360"/>
      <c r="O15" s="360"/>
      <c r="P15" s="352"/>
      <c r="Q15" s="352"/>
    </row>
    <row r="16" spans="1:17" s="41" customFormat="1" ht="12" customHeight="1" x14ac:dyDescent="0.2">
      <c r="A16" s="352"/>
      <c r="B16" s="366"/>
      <c r="C16" s="367"/>
      <c r="D16" s="367" t="s">
        <v>260</v>
      </c>
      <c r="E16" s="354"/>
      <c r="F16" s="368">
        <v>1635</v>
      </c>
      <c r="G16" s="368">
        <v>423</v>
      </c>
      <c r="H16" s="368">
        <v>1212</v>
      </c>
      <c r="I16" s="369"/>
      <c r="J16" s="369"/>
      <c r="K16" s="369"/>
      <c r="L16" s="369"/>
      <c r="M16" s="369"/>
      <c r="N16" s="360"/>
      <c r="O16" s="360"/>
      <c r="P16" s="352"/>
      <c r="Q16" s="352"/>
    </row>
    <row r="17" spans="1:17" s="41" customFormat="1" ht="12" customHeight="1" x14ac:dyDescent="0.2">
      <c r="A17" s="352"/>
      <c r="B17" s="366"/>
      <c r="C17" s="367"/>
      <c r="D17" s="367" t="s">
        <v>261</v>
      </c>
      <c r="E17" s="354"/>
      <c r="F17" s="368">
        <v>920</v>
      </c>
      <c r="G17" s="368">
        <v>236</v>
      </c>
      <c r="H17" s="368">
        <v>683</v>
      </c>
      <c r="I17" s="369"/>
      <c r="J17" s="369"/>
      <c r="K17" s="369"/>
      <c r="L17" s="369"/>
      <c r="M17" s="369"/>
      <c r="N17" s="360"/>
      <c r="O17" s="360"/>
      <c r="P17" s="352"/>
      <c r="Q17" s="352"/>
    </row>
    <row r="18" spans="1:17" s="41" customFormat="1" ht="12" customHeight="1" x14ac:dyDescent="0.2">
      <c r="A18" s="352"/>
      <c r="B18" s="366"/>
      <c r="C18" s="367"/>
      <c r="D18" s="367" t="s">
        <v>262</v>
      </c>
      <c r="E18" s="354"/>
      <c r="F18" s="368">
        <v>2863</v>
      </c>
      <c r="G18" s="368">
        <v>843</v>
      </c>
      <c r="H18" s="368">
        <v>2020</v>
      </c>
      <c r="I18" s="369"/>
      <c r="J18" s="369"/>
      <c r="K18" s="369"/>
      <c r="L18" s="369"/>
      <c r="M18" s="369"/>
      <c r="N18" s="360"/>
      <c r="O18" s="360"/>
      <c r="P18" s="352"/>
      <c r="Q18" s="352"/>
    </row>
    <row r="19" spans="1:17" s="41" customFormat="1" ht="12" customHeight="1" x14ac:dyDescent="0.2">
      <c r="A19" s="352"/>
      <c r="B19" s="366"/>
      <c r="C19" s="367" t="s">
        <v>263</v>
      </c>
      <c r="D19" s="367" t="s">
        <v>264</v>
      </c>
      <c r="E19" s="354" t="s">
        <v>265</v>
      </c>
      <c r="F19" s="368" t="s">
        <v>266</v>
      </c>
      <c r="G19" s="368" t="s">
        <v>266</v>
      </c>
      <c r="H19" s="368" t="s">
        <v>266</v>
      </c>
      <c r="I19" s="369"/>
      <c r="J19" s="369"/>
      <c r="K19" s="369"/>
      <c r="L19" s="369"/>
      <c r="M19" s="369"/>
      <c r="N19" s="360"/>
      <c r="O19" s="360"/>
      <c r="P19" s="352"/>
      <c r="Q19" s="352"/>
    </row>
    <row r="20" spans="1:17" s="41" customFormat="1" ht="12" customHeight="1" x14ac:dyDescent="0.2">
      <c r="A20" s="352"/>
      <c r="B20" s="366"/>
      <c r="C20" s="367" t="s">
        <v>263</v>
      </c>
      <c r="D20" s="367" t="s">
        <v>267</v>
      </c>
      <c r="E20" s="354" t="s">
        <v>265</v>
      </c>
      <c r="F20" s="368" t="s">
        <v>266</v>
      </c>
      <c r="G20" s="368" t="s">
        <v>266</v>
      </c>
      <c r="H20" s="368" t="s">
        <v>266</v>
      </c>
      <c r="I20" s="369"/>
      <c r="J20" s="369"/>
      <c r="K20" s="369"/>
      <c r="L20" s="369"/>
      <c r="M20" s="369"/>
      <c r="N20" s="360"/>
      <c r="O20" s="360"/>
      <c r="P20" s="352"/>
      <c r="Q20" s="352"/>
    </row>
    <row r="21" spans="1:17" s="41" customFormat="1" ht="12" customHeight="1" x14ac:dyDescent="0.2">
      <c r="A21" s="352"/>
      <c r="B21" s="366"/>
      <c r="C21" s="367" t="s">
        <v>263</v>
      </c>
      <c r="D21" s="367" t="s">
        <v>268</v>
      </c>
      <c r="E21" s="354" t="s">
        <v>265</v>
      </c>
      <c r="F21" s="368" t="s">
        <v>266</v>
      </c>
      <c r="G21" s="368" t="s">
        <v>266</v>
      </c>
      <c r="H21" s="368" t="s">
        <v>266</v>
      </c>
      <c r="I21" s="369"/>
      <c r="J21" s="369"/>
      <c r="K21" s="369"/>
      <c r="L21" s="369"/>
      <c r="M21" s="369"/>
      <c r="N21" s="360"/>
      <c r="O21" s="360"/>
      <c r="P21" s="352"/>
      <c r="Q21" s="352"/>
    </row>
    <row r="22" spans="1:17" s="41" customFormat="1" ht="12" customHeight="1" x14ac:dyDescent="0.2">
      <c r="A22" s="352"/>
      <c r="B22" s="366"/>
      <c r="C22" s="367"/>
      <c r="D22" s="367" t="s">
        <v>269</v>
      </c>
      <c r="E22" s="354"/>
      <c r="F22" s="368">
        <v>1444</v>
      </c>
      <c r="G22" s="368">
        <v>326</v>
      </c>
      <c r="H22" s="368">
        <v>1118</v>
      </c>
      <c r="I22" s="369"/>
      <c r="J22" s="369"/>
      <c r="K22" s="369"/>
      <c r="L22" s="369"/>
      <c r="M22" s="369"/>
      <c r="N22" s="360"/>
      <c r="O22" s="360"/>
      <c r="P22" s="352"/>
      <c r="Q22" s="352"/>
    </row>
    <row r="23" spans="1:17" s="41" customFormat="1" ht="12" customHeight="1" x14ac:dyDescent="0.2">
      <c r="A23" s="352"/>
      <c r="B23" s="366"/>
      <c r="C23" s="367" t="s">
        <v>263</v>
      </c>
      <c r="D23" s="367" t="s">
        <v>270</v>
      </c>
      <c r="E23" s="354" t="s">
        <v>265</v>
      </c>
      <c r="F23" s="368" t="s">
        <v>266</v>
      </c>
      <c r="G23" s="368" t="s">
        <v>266</v>
      </c>
      <c r="H23" s="368" t="s">
        <v>266</v>
      </c>
      <c r="I23" s="369"/>
      <c r="J23" s="369"/>
      <c r="K23" s="369"/>
      <c r="L23" s="369"/>
      <c r="M23" s="369"/>
      <c r="N23" s="360"/>
      <c r="O23" s="360"/>
      <c r="P23" s="352"/>
      <c r="Q23" s="352"/>
    </row>
    <row r="24" spans="1:17" s="41" customFormat="1" ht="12" customHeight="1" x14ac:dyDescent="0.2">
      <c r="A24" s="352"/>
      <c r="B24" s="366"/>
      <c r="C24" s="367" t="s">
        <v>263</v>
      </c>
      <c r="D24" s="367" t="s">
        <v>271</v>
      </c>
      <c r="E24" s="354" t="s">
        <v>265</v>
      </c>
      <c r="F24" s="368" t="s">
        <v>266</v>
      </c>
      <c r="G24" s="368" t="s">
        <v>266</v>
      </c>
      <c r="H24" s="368" t="s">
        <v>266</v>
      </c>
      <c r="I24" s="369"/>
      <c r="J24" s="369"/>
      <c r="K24" s="369"/>
      <c r="L24" s="369"/>
      <c r="M24" s="369"/>
      <c r="N24" s="360"/>
      <c r="O24" s="360"/>
      <c r="P24" s="352"/>
      <c r="Q24" s="352"/>
    </row>
    <row r="25" spans="1:17" s="41" customFormat="1" ht="12" customHeight="1" x14ac:dyDescent="0.2">
      <c r="A25" s="352"/>
      <c r="B25" s="366"/>
      <c r="C25" s="367"/>
      <c r="D25" s="367" t="s">
        <v>272</v>
      </c>
      <c r="E25" s="354"/>
      <c r="F25" s="368">
        <v>254</v>
      </c>
      <c r="G25" s="368">
        <v>181</v>
      </c>
      <c r="H25" s="368">
        <v>72</v>
      </c>
      <c r="I25" s="369"/>
      <c r="J25" s="369"/>
      <c r="K25" s="369"/>
      <c r="L25" s="369"/>
      <c r="M25" s="369"/>
      <c r="N25" s="360"/>
      <c r="O25" s="360"/>
      <c r="P25" s="352"/>
      <c r="Q25" s="352"/>
    </row>
    <row r="26" spans="1:17" s="41" customFormat="1" ht="12" customHeight="1" x14ac:dyDescent="0.2">
      <c r="A26" s="352"/>
      <c r="B26" s="366"/>
      <c r="C26" s="367" t="s">
        <v>263</v>
      </c>
      <c r="D26" s="367" t="s">
        <v>273</v>
      </c>
      <c r="E26" s="354" t="s">
        <v>265</v>
      </c>
      <c r="F26" s="368" t="s">
        <v>266</v>
      </c>
      <c r="G26" s="368" t="s">
        <v>266</v>
      </c>
      <c r="H26" s="368" t="s">
        <v>266</v>
      </c>
      <c r="I26" s="369"/>
      <c r="J26" s="369"/>
      <c r="K26" s="369"/>
      <c r="L26" s="369"/>
      <c r="M26" s="369"/>
      <c r="N26" s="360"/>
      <c r="O26" s="360"/>
      <c r="P26" s="352"/>
      <c r="Q26" s="352"/>
    </row>
    <row r="27" spans="1:17" s="41" customFormat="1" ht="12" customHeight="1" x14ac:dyDescent="0.2">
      <c r="A27" s="352"/>
      <c r="B27" s="366"/>
      <c r="C27" s="367" t="s">
        <v>263</v>
      </c>
      <c r="D27" s="367" t="s">
        <v>274</v>
      </c>
      <c r="E27" s="354" t="s">
        <v>265</v>
      </c>
      <c r="F27" s="368" t="s">
        <v>266</v>
      </c>
      <c r="G27" s="368" t="s">
        <v>266</v>
      </c>
      <c r="H27" s="368" t="s">
        <v>266</v>
      </c>
      <c r="I27" s="369"/>
      <c r="J27" s="369"/>
      <c r="K27" s="369"/>
      <c r="L27" s="369"/>
      <c r="M27" s="369"/>
      <c r="N27" s="360"/>
      <c r="O27" s="360"/>
      <c r="P27" s="352"/>
      <c r="Q27" s="352"/>
    </row>
    <row r="28" spans="1:17" s="41" customFormat="1" ht="12" customHeight="1" x14ac:dyDescent="0.2">
      <c r="A28" s="352"/>
      <c r="B28" s="374" t="s">
        <v>275</v>
      </c>
      <c r="C28" s="375"/>
      <c r="D28" s="375"/>
      <c r="E28" s="376"/>
      <c r="F28" s="368">
        <v>676</v>
      </c>
      <c r="G28" s="368">
        <v>573</v>
      </c>
      <c r="H28" s="368">
        <v>102</v>
      </c>
      <c r="I28" s="369"/>
      <c r="J28" s="369"/>
      <c r="K28" s="369"/>
      <c r="L28" s="369"/>
      <c r="M28" s="369"/>
      <c r="N28" s="360"/>
      <c r="O28" s="360"/>
      <c r="P28" s="352"/>
      <c r="Q28" s="352"/>
    </row>
    <row r="29" spans="1:17" s="51" customFormat="1" ht="12" customHeight="1" x14ac:dyDescent="0.2">
      <c r="A29" s="361"/>
      <c r="B29" s="353" t="s">
        <v>276</v>
      </c>
      <c r="C29" s="370"/>
      <c r="D29" s="370"/>
      <c r="E29" s="371"/>
      <c r="F29" s="377"/>
      <c r="G29" s="377"/>
      <c r="H29" s="377"/>
      <c r="I29" s="362"/>
      <c r="J29" s="362"/>
      <c r="K29" s="362"/>
      <c r="L29" s="362"/>
      <c r="M29" s="362"/>
      <c r="N29" s="362"/>
      <c r="O29" s="360"/>
      <c r="P29" s="360"/>
      <c r="Q29" s="361"/>
    </row>
    <row r="30" spans="1:17" s="41" customFormat="1" ht="12" customHeight="1" x14ac:dyDescent="0.2">
      <c r="A30" s="352"/>
      <c r="B30" s="366"/>
      <c r="C30" s="367" t="s">
        <v>263</v>
      </c>
      <c r="D30" s="367" t="s">
        <v>277</v>
      </c>
      <c r="E30" s="354" t="s">
        <v>265</v>
      </c>
      <c r="F30" s="368" t="s">
        <v>266</v>
      </c>
      <c r="G30" s="368" t="s">
        <v>266</v>
      </c>
      <c r="H30" s="368" t="s">
        <v>266</v>
      </c>
      <c r="I30" s="369"/>
      <c r="J30" s="369"/>
      <c r="K30" s="369"/>
      <c r="L30" s="369"/>
      <c r="M30" s="369"/>
      <c r="N30" s="360"/>
      <c r="O30" s="360"/>
      <c r="P30" s="352"/>
      <c r="Q30" s="352"/>
    </row>
    <row r="31" spans="1:17" s="41" customFormat="1" ht="12" customHeight="1" x14ac:dyDescent="0.2">
      <c r="A31" s="352"/>
      <c r="B31" s="366"/>
      <c r="C31" s="367" t="s">
        <v>263</v>
      </c>
      <c r="D31" s="367" t="s">
        <v>278</v>
      </c>
      <c r="E31" s="354" t="s">
        <v>265</v>
      </c>
      <c r="F31" s="368" t="s">
        <v>266</v>
      </c>
      <c r="G31" s="368" t="s">
        <v>266</v>
      </c>
      <c r="H31" s="368" t="s">
        <v>266</v>
      </c>
      <c r="I31" s="369"/>
      <c r="J31" s="369"/>
      <c r="K31" s="369"/>
      <c r="L31" s="369"/>
      <c r="M31" s="369"/>
      <c r="N31" s="360"/>
      <c r="O31" s="360"/>
      <c r="P31" s="352"/>
      <c r="Q31" s="352"/>
    </row>
    <row r="32" spans="1:17" s="41" customFormat="1" ht="12" customHeight="1" x14ac:dyDescent="0.2">
      <c r="A32" s="352"/>
      <c r="B32" s="366"/>
      <c r="C32" s="367" t="s">
        <v>263</v>
      </c>
      <c r="D32" s="367" t="s">
        <v>279</v>
      </c>
      <c r="E32" s="354" t="s">
        <v>265</v>
      </c>
      <c r="F32" s="368" t="s">
        <v>266</v>
      </c>
      <c r="G32" s="368" t="s">
        <v>266</v>
      </c>
      <c r="H32" s="368" t="s">
        <v>266</v>
      </c>
      <c r="I32" s="369"/>
      <c r="J32" s="369"/>
      <c r="K32" s="369"/>
      <c r="L32" s="369"/>
      <c r="M32" s="369"/>
      <c r="N32" s="360"/>
      <c r="O32" s="360"/>
      <c r="P32" s="352"/>
      <c r="Q32" s="352"/>
    </row>
    <row r="33" spans="1:17" s="41" customFormat="1" ht="12" customHeight="1" x14ac:dyDescent="0.2">
      <c r="A33" s="352"/>
      <c r="B33" s="366"/>
      <c r="C33" s="367" t="s">
        <v>263</v>
      </c>
      <c r="D33" s="367" t="s">
        <v>280</v>
      </c>
      <c r="E33" s="354" t="s">
        <v>265</v>
      </c>
      <c r="F33" s="368" t="s">
        <v>266</v>
      </c>
      <c r="G33" s="368" t="s">
        <v>266</v>
      </c>
      <c r="H33" s="368" t="s">
        <v>266</v>
      </c>
      <c r="I33" s="369"/>
      <c r="J33" s="369"/>
      <c r="K33" s="369"/>
      <c r="L33" s="369"/>
      <c r="M33" s="369"/>
      <c r="N33" s="360"/>
      <c r="O33" s="360"/>
      <c r="P33" s="352"/>
      <c r="Q33" s="352"/>
    </row>
    <row r="34" spans="1:17" s="41" customFormat="1" ht="12" customHeight="1" x14ac:dyDescent="0.2">
      <c r="A34" s="352"/>
      <c r="B34" s="366"/>
      <c r="C34" s="367" t="s">
        <v>263</v>
      </c>
      <c r="D34" s="367" t="s">
        <v>281</v>
      </c>
      <c r="E34" s="354" t="s">
        <v>265</v>
      </c>
      <c r="F34" s="368" t="s">
        <v>266</v>
      </c>
      <c r="G34" s="368" t="s">
        <v>266</v>
      </c>
      <c r="H34" s="368" t="s">
        <v>266</v>
      </c>
      <c r="I34" s="369"/>
      <c r="J34" s="369"/>
      <c r="K34" s="369"/>
      <c r="L34" s="369"/>
      <c r="M34" s="369"/>
      <c r="N34" s="360"/>
      <c r="O34" s="360"/>
      <c r="P34" s="352"/>
      <c r="Q34" s="352"/>
    </row>
    <row r="35" spans="1:17" s="41" customFormat="1" ht="12" customHeight="1" x14ac:dyDescent="0.2">
      <c r="A35" s="352"/>
      <c r="B35" s="366"/>
      <c r="C35" s="367"/>
      <c r="D35" s="367" t="s">
        <v>282</v>
      </c>
      <c r="E35" s="354"/>
      <c r="F35" s="368">
        <v>807</v>
      </c>
      <c r="G35" s="368">
        <v>199</v>
      </c>
      <c r="H35" s="368">
        <v>607</v>
      </c>
      <c r="I35" s="369"/>
      <c r="J35" s="378"/>
      <c r="K35" s="369"/>
      <c r="L35" s="369"/>
      <c r="M35" s="369"/>
      <c r="N35" s="360"/>
      <c r="O35" s="360"/>
      <c r="P35" s="352"/>
      <c r="Q35" s="352"/>
    </row>
    <row r="36" spans="1:17" s="41" customFormat="1" ht="12" customHeight="1" x14ac:dyDescent="0.2">
      <c r="A36" s="352"/>
      <c r="B36" s="366"/>
      <c r="C36" s="367" t="s">
        <v>263</v>
      </c>
      <c r="D36" s="367" t="s">
        <v>283</v>
      </c>
      <c r="E36" s="354" t="s">
        <v>265</v>
      </c>
      <c r="F36" s="368" t="s">
        <v>266</v>
      </c>
      <c r="G36" s="368" t="s">
        <v>266</v>
      </c>
      <c r="H36" s="368" t="s">
        <v>266</v>
      </c>
      <c r="I36" s="369"/>
      <c r="J36" s="369"/>
      <c r="K36" s="369"/>
      <c r="L36" s="369"/>
      <c r="M36" s="369"/>
      <c r="N36" s="360"/>
      <c r="O36" s="360"/>
      <c r="P36" s="352"/>
      <c r="Q36" s="352"/>
    </row>
    <row r="37" spans="1:17" s="41" customFormat="1" ht="12" customHeight="1" x14ac:dyDescent="0.2">
      <c r="A37" s="352"/>
      <c r="B37" s="366"/>
      <c r="C37" s="367" t="s">
        <v>263</v>
      </c>
      <c r="D37" s="367" t="s">
        <v>284</v>
      </c>
      <c r="E37" s="354" t="s">
        <v>265</v>
      </c>
      <c r="F37" s="368" t="s">
        <v>266</v>
      </c>
      <c r="G37" s="368" t="s">
        <v>266</v>
      </c>
      <c r="H37" s="368" t="s">
        <v>266</v>
      </c>
      <c r="I37" s="369"/>
      <c r="J37" s="369"/>
      <c r="K37" s="369"/>
      <c r="L37" s="369"/>
      <c r="M37" s="369"/>
      <c r="N37" s="360"/>
      <c r="O37" s="360"/>
      <c r="P37" s="352"/>
      <c r="Q37" s="352"/>
    </row>
    <row r="38" spans="1:17" s="41" customFormat="1" ht="12" customHeight="1" x14ac:dyDescent="0.2">
      <c r="A38" s="352"/>
      <c r="B38" s="366"/>
      <c r="C38" s="367" t="s">
        <v>263</v>
      </c>
      <c r="D38" s="367" t="s">
        <v>285</v>
      </c>
      <c r="E38" s="354" t="s">
        <v>265</v>
      </c>
      <c r="F38" s="368" t="s">
        <v>266</v>
      </c>
      <c r="G38" s="368" t="s">
        <v>266</v>
      </c>
      <c r="H38" s="368" t="s">
        <v>266</v>
      </c>
      <c r="I38" s="369"/>
      <c r="J38" s="369"/>
      <c r="K38" s="369"/>
      <c r="L38" s="369"/>
      <c r="M38" s="369"/>
      <c r="N38" s="360"/>
      <c r="O38" s="360"/>
      <c r="P38" s="352"/>
      <c r="Q38" s="352"/>
    </row>
    <row r="39" spans="1:17" s="41" customFormat="1" ht="12" customHeight="1" x14ac:dyDescent="0.2">
      <c r="A39" s="352"/>
      <c r="B39" s="366"/>
      <c r="C39" s="367" t="s">
        <v>263</v>
      </c>
      <c r="D39" s="367" t="s">
        <v>286</v>
      </c>
      <c r="E39" s="354" t="s">
        <v>265</v>
      </c>
      <c r="F39" s="368" t="s">
        <v>266</v>
      </c>
      <c r="G39" s="368" t="s">
        <v>266</v>
      </c>
      <c r="H39" s="368" t="s">
        <v>266</v>
      </c>
      <c r="I39" s="369"/>
      <c r="J39" s="369"/>
      <c r="K39" s="369"/>
      <c r="L39" s="369"/>
      <c r="M39" s="369"/>
      <c r="N39" s="360"/>
      <c r="O39" s="360"/>
      <c r="P39" s="352"/>
      <c r="Q39" s="352"/>
    </row>
    <row r="40" spans="1:17" s="41" customFormat="1" ht="12" customHeight="1" x14ac:dyDescent="0.2">
      <c r="A40" s="352"/>
      <c r="B40" s="366"/>
      <c r="C40" s="367" t="s">
        <v>263</v>
      </c>
      <c r="D40" s="367" t="s">
        <v>287</v>
      </c>
      <c r="E40" s="354" t="s">
        <v>265</v>
      </c>
      <c r="F40" s="368" t="s">
        <v>266</v>
      </c>
      <c r="G40" s="368" t="s">
        <v>266</v>
      </c>
      <c r="H40" s="368" t="s">
        <v>266</v>
      </c>
      <c r="I40" s="369"/>
      <c r="J40" s="369"/>
      <c r="K40" s="369"/>
      <c r="L40" s="369"/>
      <c r="M40" s="369"/>
      <c r="N40" s="360"/>
      <c r="O40" s="360"/>
      <c r="P40" s="352"/>
      <c r="Q40" s="352"/>
    </row>
    <row r="41" spans="1:17" s="41" customFormat="1" ht="12" customHeight="1" x14ac:dyDescent="0.2">
      <c r="A41" s="352"/>
      <c r="B41" s="366"/>
      <c r="C41" s="367"/>
      <c r="D41" s="367" t="s">
        <v>288</v>
      </c>
      <c r="E41" s="354"/>
      <c r="F41" s="368">
        <v>668</v>
      </c>
      <c r="G41" s="368">
        <v>494</v>
      </c>
      <c r="H41" s="368">
        <v>173</v>
      </c>
      <c r="I41" s="369"/>
      <c r="J41" s="369"/>
      <c r="K41" s="369"/>
      <c r="L41" s="369"/>
      <c r="M41" s="369"/>
      <c r="N41" s="360"/>
      <c r="O41" s="360"/>
      <c r="P41" s="352"/>
      <c r="Q41" s="352"/>
    </row>
    <row r="42" spans="1:17" s="41" customFormat="1" ht="12" customHeight="1" x14ac:dyDescent="0.2">
      <c r="A42" s="352"/>
      <c r="B42" s="366"/>
      <c r="C42" s="367" t="s">
        <v>263</v>
      </c>
      <c r="D42" s="367" t="s">
        <v>289</v>
      </c>
      <c r="E42" s="354" t="s">
        <v>265</v>
      </c>
      <c r="F42" s="368" t="s">
        <v>266</v>
      </c>
      <c r="G42" s="368" t="s">
        <v>266</v>
      </c>
      <c r="H42" s="368" t="s">
        <v>266</v>
      </c>
      <c r="I42" s="369"/>
      <c r="J42" s="369"/>
      <c r="K42" s="369"/>
      <c r="L42" s="369"/>
      <c r="M42" s="369"/>
      <c r="N42" s="360"/>
      <c r="O42" s="360"/>
      <c r="P42" s="352"/>
      <c r="Q42" s="352"/>
    </row>
    <row r="43" spans="1:17" s="41" customFormat="1" ht="12" customHeight="1" x14ac:dyDescent="0.2">
      <c r="A43" s="352"/>
      <c r="B43" s="366"/>
      <c r="C43" s="367" t="s">
        <v>263</v>
      </c>
      <c r="D43" s="367" t="s">
        <v>290</v>
      </c>
      <c r="E43" s="354" t="s">
        <v>265</v>
      </c>
      <c r="F43" s="368" t="s">
        <v>266</v>
      </c>
      <c r="G43" s="368" t="s">
        <v>266</v>
      </c>
      <c r="H43" s="368" t="s">
        <v>266</v>
      </c>
      <c r="I43" s="369"/>
      <c r="J43" s="369"/>
      <c r="K43" s="369"/>
      <c r="L43" s="369"/>
      <c r="M43" s="369"/>
      <c r="N43" s="360"/>
      <c r="O43" s="360"/>
      <c r="P43" s="352"/>
      <c r="Q43" s="352"/>
    </row>
    <row r="44" spans="1:17" s="41" customFormat="1" ht="12" customHeight="1" x14ac:dyDescent="0.2">
      <c r="A44" s="352"/>
      <c r="B44" s="366"/>
      <c r="C44" s="367" t="s">
        <v>263</v>
      </c>
      <c r="D44" s="367" t="s">
        <v>291</v>
      </c>
      <c r="E44" s="354" t="s">
        <v>265</v>
      </c>
      <c r="F44" s="368" t="s">
        <v>266</v>
      </c>
      <c r="G44" s="368" t="s">
        <v>266</v>
      </c>
      <c r="H44" s="368" t="s">
        <v>266</v>
      </c>
      <c r="I44" s="369"/>
      <c r="J44" s="369"/>
      <c r="K44" s="369"/>
      <c r="L44" s="369"/>
      <c r="M44" s="369"/>
      <c r="N44" s="360"/>
      <c r="O44" s="360"/>
      <c r="P44" s="352"/>
      <c r="Q44" s="352"/>
    </row>
    <row r="45" spans="1:17" s="41" customFormat="1" ht="12" customHeight="1" x14ac:dyDescent="0.2">
      <c r="A45" s="352"/>
      <c r="B45" s="366"/>
      <c r="C45" s="367" t="s">
        <v>263</v>
      </c>
      <c r="D45" s="367" t="s">
        <v>292</v>
      </c>
      <c r="E45" s="354" t="s">
        <v>265</v>
      </c>
      <c r="F45" s="368" t="s">
        <v>266</v>
      </c>
      <c r="G45" s="368" t="s">
        <v>266</v>
      </c>
      <c r="H45" s="368" t="s">
        <v>266</v>
      </c>
      <c r="I45" s="369"/>
      <c r="J45" s="369"/>
      <c r="K45" s="369"/>
      <c r="L45" s="369"/>
      <c r="M45" s="369"/>
      <c r="N45" s="360"/>
      <c r="O45" s="360"/>
      <c r="P45" s="352"/>
      <c r="Q45" s="352"/>
    </row>
    <row r="46" spans="1:17" s="41" customFormat="1" ht="12" customHeight="1" x14ac:dyDescent="0.2">
      <c r="A46" s="352"/>
      <c r="B46" s="366"/>
      <c r="C46" s="367" t="s">
        <v>263</v>
      </c>
      <c r="D46" s="367" t="s">
        <v>293</v>
      </c>
      <c r="E46" s="354" t="s">
        <v>265</v>
      </c>
      <c r="F46" s="368" t="s">
        <v>266</v>
      </c>
      <c r="G46" s="368" t="s">
        <v>266</v>
      </c>
      <c r="H46" s="368" t="s">
        <v>266</v>
      </c>
      <c r="I46" s="369"/>
      <c r="J46" s="369"/>
      <c r="K46" s="369"/>
      <c r="L46" s="369"/>
      <c r="M46" s="369"/>
      <c r="N46" s="360"/>
      <c r="O46" s="360"/>
      <c r="P46" s="352"/>
      <c r="Q46" s="352"/>
    </row>
    <row r="47" spans="1:17" s="51" customFormat="1" ht="12" customHeight="1" x14ac:dyDescent="0.2">
      <c r="A47" s="361"/>
      <c r="B47" s="353" t="s">
        <v>294</v>
      </c>
      <c r="C47" s="370"/>
      <c r="D47" s="370"/>
      <c r="E47" s="371"/>
      <c r="F47" s="377"/>
      <c r="G47" s="377"/>
      <c r="H47" s="377"/>
      <c r="I47" s="362"/>
      <c r="J47" s="362"/>
      <c r="K47" s="362"/>
      <c r="L47" s="362"/>
      <c r="M47" s="362"/>
      <c r="N47" s="362"/>
      <c r="O47" s="360"/>
      <c r="P47" s="360"/>
      <c r="Q47" s="361"/>
    </row>
    <row r="48" spans="1:17" s="41" customFormat="1" ht="12" customHeight="1" x14ac:dyDescent="0.2">
      <c r="A48" s="352"/>
      <c r="B48" s="366"/>
      <c r="C48" s="367"/>
      <c r="D48" s="367" t="s">
        <v>295</v>
      </c>
      <c r="E48" s="354"/>
      <c r="F48" s="368">
        <v>3416</v>
      </c>
      <c r="G48" s="368">
        <v>679</v>
      </c>
      <c r="H48" s="368">
        <v>2737</v>
      </c>
      <c r="I48" s="369"/>
      <c r="J48" s="369"/>
      <c r="K48" s="369"/>
      <c r="L48" s="369"/>
      <c r="M48" s="369"/>
      <c r="N48" s="360"/>
      <c r="O48" s="360"/>
      <c r="P48" s="352"/>
      <c r="Q48" s="352"/>
    </row>
    <row r="49" spans="1:17" s="41" customFormat="1" ht="12" customHeight="1" x14ac:dyDescent="0.2">
      <c r="A49" s="352"/>
      <c r="B49" s="366"/>
      <c r="C49" s="367"/>
      <c r="D49" s="367" t="s">
        <v>296</v>
      </c>
      <c r="E49" s="354"/>
      <c r="F49" s="368">
        <v>1167</v>
      </c>
      <c r="G49" s="368">
        <v>318</v>
      </c>
      <c r="H49" s="368">
        <v>849</v>
      </c>
      <c r="I49" s="369"/>
      <c r="J49" s="369"/>
      <c r="K49" s="369"/>
      <c r="L49" s="369"/>
      <c r="M49" s="369"/>
      <c r="N49" s="360"/>
      <c r="O49" s="360"/>
      <c r="P49" s="352"/>
      <c r="Q49" s="352"/>
    </row>
    <row r="50" spans="1:17" s="41" customFormat="1" ht="12" customHeight="1" x14ac:dyDescent="0.2">
      <c r="A50" s="352"/>
      <c r="B50" s="366"/>
      <c r="C50" s="367"/>
      <c r="D50" s="367" t="s">
        <v>297</v>
      </c>
      <c r="E50" s="354"/>
      <c r="F50" s="368">
        <v>1511</v>
      </c>
      <c r="G50" s="368">
        <v>300</v>
      </c>
      <c r="H50" s="368">
        <v>1211</v>
      </c>
      <c r="I50" s="369"/>
      <c r="J50" s="369"/>
      <c r="K50" s="369"/>
      <c r="L50" s="369"/>
      <c r="M50" s="369"/>
      <c r="N50" s="360"/>
      <c r="O50" s="360"/>
      <c r="P50" s="352"/>
      <c r="Q50" s="352"/>
    </row>
    <row r="51" spans="1:17" s="41" customFormat="1" ht="12" customHeight="1" x14ac:dyDescent="0.2">
      <c r="A51" s="352"/>
      <c r="B51" s="366"/>
      <c r="C51" s="367"/>
      <c r="D51" s="367" t="s">
        <v>298</v>
      </c>
      <c r="E51" s="354"/>
      <c r="F51" s="368">
        <v>5495</v>
      </c>
      <c r="G51" s="368">
        <v>1527</v>
      </c>
      <c r="H51" s="368">
        <v>3967</v>
      </c>
      <c r="I51" s="369"/>
      <c r="J51" s="369"/>
      <c r="K51" s="369"/>
      <c r="L51" s="369"/>
      <c r="M51" s="369"/>
      <c r="N51" s="360"/>
      <c r="O51" s="360"/>
      <c r="P51" s="352"/>
      <c r="Q51" s="352"/>
    </row>
    <row r="52" spans="1:17" s="41" customFormat="1" ht="12" customHeight="1" x14ac:dyDescent="0.2">
      <c r="A52" s="352"/>
      <c r="B52" s="366"/>
      <c r="C52" s="367"/>
      <c r="D52" s="367" t="s">
        <v>299</v>
      </c>
      <c r="E52" s="354"/>
      <c r="F52" s="368">
        <v>2677</v>
      </c>
      <c r="G52" s="368">
        <v>553</v>
      </c>
      <c r="H52" s="368">
        <v>2123</v>
      </c>
      <c r="I52" s="369"/>
      <c r="J52" s="369"/>
      <c r="K52" s="369"/>
      <c r="L52" s="369"/>
      <c r="M52" s="369"/>
      <c r="N52" s="360"/>
      <c r="O52" s="360"/>
      <c r="P52" s="352"/>
      <c r="Q52" s="352"/>
    </row>
    <row r="53" spans="1:17" s="41" customFormat="1" ht="12" customHeight="1" x14ac:dyDescent="0.2">
      <c r="A53" s="352"/>
      <c r="B53" s="366"/>
      <c r="C53" s="367"/>
      <c r="D53" s="367" t="s">
        <v>300</v>
      </c>
      <c r="E53" s="354"/>
      <c r="F53" s="368">
        <v>1514</v>
      </c>
      <c r="G53" s="368">
        <v>554</v>
      </c>
      <c r="H53" s="368">
        <v>960</v>
      </c>
      <c r="I53" s="369"/>
      <c r="J53" s="369"/>
      <c r="K53" s="369"/>
      <c r="L53" s="369"/>
      <c r="M53" s="369"/>
      <c r="N53" s="360"/>
      <c r="O53" s="360"/>
      <c r="P53" s="352"/>
      <c r="Q53" s="352"/>
    </row>
    <row r="54" spans="1:17" s="51" customFormat="1" ht="12" customHeight="1" x14ac:dyDescent="0.2">
      <c r="A54" s="361"/>
      <c r="B54" s="366"/>
      <c r="C54" s="367"/>
      <c r="D54" s="367" t="s">
        <v>301</v>
      </c>
      <c r="E54" s="354"/>
      <c r="F54" s="368">
        <v>9291</v>
      </c>
      <c r="G54" s="368">
        <v>3483</v>
      </c>
      <c r="H54" s="368">
        <v>5807</v>
      </c>
      <c r="I54" s="369"/>
      <c r="J54" s="369"/>
      <c r="K54" s="369"/>
      <c r="L54" s="369"/>
      <c r="M54" s="369"/>
      <c r="N54" s="360"/>
      <c r="O54" s="360"/>
      <c r="P54" s="361"/>
      <c r="Q54" s="361"/>
    </row>
    <row r="55" spans="1:17" s="41" customFormat="1" ht="12" customHeight="1" x14ac:dyDescent="0.2">
      <c r="A55" s="352"/>
      <c r="B55" s="353" t="s">
        <v>302</v>
      </c>
      <c r="C55" s="370"/>
      <c r="D55" s="370"/>
      <c r="E55" s="371"/>
      <c r="F55" s="372"/>
      <c r="G55" s="372"/>
      <c r="H55" s="372"/>
      <c r="I55" s="373"/>
      <c r="J55" s="373"/>
      <c r="K55" s="373"/>
      <c r="L55" s="373"/>
      <c r="M55" s="373"/>
      <c r="N55" s="373"/>
      <c r="O55" s="360"/>
      <c r="P55" s="360"/>
      <c r="Q55" s="352"/>
    </row>
    <row r="56" spans="1:17" s="41" customFormat="1" ht="12" customHeight="1" x14ac:dyDescent="0.2">
      <c r="A56" s="352"/>
      <c r="B56" s="366"/>
      <c r="C56" s="367"/>
      <c r="D56" s="367" t="s">
        <v>303</v>
      </c>
      <c r="E56" s="354"/>
      <c r="F56" s="368">
        <v>1606</v>
      </c>
      <c r="G56" s="368">
        <v>409</v>
      </c>
      <c r="H56" s="368">
        <v>1196</v>
      </c>
      <c r="I56" s="369"/>
      <c r="J56" s="369"/>
      <c r="K56" s="369"/>
      <c r="L56" s="369"/>
      <c r="M56" s="369"/>
      <c r="N56" s="360"/>
      <c r="O56" s="360"/>
      <c r="P56" s="352"/>
      <c r="Q56" s="352"/>
    </row>
    <row r="57" spans="1:17" s="41" customFormat="1" ht="12" customHeight="1" x14ac:dyDescent="0.2">
      <c r="A57" s="352"/>
      <c r="B57" s="366"/>
      <c r="C57" s="367"/>
      <c r="D57" s="367" t="s">
        <v>304</v>
      </c>
      <c r="E57" s="354"/>
      <c r="F57" s="368">
        <v>1020</v>
      </c>
      <c r="G57" s="368">
        <v>337</v>
      </c>
      <c r="H57" s="368">
        <v>683</v>
      </c>
      <c r="I57" s="369"/>
      <c r="J57" s="369"/>
      <c r="K57" s="369"/>
      <c r="L57" s="369"/>
      <c r="M57" s="369"/>
      <c r="N57" s="360"/>
      <c r="O57" s="360"/>
      <c r="P57" s="352"/>
      <c r="Q57" s="352"/>
    </row>
    <row r="58" spans="1:17" s="41" customFormat="1" ht="12" customHeight="1" x14ac:dyDescent="0.2">
      <c r="A58" s="352"/>
      <c r="B58" s="366"/>
      <c r="C58" s="367"/>
      <c r="D58" s="367" t="s">
        <v>305</v>
      </c>
      <c r="E58" s="354"/>
      <c r="F58" s="368">
        <v>1664</v>
      </c>
      <c r="G58" s="368">
        <v>305</v>
      </c>
      <c r="H58" s="368">
        <v>1358</v>
      </c>
      <c r="I58" s="369"/>
      <c r="J58" s="369"/>
      <c r="K58" s="369"/>
      <c r="L58" s="369"/>
      <c r="M58" s="369"/>
      <c r="N58" s="360"/>
      <c r="O58" s="360"/>
      <c r="P58" s="352"/>
      <c r="Q58" s="352"/>
    </row>
    <row r="59" spans="1:17" s="41" customFormat="1" ht="12" customHeight="1" x14ac:dyDescent="0.2">
      <c r="A59" s="352"/>
      <c r="B59" s="366"/>
      <c r="C59" s="367"/>
      <c r="D59" s="367" t="s">
        <v>306</v>
      </c>
      <c r="E59" s="354"/>
      <c r="F59" s="368">
        <v>956</v>
      </c>
      <c r="G59" s="368">
        <v>281</v>
      </c>
      <c r="H59" s="368">
        <v>675</v>
      </c>
      <c r="I59" s="369"/>
      <c r="J59" s="369"/>
      <c r="K59" s="369"/>
      <c r="L59" s="369"/>
      <c r="M59" s="369"/>
      <c r="N59" s="360"/>
      <c r="O59" s="360"/>
      <c r="P59" s="352"/>
      <c r="Q59" s="352"/>
    </row>
    <row r="60" spans="1:17" s="41" customFormat="1" ht="12" customHeight="1" x14ac:dyDescent="0.2">
      <c r="A60" s="352"/>
      <c r="B60" s="366"/>
      <c r="C60" s="367" t="s">
        <v>263</v>
      </c>
      <c r="D60" s="367" t="s">
        <v>307</v>
      </c>
      <c r="E60" s="354" t="s">
        <v>265</v>
      </c>
      <c r="F60" s="368" t="s">
        <v>266</v>
      </c>
      <c r="G60" s="368" t="s">
        <v>266</v>
      </c>
      <c r="H60" s="368" t="s">
        <v>266</v>
      </c>
      <c r="I60" s="369"/>
      <c r="J60" s="369"/>
      <c r="K60" s="369"/>
      <c r="L60" s="369"/>
      <c r="M60" s="369"/>
      <c r="N60" s="360"/>
      <c r="O60" s="360"/>
      <c r="P60" s="352"/>
      <c r="Q60" s="352"/>
    </row>
    <row r="61" spans="1:17" s="41" customFormat="1" ht="12" customHeight="1" x14ac:dyDescent="0.2">
      <c r="A61" s="352"/>
      <c r="B61" s="366"/>
      <c r="C61" s="367" t="s">
        <v>263</v>
      </c>
      <c r="D61" s="367" t="s">
        <v>308</v>
      </c>
      <c r="E61" s="354" t="s">
        <v>265</v>
      </c>
      <c r="F61" s="368" t="s">
        <v>266</v>
      </c>
      <c r="G61" s="368" t="s">
        <v>266</v>
      </c>
      <c r="H61" s="368" t="s">
        <v>266</v>
      </c>
      <c r="I61" s="369"/>
      <c r="J61" s="369"/>
      <c r="K61" s="369"/>
      <c r="L61" s="369"/>
      <c r="M61" s="369"/>
      <c r="N61" s="360"/>
      <c r="O61" s="360"/>
      <c r="P61" s="352"/>
      <c r="Q61" s="352"/>
    </row>
    <row r="62" spans="1:17" s="51" customFormat="1" ht="12" customHeight="1" x14ac:dyDescent="0.2">
      <c r="A62" s="361"/>
      <c r="B62" s="366"/>
      <c r="C62" s="367"/>
      <c r="D62" s="367" t="s">
        <v>309</v>
      </c>
      <c r="E62" s="354"/>
      <c r="F62" s="368">
        <v>176</v>
      </c>
      <c r="G62" s="368">
        <v>127</v>
      </c>
      <c r="H62" s="368">
        <v>48</v>
      </c>
      <c r="I62" s="369"/>
      <c r="J62" s="369"/>
      <c r="K62" s="369"/>
      <c r="L62" s="369"/>
      <c r="M62" s="369"/>
      <c r="N62" s="360"/>
      <c r="O62" s="360"/>
      <c r="P62" s="361"/>
      <c r="Q62" s="361"/>
    </row>
    <row r="63" spans="1:17" s="51" customFormat="1" ht="12" customHeight="1" x14ac:dyDescent="0.2">
      <c r="A63" s="361"/>
      <c r="B63" s="374" t="s">
        <v>310</v>
      </c>
      <c r="C63" s="375"/>
      <c r="D63" s="375"/>
      <c r="E63" s="376"/>
      <c r="F63" s="368">
        <v>250</v>
      </c>
      <c r="G63" s="368">
        <v>129</v>
      </c>
      <c r="H63" s="368">
        <v>121</v>
      </c>
      <c r="I63" s="369"/>
      <c r="J63" s="369"/>
      <c r="K63" s="369"/>
      <c r="L63" s="369"/>
      <c r="M63" s="369"/>
      <c r="N63" s="360"/>
      <c r="O63" s="360"/>
      <c r="P63" s="361"/>
      <c r="Q63" s="361"/>
    </row>
    <row r="64" spans="1:17" s="41" customFormat="1" ht="12" customHeight="1" x14ac:dyDescent="0.2">
      <c r="A64" s="352"/>
      <c r="B64" s="353" t="s">
        <v>311</v>
      </c>
      <c r="C64" s="370"/>
      <c r="D64" s="370"/>
      <c r="E64" s="371"/>
      <c r="F64" s="377"/>
      <c r="G64" s="377"/>
      <c r="H64" s="377"/>
      <c r="I64" s="362"/>
      <c r="J64" s="362"/>
      <c r="K64" s="362"/>
      <c r="L64" s="362"/>
      <c r="M64" s="362"/>
      <c r="N64" s="362"/>
      <c r="O64" s="360"/>
      <c r="P64" s="360"/>
      <c r="Q64" s="352"/>
    </row>
    <row r="65" spans="1:17" s="41" customFormat="1" ht="12" customHeight="1" x14ac:dyDescent="0.2">
      <c r="A65" s="352"/>
      <c r="B65" s="366"/>
      <c r="C65" s="367"/>
      <c r="D65" s="367" t="s">
        <v>312</v>
      </c>
      <c r="E65" s="354"/>
      <c r="F65" s="368">
        <v>1076</v>
      </c>
      <c r="G65" s="379">
        <v>290</v>
      </c>
      <c r="H65" s="368">
        <v>786</v>
      </c>
      <c r="I65" s="369"/>
      <c r="J65" s="369"/>
      <c r="K65" s="369"/>
      <c r="L65" s="369"/>
      <c r="M65" s="369"/>
      <c r="N65" s="360"/>
      <c r="O65" s="360"/>
      <c r="P65" s="352"/>
      <c r="Q65" s="352"/>
    </row>
    <row r="66" spans="1:17" s="41" customFormat="1" ht="12" customHeight="1" x14ac:dyDescent="0.2">
      <c r="A66" s="352"/>
      <c r="B66" s="366"/>
      <c r="C66" s="367" t="s">
        <v>263</v>
      </c>
      <c r="D66" s="367" t="s">
        <v>313</v>
      </c>
      <c r="E66" s="354" t="s">
        <v>265</v>
      </c>
      <c r="F66" s="368" t="s">
        <v>266</v>
      </c>
      <c r="G66" s="368" t="s">
        <v>266</v>
      </c>
      <c r="H66" s="368" t="s">
        <v>266</v>
      </c>
      <c r="I66" s="380"/>
      <c r="J66" s="380"/>
      <c r="K66" s="380"/>
      <c r="L66" s="380"/>
      <c r="M66" s="380"/>
      <c r="N66" s="360"/>
      <c r="O66" s="360"/>
      <c r="P66" s="352"/>
      <c r="Q66" s="352"/>
    </row>
    <row r="67" spans="1:17" s="41" customFormat="1" ht="12" customHeight="1" x14ac:dyDescent="0.2">
      <c r="A67" s="352"/>
      <c r="B67" s="381"/>
      <c r="C67" s="381"/>
      <c r="D67" s="381"/>
      <c r="E67" s="381"/>
      <c r="F67" s="352"/>
      <c r="G67" s="352"/>
      <c r="H67" s="352"/>
      <c r="I67" s="352"/>
      <c r="J67" s="352"/>
      <c r="K67" s="352"/>
      <c r="L67" s="352"/>
      <c r="M67" s="352"/>
      <c r="N67" s="352"/>
      <c r="O67" s="352"/>
      <c r="P67" s="352"/>
      <c r="Q67" s="352"/>
    </row>
    <row r="68" spans="1:17" s="41" customFormat="1" ht="12" customHeight="1" x14ac:dyDescent="0.2">
      <c r="A68" s="352"/>
      <c r="B68" s="382" t="s">
        <v>314</v>
      </c>
      <c r="C68" s="383"/>
      <c r="D68" s="383"/>
      <c r="E68" s="383"/>
      <c r="F68" s="352"/>
      <c r="G68" s="352"/>
      <c r="H68" s="352"/>
      <c r="I68" s="352"/>
      <c r="J68" s="352"/>
      <c r="K68" s="352"/>
      <c r="L68" s="352"/>
      <c r="M68" s="352"/>
      <c r="N68" s="352"/>
      <c r="O68" s="352"/>
      <c r="P68" s="352"/>
      <c r="Q68" s="352"/>
    </row>
    <row r="69" spans="1:17" ht="12" customHeight="1" x14ac:dyDescent="0.2">
      <c r="A69" s="344"/>
      <c r="B69" s="384" t="s">
        <v>315</v>
      </c>
      <c r="C69" s="385"/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44"/>
      <c r="O69" s="344"/>
      <c r="P69" s="344"/>
      <c r="Q69" s="344"/>
    </row>
    <row r="70" spans="1:17" ht="12" customHeight="1" x14ac:dyDescent="0.2">
      <c r="A70" s="344"/>
      <c r="B70" s="384" t="s">
        <v>316</v>
      </c>
      <c r="C70" s="386"/>
      <c r="D70" s="386"/>
      <c r="E70" s="386"/>
      <c r="F70" s="386"/>
      <c r="G70" s="386"/>
      <c r="H70" s="386"/>
      <c r="I70" s="386"/>
      <c r="J70" s="386"/>
      <c r="K70" s="386"/>
      <c r="L70" s="386"/>
      <c r="M70" s="386"/>
      <c r="N70" s="386"/>
      <c r="O70" s="386"/>
      <c r="P70" s="386"/>
      <c r="Q70" s="386"/>
    </row>
    <row r="71" spans="1:17" ht="12" customHeight="1" x14ac:dyDescent="0.2"/>
    <row r="72" spans="1:17" ht="12" customHeight="1" x14ac:dyDescent="0.2"/>
    <row r="73" spans="1:17" ht="12" customHeight="1" x14ac:dyDescent="0.2"/>
    <row r="74" spans="1:17" ht="12" customHeight="1" x14ac:dyDescent="0.2"/>
    <row r="75" spans="1:17" ht="12" customHeight="1" x14ac:dyDescent="0.2"/>
    <row r="76" spans="1:17" ht="12" customHeight="1" x14ac:dyDescent="0.2"/>
    <row r="77" spans="1:17" ht="12" customHeight="1" x14ac:dyDescent="0.2"/>
    <row r="78" spans="1:17" ht="12" customHeight="1" x14ac:dyDescent="0.2"/>
    <row r="79" spans="1:17" ht="12" customHeight="1" x14ac:dyDescent="0.2"/>
    <row r="80" spans="1:17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</sheetData>
  <sheetProtection selectLockedCells="1" selectUnlockedCells="1"/>
  <mergeCells count="13">
    <mergeCell ref="B64:E64"/>
    <mergeCell ref="B12:E12"/>
    <mergeCell ref="B28:E28"/>
    <mergeCell ref="B29:E29"/>
    <mergeCell ref="B47:E47"/>
    <mergeCell ref="B55:E55"/>
    <mergeCell ref="B63:E63"/>
    <mergeCell ref="B3:E4"/>
    <mergeCell ref="F3:H3"/>
    <mergeCell ref="B5:D5"/>
    <mergeCell ref="B6:E6"/>
    <mergeCell ref="B7:E7"/>
    <mergeCell ref="B8:E8"/>
  </mergeCells>
  <phoneticPr fontId="3"/>
  <dataValidations count="1">
    <dataValidation allowBlank="1" showErrorMessage="1" sqref="B1:E2 A3:B3 N3:IV3 A4:A5 F3:F7 B70 F65:F66 G66:H66 E56:E62 H65:M65 F64:N64 F56:M63 F47:N47 F29:N29 F13:M28 B9:M11 B5:IV5 G4:IV4 B12:D69 E65:E69 E30:M46 E48:M54 E13:E27 B6:N8" xr:uid="{82A1A8DA-1342-478A-A445-B94B8B407098}">
      <formula1>0</formula1>
      <formula2>0</formula2>
    </dataValidation>
  </dataValidations>
  <pageMargins left="0.82677165354330717" right="0.55118110236220474" top="0.55118110236220474" bottom="0" header="0.31496062992125984" footer="0.31496062992125984"/>
  <pageSetup paperSize="9" scale="99" firstPageNumber="0" orientation="portrait" verticalDpi="300" r:id="rId1"/>
  <headerFooter alignWithMargins="0">
    <oddHeader>&amp;L&amp;F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e3500df3e02be88cd0b0a75125f9e041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9858e75859dbc383ee1944317de7c7e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6e941f-3e61-44d3-bb0b-72ca50aa7e42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065A56-CBFD-4A2C-A905-111C8EC50CC2}">
  <ds:schemaRefs>
    <ds:schemaRef ds:uri="http://schemas.microsoft.com/office/2006/metadata/properties"/>
    <ds:schemaRef ds:uri="http://schemas.microsoft.com/office/infopath/2007/PartnerControls"/>
    <ds:schemaRef ds:uri="1f739fab-6d78-413b-bdfb-b8e4b081b506"/>
    <ds:schemaRef ds:uri="0cfd19f7-9a31-48f1-a827-fb01c45dd146"/>
  </ds:schemaRefs>
</ds:datastoreItem>
</file>

<file path=customXml/itemProps2.xml><?xml version="1.0" encoding="utf-8"?>
<ds:datastoreItem xmlns:ds="http://schemas.openxmlformats.org/officeDocument/2006/customXml" ds:itemID="{CF364287-A2DE-4CF4-9E4E-D7608A914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D8906F-3875-4CE4-BE56-2A5101C841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15</vt:i4>
      </vt:variant>
    </vt:vector>
  </HeadingPairs>
  <TitlesOfParts>
    <vt:vector size="32" baseType="lpstr">
      <vt:lpstr>15-1 道路現況</vt:lpstr>
      <vt:lpstr>15-2 一般乗合旅客自動車運送事業輸送実績</vt:lpstr>
      <vt:lpstr>15-3 一般貸切旅客自動車運送事業輸送実績</vt:lpstr>
      <vt:lpstr>15-4 一般乗用旅客自動車運送事業輸送実績</vt:lpstr>
      <vt:lpstr>15-5 市町村・車種別保有自動車台数</vt:lpstr>
      <vt:lpstr>15-6 高速自動車道交通量 (1)インターチェンジ別</vt:lpstr>
      <vt:lpstr>15-6 高速自動車道交通量 (2)区間別</vt:lpstr>
      <vt:lpstr>15-7 自動車運転免許所有者数</vt:lpstr>
      <vt:lpstr>15-8 JR東日本一日平均輸送状況 (1)旅客</vt:lpstr>
      <vt:lpstr>15-8 JR東日本一日平均輸送状況 (2)貨物</vt:lpstr>
      <vt:lpstr>15-9 私有鉄道旅客輸送状況</vt:lpstr>
      <vt:lpstr>15-10 市町村別旅券申請件数</vt:lpstr>
      <vt:lpstr>15-11 出国者数</vt:lpstr>
      <vt:lpstr>15-12 電話施設数</vt:lpstr>
      <vt:lpstr>15-13 携帯電話契約数</vt:lpstr>
      <vt:lpstr>15-14 ブロードバンド・インターネット契約数</vt:lpstr>
      <vt:lpstr>15-15 郵便局数</vt:lpstr>
      <vt:lpstr>'15-8 JR東日本一日平均輸送状況 (1)旅客'!gunnmakenn</vt:lpstr>
      <vt:lpstr>'15-1 道路現況'!Print_Area</vt:lpstr>
      <vt:lpstr>'15-10 市町村別旅券申請件数'!Print_Area</vt:lpstr>
      <vt:lpstr>'15-11 出国者数'!Print_Area</vt:lpstr>
      <vt:lpstr>'15-12 電話施設数'!Print_Area</vt:lpstr>
      <vt:lpstr>'15-13 携帯電話契約数'!Print_Area</vt:lpstr>
      <vt:lpstr>'15-14 ブロードバンド・インターネット契約数'!Print_Area</vt:lpstr>
      <vt:lpstr>'15-15 郵便局数'!Print_Area</vt:lpstr>
      <vt:lpstr>'15-5 市町村・車種別保有自動車台数'!Print_Area</vt:lpstr>
      <vt:lpstr>'15-6 高速自動車道交通量 (1)インターチェンジ別'!Print_Area</vt:lpstr>
      <vt:lpstr>'15-6 高速自動車道交通量 (2)区間別'!Print_Area</vt:lpstr>
      <vt:lpstr>'15-7 自動車運転免許所有者数'!Print_Area</vt:lpstr>
      <vt:lpstr>'15-8 JR東日本一日平均輸送状況 (1)旅客'!Print_Area</vt:lpstr>
      <vt:lpstr>'15-9 私有鉄道旅客輸送状況'!Print_Area</vt:lpstr>
      <vt:lpstr>'15-5 市町村・車種別保有自動車台数'!Print_Titles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2025-07-31T02:22:46Z</cp:lastPrinted>
  <dcterms:created xsi:type="dcterms:W3CDTF">1999-06-28T05:42:21Z</dcterms:created>
  <dcterms:modified xsi:type="dcterms:W3CDTF">2026-01-09T01:14:16Z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