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9091B113-EF78-4CC9-82D5-7313F69EA068}" xr6:coauthVersionLast="47" xr6:coauthVersionMax="47" xr10:uidLastSave="{00000000-0000-0000-0000-000000000000}"/>
  <bookViews>
    <workbookView xWindow="-110" yWindow="-110" windowWidth="19420" windowHeight="10420" tabRatio="665" xr2:uid="{0AC8DC05-59FA-4DA1-9620-4FF71245807B}"/>
  </bookViews>
  <sheets>
    <sheet name="3-1 群馬県及び全国の人口推移" sheetId="1" r:id="rId1"/>
    <sheet name="3-2 市部・郡部別面積及び人口推移" sheetId="2" r:id="rId2"/>
    <sheet name="3-3 世帯数及び人口の推移 " sheetId="3" r:id="rId3"/>
    <sheet name="3-4 市町村別世帯数及び人口" sheetId="4" r:id="rId4"/>
    <sheet name="3-5 都道府県別人口推移" sheetId="5" r:id="rId5"/>
    <sheet name="3-6 本県転出入者の移動前及び移動後の所在地" sheetId="6" r:id="rId6"/>
    <sheet name="3-7 月別転出入者数" sheetId="7" r:id="rId7"/>
    <sheet name="3-8 市郡別人口動態" sheetId="8" r:id="rId8"/>
    <sheet name="3-9 人口動態発生比率" sheetId="9" r:id="rId9"/>
    <sheet name="3-10 国籍別在留外国人数" sheetId="10" r:id="rId10"/>
    <sheet name="3-11 市町村・産業大分類・男女別15歳以上の就業者数" sheetId="11" r:id="rId11"/>
    <sheet name="3-12 市町村・年齢(5歳階級)別人口" sheetId="12" r:id="rId12"/>
  </sheets>
  <definedNames>
    <definedName name="_xlnm.Print_Area" localSheetId="0">'3-1 群馬県及び全国の人口推移'!$A$1:$S$34</definedName>
    <definedName name="_xlnm.Print_Area" localSheetId="9">'3-10 国籍別在留外国人数'!$A$1:$O$12</definedName>
    <definedName name="_xlnm.Print_Area" localSheetId="10">'3-11 市町村・産業大分類・男女別15歳以上の就業者数'!$A$1:$AV$54</definedName>
    <definedName name="_xlnm.Print_Area" localSheetId="11">'3-12 市町村・年齢(5歳階級)別人口'!$B$1:$AA$54</definedName>
    <definedName name="_xlnm.Print_Area" localSheetId="1">'3-2 市部・郡部別面積及び人口推移'!$A$1:$O$34</definedName>
    <definedName name="_xlnm.Print_Area" localSheetId="2">'3-3 世帯数及び人口の推移 '!$A$1:$L$139</definedName>
    <definedName name="_xlnm.Print_Area" localSheetId="3">'3-4 市町村別世帯数及び人口'!$A$1:$M$55</definedName>
    <definedName name="_xlnm.Print_Area" localSheetId="4">'3-5 都道府県別人口推移'!$A$1:$I$60</definedName>
    <definedName name="_xlnm.Print_Area" localSheetId="5">'3-6 本県転出入者の移動前及び移動後の所在地'!$A$1:$H$57</definedName>
    <definedName name="_xlnm.Print_Area" localSheetId="6">'3-7 月別転出入者数'!$A$1:$P$10</definedName>
    <definedName name="_xlnm.Print_Area" localSheetId="7">'3-8 市郡別人口動態'!$A$1:$AF$52</definedName>
    <definedName name="_xlnm.Print_Area" localSheetId="8">'3-9 人口動態発生比率'!$A$1:$R$12</definedName>
    <definedName name="_xlnm.Print_Titles" localSheetId="10">'3-11 市町村・産業大分類・男女別15歳以上の就業者数'!$B:$D,'3-11 市町村・産業大分類・男女別15歳以上の就業者数'!$1:$6</definedName>
    <definedName name="_xlnm.Print_Titles" localSheetId="11">'3-12 市町村・年齢(5歳階級)別人口'!$B:$D,'3-12 市町村・年齢(5歳階級)別人口'!$1:$6</definedName>
    <definedName name="_xlnm.Print_Titles" localSheetId="2">'3-3 世帯数及び人口の推移 '!$3:$7</definedName>
    <definedName name="_xlnm.Print_Titles" localSheetId="3">'3-4 市町村別世帯数及び人口'!$3:$7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U56" i="12" l="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H47" i="11"/>
  <c r="H22" i="11" s="1"/>
  <c r="G47" i="11"/>
  <c r="F47" i="11"/>
  <c r="E47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M45" i="11"/>
  <c r="J45" i="11"/>
  <c r="I45" i="11"/>
  <c r="H45" i="11"/>
  <c r="G45" i="11"/>
  <c r="F45" i="11"/>
  <c r="E45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AV33" i="11"/>
  <c r="AU33" i="11"/>
  <c r="AT33" i="11"/>
  <c r="AS33" i="11"/>
  <c r="AR33" i="11"/>
  <c r="AQ33" i="11"/>
  <c r="AP33" i="11"/>
  <c r="AP22" i="11" s="1"/>
  <c r="AO33" i="11"/>
  <c r="AO22" i="11" s="1"/>
  <c r="AN33" i="11"/>
  <c r="AM33" i="11"/>
  <c r="AL33" i="11"/>
  <c r="AK33" i="11"/>
  <c r="AJ33" i="11"/>
  <c r="AI33" i="11"/>
  <c r="AH33" i="11"/>
  <c r="AH22" i="11" s="1"/>
  <c r="AG33" i="11"/>
  <c r="AG22" i="11" s="1"/>
  <c r="AF33" i="11"/>
  <c r="AE33" i="11"/>
  <c r="AD33" i="11"/>
  <c r="AC33" i="11"/>
  <c r="AB33" i="11"/>
  <c r="AA33" i="11"/>
  <c r="Z33" i="11"/>
  <c r="Z22" i="11" s="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P22" i="11" s="1"/>
  <c r="O29" i="11"/>
  <c r="M29" i="11"/>
  <c r="J29" i="11"/>
  <c r="I29" i="11"/>
  <c r="H29" i="11"/>
  <c r="G29" i="11"/>
  <c r="F29" i="11"/>
  <c r="E29" i="11"/>
  <c r="AU26" i="11"/>
  <c r="AT26" i="11"/>
  <c r="AS26" i="11"/>
  <c r="AS22" i="11" s="1"/>
  <c r="AR26" i="11"/>
  <c r="AR22" i="11" s="1"/>
  <c r="AQ26" i="11"/>
  <c r="AP26" i="11"/>
  <c r="AO26" i="11"/>
  <c r="AN26" i="11"/>
  <c r="AN22" i="11" s="1"/>
  <c r="AM26" i="11"/>
  <c r="AL26" i="11"/>
  <c r="AK26" i="11"/>
  <c r="AK22" i="11" s="1"/>
  <c r="AJ26" i="11"/>
  <c r="AJ22" i="11" s="1"/>
  <c r="AI26" i="11"/>
  <c r="AH26" i="11"/>
  <c r="AG26" i="11"/>
  <c r="AF26" i="11"/>
  <c r="AF22" i="11" s="1"/>
  <c r="AE26" i="11"/>
  <c r="AD26" i="11"/>
  <c r="AC26" i="11"/>
  <c r="AC22" i="11" s="1"/>
  <c r="AB26" i="11"/>
  <c r="AB22" i="11" s="1"/>
  <c r="Z26" i="11"/>
  <c r="Y26" i="11"/>
  <c r="X26" i="11"/>
  <c r="W26" i="11"/>
  <c r="V26" i="11"/>
  <c r="U26" i="11"/>
  <c r="S26" i="11"/>
  <c r="S22" i="11" s="1"/>
  <c r="R26" i="11"/>
  <c r="R22" i="11" s="1"/>
  <c r="Q26" i="11"/>
  <c r="P26" i="11"/>
  <c r="O26" i="11"/>
  <c r="N26" i="11"/>
  <c r="M26" i="11"/>
  <c r="K26" i="11"/>
  <c r="J26" i="11"/>
  <c r="I26" i="11"/>
  <c r="H26" i="11"/>
  <c r="G26" i="11"/>
  <c r="F26" i="11"/>
  <c r="E26" i="11"/>
  <c r="E22" i="11" s="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Y22" i="11" s="1"/>
  <c r="X23" i="11"/>
  <c r="W23" i="11"/>
  <c r="W22" i="11" s="1"/>
  <c r="V23" i="11"/>
  <c r="V22" i="11" s="1"/>
  <c r="U23" i="11"/>
  <c r="T23" i="11"/>
  <c r="S23" i="11"/>
  <c r="R23" i="11"/>
  <c r="Q23" i="11"/>
  <c r="Q22" i="11" s="1"/>
  <c r="P23" i="11"/>
  <c r="O23" i="11"/>
  <c r="O22" i="11" s="1"/>
  <c r="M23" i="11"/>
  <c r="M22" i="11" s="1"/>
  <c r="J23" i="11"/>
  <c r="I23" i="11"/>
  <c r="H23" i="11"/>
  <c r="G23" i="11"/>
  <c r="F23" i="11"/>
  <c r="F22" i="11" s="1"/>
  <c r="E23" i="11"/>
  <c r="AU22" i="11"/>
  <c r="AT22" i="11"/>
  <c r="AQ22" i="11"/>
  <c r="AM22" i="11"/>
  <c r="AL22" i="11"/>
  <c r="AI22" i="11"/>
  <c r="AE22" i="11"/>
  <c r="AD22" i="11"/>
  <c r="X22" i="11"/>
  <c r="U22" i="11"/>
  <c r="G22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S47" i="8"/>
  <c r="M47" i="8"/>
  <c r="L47" i="8"/>
  <c r="K47" i="8"/>
  <c r="S46" i="8"/>
  <c r="M46" i="8"/>
  <c r="L46" i="8"/>
  <c r="K46" i="8"/>
  <c r="S45" i="8"/>
  <c r="M45" i="8"/>
  <c r="L45" i="8"/>
  <c r="K45" i="8"/>
  <c r="S44" i="8"/>
  <c r="M44" i="8"/>
  <c r="L44" i="8"/>
  <c r="K44" i="8"/>
  <c r="S43" i="8"/>
  <c r="M43" i="8"/>
  <c r="L43" i="8"/>
  <c r="K43" i="8"/>
  <c r="S42" i="8"/>
  <c r="M42" i="8"/>
  <c r="L42" i="8"/>
  <c r="K42" i="8"/>
  <c r="S41" i="8"/>
  <c r="M41" i="8"/>
  <c r="L41" i="8"/>
  <c r="K41" i="8"/>
  <c r="S40" i="8"/>
  <c r="M40" i="8"/>
  <c r="L40" i="8"/>
  <c r="K40" i="8"/>
  <c r="S39" i="8"/>
  <c r="M39" i="8"/>
  <c r="L39" i="8"/>
  <c r="K39" i="8"/>
  <c r="S38" i="8"/>
  <c r="M38" i="8"/>
  <c r="L38" i="8"/>
  <c r="K38" i="8"/>
  <c r="S37" i="8"/>
  <c r="M37" i="8"/>
  <c r="L37" i="8"/>
  <c r="K37" i="8"/>
  <c r="S36" i="8"/>
  <c r="M36" i="8"/>
  <c r="L36" i="8"/>
  <c r="K36" i="8"/>
  <c r="S35" i="8"/>
  <c r="M35" i="8"/>
  <c r="L35" i="8"/>
  <c r="K35" i="8"/>
  <c r="S34" i="8"/>
  <c r="M34" i="8"/>
  <c r="L34" i="8"/>
  <c r="K34" i="8"/>
  <c r="S33" i="8"/>
  <c r="M33" i="8"/>
  <c r="L33" i="8"/>
  <c r="K33" i="8"/>
  <c r="S32" i="8"/>
  <c r="M32" i="8"/>
  <c r="L32" i="8"/>
  <c r="K32" i="8"/>
  <c r="S31" i="8"/>
  <c r="M31" i="8"/>
  <c r="L31" i="8"/>
  <c r="K31" i="8"/>
  <c r="S30" i="8"/>
  <c r="M30" i="8"/>
  <c r="L30" i="8"/>
  <c r="K30" i="8"/>
  <c r="S29" i="8"/>
  <c r="M29" i="8"/>
  <c r="L29" i="8"/>
  <c r="K29" i="8"/>
  <c r="S28" i="8"/>
  <c r="M28" i="8"/>
  <c r="L28" i="8"/>
  <c r="K28" i="8"/>
  <c r="S27" i="8"/>
  <c r="M27" i="8"/>
  <c r="L27" i="8"/>
  <c r="K27" i="8"/>
  <c r="S26" i="8"/>
  <c r="M26" i="8"/>
  <c r="L26" i="8"/>
  <c r="K26" i="8"/>
  <c r="S25" i="8"/>
  <c r="M25" i="8"/>
  <c r="L25" i="8"/>
  <c r="K25" i="8"/>
  <c r="S24" i="8"/>
  <c r="M24" i="8"/>
  <c r="L24" i="8"/>
  <c r="K24" i="8"/>
  <c r="S23" i="8"/>
  <c r="M23" i="8"/>
  <c r="L23" i="8"/>
  <c r="K23" i="8"/>
  <c r="S22" i="8"/>
  <c r="M22" i="8"/>
  <c r="L22" i="8"/>
  <c r="K22" i="8"/>
  <c r="S21" i="8"/>
  <c r="M21" i="8"/>
  <c r="L21" i="8"/>
  <c r="K21" i="8"/>
  <c r="S20" i="8"/>
  <c r="M20" i="8"/>
  <c r="L20" i="8"/>
  <c r="K20" i="8"/>
  <c r="S19" i="8"/>
  <c r="M19" i="8"/>
  <c r="L19" i="8"/>
  <c r="K19" i="8"/>
  <c r="S18" i="8"/>
  <c r="M18" i="8"/>
  <c r="L18" i="8"/>
  <c r="K18" i="8"/>
  <c r="S17" i="8"/>
  <c r="M17" i="8"/>
  <c r="L17" i="8"/>
  <c r="K17" i="8"/>
  <c r="S16" i="8"/>
  <c r="M16" i="8"/>
  <c r="L16" i="8"/>
  <c r="K16" i="8"/>
  <c r="S15" i="8"/>
  <c r="M15" i="8"/>
  <c r="L15" i="8"/>
  <c r="K15" i="8"/>
  <c r="S14" i="8"/>
  <c r="M14" i="8"/>
  <c r="L14" i="8"/>
  <c r="K14" i="8"/>
  <c r="S13" i="8"/>
  <c r="M13" i="8"/>
  <c r="L13" i="8"/>
  <c r="K13" i="8"/>
  <c r="S11" i="8"/>
  <c r="M11" i="8"/>
  <c r="L11" i="8"/>
  <c r="K11" i="8"/>
  <c r="I59" i="4"/>
  <c r="H59" i="4"/>
  <c r="G59" i="4"/>
  <c r="F59" i="4"/>
  <c r="E59" i="4"/>
  <c r="I58" i="4"/>
  <c r="H58" i="4"/>
  <c r="G58" i="4"/>
  <c r="F58" i="4"/>
  <c r="E58" i="4"/>
  <c r="I57" i="4"/>
  <c r="H57" i="4"/>
  <c r="G57" i="4"/>
  <c r="F57" i="4"/>
  <c r="E57" i="4"/>
  <c r="L111" i="3"/>
  <c r="L109" i="3"/>
  <c r="L108" i="3"/>
  <c r="O31" i="2"/>
  <c r="N31" i="2"/>
  <c r="M31" i="2"/>
  <c r="L31" i="2"/>
  <c r="O30" i="2"/>
  <c r="F30" i="2"/>
  <c r="N30" i="2" s="1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Q31" i="1"/>
  <c r="S31" i="1"/>
  <c r="R31" i="1"/>
  <c r="E7" i="1"/>
  <c r="P30" i="1"/>
  <c r="S30" i="1" s="1"/>
  <c r="O30" i="1"/>
  <c r="R30" i="1"/>
  <c r="N30" i="1"/>
  <c r="Q30" i="1" s="1"/>
  <c r="N28" i="1"/>
  <c r="Q28" i="1" s="1"/>
  <c r="N29" i="1"/>
  <c r="Q29" i="1" s="1"/>
  <c r="P29" i="1"/>
  <c r="S29" i="1"/>
  <c r="P28" i="1"/>
  <c r="S28" i="1"/>
  <c r="P9" i="1"/>
  <c r="S9" i="1" s="1"/>
  <c r="P10" i="1"/>
  <c r="S10" i="1" s="1"/>
  <c r="P11" i="1"/>
  <c r="S11" i="1" s="1"/>
  <c r="P12" i="1"/>
  <c r="S12" i="1" s="1"/>
  <c r="P13" i="1"/>
  <c r="S13" i="1" s="1"/>
  <c r="P14" i="1"/>
  <c r="S14" i="1" s="1"/>
  <c r="P15" i="1"/>
  <c r="S15" i="1"/>
  <c r="P16" i="1"/>
  <c r="S16" i="1" s="1"/>
  <c r="P17" i="1"/>
  <c r="S17" i="1" s="1"/>
  <c r="P18" i="1"/>
  <c r="S18" i="1"/>
  <c r="P19" i="1"/>
  <c r="S19" i="1"/>
  <c r="P20" i="1"/>
  <c r="S20" i="1" s="1"/>
  <c r="P21" i="1"/>
  <c r="S21" i="1" s="1"/>
  <c r="P22" i="1"/>
  <c r="S22" i="1" s="1"/>
  <c r="P23" i="1"/>
  <c r="S23" i="1" s="1"/>
  <c r="P24" i="1"/>
  <c r="S24" i="1"/>
  <c r="P25" i="1"/>
  <c r="S25" i="1" s="1"/>
  <c r="P26" i="1"/>
  <c r="S26" i="1"/>
  <c r="P27" i="1"/>
  <c r="S27" i="1"/>
  <c r="O9" i="1"/>
  <c r="R9" i="1"/>
  <c r="O10" i="1"/>
  <c r="R10" i="1" s="1"/>
  <c r="O11" i="1"/>
  <c r="R11" i="1" s="1"/>
  <c r="O12" i="1"/>
  <c r="O13" i="1"/>
  <c r="R13" i="1" s="1"/>
  <c r="O14" i="1"/>
  <c r="R14" i="1" s="1"/>
  <c r="O15" i="1"/>
  <c r="R15" i="1" s="1"/>
  <c r="O16" i="1"/>
  <c r="R16" i="1" s="1"/>
  <c r="O17" i="1"/>
  <c r="R17" i="1" s="1"/>
  <c r="O18" i="1"/>
  <c r="R18" i="1" s="1"/>
  <c r="O19" i="1"/>
  <c r="R19" i="1" s="1"/>
  <c r="O20" i="1"/>
  <c r="R20" i="1"/>
  <c r="O21" i="1"/>
  <c r="R21" i="1" s="1"/>
  <c r="O22" i="1"/>
  <c r="R22" i="1" s="1"/>
  <c r="O23" i="1"/>
  <c r="R23" i="1" s="1"/>
  <c r="O24" i="1"/>
  <c r="R24" i="1" s="1"/>
  <c r="O25" i="1"/>
  <c r="R25" i="1"/>
  <c r="O26" i="1"/>
  <c r="R26" i="1" s="1"/>
  <c r="O27" i="1"/>
  <c r="R27" i="1"/>
  <c r="O28" i="1"/>
  <c r="R28" i="1" s="1"/>
  <c r="O29" i="1"/>
  <c r="R29" i="1" s="1"/>
  <c r="P8" i="1"/>
  <c r="S8" i="1" s="1"/>
  <c r="O8" i="1"/>
  <c r="R8" i="1" s="1"/>
  <c r="N14" i="1"/>
  <c r="Q14" i="1" s="1"/>
  <c r="N15" i="1"/>
  <c r="Q15" i="1" s="1"/>
  <c r="N16" i="1"/>
  <c r="Q16" i="1"/>
  <c r="N17" i="1"/>
  <c r="Q17" i="1"/>
  <c r="N18" i="1"/>
  <c r="Q18" i="1" s="1"/>
  <c r="N19" i="1"/>
  <c r="Q19" i="1"/>
  <c r="N20" i="1"/>
  <c r="Q20" i="1" s="1"/>
  <c r="N21" i="1"/>
  <c r="Q21" i="1" s="1"/>
  <c r="N22" i="1"/>
  <c r="Q22" i="1" s="1"/>
  <c r="N23" i="1"/>
  <c r="Q23" i="1"/>
  <c r="N24" i="1"/>
  <c r="Q24" i="1" s="1"/>
  <c r="N25" i="1"/>
  <c r="Q25" i="1"/>
  <c r="N26" i="1"/>
  <c r="Q26" i="1" s="1"/>
  <c r="N27" i="1"/>
  <c r="Q27" i="1" s="1"/>
  <c r="N10" i="1"/>
  <c r="Q10" i="1"/>
  <c r="N11" i="1"/>
  <c r="Q11" i="1" s="1"/>
  <c r="N12" i="1"/>
  <c r="Q12" i="1" s="1"/>
  <c r="N13" i="1"/>
  <c r="Q13" i="1"/>
  <c r="N9" i="1"/>
  <c r="Q9" i="1"/>
  <c r="N8" i="1"/>
  <c r="Q8" i="1" s="1"/>
  <c r="R12" i="1"/>
</calcChain>
</file>

<file path=xl/sharedStrings.xml><?xml version="1.0" encoding="utf-8"?>
<sst xmlns="http://schemas.openxmlformats.org/spreadsheetml/2006/main" count="1060" uniqueCount="427">
  <si>
    <t>年次</t>
    <rPh sb="0" eb="2">
      <t>ネンジ</t>
    </rPh>
    <phoneticPr fontId="4"/>
  </si>
  <si>
    <t>全国</t>
    <rPh sb="0" eb="2">
      <t>ゼンコク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</si>
  <si>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</si>
  <si>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</si>
  <si>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</si>
  <si>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</si>
  <si>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</si>
  <si>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群馬県</t>
    <rPh sb="0" eb="3">
      <t>グンマケン</t>
    </rPh>
    <phoneticPr fontId="4"/>
  </si>
  <si>
    <t>人口増加率(対前回)</t>
    <rPh sb="0" eb="2">
      <t>ジンコウ</t>
    </rPh>
    <rPh sb="2" eb="5">
      <t>ゾウカリツ</t>
    </rPh>
    <rPh sb="6" eb="7">
      <t>タイ</t>
    </rPh>
    <rPh sb="7" eb="9">
      <t>ゼンカイ</t>
    </rPh>
    <phoneticPr fontId="4"/>
  </si>
  <si>
    <t>大正</t>
    <rPh sb="0" eb="2">
      <t>タイショウ</t>
    </rPh>
    <phoneticPr fontId="4"/>
  </si>
  <si>
    <t>昭和</t>
    <rPh sb="0" eb="2">
      <t>ショウワ</t>
    </rPh>
    <phoneticPr fontId="4"/>
  </si>
  <si>
    <t>14年国勢調査</t>
    <rPh sb="2" eb="3">
      <t>ネン</t>
    </rPh>
    <rPh sb="3" eb="7">
      <t>コクセイチョウサ</t>
    </rPh>
    <phoneticPr fontId="4"/>
  </si>
  <si>
    <t>10年国勢調査</t>
    <phoneticPr fontId="4"/>
  </si>
  <si>
    <t>15年国勢調査</t>
    <phoneticPr fontId="4"/>
  </si>
  <si>
    <t>20年人口調査</t>
    <rPh sb="3" eb="5">
      <t>ジンコウ</t>
    </rPh>
    <phoneticPr fontId="4"/>
  </si>
  <si>
    <t>21年人口調査</t>
  </si>
  <si>
    <t>22年臨時国勢調査</t>
    <rPh sb="3" eb="5">
      <t>リンジ</t>
    </rPh>
    <phoneticPr fontId="4"/>
  </si>
  <si>
    <t>23年常住人口調査</t>
    <rPh sb="3" eb="4">
      <t>ジョウ</t>
    </rPh>
    <rPh sb="4" eb="5">
      <t>ジュウ</t>
    </rPh>
    <rPh sb="5" eb="7">
      <t>ジンコウ</t>
    </rPh>
    <phoneticPr fontId="4"/>
  </si>
  <si>
    <t>25年国勢調査</t>
    <phoneticPr fontId="4"/>
  </si>
  <si>
    <t>30年国勢調査</t>
    <phoneticPr fontId="4"/>
  </si>
  <si>
    <t>35年国勢調査</t>
    <phoneticPr fontId="4"/>
  </si>
  <si>
    <t>40年国勢調査</t>
    <phoneticPr fontId="4"/>
  </si>
  <si>
    <t>45年国勢調査</t>
    <phoneticPr fontId="4"/>
  </si>
  <si>
    <t>50年国勢調査</t>
    <phoneticPr fontId="4"/>
  </si>
  <si>
    <t>55年国勢調査</t>
    <phoneticPr fontId="4"/>
  </si>
  <si>
    <t>60年国勢調査</t>
    <phoneticPr fontId="4"/>
  </si>
  <si>
    <t>平成</t>
    <rPh sb="0" eb="2">
      <t>ヘイセイ</t>
    </rPh>
    <phoneticPr fontId="4"/>
  </si>
  <si>
    <t>人</t>
    <rPh sb="0" eb="1">
      <t>ジンコウ</t>
    </rPh>
    <phoneticPr fontId="4"/>
  </si>
  <si>
    <t>％</t>
    <phoneticPr fontId="4"/>
  </si>
  <si>
    <t>-</t>
    <phoneticPr fontId="4"/>
  </si>
  <si>
    <t>人　口</t>
    <rPh sb="0" eb="3">
      <t>ジンコウ</t>
    </rPh>
    <phoneticPr fontId="4"/>
  </si>
  <si>
    <t>人口密度
(1k㎡当たり)</t>
    <rPh sb="0" eb="2">
      <t>ジンコウ</t>
    </rPh>
    <rPh sb="2" eb="4">
      <t>ミツド</t>
    </rPh>
    <rPh sb="9" eb="10">
      <t>ア</t>
    </rPh>
    <phoneticPr fontId="4"/>
  </si>
  <si>
    <t>前回からの人口増加</t>
    <rPh sb="0" eb="2">
      <t>ゼンカイ</t>
    </rPh>
    <rPh sb="5" eb="7">
      <t>ジンコウ</t>
    </rPh>
    <rPh sb="7" eb="9">
      <t>ゾウカリツ</t>
    </rPh>
    <phoneticPr fontId="4"/>
  </si>
  <si>
    <t>12年国勢調査</t>
    <phoneticPr fontId="4"/>
  </si>
  <si>
    <t>19年人口調査</t>
    <rPh sb="3" eb="5">
      <t>ジンコウ</t>
    </rPh>
    <phoneticPr fontId="4"/>
  </si>
  <si>
    <t xml:space="preserve"> 2年国勢調査</t>
    <phoneticPr fontId="4"/>
  </si>
  <si>
    <t xml:space="preserve"> 7年国勢調査</t>
    <phoneticPr fontId="4"/>
  </si>
  <si>
    <t xml:space="preserve"> 9年国勢調査</t>
    <rPh sb="2" eb="3">
      <t>ネン</t>
    </rPh>
    <rPh sb="3" eb="7">
      <t>コクセイチョウサ</t>
    </rPh>
    <phoneticPr fontId="4"/>
  </si>
  <si>
    <t xml:space="preserve"> 5年国勢調査</t>
    <phoneticPr fontId="4"/>
  </si>
  <si>
    <t>17年国勢調査</t>
    <rPh sb="2" eb="3">
      <t>ネン</t>
    </rPh>
    <rPh sb="3" eb="5">
      <t>コクセイ</t>
    </rPh>
    <rPh sb="5" eb="7">
      <t>チョウサ</t>
    </rPh>
    <phoneticPr fontId="4"/>
  </si>
  <si>
    <t>22年国勢調査</t>
    <rPh sb="2" eb="3">
      <t>ネン</t>
    </rPh>
    <rPh sb="3" eb="5">
      <t>コクセイ</t>
    </rPh>
    <rPh sb="5" eb="7">
      <t>チョウサ</t>
    </rPh>
    <phoneticPr fontId="4"/>
  </si>
  <si>
    <t>人口密度
(1k㎡当たり)</t>
    <rPh sb="0" eb="2">
      <t>ジンコウ</t>
    </rPh>
    <rPh sb="2" eb="4">
      <t>ミツド</t>
    </rPh>
    <rPh sb="9" eb="10">
      <t>ア</t>
    </rPh>
    <phoneticPr fontId="4"/>
  </si>
  <si>
    <t>…</t>
  </si>
  <si>
    <t>-</t>
  </si>
  <si>
    <t>27年国勢調査</t>
    <rPh sb="2" eb="3">
      <t>ネン</t>
    </rPh>
    <rPh sb="3" eb="5">
      <t>コクセイ</t>
    </rPh>
    <rPh sb="5" eb="7">
      <t>チョウサ</t>
    </rPh>
    <phoneticPr fontId="4"/>
  </si>
  <si>
    <t>資料：総務省統計局「国勢調査結果」</t>
    <rPh sb="0" eb="2">
      <t>シリョウ</t>
    </rPh>
    <rPh sb="3" eb="5">
      <t>ソウム</t>
    </rPh>
    <rPh sb="5" eb="6">
      <t>ショウ</t>
    </rPh>
    <rPh sb="6" eb="9">
      <t>トウケイキョク</t>
    </rPh>
    <rPh sb="10" eb="14">
      <t>コクセイチョウサ</t>
    </rPh>
    <rPh sb="14" eb="16">
      <t>ケッカ</t>
    </rPh>
    <phoneticPr fontId="4"/>
  </si>
  <si>
    <t>令和</t>
    <rPh sb="0" eb="2">
      <t>レイワ</t>
    </rPh>
    <phoneticPr fontId="4"/>
  </si>
  <si>
    <t>３－１ 群馬県及び全国の人口推移 （大正9年～令和2年）</t>
    <rPh sb="4" eb="6">
      <t>グンマ</t>
    </rPh>
    <rPh sb="6" eb="7">
      <t>ケン</t>
    </rPh>
    <rPh sb="7" eb="8">
      <t>オヨ</t>
    </rPh>
    <rPh sb="9" eb="11">
      <t>ゼンコク</t>
    </rPh>
    <rPh sb="12" eb="14">
      <t>ジンコウ</t>
    </rPh>
    <rPh sb="14" eb="16">
      <t>スイイ</t>
    </rPh>
    <rPh sb="18" eb="20">
      <t>タイショウ</t>
    </rPh>
    <rPh sb="21" eb="22">
      <t>ネン</t>
    </rPh>
    <rPh sb="23" eb="25">
      <t>レイワ</t>
    </rPh>
    <rPh sb="26" eb="27">
      <t>ネン</t>
    </rPh>
    <phoneticPr fontId="4"/>
  </si>
  <si>
    <t>３－２ 市部・郡部別面積及び人口推移 （大正9年～令和2年）</t>
    <rPh sb="4" eb="6">
      <t>シブ</t>
    </rPh>
    <rPh sb="7" eb="9">
      <t>グンブ</t>
    </rPh>
    <rPh sb="9" eb="10">
      <t>ベツ</t>
    </rPh>
    <rPh sb="10" eb="12">
      <t>メンセキ</t>
    </rPh>
    <rPh sb="12" eb="13">
      <t>オヨ</t>
    </rPh>
    <rPh sb="14" eb="16">
      <t>ジンコウ</t>
    </rPh>
    <rPh sb="16" eb="18">
      <t>スイイ</t>
    </rPh>
    <rPh sb="20" eb="22">
      <t>タイショウ</t>
    </rPh>
    <rPh sb="23" eb="24">
      <t>ネン</t>
    </rPh>
    <rPh sb="25" eb="27">
      <t>レイワ</t>
    </rPh>
    <rPh sb="28" eb="29">
      <t>ネン</t>
    </rPh>
    <phoneticPr fontId="4"/>
  </si>
  <si>
    <t>年次</t>
    <rPh sb="0" eb="2">
      <t>ネンジ</t>
    </rPh>
    <phoneticPr fontId="4"/>
  </si>
  <si>
    <t>面積(参考）</t>
    <rPh sb="0" eb="2">
      <t>メンセキ</t>
    </rPh>
    <rPh sb="3" eb="5">
      <t>サンコウ</t>
    </rPh>
    <phoneticPr fontId="4"/>
  </si>
  <si>
    <t>人　口</t>
    <rPh sb="0" eb="3">
      <t>ジンコウ</t>
    </rPh>
    <phoneticPr fontId="4"/>
  </si>
  <si>
    <t>人口密度
(１k㎡当たり)</t>
    <rPh sb="0" eb="2">
      <t>ジンコウ</t>
    </rPh>
    <rPh sb="2" eb="4">
      <t>ミツド</t>
    </rPh>
    <rPh sb="9" eb="10">
      <t>ア</t>
    </rPh>
    <phoneticPr fontId="4"/>
  </si>
  <si>
    <t>人口の割合</t>
    <rPh sb="0" eb="2">
      <t>ジンコウ</t>
    </rPh>
    <rPh sb="3" eb="5">
      <t>ワリアイ</t>
    </rPh>
    <phoneticPr fontId="4"/>
  </si>
  <si>
    <t>市部</t>
    <rPh sb="0" eb="2">
      <t>シブ</t>
    </rPh>
    <phoneticPr fontId="4"/>
  </si>
  <si>
    <t>郡部</t>
    <rPh sb="0" eb="2">
      <t>グンブ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</si>
  <si>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</si>
  <si>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</si>
  <si>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k㎡</t>
    <phoneticPr fontId="4"/>
  </si>
  <si>
    <t>人</t>
    <rPh sb="0" eb="1">
      <t>ジンコウ</t>
    </rPh>
    <phoneticPr fontId="4"/>
  </si>
  <si>
    <t>大正</t>
    <rPh sb="0" eb="2">
      <t>タイショウ</t>
    </rPh>
    <phoneticPr fontId="4"/>
  </si>
  <si>
    <t xml:space="preserve"> 9年国勢調査</t>
    <rPh sb="2" eb="3">
      <t>ネン</t>
    </rPh>
    <rPh sb="3" eb="4">
      <t>コク</t>
    </rPh>
    <rPh sb="4" eb="5">
      <t>ゼイ</t>
    </rPh>
    <rPh sb="5" eb="6">
      <t>チョウ</t>
    </rPh>
    <rPh sb="6" eb="7">
      <t>サ</t>
    </rPh>
    <phoneticPr fontId="4"/>
  </si>
  <si>
    <t>14年国勢調査</t>
    <rPh sb="2" eb="3">
      <t>ネン</t>
    </rPh>
    <rPh sb="3" eb="7">
      <t>コクセイチョウサ</t>
    </rPh>
    <phoneticPr fontId="4"/>
  </si>
  <si>
    <t>昭和</t>
    <rPh sb="0" eb="2">
      <t>ショウワ</t>
    </rPh>
    <phoneticPr fontId="4"/>
  </si>
  <si>
    <t>20年人口調査</t>
    <rPh sb="3" eb="5">
      <t>ジンコウ</t>
    </rPh>
    <phoneticPr fontId="4"/>
  </si>
  <si>
    <t>22年臨時国勢調査</t>
    <rPh sb="3" eb="5">
      <t>リンジ</t>
    </rPh>
    <phoneticPr fontId="4"/>
  </si>
  <si>
    <t>23年常住人口調査</t>
    <rPh sb="3" eb="4">
      <t>ジョウ</t>
    </rPh>
    <rPh sb="4" eb="5">
      <t>ジュウ</t>
    </rPh>
    <rPh sb="5" eb="7">
      <t>ジンコウ</t>
    </rPh>
    <phoneticPr fontId="4"/>
  </si>
  <si>
    <t>平成</t>
    <rPh sb="0" eb="2">
      <t>ヘイセイ</t>
    </rPh>
    <phoneticPr fontId="4"/>
  </si>
  <si>
    <t xml:space="preserve"> 2年国勢調査</t>
    <rPh sb="2" eb="3">
      <t>ネン</t>
    </rPh>
    <rPh sb="3" eb="4">
      <t>コク</t>
    </rPh>
    <rPh sb="4" eb="5">
      <t>ゼイ</t>
    </rPh>
    <rPh sb="5" eb="6">
      <t>チョウ</t>
    </rPh>
    <rPh sb="6" eb="7">
      <t>サ</t>
    </rPh>
    <phoneticPr fontId="4"/>
  </si>
  <si>
    <t xml:space="preserve"> 7年国勢調査</t>
    <rPh sb="2" eb="3">
      <t>ネン</t>
    </rPh>
    <rPh sb="3" eb="4">
      <t>コク</t>
    </rPh>
    <rPh sb="4" eb="5">
      <t>ゼイ</t>
    </rPh>
    <rPh sb="5" eb="6">
      <t>チョウ</t>
    </rPh>
    <rPh sb="6" eb="7">
      <t>サ</t>
    </rPh>
    <phoneticPr fontId="4"/>
  </si>
  <si>
    <t>2年国勢調査</t>
    <rPh sb="1" eb="2">
      <t>ネン</t>
    </rPh>
    <rPh sb="2" eb="4">
      <t>コクセイ</t>
    </rPh>
    <rPh sb="4" eb="6">
      <t>チョウサ</t>
    </rPh>
    <phoneticPr fontId="4"/>
  </si>
  <si>
    <t>注）令和２年国勢調査の「面積（参考）」については、国土交通省国土地理院「令和２年全国都道府県市区町村別面積調（10月１日時点）」による。</t>
    <rPh sb="0" eb="1">
      <t>チュウ</t>
    </rPh>
    <rPh sb="2" eb="4">
      <t>レイワ</t>
    </rPh>
    <rPh sb="5" eb="6">
      <t>ネン</t>
    </rPh>
    <rPh sb="6" eb="8">
      <t>コクセイ</t>
    </rPh>
    <rPh sb="8" eb="10">
      <t>チョウサ</t>
    </rPh>
    <phoneticPr fontId="4"/>
  </si>
  <si>
    <t>３－３ 世帯数及び人口の推移 （明治40年～令和5年）</t>
    <rPh sb="4" eb="7">
      <t>セタイスウ</t>
    </rPh>
    <rPh sb="7" eb="8">
      <t>オヨ</t>
    </rPh>
    <rPh sb="9" eb="11">
      <t>ジンコウ</t>
    </rPh>
    <rPh sb="12" eb="14">
      <t>スイイ</t>
    </rPh>
    <rPh sb="16" eb="18">
      <t>メイジ</t>
    </rPh>
    <rPh sb="20" eb="21">
      <t>ネン</t>
    </rPh>
    <rPh sb="22" eb="24">
      <t>レイワ</t>
    </rPh>
    <rPh sb="25" eb="26">
      <t>ネン</t>
    </rPh>
    <rPh sb="26" eb="27">
      <t>ヘイネン</t>
    </rPh>
    <phoneticPr fontId="4"/>
  </si>
  <si>
    <t>年</t>
    <rPh sb="0" eb="1">
      <t>ネンジ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</si>
  <si>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</si>
  <si>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</si>
  <si>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対前年
人口
増加数</t>
    <rPh sb="0" eb="1">
      <t>タイ</t>
    </rPh>
    <rPh sb="1" eb="3">
      <t>ゼンネンド</t>
    </rPh>
    <rPh sb="4" eb="6">
      <t>ジンコウ</t>
    </rPh>
    <rPh sb="7" eb="9">
      <t>ゾウカリツ</t>
    </rPh>
    <rPh sb="9" eb="10">
      <t>スウ</t>
    </rPh>
    <phoneticPr fontId="4"/>
  </si>
  <si>
    <t>対前年
人口
増加率</t>
    <rPh sb="0" eb="1">
      <t>タイ</t>
    </rPh>
    <rPh sb="1" eb="3">
      <t>ゼンネンド</t>
    </rPh>
    <rPh sb="4" eb="6">
      <t>ジンコウ</t>
    </rPh>
    <rPh sb="7" eb="9">
      <t>ゾウカリツ</t>
    </rPh>
    <rPh sb="9" eb="10">
      <t>リツ</t>
    </rPh>
    <phoneticPr fontId="4"/>
  </si>
  <si>
    <t>一世帯
当たり
人員</t>
    <rPh sb="0" eb="1">
      <t>イチ</t>
    </rPh>
    <rPh sb="1" eb="3">
      <t>セタイ</t>
    </rPh>
    <rPh sb="4" eb="5">
      <t>ア</t>
    </rPh>
    <rPh sb="8" eb="10">
      <t>ジンイン</t>
    </rPh>
    <phoneticPr fontId="4"/>
  </si>
  <si>
    <t>女100人に
つき男</t>
    <rPh sb="0" eb="1">
      <t>オンナ</t>
    </rPh>
    <rPh sb="4" eb="5">
      <t>ニン</t>
    </rPh>
    <rPh sb="9" eb="10">
      <t>オトコ</t>
    </rPh>
    <phoneticPr fontId="4"/>
  </si>
  <si>
    <t>総数</t>
    <rPh sb="0" eb="2">
      <t>ソウスウ</t>
    </rPh>
    <phoneticPr fontId="4"/>
  </si>
  <si>
    <t>世帯</t>
    <rPh sb="0" eb="2">
      <t>セタイ</t>
    </rPh>
    <phoneticPr fontId="4"/>
  </si>
  <si>
    <t>明治</t>
    <rPh sb="0" eb="2">
      <t>メイジ</t>
    </rPh>
    <phoneticPr fontId="4"/>
  </si>
  <si>
    <t>大正元年</t>
    <rPh sb="0" eb="2">
      <t>タイショウ</t>
    </rPh>
    <rPh sb="2" eb="4">
      <t>ガンネン</t>
    </rPh>
    <phoneticPr fontId="4"/>
  </si>
  <si>
    <t>△　　876</t>
    <phoneticPr fontId="4"/>
  </si>
  <si>
    <t>昭和元年</t>
    <rPh sb="0" eb="2">
      <t>ショウワ</t>
    </rPh>
    <rPh sb="2" eb="4">
      <t>ガンネン</t>
    </rPh>
    <phoneticPr fontId="4"/>
  </si>
  <si>
    <t>･･･</t>
    <phoneticPr fontId="4"/>
  </si>
  <si>
    <t>△  2,608</t>
    <phoneticPr fontId="4"/>
  </si>
  <si>
    <t>△  8,306</t>
    <phoneticPr fontId="4"/>
  </si>
  <si>
    <t>△  5,460</t>
    <phoneticPr fontId="4"/>
  </si>
  <si>
    <t>平成元年</t>
    <rPh sb="0" eb="2">
      <t>ヘイセイ</t>
    </rPh>
    <rPh sb="2" eb="4">
      <t>ガンネン</t>
    </rPh>
    <phoneticPr fontId="4"/>
  </si>
  <si>
    <t>△  2,752</t>
    <phoneticPr fontId="4"/>
  </si>
  <si>
    <t>△  3,269</t>
    <phoneticPr fontId="4"/>
  </si>
  <si>
    <t>令和元年</t>
    <rPh sb="0" eb="2">
      <t>レイワ</t>
    </rPh>
    <rPh sb="2" eb="4">
      <t>ガンネン</t>
    </rPh>
    <phoneticPr fontId="4"/>
  </si>
  <si>
    <t xml:space="preserve"> </t>
    <phoneticPr fontId="4"/>
  </si>
  <si>
    <t>資料：総務省統計局、県統計課</t>
    <rPh sb="0" eb="2">
      <t>シリョウ</t>
    </rPh>
    <rPh sb="3" eb="6">
      <t>ソウムショウ</t>
    </rPh>
    <rPh sb="6" eb="9">
      <t>トウケイキョク</t>
    </rPh>
    <rPh sb="10" eb="11">
      <t>ケン</t>
    </rPh>
    <rPh sb="11" eb="13">
      <t>トウケイキョク</t>
    </rPh>
    <rPh sb="13" eb="14">
      <t>カ</t>
    </rPh>
    <phoneticPr fontId="4"/>
  </si>
  <si>
    <t>注）1 大正9年、14年、昭和5年、10年、15年、25年、30年、35年、40年、45年、50年、55年、60年、平成2年、7年、12年、17年、22年、27年、令和2年は、</t>
    <rPh sb="0" eb="1">
      <t>チュウイ</t>
    </rPh>
    <rPh sb="4" eb="6">
      <t>タイショウ</t>
    </rPh>
    <rPh sb="7" eb="8">
      <t>ネン</t>
    </rPh>
    <rPh sb="11" eb="12">
      <t>ネン</t>
    </rPh>
    <rPh sb="13" eb="15">
      <t>ショウワ</t>
    </rPh>
    <rPh sb="16" eb="17">
      <t>ネン</t>
    </rPh>
    <rPh sb="20" eb="21">
      <t>ネン</t>
    </rPh>
    <rPh sb="22" eb="25">
      <t>１５ネン</t>
    </rPh>
    <rPh sb="26" eb="29">
      <t>２５ネン</t>
    </rPh>
    <rPh sb="32" eb="33">
      <t>ネン</t>
    </rPh>
    <rPh sb="34" eb="37">
      <t>３５ネン</t>
    </rPh>
    <rPh sb="38" eb="41">
      <t>４０ネン</t>
    </rPh>
    <rPh sb="42" eb="45">
      <t>４５ネン</t>
    </rPh>
    <rPh sb="46" eb="49">
      <t>５０ネン</t>
    </rPh>
    <rPh sb="50" eb="53">
      <t>５５ネン</t>
    </rPh>
    <rPh sb="54" eb="57">
      <t>６０ネン</t>
    </rPh>
    <rPh sb="58" eb="60">
      <t>ヘイセイ</t>
    </rPh>
    <rPh sb="61" eb="62">
      <t>ネン</t>
    </rPh>
    <rPh sb="64" eb="65">
      <t>ネン</t>
    </rPh>
    <rPh sb="68" eb="69">
      <t>ネン</t>
    </rPh>
    <rPh sb="72" eb="73">
      <t>ネン</t>
    </rPh>
    <rPh sb="76" eb="77">
      <t>ネン</t>
    </rPh>
    <rPh sb="80" eb="81">
      <t>ネン</t>
    </rPh>
    <rPh sb="82" eb="84">
      <t>レイワ</t>
    </rPh>
    <rPh sb="85" eb="86">
      <t>ネン</t>
    </rPh>
    <phoneticPr fontId="4"/>
  </si>
  <si>
    <t>国勢調査の結果による。</t>
    <phoneticPr fontId="4"/>
  </si>
  <si>
    <t>　　2 昭和22年は臨時国勢調査の結果による。</t>
    <phoneticPr fontId="4"/>
  </si>
  <si>
    <t>　　3 昭和19年は2月22日、昭和20年は11月１日、昭和21年は4月26日の資源調査法に基づく人口調査の結果による。</t>
    <rPh sb="40" eb="42">
      <t>シゲン</t>
    </rPh>
    <rPh sb="42" eb="45">
      <t>チョウサホウ</t>
    </rPh>
    <rPh sb="46" eb="47">
      <t>モト</t>
    </rPh>
    <rPh sb="54" eb="56">
      <t>ケッカ</t>
    </rPh>
    <phoneticPr fontId="4"/>
  </si>
  <si>
    <t>　　4 昭和23年は8月1日の国常住人口調査の結果による。</t>
    <rPh sb="15" eb="16">
      <t>クニ</t>
    </rPh>
    <rPh sb="17" eb="18">
      <t>ス</t>
    </rPh>
    <phoneticPr fontId="4"/>
  </si>
  <si>
    <t>　　5 大正10～13年、昭和元～4年、6～9年、11～14年、16～18年は総務省統計局発表の推計人口である。推計人口とは、国勢調査の現在人口を基礎にして</t>
    <rPh sb="41" eb="42">
      <t>ショウ</t>
    </rPh>
    <phoneticPr fontId="4"/>
  </si>
  <si>
    <t>　 　 人口動態調査等により人口増加率を算出して、推計したものである。</t>
    <phoneticPr fontId="4"/>
  </si>
  <si>
    <t>　　6 昭和24年、26～29年、31～34年、36～38年は9月30日現在の群馬県常住人口概数調査の結果による。</t>
    <rPh sb="29" eb="30">
      <t>ネン</t>
    </rPh>
    <rPh sb="39" eb="42">
      <t>グンマケン</t>
    </rPh>
    <rPh sb="46" eb="48">
      <t>ガイスウ</t>
    </rPh>
    <rPh sb="51" eb="53">
      <t>ケッカ</t>
    </rPh>
    <phoneticPr fontId="4"/>
  </si>
  <si>
    <t>　　7 昭和39年、昭和41～44年、46～49年、51～54年、56～59年、61～平成元年、3～6年、8～11年、13～16年、18～21年、23～26年、28～令和元年、</t>
    <rPh sb="8" eb="9">
      <t>ネン</t>
    </rPh>
    <rPh sb="10" eb="12">
      <t>ショウワ</t>
    </rPh>
    <rPh sb="64" eb="65">
      <t>ネン</t>
    </rPh>
    <rPh sb="71" eb="72">
      <t>ネン</t>
    </rPh>
    <rPh sb="78" eb="79">
      <t>ネン</t>
    </rPh>
    <rPh sb="83" eb="85">
      <t>レイワ</t>
    </rPh>
    <rPh sb="85" eb="86">
      <t>ガン</t>
    </rPh>
    <rPh sb="86" eb="87">
      <t>ネン</t>
    </rPh>
    <phoneticPr fontId="4"/>
  </si>
  <si>
    <t>令和3～4年は10月1日現在の群馬県移動人口調査の結果による。</t>
    <rPh sb="0" eb="2">
      <t>レイワ</t>
    </rPh>
    <rPh sb="5" eb="6">
      <t>ネン</t>
    </rPh>
    <phoneticPr fontId="4"/>
  </si>
  <si>
    <t>　　8 明治36年～大正8年は12月31日現在の常住人口調査の結果による。</t>
    <rPh sb="4" eb="6">
      <t>メイジ</t>
    </rPh>
    <rPh sb="8" eb="9">
      <t>ネン</t>
    </rPh>
    <rPh sb="10" eb="12">
      <t>タイショウ</t>
    </rPh>
    <rPh sb="13" eb="14">
      <t>ネン</t>
    </rPh>
    <rPh sb="17" eb="18">
      <t>ガツ</t>
    </rPh>
    <rPh sb="20" eb="21">
      <t>ニチ</t>
    </rPh>
    <rPh sb="21" eb="23">
      <t>ゲンザイ</t>
    </rPh>
    <rPh sb="24" eb="25">
      <t>ジョウ</t>
    </rPh>
    <rPh sb="25" eb="26">
      <t>ジュウ</t>
    </rPh>
    <rPh sb="26" eb="28">
      <t>ジンコウ</t>
    </rPh>
    <rPh sb="28" eb="30">
      <t>チョウサ</t>
    </rPh>
    <rPh sb="31" eb="33">
      <t>ケッカ</t>
    </rPh>
    <phoneticPr fontId="4"/>
  </si>
  <si>
    <t>　　9 昭和63年、平成元年の人口密度は、昭和62年10月１日の面積を使用し（　）書きした。</t>
    <phoneticPr fontId="4"/>
  </si>
  <si>
    <t xml:space="preserve"> 　10 小数点以下の数値は、次位をラウンド（四捨五入）してある。</t>
    <rPh sb="5" eb="8">
      <t>ショウスウテン</t>
    </rPh>
    <rPh sb="8" eb="10">
      <t>イカ</t>
    </rPh>
    <rPh sb="11" eb="13">
      <t>スウチ</t>
    </rPh>
    <rPh sb="15" eb="17">
      <t>ジイ</t>
    </rPh>
    <rPh sb="23" eb="27">
      <t>シシャゴニュウ</t>
    </rPh>
    <phoneticPr fontId="4"/>
  </si>
  <si>
    <t>３－４ 市町村別世帯数及び人口 （令和5年10月1日）</t>
    <rPh sb="4" eb="7">
      <t>シチョウソン</t>
    </rPh>
    <rPh sb="7" eb="8">
      <t>ベツ</t>
    </rPh>
    <rPh sb="8" eb="10">
      <t>セタイ</t>
    </rPh>
    <rPh sb="10" eb="11">
      <t>スウ</t>
    </rPh>
    <rPh sb="11" eb="12">
      <t>オヨ</t>
    </rPh>
    <rPh sb="13" eb="15">
      <t>ジンコウ</t>
    </rPh>
    <rPh sb="17" eb="19">
      <t>レイワ</t>
    </rPh>
    <rPh sb="20" eb="21">
      <t>ネン</t>
    </rPh>
    <rPh sb="21" eb="22">
      <t>ヘイネン</t>
    </rPh>
    <rPh sb="23" eb="24">
      <t>ガツ</t>
    </rPh>
    <rPh sb="25" eb="26">
      <t>ニチ</t>
    </rPh>
    <phoneticPr fontId="4"/>
  </si>
  <si>
    <t>市町村</t>
    <rPh sb="0" eb="3">
      <t>シチョウソン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</si>
  <si>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</si>
  <si>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</si>
  <si>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市部総数</t>
    <rPh sb="0" eb="2">
      <t>シブ</t>
    </rPh>
    <rPh sb="2" eb="4">
      <t>ソウスウ</t>
    </rPh>
    <phoneticPr fontId="4"/>
  </si>
  <si>
    <t>前橋市</t>
    <rPh sb="0" eb="3">
      <t>マエバシシ</t>
    </rPh>
    <phoneticPr fontId="4"/>
  </si>
  <si>
    <t>高崎市</t>
    <rPh sb="0" eb="2">
      <t>タカサキシ</t>
    </rPh>
    <rPh sb="2" eb="3">
      <t>シ</t>
    </rPh>
    <phoneticPr fontId="4"/>
  </si>
  <si>
    <t>桐生市</t>
    <rPh sb="0" eb="3">
      <t>キリュウシ</t>
    </rPh>
    <phoneticPr fontId="4"/>
  </si>
  <si>
    <t>伊勢崎市</t>
    <rPh sb="0" eb="3">
      <t>イセザキシ</t>
    </rPh>
    <rPh sb="3" eb="4">
      <t>シ</t>
    </rPh>
    <phoneticPr fontId="4"/>
  </si>
  <si>
    <t>太田市</t>
    <rPh sb="0" eb="3">
      <t>オオタシ</t>
    </rPh>
    <phoneticPr fontId="4"/>
  </si>
  <si>
    <t>沼田市</t>
    <rPh sb="0" eb="3">
      <t>ヌマタシ</t>
    </rPh>
    <phoneticPr fontId="4"/>
  </si>
  <si>
    <t>館林市</t>
    <rPh sb="0" eb="3">
      <t>タテバヤシシ</t>
    </rPh>
    <phoneticPr fontId="4"/>
  </si>
  <si>
    <t>渋川市</t>
    <rPh sb="0" eb="3">
      <t>シブカワシ</t>
    </rPh>
    <phoneticPr fontId="4"/>
  </si>
  <si>
    <t>藤岡市</t>
    <rPh sb="0" eb="3">
      <t>フジオカシ</t>
    </rPh>
    <phoneticPr fontId="4"/>
  </si>
  <si>
    <t>富岡市</t>
    <rPh sb="0" eb="3">
      <t>トミオカシ</t>
    </rPh>
    <phoneticPr fontId="4"/>
  </si>
  <si>
    <t>安中市</t>
    <rPh sb="0" eb="3">
      <t>アンナカシ</t>
    </rPh>
    <phoneticPr fontId="4"/>
  </si>
  <si>
    <t>みどり市</t>
    <rPh sb="3" eb="4">
      <t>シ</t>
    </rPh>
    <phoneticPr fontId="4"/>
  </si>
  <si>
    <t>郡部総数</t>
    <rPh sb="0" eb="1">
      <t>グン</t>
    </rPh>
    <rPh sb="1" eb="2">
      <t>シブ</t>
    </rPh>
    <rPh sb="2" eb="4">
      <t>ソウスウ</t>
    </rPh>
    <phoneticPr fontId="4"/>
  </si>
  <si>
    <t>北群馬郡</t>
    <rPh sb="0" eb="1">
      <t>キタ</t>
    </rPh>
    <rPh sb="1" eb="3">
      <t>グンマ</t>
    </rPh>
    <rPh sb="3" eb="4">
      <t>セタグン</t>
    </rPh>
    <phoneticPr fontId="4"/>
  </si>
  <si>
    <t>榛東村</t>
    <rPh sb="0" eb="1">
      <t>ハルナ</t>
    </rPh>
    <rPh sb="1" eb="2">
      <t>ヒガシ</t>
    </rPh>
    <rPh sb="2" eb="3">
      <t>ムラ</t>
    </rPh>
    <phoneticPr fontId="4"/>
  </si>
  <si>
    <t>吉岡町</t>
    <rPh sb="0" eb="2">
      <t>ヨシオカ</t>
    </rPh>
    <rPh sb="2" eb="3">
      <t>マチ</t>
    </rPh>
    <phoneticPr fontId="4"/>
  </si>
  <si>
    <t>多野郡</t>
    <rPh sb="0" eb="2">
      <t>タノ</t>
    </rPh>
    <rPh sb="2" eb="3">
      <t>セタグン</t>
    </rPh>
    <phoneticPr fontId="4"/>
  </si>
  <si>
    <t>上野村</t>
    <rPh sb="0" eb="2">
      <t>ウエノ</t>
    </rPh>
    <rPh sb="2" eb="3">
      <t>ムラ</t>
    </rPh>
    <phoneticPr fontId="4"/>
  </si>
  <si>
    <t>神流町</t>
    <rPh sb="0" eb="2">
      <t>カンナ</t>
    </rPh>
    <rPh sb="2" eb="3">
      <t>マチ</t>
    </rPh>
    <phoneticPr fontId="4"/>
  </si>
  <si>
    <t>甘楽郡</t>
    <rPh sb="0" eb="1">
      <t>アマ</t>
    </rPh>
    <rPh sb="1" eb="2">
      <t>ラク</t>
    </rPh>
    <rPh sb="2" eb="3">
      <t>セタグン</t>
    </rPh>
    <phoneticPr fontId="4"/>
  </si>
  <si>
    <t>下仁田町</t>
    <rPh sb="0" eb="4">
      <t>シモニタマチ</t>
    </rPh>
    <phoneticPr fontId="4"/>
  </si>
  <si>
    <t>南牧村</t>
    <rPh sb="0" eb="1">
      <t>ミナミ</t>
    </rPh>
    <rPh sb="1" eb="2">
      <t>マキ</t>
    </rPh>
    <rPh sb="2" eb="3">
      <t>ムラ</t>
    </rPh>
    <phoneticPr fontId="4"/>
  </si>
  <si>
    <t>甘楽町</t>
    <rPh sb="0" eb="1">
      <t>アマ</t>
    </rPh>
    <rPh sb="1" eb="2">
      <t>ラク</t>
    </rPh>
    <rPh sb="2" eb="3">
      <t>マチ</t>
    </rPh>
    <phoneticPr fontId="4"/>
  </si>
  <si>
    <t>吾妻郡</t>
    <rPh sb="0" eb="2">
      <t>アガツマ</t>
    </rPh>
    <rPh sb="2" eb="3">
      <t>セタグン</t>
    </rPh>
    <phoneticPr fontId="4"/>
  </si>
  <si>
    <t>中之条町</t>
    <rPh sb="0" eb="4">
      <t>ナカノジョウマチ</t>
    </rPh>
    <phoneticPr fontId="4"/>
  </si>
  <si>
    <t>長野原町</t>
    <rPh sb="0" eb="3">
      <t>ナガノハラ</t>
    </rPh>
    <rPh sb="3" eb="4">
      <t>マチ</t>
    </rPh>
    <phoneticPr fontId="4"/>
  </si>
  <si>
    <t>嬬恋村</t>
    <rPh sb="0" eb="3">
      <t>ツマゴイムラ</t>
    </rPh>
    <phoneticPr fontId="4"/>
  </si>
  <si>
    <t>草津町</t>
    <rPh sb="0" eb="3">
      <t>クサツマチ</t>
    </rPh>
    <phoneticPr fontId="4"/>
  </si>
  <si>
    <t>高山村</t>
    <rPh sb="0" eb="2">
      <t>タカヤマ</t>
    </rPh>
    <rPh sb="2" eb="3">
      <t>ムラ</t>
    </rPh>
    <phoneticPr fontId="4"/>
  </si>
  <si>
    <t>東吾妻町</t>
    <rPh sb="0" eb="1">
      <t>ヒガシ</t>
    </rPh>
    <rPh sb="1" eb="4">
      <t>アガツママチ</t>
    </rPh>
    <phoneticPr fontId="4"/>
  </si>
  <si>
    <t>利根郡</t>
    <rPh sb="0" eb="2">
      <t>トネ</t>
    </rPh>
    <rPh sb="2" eb="3">
      <t>セタグン</t>
    </rPh>
    <phoneticPr fontId="4"/>
  </si>
  <si>
    <t>片品村</t>
    <rPh sb="0" eb="2">
      <t>カタシナ</t>
    </rPh>
    <rPh sb="2" eb="3">
      <t>ムラ</t>
    </rPh>
    <phoneticPr fontId="4"/>
  </si>
  <si>
    <t>川場村</t>
    <rPh sb="0" eb="1">
      <t>カワ</t>
    </rPh>
    <rPh sb="1" eb="2">
      <t>バ</t>
    </rPh>
    <rPh sb="2" eb="3">
      <t>ムラ</t>
    </rPh>
    <phoneticPr fontId="4"/>
  </si>
  <si>
    <t>昭和村</t>
    <rPh sb="0" eb="3">
      <t>ショウワムラ</t>
    </rPh>
    <phoneticPr fontId="4"/>
  </si>
  <si>
    <t>みなかみ町</t>
    <phoneticPr fontId="4"/>
  </si>
  <si>
    <t>佐波郡</t>
    <rPh sb="0" eb="2">
      <t>サワ</t>
    </rPh>
    <rPh sb="2" eb="3">
      <t>セタグン</t>
    </rPh>
    <phoneticPr fontId="4"/>
  </si>
  <si>
    <t>玉村町</t>
    <rPh sb="0" eb="2">
      <t>タマムラ</t>
    </rPh>
    <rPh sb="2" eb="3">
      <t>マチ</t>
    </rPh>
    <phoneticPr fontId="4"/>
  </si>
  <si>
    <t>邑楽郡</t>
    <rPh sb="1" eb="2">
      <t>ラク</t>
    </rPh>
    <rPh sb="2" eb="3">
      <t>セタグン</t>
    </rPh>
    <phoneticPr fontId="4"/>
  </si>
  <si>
    <t>板倉町</t>
    <rPh sb="0" eb="2">
      <t>イタクラ</t>
    </rPh>
    <rPh sb="2" eb="3">
      <t>マチ</t>
    </rPh>
    <phoneticPr fontId="4"/>
  </si>
  <si>
    <t>明和町</t>
    <rPh sb="0" eb="2">
      <t>メイワ</t>
    </rPh>
    <rPh sb="2" eb="3">
      <t>マチ</t>
    </rPh>
    <phoneticPr fontId="4"/>
  </si>
  <si>
    <t>千代田町</t>
    <rPh sb="0" eb="4">
      <t>チヨダマチ</t>
    </rPh>
    <phoneticPr fontId="4"/>
  </si>
  <si>
    <t>大泉町</t>
    <rPh sb="0" eb="2">
      <t>オオイズミ</t>
    </rPh>
    <rPh sb="2" eb="3">
      <t>マチ</t>
    </rPh>
    <phoneticPr fontId="4"/>
  </si>
  <si>
    <t>邑楽町</t>
    <rPh sb="0" eb="1">
      <t>ムラ</t>
    </rPh>
    <rPh sb="1" eb="2">
      <t>ラク</t>
    </rPh>
    <rPh sb="2" eb="3">
      <t>マチ</t>
    </rPh>
    <phoneticPr fontId="4"/>
  </si>
  <si>
    <t>資料：県統計課「群馬県移動人口調査」</t>
    <rPh sb="0" eb="2">
      <t>シリョウ</t>
    </rPh>
    <rPh sb="3" eb="7">
      <t>ケントウケイカ</t>
    </rPh>
    <rPh sb="8" eb="11">
      <t>グンマケン</t>
    </rPh>
    <rPh sb="11" eb="13">
      <t>イドウ</t>
    </rPh>
    <rPh sb="13" eb="15">
      <t>ジンコウ</t>
    </rPh>
    <rPh sb="15" eb="17">
      <t>チョウサ</t>
    </rPh>
    <phoneticPr fontId="4"/>
  </si>
  <si>
    <t xml:space="preserve">  </t>
    <phoneticPr fontId="4"/>
  </si>
  <si>
    <t xml:space="preserve">     </t>
    <phoneticPr fontId="4"/>
  </si>
  <si>
    <t>３－５ 都道府県別人口推移 （平成30年～令和4年）</t>
    <rPh sb="4" eb="8">
      <t>トドウフケン</t>
    </rPh>
    <rPh sb="8" eb="9">
      <t>ベツ</t>
    </rPh>
    <rPh sb="9" eb="11">
      <t>ジンコウ</t>
    </rPh>
    <rPh sb="11" eb="13">
      <t>スイイ</t>
    </rPh>
    <rPh sb="15" eb="17">
      <t>ヘイセイ</t>
    </rPh>
    <rPh sb="19" eb="20">
      <t>ネン</t>
    </rPh>
    <rPh sb="21" eb="23">
      <t>レイワ</t>
    </rPh>
    <rPh sb="24" eb="25">
      <t>ネン</t>
    </rPh>
    <phoneticPr fontId="4"/>
  </si>
  <si>
    <t>都道府県</t>
    <rPh sb="0" eb="4">
      <t>トドウフケン</t>
    </rPh>
    <phoneticPr fontId="4"/>
  </si>
  <si>
    <t>平成30年</t>
    <rPh sb="0" eb="2">
      <t>ヘイセイ</t>
    </rPh>
    <phoneticPr fontId="4"/>
  </si>
  <si>
    <t>令和元年</t>
    <rPh sb="0" eb="2">
      <t>レイワ</t>
    </rPh>
    <rPh sb="2" eb="3">
      <t>ガン</t>
    </rPh>
    <phoneticPr fontId="4"/>
  </si>
  <si>
    <t>令和2年</t>
    <rPh sb="0" eb="2">
      <t>レイワ</t>
    </rPh>
    <phoneticPr fontId="4"/>
  </si>
  <si>
    <t>令和3年</t>
    <rPh sb="0" eb="2">
      <t>レイワ</t>
    </rPh>
    <phoneticPr fontId="4"/>
  </si>
  <si>
    <t>令和4年</t>
    <rPh sb="0" eb="2">
      <t>レイワ</t>
    </rPh>
    <phoneticPr fontId="4"/>
  </si>
  <si>
    <t>面　　　　積</t>
    <rPh sb="0" eb="1">
      <t>メン</t>
    </rPh>
    <rPh sb="5" eb="6">
      <t>セキ</t>
    </rPh>
    <phoneticPr fontId="4"/>
  </si>
  <si>
    <t>令和 4 年
10月１日現在</t>
    <rPh sb="0" eb="2">
      <t>レイワ</t>
    </rPh>
    <rPh sb="5" eb="6">
      <t>ネン</t>
    </rPh>
    <rPh sb="7" eb="10">
      <t>１０ガツ</t>
    </rPh>
    <rPh sb="11" eb="12">
      <t>ヒ</t>
    </rPh>
    <rPh sb="12" eb="13">
      <t>ゲン</t>
    </rPh>
    <rPh sb="13" eb="14">
      <t>ザイ</t>
    </rPh>
    <phoneticPr fontId="4"/>
  </si>
  <si>
    <t>10月１日現在</t>
    <rPh sb="0" eb="3">
      <t>１０ガツ</t>
    </rPh>
    <rPh sb="4" eb="5">
      <t>ヒ</t>
    </rPh>
    <rPh sb="5" eb="7">
      <t>ゲンザイ</t>
    </rPh>
    <phoneticPr fontId="4"/>
  </si>
  <si>
    <t>人</t>
    <rPh sb="0" eb="1">
      <t>ニン</t>
    </rPh>
    <phoneticPr fontId="4"/>
  </si>
  <si>
    <t>全国</t>
    <rPh sb="0" eb="2">
      <t>ゼンコク</t>
    </rPh>
    <phoneticPr fontId="4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</si>
  <si>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</si>
  <si>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</si>
  <si>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</si>
  <si>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</si>
  <si>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*</t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</si>
  <si>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</si>
  <si>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</si>
  <si>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</si>
  <si>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</si>
  <si>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</si>
  <si>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</si>
  <si>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</si>
  <si>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</si>
  <si>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</si>
  <si>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</si>
  <si>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</si>
  <si>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</si>
  <si>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</si>
  <si>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</si>
  <si>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</si>
  <si>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</si>
  <si>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</si>
  <si>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2">
      <t>シズオカ</t>
    </rPh>
    <rPh sb="2" eb="3">
      <t>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</si>
  <si>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</si>
  <si>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</si>
  <si>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</si>
  <si>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</si>
  <si>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</si>
  <si>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</si>
  <si>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</si>
  <si>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</si>
  <si>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</si>
  <si>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</si>
  <si>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</si>
  <si>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</si>
  <si>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</si>
  <si>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</si>
  <si>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</si>
  <si>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</si>
  <si>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</si>
  <si>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</si>
  <si>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</si>
  <si>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</si>
  <si>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</si>
  <si>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</si>
  <si>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</si>
  <si>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</si>
  <si>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</si>
  <si>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r>
      <t>資料：総務省統計局</t>
    </r>
    <r>
      <rPr>
        <sz val="8"/>
        <rFont val="ＭＳ 明朝"/>
        <family val="1"/>
        <charset val="128"/>
      </rPr>
      <t>、国土交通省国土地理院</t>
    </r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コクド</t>
    </rPh>
    <rPh sb="12" eb="14">
      <t>コウツウ</t>
    </rPh>
    <rPh sb="14" eb="15">
      <t>ケンセツショウ</t>
    </rPh>
    <rPh sb="15" eb="17">
      <t>コクド</t>
    </rPh>
    <rPh sb="17" eb="18">
      <t>チ</t>
    </rPh>
    <rPh sb="18" eb="19">
      <t>リ</t>
    </rPh>
    <rPh sb="19" eb="20">
      <t>イン</t>
    </rPh>
    <phoneticPr fontId="4"/>
  </si>
  <si>
    <t>注）1 人口推計</t>
    <rPh sb="0" eb="1">
      <t>チュウ</t>
    </rPh>
    <rPh sb="4" eb="6">
      <t>ジンコウ</t>
    </rPh>
    <rPh sb="6" eb="8">
      <t>スイケイ</t>
    </rPh>
    <phoneticPr fontId="4"/>
  </si>
  <si>
    <t>　　2 平成26年は、平成27年国勢調査結果による補間補正人口である。</t>
    <rPh sb="4" eb="6">
      <t>ヘイセイ</t>
    </rPh>
    <rPh sb="8" eb="9">
      <t>ネン</t>
    </rPh>
    <rPh sb="11" eb="13">
      <t>ヘイセイ</t>
    </rPh>
    <rPh sb="15" eb="16">
      <t>ネン</t>
    </rPh>
    <rPh sb="16" eb="18">
      <t>コクセイ</t>
    </rPh>
    <rPh sb="18" eb="20">
      <t>チョウサ</t>
    </rPh>
    <rPh sb="20" eb="22">
      <t>ケッカ</t>
    </rPh>
    <rPh sb="25" eb="27">
      <t>ホカン</t>
    </rPh>
    <rPh sb="27" eb="29">
      <t>ホセイ</t>
    </rPh>
    <rPh sb="29" eb="31">
      <t>ジンコウ</t>
    </rPh>
    <phoneticPr fontId="4"/>
  </si>
  <si>
    <t xml:space="preserve">    3 面積の＊は、一部境界未定のため、参考値である。</t>
    <rPh sb="6" eb="8">
      <t>メンセキ</t>
    </rPh>
    <rPh sb="12" eb="14">
      <t>イチブ</t>
    </rPh>
    <rPh sb="14" eb="16">
      <t>キョウカイ</t>
    </rPh>
    <rPh sb="16" eb="18">
      <t>ミテイ</t>
    </rPh>
    <rPh sb="22" eb="24">
      <t>サンコウ</t>
    </rPh>
    <rPh sb="24" eb="25">
      <t>アタイ</t>
    </rPh>
    <phoneticPr fontId="4"/>
  </si>
  <si>
    <t>2021 年 10 月 1 日</t>
  </si>
  <si>
    <t>現   在   人   口</t>
    <rPh sb="0" eb="1">
      <t>ウツツ</t>
    </rPh>
    <rPh sb="4" eb="5">
      <t>ザイ</t>
    </rPh>
    <phoneticPr fontId="3"/>
  </si>
  <si>
    <t>Population</t>
  </si>
  <si>
    <t>Oct. 1, 2021</t>
  </si>
  <si>
    <t>３－６ 本県転出入者の移動前及び移動後の所在地 （令和4年）</t>
    <rPh sb="4" eb="6">
      <t>ホンケン</t>
    </rPh>
    <rPh sb="6" eb="8">
      <t>テンシュツ</t>
    </rPh>
    <rPh sb="8" eb="9">
      <t>ニュウシャ</t>
    </rPh>
    <rPh sb="9" eb="10">
      <t>シャ</t>
    </rPh>
    <rPh sb="11" eb="14">
      <t>イドウマエ</t>
    </rPh>
    <rPh sb="14" eb="15">
      <t>オヨ</t>
    </rPh>
    <rPh sb="16" eb="19">
      <t>イドウゴ</t>
    </rPh>
    <rPh sb="20" eb="23">
      <t>ショザイチ</t>
    </rPh>
    <rPh sb="25" eb="27">
      <t>レイワ</t>
    </rPh>
    <rPh sb="28" eb="29">
      <t>ネン</t>
    </rPh>
    <phoneticPr fontId="4"/>
  </si>
  <si>
    <t>令和3年</t>
    <rPh sb="0" eb="2">
      <t>レイワ</t>
    </rPh>
    <rPh sb="3" eb="4">
      <t>ネン</t>
    </rPh>
    <phoneticPr fontId="4"/>
  </si>
  <si>
    <t>面積</t>
    <rPh sb="0" eb="2">
      <t>メンセキ</t>
    </rPh>
    <phoneticPr fontId="4"/>
  </si>
  <si>
    <t>令和4年</t>
    <rPh sb="0" eb="2">
      <t>レイワ</t>
    </rPh>
    <rPh sb="3" eb="4">
      <t>ネン</t>
    </rPh>
    <phoneticPr fontId="4"/>
  </si>
  <si>
    <t>他都道府県
からの転入者</t>
    <rPh sb="0" eb="1">
      <t>タ</t>
    </rPh>
    <rPh sb="1" eb="5">
      <t>トドウフケン</t>
    </rPh>
    <rPh sb="9" eb="12">
      <t>テンニュウシャ</t>
    </rPh>
    <phoneticPr fontId="4"/>
  </si>
  <si>
    <t>他都道府県
への転出者</t>
    <rPh sb="0" eb="1">
      <t>タ</t>
    </rPh>
    <rPh sb="1" eb="5">
      <t>トドウフケン</t>
    </rPh>
    <rPh sb="8" eb="11">
      <t>テンニュウシャ</t>
    </rPh>
    <phoneticPr fontId="4"/>
  </si>
  <si>
    <t>転入超過数      （▲は転出超過）</t>
    <rPh sb="0" eb="1">
      <t>テン</t>
    </rPh>
    <rPh sb="1" eb="2">
      <t>ニュウ</t>
    </rPh>
    <rPh sb="2" eb="4">
      <t>チョウカ</t>
    </rPh>
    <rPh sb="4" eb="5">
      <t>スウ</t>
    </rPh>
    <rPh sb="14" eb="16">
      <t>テンシュツ</t>
    </rPh>
    <rPh sb="16" eb="18">
      <t>チョウカ</t>
    </rPh>
    <phoneticPr fontId="4"/>
  </si>
  <si>
    <t>資料：総務省統計局「住民基本台帳人口移動報告年報」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20">
      <t>イドウ</t>
    </rPh>
    <rPh sb="20" eb="22">
      <t>ホウコク</t>
    </rPh>
    <rPh sb="22" eb="24">
      <t>ネンポウ</t>
    </rPh>
    <phoneticPr fontId="4"/>
  </si>
  <si>
    <t>３－７ 月別転出入者数 （令和4年）</t>
    <rPh sb="4" eb="6">
      <t>ツキベツ</t>
    </rPh>
    <rPh sb="6" eb="8">
      <t>テンシュツ</t>
    </rPh>
    <rPh sb="8" eb="9">
      <t>ニュウ</t>
    </rPh>
    <rPh sb="9" eb="10">
      <t>シャ</t>
    </rPh>
    <rPh sb="10" eb="11">
      <t>スウ</t>
    </rPh>
    <rPh sb="13" eb="15">
      <t>レイワ</t>
    </rPh>
    <rPh sb="16" eb="17">
      <t>ネン</t>
    </rPh>
    <phoneticPr fontId="4"/>
  </si>
  <si>
    <t>転出入</t>
    <rPh sb="0" eb="2">
      <t>テンシュツ</t>
    </rPh>
    <rPh sb="2" eb="3">
      <t>ニュウ</t>
    </rPh>
    <phoneticPr fontId="4"/>
  </si>
  <si>
    <t>1月</t>
    <rPh sb="1" eb="2">
      <t>ガツ</t>
    </rPh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</si>
  <si>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</si>
  <si>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</si>
  <si>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</si>
  <si>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</si>
  <si>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</si>
  <si>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</si>
  <si>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</si>
  <si>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</si>
  <si>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</si>
  <si>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</si>
  <si>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</si>
  <si>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人</t>
    <rPh sb="0" eb="1">
      <t>ヒト</t>
    </rPh>
    <phoneticPr fontId="4"/>
  </si>
  <si>
    <t>群馬県内での転出入</t>
    <rPh sb="0" eb="2">
      <t>グンマ</t>
    </rPh>
    <rPh sb="2" eb="4">
      <t>ケンナイ</t>
    </rPh>
    <rPh sb="6" eb="8">
      <t>テンシュツ</t>
    </rPh>
    <rPh sb="8" eb="9">
      <t>ニュウ</t>
    </rPh>
    <phoneticPr fontId="4"/>
  </si>
  <si>
    <t>他都道府県からの転入</t>
    <rPh sb="0" eb="1">
      <t>タ</t>
    </rPh>
    <rPh sb="1" eb="5">
      <t>トドウフケン</t>
    </rPh>
    <rPh sb="8" eb="10">
      <t>テンニュウ</t>
    </rPh>
    <phoneticPr fontId="4"/>
  </si>
  <si>
    <t>他都道府県への転出</t>
    <rPh sb="0" eb="1">
      <t>タ</t>
    </rPh>
    <rPh sb="1" eb="5">
      <t>トドウフケン</t>
    </rPh>
    <rPh sb="7" eb="9">
      <t>テンシュツ</t>
    </rPh>
    <phoneticPr fontId="4"/>
  </si>
  <si>
    <t>転入超過数（▲は転出超過）</t>
    <rPh sb="0" eb="1">
      <t>テン</t>
    </rPh>
    <rPh sb="1" eb="2">
      <t>ニュウ</t>
    </rPh>
    <rPh sb="2" eb="4">
      <t>チョウカ</t>
    </rPh>
    <rPh sb="4" eb="5">
      <t>スウ</t>
    </rPh>
    <rPh sb="8" eb="10">
      <t>テンシュツ</t>
    </rPh>
    <rPh sb="10" eb="12">
      <t>チョウカ</t>
    </rPh>
    <phoneticPr fontId="4"/>
  </si>
  <si>
    <t>３－８ 市町村別人口動態 （令和4年）</t>
    <rPh sb="4" eb="5">
      <t>シ</t>
    </rPh>
    <rPh sb="5" eb="7">
      <t>チョウソン</t>
    </rPh>
    <rPh sb="7" eb="8">
      <t>ベツ</t>
    </rPh>
    <rPh sb="8" eb="10">
      <t>ジンコウ</t>
    </rPh>
    <rPh sb="10" eb="12">
      <t>ドウタイ</t>
    </rPh>
    <rPh sb="14" eb="16">
      <t>レイワ</t>
    </rPh>
    <rPh sb="17" eb="18">
      <t>ネン</t>
    </rPh>
    <phoneticPr fontId="4"/>
  </si>
  <si>
    <t>出生（児）数</t>
    <rPh sb="0" eb="2">
      <t>シュッセイ</t>
    </rPh>
    <rPh sb="3" eb="4">
      <t>ジ</t>
    </rPh>
    <rPh sb="5" eb="6">
      <t>スウ</t>
    </rPh>
    <phoneticPr fontId="4"/>
  </si>
  <si>
    <r>
      <t xml:space="preserve">出生率
</t>
    </r>
    <r>
      <rPr>
        <sz val="8"/>
        <rFont val="ＭＳ 明朝"/>
        <family val="1"/>
        <charset val="128"/>
      </rPr>
      <t>(人口千対)</t>
    </r>
    <rPh sb="0" eb="3">
      <t>シュッセイリツ</t>
    </rPh>
    <rPh sb="5" eb="7">
      <t>ジンコウ</t>
    </rPh>
    <rPh sb="7" eb="8">
      <t>セン</t>
    </rPh>
    <rPh sb="8" eb="9">
      <t>タイ</t>
    </rPh>
    <phoneticPr fontId="4"/>
  </si>
  <si>
    <t>死亡（者）数</t>
    <rPh sb="0" eb="2">
      <t>シボウ</t>
    </rPh>
    <rPh sb="3" eb="4">
      <t>シャ</t>
    </rPh>
    <rPh sb="5" eb="6">
      <t>スウ</t>
    </rPh>
    <phoneticPr fontId="4"/>
  </si>
  <si>
    <r>
      <t xml:space="preserve">死亡率
</t>
    </r>
    <r>
      <rPr>
        <sz val="8"/>
        <rFont val="ＭＳ 明朝"/>
        <family val="1"/>
        <charset val="128"/>
      </rPr>
      <t>（人口千対）</t>
    </r>
    <rPh sb="0" eb="2">
      <t>シボウ</t>
    </rPh>
    <rPh sb="2" eb="3">
      <t>シュッセイリツ</t>
    </rPh>
    <rPh sb="5" eb="7">
      <t>ジンコウ</t>
    </rPh>
    <rPh sb="7" eb="8">
      <t>セン</t>
    </rPh>
    <rPh sb="8" eb="9">
      <t>タイ</t>
    </rPh>
    <phoneticPr fontId="4"/>
  </si>
  <si>
    <t>自然増加数</t>
    <rPh sb="0" eb="2">
      <t>シゼン</t>
    </rPh>
    <rPh sb="2" eb="4">
      <t>ゾウカ</t>
    </rPh>
    <rPh sb="4" eb="5">
      <t>スウ</t>
    </rPh>
    <phoneticPr fontId="4"/>
  </si>
  <si>
    <r>
      <t xml:space="preserve">自然
増加率
</t>
    </r>
    <r>
      <rPr>
        <sz val="8"/>
        <rFont val="ＭＳ 明朝"/>
        <family val="1"/>
        <charset val="128"/>
      </rPr>
      <t>(人口千対)</t>
    </r>
    <rPh sb="0" eb="2">
      <t>シゼン</t>
    </rPh>
    <rPh sb="3" eb="5">
      <t>ゾウカ</t>
    </rPh>
    <rPh sb="5" eb="6">
      <t>シュッセイリツ</t>
    </rPh>
    <rPh sb="8" eb="10">
      <t>ジンコウ</t>
    </rPh>
    <rPh sb="10" eb="11">
      <t>セン</t>
    </rPh>
    <rPh sb="11" eb="12">
      <t>タイ</t>
    </rPh>
    <phoneticPr fontId="4"/>
  </si>
  <si>
    <t>乳児
死亡数
(１歳
未満)</t>
    <rPh sb="0" eb="2">
      <t>ニュウジ</t>
    </rPh>
    <rPh sb="3" eb="6">
      <t>シボウスウ</t>
    </rPh>
    <rPh sb="8" eb="10">
      <t>１サイ</t>
    </rPh>
    <rPh sb="11" eb="13">
      <t>ミマン</t>
    </rPh>
    <phoneticPr fontId="4"/>
  </si>
  <si>
    <t>乳児
死亡率
(出生
千対)</t>
    <rPh sb="0" eb="2">
      <t>ニュウジ</t>
    </rPh>
    <rPh sb="3" eb="5">
      <t>シボウスウ</t>
    </rPh>
    <rPh sb="5" eb="6">
      <t>リツ</t>
    </rPh>
    <rPh sb="8" eb="10">
      <t>シュッセイ</t>
    </rPh>
    <rPh sb="11" eb="12">
      <t>セン</t>
    </rPh>
    <rPh sb="12" eb="13">
      <t>タイ</t>
    </rPh>
    <phoneticPr fontId="4"/>
  </si>
  <si>
    <t>新生児
死亡数
(生後４週未満)</t>
    <rPh sb="0" eb="2">
      <t>シンセイ</t>
    </rPh>
    <rPh sb="2" eb="3">
      <t>ニュウジ</t>
    </rPh>
    <rPh sb="4" eb="7">
      <t>シボウスウ</t>
    </rPh>
    <rPh sb="9" eb="11">
      <t>セイゴ</t>
    </rPh>
    <rPh sb="12" eb="13">
      <t>シュウ</t>
    </rPh>
    <rPh sb="13" eb="15">
      <t>ミマン</t>
    </rPh>
    <phoneticPr fontId="4"/>
  </si>
  <si>
    <t>新生児
死亡率
(出生
千対)</t>
    <rPh sb="0" eb="2">
      <t>シンセイ</t>
    </rPh>
    <rPh sb="2" eb="3">
      <t>ニュウジ</t>
    </rPh>
    <rPh sb="4" eb="6">
      <t>シボウスウ</t>
    </rPh>
    <rPh sb="6" eb="7">
      <t>リツ</t>
    </rPh>
    <rPh sb="9" eb="11">
      <t>シュッセイ</t>
    </rPh>
    <rPh sb="12" eb="13">
      <t>セン</t>
    </rPh>
    <rPh sb="13" eb="14">
      <t>タイ</t>
    </rPh>
    <phoneticPr fontId="4"/>
  </si>
  <si>
    <t>死産（胎）数</t>
    <rPh sb="1" eb="2">
      <t>サン</t>
    </rPh>
    <rPh sb="3" eb="4">
      <t>タイ</t>
    </rPh>
    <phoneticPr fontId="4"/>
  </si>
  <si>
    <t>死産率
(出産
千対)</t>
    <rPh sb="0" eb="1">
      <t>シボウスウ</t>
    </rPh>
    <rPh sb="1" eb="2">
      <t>サン</t>
    </rPh>
    <rPh sb="2" eb="3">
      <t>リツ</t>
    </rPh>
    <rPh sb="5" eb="6">
      <t>シュッセイ</t>
    </rPh>
    <rPh sb="6" eb="7">
      <t>サン</t>
    </rPh>
    <rPh sb="8" eb="9">
      <t>セン</t>
    </rPh>
    <rPh sb="9" eb="10">
      <t>タイ</t>
    </rPh>
    <phoneticPr fontId="4"/>
  </si>
  <si>
    <t>周産期死亡数</t>
    <rPh sb="0" eb="1">
      <t>シュウ</t>
    </rPh>
    <rPh sb="1" eb="2">
      <t>サン</t>
    </rPh>
    <rPh sb="2" eb="3">
      <t>キ</t>
    </rPh>
    <rPh sb="3" eb="5">
      <t>シボウリツ</t>
    </rPh>
    <phoneticPr fontId="4"/>
  </si>
  <si>
    <t>周産期
死亡率</t>
    <rPh sb="0" eb="1">
      <t>シュウ</t>
    </rPh>
    <rPh sb="1" eb="2">
      <t>サン</t>
    </rPh>
    <rPh sb="2" eb="3">
      <t>キ</t>
    </rPh>
    <rPh sb="5" eb="7">
      <t>シボウ</t>
    </rPh>
    <rPh sb="7" eb="8">
      <t>リツ</t>
    </rPh>
    <phoneticPr fontId="4"/>
  </si>
  <si>
    <t>婚姻
件数</t>
    <rPh sb="0" eb="2">
      <t>コンイン</t>
    </rPh>
    <rPh sb="4" eb="6">
      <t>ケンスウ</t>
    </rPh>
    <phoneticPr fontId="4"/>
  </si>
  <si>
    <t>婚姻率
(人口
千対)</t>
    <rPh sb="0" eb="2">
      <t>コンイン</t>
    </rPh>
    <rPh sb="2" eb="3">
      <t>リツ</t>
    </rPh>
    <rPh sb="5" eb="7">
      <t>ジンコウ</t>
    </rPh>
    <rPh sb="8" eb="9">
      <t>セン</t>
    </rPh>
    <rPh sb="9" eb="10">
      <t>タイ</t>
    </rPh>
    <phoneticPr fontId="4"/>
  </si>
  <si>
    <t>離婚
件数</t>
    <rPh sb="0" eb="2">
      <t>リコン</t>
    </rPh>
    <rPh sb="4" eb="6">
      <t>ケンスウ</t>
    </rPh>
    <phoneticPr fontId="4"/>
  </si>
  <si>
    <t>離婚率
(人口
千対)</t>
    <rPh sb="0" eb="2">
      <t>リコン</t>
    </rPh>
    <rPh sb="2" eb="3">
      <t>リツ</t>
    </rPh>
    <rPh sb="5" eb="7">
      <t>ジンコウ</t>
    </rPh>
    <rPh sb="8" eb="9">
      <t>セン</t>
    </rPh>
    <rPh sb="9" eb="10">
      <t>タイ</t>
    </rPh>
    <phoneticPr fontId="4"/>
  </si>
  <si>
    <t>妊娠
満12週
～19週</t>
    <rPh sb="0" eb="2">
      <t>ニンシン</t>
    </rPh>
    <rPh sb="3" eb="4">
      <t>マン</t>
    </rPh>
    <rPh sb="6" eb="7">
      <t>シュウ</t>
    </rPh>
    <rPh sb="11" eb="12">
      <t>シュウ</t>
    </rPh>
    <phoneticPr fontId="4"/>
  </si>
  <si>
    <t>妊娠
満20週
～27週</t>
    <rPh sb="0" eb="2">
      <t>ニンシン</t>
    </rPh>
    <rPh sb="3" eb="4">
      <t>マン</t>
    </rPh>
    <rPh sb="6" eb="7">
      <t>シュウ</t>
    </rPh>
    <rPh sb="11" eb="12">
      <t>シュウ</t>
    </rPh>
    <phoneticPr fontId="4"/>
  </si>
  <si>
    <t>妊娠
満28週
以上</t>
    <rPh sb="0" eb="2">
      <t>ニンシン</t>
    </rPh>
    <rPh sb="3" eb="4">
      <t>マン</t>
    </rPh>
    <rPh sb="6" eb="7">
      <t>シュウ</t>
    </rPh>
    <rPh sb="8" eb="10">
      <t>イジョウ</t>
    </rPh>
    <phoneticPr fontId="4"/>
  </si>
  <si>
    <t>不詳</t>
    <rPh sb="0" eb="2">
      <t>フショウ</t>
    </rPh>
    <phoneticPr fontId="4"/>
  </si>
  <si>
    <t>妊娠
満22週
以後の
死産</t>
    <rPh sb="0" eb="2">
      <t>ニンシン</t>
    </rPh>
    <rPh sb="3" eb="4">
      <t>マン</t>
    </rPh>
    <rPh sb="6" eb="7">
      <t>シュウ</t>
    </rPh>
    <rPh sb="8" eb="10">
      <t>イゴ</t>
    </rPh>
    <rPh sb="12" eb="14">
      <t>シザン</t>
    </rPh>
    <phoneticPr fontId="4"/>
  </si>
  <si>
    <t>早期
新生児
死亡</t>
    <rPh sb="0" eb="2">
      <t>ソウキ</t>
    </rPh>
    <rPh sb="3" eb="6">
      <t>シンセイジ</t>
    </rPh>
    <rPh sb="7" eb="9">
      <t>シボウ</t>
    </rPh>
    <phoneticPr fontId="4"/>
  </si>
  <si>
    <t>胎</t>
    <rPh sb="0" eb="1">
      <t>タイ</t>
    </rPh>
    <phoneticPr fontId="4"/>
  </si>
  <si>
    <t>件</t>
    <rPh sb="0" eb="1">
      <t>ケン</t>
    </rPh>
    <phoneticPr fontId="4"/>
  </si>
  <si>
    <t>令和３年</t>
    <rPh sb="0" eb="2">
      <t>レイワ</t>
    </rPh>
    <rPh sb="3" eb="4">
      <t>ネン</t>
    </rPh>
    <phoneticPr fontId="4"/>
  </si>
  <si>
    <t>△ 8.6</t>
  </si>
  <si>
    <t>△ 7.1</t>
  </si>
  <si>
    <t>△ 6.3</t>
  </si>
  <si>
    <t>△ 14.9</t>
  </si>
  <si>
    <t>△ 5.4</t>
  </si>
  <si>
    <t>△ 5.6</t>
  </si>
  <si>
    <t>△ 12.2</t>
  </si>
  <si>
    <t>△ 9.5</t>
  </si>
  <si>
    <t>△ 12.9</t>
  </si>
  <si>
    <t>△ 9.8</t>
  </si>
  <si>
    <t>富岡市</t>
    <rPh sb="0" eb="2">
      <t>トミオカ</t>
    </rPh>
    <rPh sb="2" eb="3">
      <t>シ</t>
    </rPh>
    <phoneticPr fontId="4"/>
  </si>
  <si>
    <t>△ 12.7</t>
  </si>
  <si>
    <t>△ 14.8</t>
  </si>
  <si>
    <t>－</t>
  </si>
  <si>
    <t>△ 7.6</t>
  </si>
  <si>
    <t>榛東村</t>
    <rPh sb="0" eb="3">
      <t>シントウムラ</t>
    </rPh>
    <phoneticPr fontId="4"/>
  </si>
  <si>
    <t>△ 4.2</t>
  </si>
  <si>
    <t>吉岡町</t>
    <rPh sb="0" eb="3">
      <t>ヨシオカマチ</t>
    </rPh>
    <phoneticPr fontId="4"/>
  </si>
  <si>
    <t>△ 0.4</t>
  </si>
  <si>
    <t>△ 27.2</t>
  </si>
  <si>
    <t>神流町</t>
    <rPh sb="0" eb="3">
      <t>カンナマチ</t>
    </rPh>
    <phoneticPr fontId="4"/>
  </si>
  <si>
    <t>△ 33.0</t>
  </si>
  <si>
    <t>下仁田町</t>
    <rPh sb="0" eb="3">
      <t>シモニタ</t>
    </rPh>
    <rPh sb="3" eb="4">
      <t>マチ</t>
    </rPh>
    <phoneticPr fontId="4"/>
  </si>
  <si>
    <t>△ 28.2</t>
  </si>
  <si>
    <t>南牧村</t>
    <rPh sb="0" eb="3">
      <t>ナンモクムラ</t>
    </rPh>
    <phoneticPr fontId="4"/>
  </si>
  <si>
    <t>△ 31.3</t>
  </si>
  <si>
    <t>甘楽町</t>
    <rPh sb="0" eb="3">
      <t>カンラマチ</t>
    </rPh>
    <phoneticPr fontId="4"/>
  </si>
  <si>
    <t>△ 14.2</t>
  </si>
  <si>
    <t>長野原町</t>
    <rPh sb="0" eb="4">
      <t>ナガノハラマチ</t>
    </rPh>
    <phoneticPr fontId="4"/>
  </si>
  <si>
    <t>△ 13.7</t>
  </si>
  <si>
    <t>△ 15.5</t>
  </si>
  <si>
    <t>草津町</t>
    <rPh sb="0" eb="2">
      <t>クサツ</t>
    </rPh>
    <rPh sb="2" eb="3">
      <t>マチ</t>
    </rPh>
    <phoneticPr fontId="4"/>
  </si>
  <si>
    <t>△ 18.4</t>
  </si>
  <si>
    <t>△ 15.9</t>
  </si>
  <si>
    <t>△ 18.2</t>
  </si>
  <si>
    <t>片品村</t>
    <rPh sb="0" eb="3">
      <t>カタシナムラ</t>
    </rPh>
    <phoneticPr fontId="4"/>
  </si>
  <si>
    <t>△ 17.1</t>
  </si>
  <si>
    <t>川場村</t>
    <rPh sb="0" eb="3">
      <t>カワバムラ</t>
    </rPh>
    <phoneticPr fontId="4"/>
  </si>
  <si>
    <t>△ 11.5</t>
  </si>
  <si>
    <t>昭和村</t>
    <rPh sb="0" eb="2">
      <t>ショウワ</t>
    </rPh>
    <rPh sb="2" eb="3">
      <t>ムラ</t>
    </rPh>
    <phoneticPr fontId="4"/>
  </si>
  <si>
    <t>△ 10.7</t>
  </si>
  <si>
    <t>みなかみ町</t>
    <rPh sb="4" eb="5">
      <t>マチ</t>
    </rPh>
    <phoneticPr fontId="4"/>
  </si>
  <si>
    <t>△ 17.6</t>
  </si>
  <si>
    <t>△ 4.6</t>
  </si>
  <si>
    <t>板倉町</t>
    <rPh sb="0" eb="3">
      <t>イタクラマチ</t>
    </rPh>
    <phoneticPr fontId="4"/>
  </si>
  <si>
    <t>△ 13.1</t>
  </si>
  <si>
    <t>明和町</t>
    <rPh sb="0" eb="3">
      <t>メイワマチ</t>
    </rPh>
    <phoneticPr fontId="4"/>
  </si>
  <si>
    <t>△ 8.1</t>
  </si>
  <si>
    <t>大泉町</t>
    <rPh sb="0" eb="3">
      <t>オオイズミマチ</t>
    </rPh>
    <phoneticPr fontId="4"/>
  </si>
  <si>
    <t>△ 5.1</t>
  </si>
  <si>
    <t>邑楽町</t>
    <rPh sb="0" eb="2">
      <t>オウラ</t>
    </rPh>
    <rPh sb="2" eb="3">
      <t>マチ</t>
    </rPh>
    <phoneticPr fontId="4"/>
  </si>
  <si>
    <t>△ 9.9</t>
  </si>
  <si>
    <t>資料：人口動態統計（厚生労働省の調査票情報を元に群馬県独自に集計）</t>
    <rPh sb="0" eb="2">
      <t>シリョウ</t>
    </rPh>
    <rPh sb="10" eb="12">
      <t>コウセイ</t>
    </rPh>
    <rPh sb="12" eb="15">
      <t>ロウドウショウ</t>
    </rPh>
    <rPh sb="16" eb="19">
      <t>チョウサヒョウ</t>
    </rPh>
    <rPh sb="19" eb="21">
      <t>ジョウホウ</t>
    </rPh>
    <rPh sb="22" eb="23">
      <t>モト</t>
    </rPh>
    <rPh sb="24" eb="27">
      <t>グンマケン</t>
    </rPh>
    <rPh sb="27" eb="29">
      <t>ドクジ</t>
    </rPh>
    <rPh sb="30" eb="32">
      <t>シュウケイ</t>
    </rPh>
    <phoneticPr fontId="4"/>
  </si>
  <si>
    <t>注）1 死産率は、死産数を出産数（死産数＋出生数）で除したものである。</t>
    <rPh sb="0" eb="1">
      <t>チュウイ</t>
    </rPh>
    <rPh sb="4" eb="7">
      <t>シザンリツ</t>
    </rPh>
    <rPh sb="9" eb="11">
      <t>シザン</t>
    </rPh>
    <rPh sb="11" eb="12">
      <t>カズ</t>
    </rPh>
    <rPh sb="13" eb="16">
      <t>シュッサンスウ</t>
    </rPh>
    <rPh sb="17" eb="19">
      <t>シザン</t>
    </rPh>
    <rPh sb="19" eb="20">
      <t>カズ</t>
    </rPh>
    <rPh sb="21" eb="24">
      <t>シュッショウスウ</t>
    </rPh>
    <rPh sb="26" eb="27">
      <t>ジョ</t>
    </rPh>
    <phoneticPr fontId="4"/>
  </si>
  <si>
    <t xml:space="preserve">    2 周産期死亡率は、周産期死亡数を出産数（出生数＋妊娠満22週以後の死産数）で除したものである。</t>
    <rPh sb="6" eb="7">
      <t>シュウ</t>
    </rPh>
    <rPh sb="7" eb="8">
      <t>サン</t>
    </rPh>
    <rPh sb="8" eb="9">
      <t>キ</t>
    </rPh>
    <rPh sb="9" eb="12">
      <t>シボウリツ</t>
    </rPh>
    <rPh sb="14" eb="15">
      <t>シュウ</t>
    </rPh>
    <rPh sb="15" eb="16">
      <t>サン</t>
    </rPh>
    <rPh sb="16" eb="17">
      <t>キ</t>
    </rPh>
    <rPh sb="17" eb="20">
      <t>シボウスウ</t>
    </rPh>
    <rPh sb="21" eb="23">
      <t>シュッサン</t>
    </rPh>
    <rPh sb="23" eb="24">
      <t>カズ</t>
    </rPh>
    <rPh sb="25" eb="27">
      <t>シュッセイ</t>
    </rPh>
    <rPh sb="27" eb="28">
      <t>スウ</t>
    </rPh>
    <rPh sb="29" eb="31">
      <t>ニンシン</t>
    </rPh>
    <rPh sb="31" eb="32">
      <t>マン</t>
    </rPh>
    <rPh sb="34" eb="35">
      <t>シュウ</t>
    </rPh>
    <rPh sb="35" eb="36">
      <t>イコウ</t>
    </rPh>
    <rPh sb="36" eb="37">
      <t>ゴ</t>
    </rPh>
    <rPh sb="38" eb="40">
      <t>シザン</t>
    </rPh>
    <rPh sb="40" eb="41">
      <t>スウ</t>
    </rPh>
    <rPh sb="43" eb="44">
      <t>ジョ</t>
    </rPh>
    <phoneticPr fontId="4"/>
  </si>
  <si>
    <t>年</t>
    <rPh sb="0" eb="1">
      <t>ネン</t>
    </rPh>
    <phoneticPr fontId="4"/>
  </si>
  <si>
    <t>出生率
（人口千対）</t>
    <rPh sb="0" eb="3">
      <t>シュッセイリツ</t>
    </rPh>
    <rPh sb="5" eb="7">
      <t>ジンコウ</t>
    </rPh>
    <rPh sb="7" eb="8">
      <t>セン</t>
    </rPh>
    <rPh sb="8" eb="9">
      <t>タイ</t>
    </rPh>
    <phoneticPr fontId="4"/>
  </si>
  <si>
    <t>死亡率
（人口千対）</t>
    <rPh sb="0" eb="2">
      <t>シボウ</t>
    </rPh>
    <rPh sb="2" eb="3">
      <t>シュッセイリツ</t>
    </rPh>
    <rPh sb="5" eb="7">
      <t>ジンコウ</t>
    </rPh>
    <rPh sb="7" eb="8">
      <t>セン</t>
    </rPh>
    <rPh sb="8" eb="9">
      <t>タイ</t>
    </rPh>
    <phoneticPr fontId="4"/>
  </si>
  <si>
    <t>自然増加率
（人口千対）</t>
    <rPh sb="0" eb="2">
      <t>シゼン</t>
    </rPh>
    <rPh sb="2" eb="4">
      <t>ゾウカ</t>
    </rPh>
    <rPh sb="4" eb="5">
      <t>シュッセイリツ</t>
    </rPh>
    <rPh sb="7" eb="9">
      <t>ジンコウ</t>
    </rPh>
    <rPh sb="9" eb="10">
      <t>セン</t>
    </rPh>
    <rPh sb="10" eb="11">
      <t>タイ</t>
    </rPh>
    <phoneticPr fontId="4"/>
  </si>
  <si>
    <t>乳児死亡率
（出生千対）</t>
    <rPh sb="0" eb="2">
      <t>ニュウジ</t>
    </rPh>
    <rPh sb="2" eb="4">
      <t>シボウ</t>
    </rPh>
    <rPh sb="4" eb="5">
      <t>シュッセイリツ</t>
    </rPh>
    <rPh sb="7" eb="8">
      <t>シュッサン</t>
    </rPh>
    <rPh sb="8" eb="9">
      <t>ナマ</t>
    </rPh>
    <rPh sb="9" eb="10">
      <t>セン</t>
    </rPh>
    <rPh sb="10" eb="11">
      <t>タイ</t>
    </rPh>
    <phoneticPr fontId="4"/>
  </si>
  <si>
    <t>死産率
（出産千対）</t>
    <rPh sb="0" eb="1">
      <t>シボウ</t>
    </rPh>
    <rPh sb="1" eb="2">
      <t>サン</t>
    </rPh>
    <rPh sb="2" eb="3">
      <t>シュッセイリツ</t>
    </rPh>
    <rPh sb="5" eb="7">
      <t>シュッサン</t>
    </rPh>
    <rPh sb="7" eb="8">
      <t>セン</t>
    </rPh>
    <rPh sb="8" eb="9">
      <t>タイ</t>
    </rPh>
    <phoneticPr fontId="4"/>
  </si>
  <si>
    <t>婚姻率
（人口千対）</t>
    <rPh sb="0" eb="2">
      <t>コンイン</t>
    </rPh>
    <rPh sb="2" eb="3">
      <t>シュッセイリツ</t>
    </rPh>
    <rPh sb="5" eb="7">
      <t>ジンコウ</t>
    </rPh>
    <rPh sb="7" eb="8">
      <t>セン</t>
    </rPh>
    <rPh sb="8" eb="9">
      <t>タイ</t>
    </rPh>
    <phoneticPr fontId="4"/>
  </si>
  <si>
    <t>離婚率
（人口千対）</t>
    <rPh sb="0" eb="2">
      <t>リコン</t>
    </rPh>
    <rPh sb="2" eb="3">
      <t>シュッセイリツ</t>
    </rPh>
    <rPh sb="5" eb="7">
      <t>ジンコウ</t>
    </rPh>
    <rPh sb="7" eb="8">
      <t>セン</t>
    </rPh>
    <rPh sb="8" eb="9">
      <t>タイ</t>
    </rPh>
    <phoneticPr fontId="4"/>
  </si>
  <si>
    <t>県</t>
    <rPh sb="0" eb="1">
      <t>ケン</t>
    </rPh>
    <phoneticPr fontId="4"/>
  </si>
  <si>
    <t>30年</t>
    <rPh sb="2" eb="3">
      <t>ネン</t>
    </rPh>
    <phoneticPr fontId="4"/>
  </si>
  <si>
    <t>元年</t>
    <rPh sb="0" eb="2">
      <t>ガンネン</t>
    </rPh>
    <phoneticPr fontId="4"/>
  </si>
  <si>
    <t>資料：人口動態統計(厚生労働省)</t>
    <rPh sb="0" eb="2">
      <t>シリョウ</t>
    </rPh>
    <rPh sb="10" eb="12">
      <t>コウセイ</t>
    </rPh>
    <rPh sb="12" eb="15">
      <t>ロウドウショウ</t>
    </rPh>
    <phoneticPr fontId="4"/>
  </si>
  <si>
    <t>３－９ 人口動態発生比率 （平成30年～令和4年）</t>
    <rPh sb="4" eb="6">
      <t>ジンコウ</t>
    </rPh>
    <rPh sb="6" eb="8">
      <t>ドウタイ</t>
    </rPh>
    <rPh sb="8" eb="10">
      <t>ハッセイ</t>
    </rPh>
    <rPh sb="10" eb="12">
      <t>ヒリツ</t>
    </rPh>
    <rPh sb="14" eb="16">
      <t>ヘイセイ</t>
    </rPh>
    <rPh sb="18" eb="19">
      <t>ネン</t>
    </rPh>
    <rPh sb="20" eb="22">
      <t>レイワ</t>
    </rPh>
    <rPh sb="23" eb="24">
      <t>ネン</t>
    </rPh>
    <phoneticPr fontId="4"/>
  </si>
  <si>
    <t>総　　　数</t>
    <rPh sb="0" eb="1">
      <t>ソウ</t>
    </rPh>
    <rPh sb="4" eb="5">
      <t>スウ</t>
    </rPh>
    <phoneticPr fontId="4"/>
  </si>
  <si>
    <t>中　　　国</t>
    <rPh sb="0" eb="1">
      <t>ナカ</t>
    </rPh>
    <rPh sb="4" eb="5">
      <t>クニ</t>
    </rPh>
    <phoneticPr fontId="4"/>
  </si>
  <si>
    <t>ベトナム</t>
    <phoneticPr fontId="4"/>
  </si>
  <si>
    <t>韓　　　国</t>
    <phoneticPr fontId="4"/>
  </si>
  <si>
    <t>フィリピン</t>
    <phoneticPr fontId="4"/>
  </si>
  <si>
    <t>ブラジル</t>
    <phoneticPr fontId="4"/>
  </si>
  <si>
    <t>ネパール</t>
    <phoneticPr fontId="4"/>
  </si>
  <si>
    <t>インドネシア</t>
    <phoneticPr fontId="4"/>
  </si>
  <si>
    <t>米　　　国</t>
    <rPh sb="0" eb="1">
      <t>ベイ</t>
    </rPh>
    <rPh sb="4" eb="5">
      <t>クニ</t>
    </rPh>
    <phoneticPr fontId="4"/>
  </si>
  <si>
    <t>台　　　湾</t>
    <rPh sb="0" eb="1">
      <t>ダイ</t>
    </rPh>
    <rPh sb="4" eb="5">
      <t>ワン</t>
    </rPh>
    <phoneticPr fontId="4"/>
  </si>
  <si>
    <t>タ　　　イ</t>
    <phoneticPr fontId="4"/>
  </si>
  <si>
    <t>そ の 他</t>
    <rPh sb="4" eb="5">
      <t>ホカ</t>
    </rPh>
    <phoneticPr fontId="4"/>
  </si>
  <si>
    <t>平成30年</t>
    <rPh sb="0" eb="2">
      <t>ヘイセイ</t>
    </rPh>
    <rPh sb="4" eb="5">
      <t>ネン</t>
    </rPh>
    <phoneticPr fontId="4"/>
  </si>
  <si>
    <t>…</t>
    <phoneticPr fontId="4"/>
  </si>
  <si>
    <t>元年</t>
    <rPh sb="0" eb="1">
      <t>ガン</t>
    </rPh>
    <rPh sb="1" eb="2">
      <t>ネン</t>
    </rPh>
    <phoneticPr fontId="4"/>
  </si>
  <si>
    <t xml:space="preserve"> 2</t>
    <phoneticPr fontId="4"/>
  </si>
  <si>
    <t xml:space="preserve"> 3</t>
  </si>
  <si>
    <t xml:space="preserve"> 4</t>
    <phoneticPr fontId="4"/>
  </si>
  <si>
    <t>資料：法務省｢在留外国人統計｣</t>
    <rPh sb="0" eb="2">
      <t>シリョウ</t>
    </rPh>
    <rPh sb="3" eb="6">
      <t>ホウムショウ</t>
    </rPh>
    <rPh sb="7" eb="9">
      <t>ザイリュウ</t>
    </rPh>
    <rPh sb="9" eb="12">
      <t>ガイコクジン</t>
    </rPh>
    <rPh sb="12" eb="14">
      <t>トウケイ</t>
    </rPh>
    <phoneticPr fontId="4"/>
  </si>
  <si>
    <t>※ 集計方法の変更により、令和3年から項目が異なります。</t>
    <rPh sb="2" eb="4">
      <t>シュウケイ</t>
    </rPh>
    <rPh sb="4" eb="6">
      <t>ホウホウ</t>
    </rPh>
    <rPh sb="7" eb="9">
      <t>ヘンコウ</t>
    </rPh>
    <rPh sb="13" eb="15">
      <t>レイワ</t>
    </rPh>
    <rPh sb="16" eb="17">
      <t>ネン</t>
    </rPh>
    <rPh sb="19" eb="21">
      <t>コウモク</t>
    </rPh>
    <rPh sb="22" eb="23">
      <t>コト</t>
    </rPh>
    <phoneticPr fontId="4"/>
  </si>
  <si>
    <t>３－１０ 国籍別在留外国人数 （平成30年～令和4年12月末）</t>
    <rPh sb="5" eb="7">
      <t>コクセキ</t>
    </rPh>
    <rPh sb="7" eb="8">
      <t>ベツ</t>
    </rPh>
    <rPh sb="8" eb="10">
      <t>ザイリュウ</t>
    </rPh>
    <rPh sb="10" eb="13">
      <t>ガイコクジン</t>
    </rPh>
    <rPh sb="13" eb="14">
      <t>スウ</t>
    </rPh>
    <rPh sb="16" eb="18">
      <t>ヘイセイ</t>
    </rPh>
    <rPh sb="20" eb="21">
      <t>ネン</t>
    </rPh>
    <rPh sb="22" eb="24">
      <t>レイワ</t>
    </rPh>
    <rPh sb="25" eb="26">
      <t>ネン</t>
    </rPh>
    <rPh sb="28" eb="29">
      <t>ガツ</t>
    </rPh>
    <rPh sb="29" eb="30">
      <t>マツ</t>
    </rPh>
    <phoneticPr fontId="4"/>
  </si>
  <si>
    <t>３－１１ 市町村・産業大分類・男女別15歳以上の就業者数 （令和2年10月1日）</t>
    <rPh sb="5" eb="8">
      <t>シチョウソン</t>
    </rPh>
    <rPh sb="9" eb="11">
      <t>サンギョウ</t>
    </rPh>
    <rPh sb="11" eb="12">
      <t>ダイ</t>
    </rPh>
    <rPh sb="12" eb="13">
      <t>ブンベツ</t>
    </rPh>
    <rPh sb="13" eb="14">
      <t>ルイ</t>
    </rPh>
    <rPh sb="15" eb="17">
      <t>ダンジョ</t>
    </rPh>
    <rPh sb="17" eb="18">
      <t>ベツ</t>
    </rPh>
    <rPh sb="20" eb="21">
      <t>サイ</t>
    </rPh>
    <rPh sb="21" eb="23">
      <t>イジョウ</t>
    </rPh>
    <rPh sb="24" eb="27">
      <t>シュウギョウシャ</t>
    </rPh>
    <rPh sb="27" eb="28">
      <t>スウ</t>
    </rPh>
    <rPh sb="30" eb="32">
      <t>レイワ</t>
    </rPh>
    <rPh sb="33" eb="34">
      <t>ネン</t>
    </rPh>
    <rPh sb="36" eb="37">
      <t>ガツ</t>
    </rPh>
    <rPh sb="38" eb="39">
      <t>ニチ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</si>
  <si>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</si>
  <si>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</si>
  <si>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</si>
  <si>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</si>
  <si>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</si>
  <si>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</si>
  <si>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
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4"/>
  </si>
  <si>
    <t>情報通信業</t>
    <rPh sb="0" eb="4">
      <t>ジョウホウツウシン</t>
    </rPh>
    <rPh sb="4" eb="5">
      <t>ギョウ</t>
    </rPh>
    <phoneticPr fontId="4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</si>
  <si>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</si>
  <si>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 ,小売業　</t>
    <rPh sb="0" eb="2">
      <t>オロシウリ</t>
    </rPh>
    <rPh sb="2" eb="3">
      <t>ギョウ</t>
    </rPh>
    <rPh sb="5" eb="7">
      <t>コウ</t>
    </rPh>
    <rPh sb="7" eb="8">
      <t>ギョウ</t>
    </rPh>
    <phoneticPr fontId="4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</si>
  <si>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</si>
  <si>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</si>
  <si>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</si>
  <si>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</si>
  <si>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</si>
  <si>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</si>
  <si>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</si>
  <si>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複合サービス業</t>
    <rPh sb="0" eb="2">
      <t>フクゴウ</t>
    </rPh>
    <rPh sb="6" eb="7">
      <t>ギョウ</t>
    </rPh>
    <phoneticPr fontId="4"/>
  </si>
  <si>
    <t>サービス業（他に分類されないもの）</t>
    <rPh sb="0" eb="5">
      <t>サービスギョウ</t>
    </rPh>
    <rPh sb="6" eb="7">
      <t>タ</t>
    </rPh>
    <rPh sb="8" eb="10">
      <t>ブンルイ</t>
    </rPh>
    <phoneticPr fontId="4"/>
  </si>
  <si>
    <t>公務(他に分類
されるものを除く)</t>
    <rPh sb="0" eb="2">
      <t>コウム</t>
    </rPh>
    <rPh sb="3" eb="4">
      <t>タ</t>
    </rPh>
    <rPh sb="5" eb="7">
      <t>ブンルイ</t>
    </rPh>
    <rPh sb="14" eb="15">
      <t>ノゾ</t>
    </rPh>
    <phoneticPr fontId="4"/>
  </si>
  <si>
    <t>分類不能の
産         業</t>
    <rPh sb="0" eb="2">
      <t>ブンルイ</t>
    </rPh>
    <rPh sb="2" eb="4">
      <t>フノウ</t>
    </rPh>
    <rPh sb="6" eb="7">
      <t>サン</t>
    </rPh>
    <rPh sb="16" eb="17">
      <t>ギョウ</t>
    </rPh>
    <phoneticPr fontId="4"/>
  </si>
  <si>
    <t>平成27年</t>
    <rPh sb="0" eb="2">
      <t>ヘイセイ</t>
    </rPh>
    <rPh sb="4" eb="5">
      <t>９ネン</t>
    </rPh>
    <phoneticPr fontId="4"/>
  </si>
  <si>
    <t>令和2年</t>
    <rPh sb="0" eb="2">
      <t>レイワ</t>
    </rPh>
    <rPh sb="3" eb="4">
      <t>９ネン</t>
    </rPh>
    <phoneticPr fontId="4"/>
  </si>
  <si>
    <t>神流町</t>
    <rPh sb="0" eb="1">
      <t>カミ</t>
    </rPh>
    <rPh sb="1" eb="2">
      <t>リュウ</t>
    </rPh>
    <rPh sb="2" eb="3">
      <t>マチ</t>
    </rPh>
    <phoneticPr fontId="4"/>
  </si>
  <si>
    <t>東吾妻町</t>
    <rPh sb="0" eb="4">
      <t>ヒガシアガツママチ</t>
    </rPh>
    <phoneticPr fontId="4"/>
  </si>
  <si>
    <t>資料：総務省統計局「令和2年国勢調査結果」</t>
    <rPh sb="0" eb="2">
      <t>シリョウ</t>
    </rPh>
    <rPh sb="3" eb="5">
      <t>ソウムチョウ</t>
    </rPh>
    <rPh sb="5" eb="6">
      <t>ショウ</t>
    </rPh>
    <rPh sb="6" eb="8">
      <t>トウケイキョク</t>
    </rPh>
    <rPh sb="8" eb="9">
      <t>キョク</t>
    </rPh>
    <rPh sb="10" eb="12">
      <t>レイワ</t>
    </rPh>
    <rPh sb="13" eb="14">
      <t>７ネン</t>
    </rPh>
    <rPh sb="14" eb="16">
      <t>コクセイ</t>
    </rPh>
    <rPh sb="16" eb="18">
      <t>チョウサ</t>
    </rPh>
    <rPh sb="18" eb="20">
      <t>ケッカ</t>
    </rPh>
    <phoneticPr fontId="4"/>
  </si>
  <si>
    <t>３－１２ 市町村・年齢(５歳階級)別人口 （令和4年10月1日）</t>
    <rPh sb="5" eb="8">
      <t>シチョウソン</t>
    </rPh>
    <rPh sb="9" eb="11">
      <t>ネンレイ</t>
    </rPh>
    <rPh sb="13" eb="14">
      <t>サイ</t>
    </rPh>
    <rPh sb="14" eb="16">
      <t>カイキュウ</t>
    </rPh>
    <rPh sb="17" eb="18">
      <t>ベツ</t>
    </rPh>
    <rPh sb="18" eb="20">
      <t>ジンコウ</t>
    </rPh>
    <rPh sb="22" eb="24">
      <t>レイワ</t>
    </rPh>
    <rPh sb="26" eb="27">
      <t>ガツ</t>
    </rPh>
    <rPh sb="28" eb="29">
      <t>ニチ</t>
    </rPh>
    <phoneticPr fontId="4"/>
  </si>
  <si>
    <t>　</t>
    <phoneticPr fontId="4"/>
  </si>
  <si>
    <t xml:space="preserve"> 0～ 4歳</t>
    <rPh sb="5" eb="6">
      <t>サイ</t>
    </rPh>
    <phoneticPr fontId="4"/>
  </si>
  <si>
    <t xml:space="preserve"> 5～ 9歳</t>
    <rPh sb="5" eb="6">
      <t>サイ</t>
    </rPh>
    <phoneticPr fontId="4"/>
  </si>
  <si>
    <t>10～14歳</t>
    <rPh sb="5" eb="6">
      <t>サイ</t>
    </rPh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</si>
  <si>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</si>
  <si>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</si>
  <si>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</si>
  <si>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</si>
  <si>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</si>
  <si>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</si>
  <si>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</si>
  <si>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</si>
  <si>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</si>
  <si>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</si>
  <si>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</si>
  <si>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</si>
  <si>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</si>
  <si>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</si>
  <si>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phoneticPr fontId="4"/>
  </si>
  <si>
    <t>90～94歳</t>
    <phoneticPr fontId="4"/>
  </si>
  <si>
    <t>95～99歳</t>
    <phoneticPr fontId="4"/>
  </si>
  <si>
    <t>100歳以上</t>
    <rPh sb="4" eb="6">
      <t>イジョウ</t>
    </rPh>
    <phoneticPr fontId="4"/>
  </si>
  <si>
    <t>年齢不詳</t>
    <rPh sb="0" eb="2">
      <t>ネンレイ</t>
    </rPh>
    <rPh sb="2" eb="4">
      <t>フショウ</t>
    </rPh>
    <phoneticPr fontId="4"/>
  </si>
  <si>
    <t>令和3年</t>
    <rPh sb="0" eb="2">
      <t>レイワ</t>
    </rPh>
    <rPh sb="3" eb="4">
      <t>９ネン</t>
    </rPh>
    <phoneticPr fontId="4"/>
  </si>
  <si>
    <t>令和4年</t>
    <rPh sb="0" eb="2">
      <t>レイワ</t>
    </rPh>
    <rPh sb="3" eb="4">
      <t>９ネン</t>
    </rPh>
    <phoneticPr fontId="4"/>
  </si>
  <si>
    <t>邑楽町</t>
    <rPh sb="0" eb="3">
      <t>オウラマチ</t>
    </rPh>
    <phoneticPr fontId="4"/>
  </si>
  <si>
    <t>資料：県統計課「群馬県年齢別人口統計調査」</t>
    <rPh sb="0" eb="2">
      <t>シリョウ</t>
    </rPh>
    <rPh sb="3" eb="4">
      <t>ケン</t>
    </rPh>
    <rPh sb="4" eb="7">
      <t>トウケイカ</t>
    </rPh>
    <rPh sb="8" eb="11">
      <t>グンマケン</t>
    </rPh>
    <rPh sb="11" eb="14">
      <t>ネンレイベツ</t>
    </rPh>
    <rPh sb="14" eb="16">
      <t>ジンコウ</t>
    </rPh>
    <rPh sb="16" eb="18">
      <t>トウケイ</t>
    </rPh>
    <rPh sb="18" eb="20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</si>
</sst>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176" formatCode="#,##0.0;[Red]\-#,##0.0"/>
    <numFmt numFmtId="177" formatCode="#,##0;&quot;△ &quot;#,##0"/>
    <numFmt numFmtId="178" formatCode="#,##0.0;&quot;△ &quot;#,##0.0"/>
    <numFmt numFmtId="179" formatCode="0.0;&quot;△ &quot;0.0"/>
    <numFmt numFmtId="180" formatCode="0.0_ "/>
    <numFmt numFmtId="181" formatCode="0.00_ "/>
    <numFmt numFmtId="182" formatCode="#,##0.0_ ;[Red]\-#,##0.0\ "/>
    <numFmt numFmtId="183" formatCode="##,###,##0.00;&quot;-&quot;#,###,##0.00"/>
    <numFmt numFmtId="184" formatCode="\1\)\ #,###,###,##0.00;\a\ \-###,###,##0.00"/>
    <numFmt numFmtId="185" formatCode="\ #,###,###,##0.00;\ \-###,###,##0.00"/>
    <numFmt numFmtId="186" formatCode="\a\)\ ##,###,##0.00;\a\)\ &quot;-&quot;#,###,##0.00"/>
    <numFmt numFmtId="187" formatCode="\ ##,###,##0.00;\ &quot;-&quot;#,###,##0.00"/>
    <numFmt numFmtId="188" formatCode="#,###,###,##0.00;&quot; -&quot;###,###,##0.00"/>
    <numFmt numFmtId="189" formatCode="#,##0.00_ "/>
    <numFmt numFmtId="190" formatCode="#,##0_ ;[Red]\-#,##0\ "/>
    <numFmt numFmtId="191" formatCode="0.00;&quot;△ &quot;0.00"/>
    <numFmt numFmtId="192" formatCode="#,##0_ "/>
    <numFmt numFmtId="193" formatCode="0_ "/>
    <numFmt numFmtId="194" formatCode="#,##0.00;&quot;△ &quot;#,##0.00"/>
    <numFmt numFmtId="195" formatCode="0.0_);\(0.0\)"/>
    <numFmt numFmtId="196" formatCode="0;&quot;△ &quot;0"/>
    <numFmt numFmtId="197" formatCode="#,##0_);\(#,##0\)"/>
    <numFmt numFmtId="198" formatCode="\ ###,###,###,###,##0;&quot;-&quot;###,###,###,###,##0"/>
    <numFmt numFmtId="199" formatCode="#,##0.00_);\(#,##0.00\)"/>
    <numFmt numFmtId="200" formatCode="#,##0;&quot;▲ &quot;#,##0"/>
    <numFmt numFmtId="201" formatCode="###,###,##0;&quot;-&quot;##,###,##0"/>
    <numFmt numFmtId="202" formatCode="0;&quot;▲ &quot;0"/>
    <numFmt numFmtId="203" formatCode="#,##0.00000;&quot;△ &quot;#,##0.00000"/>
    <numFmt numFmtId="204" formatCode="0.0_);[Red]\(0.0\)"/>
    <numFmt numFmtId="205" formatCode="#,##0.0"/>
    <numFmt numFmtId="206" formatCode="0_);[Red]\(0\)"/>
    <numFmt numFmtId="207" formatCode="#,###,##0;&quot; -&quot;###,##0"/>
    <numFmt numFmtId="208" formatCode="#,##0.0;&quot;△ &quot;#,##0.0;&quot;-&quot;"/>
    <numFmt numFmtId="209" formatCode="#,##0;&quot;△ &quot;#,##0;&quot;-&quot;"/>
    <numFmt numFmtId="210" formatCode="#,##0.00;&quot;△ &quot;#,##0.00;&quot;-&quot;"/>
    <numFmt numFmtId="211" formatCode="0.0;;&quot;－&quot;"/>
    <numFmt numFmtId="212" formatCode="#,##0;[Red]#,##0"/>
    <numFmt numFmtId="213" formatCode="0;[Red]0"/>
    <numFmt numFmtId="214" formatCode="#,##0_);[Red]\(#,##0\)"/>
    <numFmt numFmtId="215" formatCode="#,###,###,##0;&quot; -&quot;###,###,##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3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48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distributed" vertical="center" justifyLastLine="1"/>
    </xf>
    <xf numFmtId="0" fontId="3" fillId="3" borderId="2" xfId="0" applyFont="1" applyFill="1" applyBorder="1"/>
    <xf numFmtId="0" fontId="3" fillId="3" borderId="3" xfId="0" applyFont="1" applyFill="1" applyBorder="1"/>
    <xf numFmtId="0" fontId="3" fillId="0" borderId="0" xfId="0" applyFont="1" applyFill="1"/>
    <xf numFmtId="0" fontId="6" fillId="0" borderId="0" xfId="0" applyFont="1" applyAlignment="1">
      <alignment vertical="top"/>
    </xf>
    <xf numFmtId="0" fontId="3" fillId="0" borderId="1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distributed" vertical="center"/>
    </xf>
    <xf numFmtId="0" fontId="7" fillId="0" borderId="0" xfId="0" applyFont="1"/>
    <xf numFmtId="177" fontId="3" fillId="0" borderId="0" xfId="0" applyNumberFormat="1" applyFont="1"/>
    <xf numFmtId="180" fontId="3" fillId="0" borderId="0" xfId="0" applyNumberFormat="1" applyFont="1"/>
    <xf numFmtId="0" fontId="3" fillId="3" borderId="3" xfId="0" applyFont="1" applyFill="1" applyBorder="1" applyAlignment="1">
      <alignment horizontal="right" vertical="center"/>
    </xf>
    <xf numFmtId="38" fontId="3" fillId="0" borderId="0" xfId="0" applyNumberFormat="1" applyFont="1"/>
    <xf numFmtId="177" fontId="3" fillId="0" borderId="1" xfId="1" applyNumberFormat="1" applyFont="1" applyFill="1" applyBorder="1" applyAlignment="1">
      <alignment horizontal="right" vertical="center" wrapText="1"/>
    </xf>
    <xf numFmtId="178" fontId="3" fillId="0" borderId="1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5" fillId="3" borderId="2" xfId="0" applyFont="1" applyFill="1" applyBorder="1" applyAlignment="1">
      <alignment horizontal="distributed" vertical="center"/>
    </xf>
    <xf numFmtId="0" fontId="5" fillId="0" borderId="0" xfId="0" applyFont="1"/>
    <xf numFmtId="179" fontId="3" fillId="0" borderId="1" xfId="1" applyNumberFormat="1" applyFont="1" applyFill="1" applyBorder="1" applyAlignment="1">
      <alignment horizontal="right" vertical="center" wrapText="1"/>
    </xf>
    <xf numFmtId="38" fontId="3" fillId="0" borderId="1" xfId="1" applyFont="1" applyFill="1" applyBorder="1" applyAlignment="1">
      <alignment horizontal="right" vertical="center"/>
    </xf>
    <xf numFmtId="182" fontId="3" fillId="0" borderId="1" xfId="1" applyNumberFormat="1" applyFont="1" applyFill="1" applyBorder="1" applyAlignment="1">
      <alignment wrapText="1"/>
    </xf>
    <xf numFmtId="38" fontId="3" fillId="0" borderId="1" xfId="1" applyFont="1" applyFill="1" applyBorder="1"/>
    <xf numFmtId="49" fontId="11" fillId="0" borderId="0" xfId="0" applyNumberFormat="1" applyFont="1" applyFill="1" applyBorder="1" applyAlignment="1" applyProtection="1">
      <alignment horizontal="distributed" vertical="top" justifyLastLine="1"/>
    </xf>
    <xf numFmtId="177" fontId="3" fillId="0" borderId="0" xfId="1" applyNumberFormat="1" applyFont="1" applyFill="1" applyBorder="1" applyAlignment="1">
      <alignment horizontal="right" vertical="center" wrapText="1"/>
    </xf>
    <xf numFmtId="183" fontId="8" fillId="0" borderId="0" xfId="0" applyNumberFormat="1" applyFont="1" applyFill="1" applyBorder="1" applyAlignment="1" applyProtection="1">
      <alignment horizontal="right"/>
    </xf>
    <xf numFmtId="180" fontId="12" fillId="0" borderId="0" xfId="0" applyNumberFormat="1" applyFont="1" applyBorder="1"/>
    <xf numFmtId="184" fontId="8" fillId="0" borderId="0" xfId="0" applyNumberFormat="1" applyFont="1" applyFill="1" applyBorder="1" applyAlignment="1" applyProtection="1">
      <alignment horizontal="right"/>
    </xf>
    <xf numFmtId="38" fontId="3" fillId="0" borderId="0" xfId="1" applyFont="1" applyFill="1" applyBorder="1"/>
    <xf numFmtId="185" fontId="9" fillId="0" borderId="0" xfId="2" quotePrefix="1" applyNumberFormat="1" applyFont="1" applyFill="1" applyBorder="1" applyAlignment="1" applyProtection="1">
      <alignment horizontal="right"/>
    </xf>
    <xf numFmtId="38" fontId="5" fillId="0" borderId="0" xfId="1" applyFont="1" applyFill="1" applyBorder="1"/>
    <xf numFmtId="4" fontId="13" fillId="0" borderId="0" xfId="0" applyNumberFormat="1" applyFont="1" applyBorder="1"/>
    <xf numFmtId="0" fontId="12" fillId="0" borderId="0" xfId="0" applyFont="1" applyBorder="1"/>
    <xf numFmtId="186" fontId="8" fillId="0" borderId="0" xfId="0" applyNumberFormat="1" applyFont="1" applyFill="1" applyBorder="1" applyAlignment="1" applyProtection="1">
      <alignment horizontal="right"/>
    </xf>
    <xf numFmtId="187" fontId="8" fillId="0" borderId="0" xfId="0" applyNumberFormat="1" applyFont="1" applyFill="1" applyBorder="1" applyAlignment="1" applyProtection="1">
      <alignment horizontal="right"/>
    </xf>
    <xf numFmtId="188" fontId="9" fillId="0" borderId="0" xfId="2" quotePrefix="1" applyNumberFormat="1" applyFont="1" applyFill="1" applyBorder="1" applyAlignment="1" applyProtection="1">
      <alignment horizontal="right"/>
    </xf>
    <xf numFmtId="0" fontId="6" fillId="3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38" fontId="5" fillId="0" borderId="1" xfId="1" applyFont="1" applyFill="1" applyBorder="1"/>
    <xf numFmtId="182" fontId="5" fillId="0" borderId="1" xfId="1" applyNumberFormat="1" applyFont="1" applyFill="1" applyBorder="1" applyAlignment="1">
      <alignment wrapText="1"/>
    </xf>
    <xf numFmtId="179" fontId="5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15" fillId="0" borderId="0" xfId="0" applyFont="1"/>
    <xf numFmtId="180" fontId="15" fillId="0" borderId="0" xfId="0" applyNumberFormat="1" applyFont="1"/>
    <xf numFmtId="177" fontId="5" fillId="0" borderId="1" xfId="1" applyNumberFormat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shrinkToFit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right" vertical="center"/>
    </xf>
    <xf numFmtId="189" fontId="3" fillId="0" borderId="1" xfId="3" applyNumberFormat="1" applyFont="1" applyBorder="1" applyAlignment="1">
      <alignment horizontal="right" vertical="center" wrapText="1"/>
    </xf>
    <xf numFmtId="177" fontId="3" fillId="0" borderId="1" xfId="3" applyNumberFormat="1" applyFont="1" applyFill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8" fontId="3" fillId="0" borderId="1" xfId="3" applyNumberFormat="1" applyFont="1" applyFill="1" applyBorder="1" applyAlignment="1">
      <alignment horizontal="right" vertical="center" wrapText="1"/>
    </xf>
    <xf numFmtId="189" fontId="3" fillId="0" borderId="0" xfId="0" applyNumberFormat="1" applyFont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189" fontId="3" fillId="0" borderId="1" xfId="3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189" fontId="5" fillId="0" borderId="1" xfId="3" applyNumberFormat="1" applyFont="1" applyFill="1" applyBorder="1" applyAlignment="1">
      <alignment horizontal="right" vertical="center" wrapText="1"/>
    </xf>
    <xf numFmtId="177" fontId="5" fillId="0" borderId="1" xfId="3" applyNumberFormat="1" applyFont="1" applyFill="1" applyBorder="1" applyAlignment="1">
      <alignment horizontal="right" vertical="center" wrapText="1"/>
    </xf>
    <xf numFmtId="178" fontId="5" fillId="0" borderId="1" xfId="3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0" fillId="0" borderId="0" xfId="0"/>
    <xf numFmtId="203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190" fontId="3" fillId="0" borderId="1" xfId="3" applyNumberFormat="1" applyFont="1" applyBorder="1" applyAlignment="1">
      <alignment horizontal="right" vertical="center" wrapText="1"/>
    </xf>
    <xf numFmtId="191" fontId="3" fillId="0" borderId="1" xfId="3" applyNumberFormat="1" applyFont="1" applyBorder="1" applyAlignment="1">
      <alignment horizontal="right" vertical="center" wrapText="1"/>
    </xf>
    <xf numFmtId="179" fontId="3" fillId="0" borderId="1" xfId="3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distributed" vertical="center"/>
    </xf>
    <xf numFmtId="177" fontId="3" fillId="0" borderId="1" xfId="3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distributed" vertical="center"/>
    </xf>
    <xf numFmtId="190" fontId="3" fillId="0" borderId="1" xfId="3" applyNumberFormat="1" applyFont="1" applyFill="1" applyBorder="1" applyAlignment="1">
      <alignment horizontal="right" vertical="center" wrapText="1"/>
    </xf>
    <xf numFmtId="191" fontId="3" fillId="0" borderId="1" xfId="3" applyNumberFormat="1" applyFont="1" applyFill="1" applyBorder="1" applyAlignment="1">
      <alignment horizontal="right" vertical="center" wrapText="1"/>
    </xf>
    <xf numFmtId="179" fontId="3" fillId="0" borderId="1" xfId="3" applyNumberFormat="1" applyFont="1" applyFill="1" applyBorder="1" applyAlignment="1">
      <alignment horizontal="right" vertical="center" wrapText="1"/>
    </xf>
    <xf numFmtId="0" fontId="16" fillId="0" borderId="0" xfId="0" applyFont="1"/>
    <xf numFmtId="0" fontId="3" fillId="0" borderId="2" xfId="0" applyFont="1" applyBorder="1" applyAlignment="1">
      <alignment vertical="center"/>
    </xf>
    <xf numFmtId="192" fontId="3" fillId="0" borderId="0" xfId="0" applyNumberFormat="1" applyFont="1" applyAlignment="1">
      <alignment horizontal="right" vertical="center" wrapText="1"/>
    </xf>
    <xf numFmtId="193" fontId="3" fillId="0" borderId="1" xfId="3" applyNumberFormat="1" applyFont="1" applyFill="1" applyBorder="1" applyAlignment="1">
      <alignment horizontal="right" vertical="center" wrapText="1"/>
    </xf>
    <xf numFmtId="0" fontId="16" fillId="0" borderId="2" xfId="0" applyFont="1" applyBorder="1" applyAlignment="1">
      <alignment vertical="center"/>
    </xf>
    <xf numFmtId="194" fontId="3" fillId="0" borderId="1" xfId="3" applyNumberFormat="1" applyFont="1" applyFill="1" applyBorder="1" applyAlignment="1">
      <alignment horizontal="right" vertical="center" wrapText="1"/>
    </xf>
    <xf numFmtId="0" fontId="17" fillId="0" borderId="0" xfId="0" applyFont="1"/>
    <xf numFmtId="195" fontId="3" fillId="0" borderId="1" xfId="3" applyNumberFormat="1" applyFont="1" applyFill="1" applyBorder="1" applyAlignment="1">
      <alignment horizontal="right" vertical="center" wrapText="1"/>
    </xf>
    <xf numFmtId="181" fontId="16" fillId="0" borderId="0" xfId="0" applyNumberFormat="1" applyFont="1"/>
    <xf numFmtId="181" fontId="3" fillId="0" borderId="0" xfId="0" applyNumberFormat="1" applyFont="1"/>
    <xf numFmtId="49" fontId="3" fillId="0" borderId="3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distributed" vertical="center"/>
    </xf>
    <xf numFmtId="181" fontId="18" fillId="0" borderId="0" xfId="0" applyNumberFormat="1" applyFont="1"/>
    <xf numFmtId="0" fontId="18" fillId="0" borderId="0" xfId="0" applyFont="1"/>
    <xf numFmtId="0" fontId="19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20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/>
    </xf>
    <xf numFmtId="182" fontId="3" fillId="0" borderId="0" xfId="0" applyNumberFormat="1" applyFont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190" fontId="5" fillId="0" borderId="1" xfId="3" applyNumberFormat="1" applyFont="1" applyFill="1" applyBorder="1" applyAlignment="1">
      <alignment horizontal="right" vertical="center" wrapText="1"/>
    </xf>
    <xf numFmtId="194" fontId="5" fillId="0" borderId="1" xfId="3" applyNumberFormat="1" applyFont="1" applyFill="1" applyBorder="1" applyAlignment="1">
      <alignment horizontal="right" vertical="center" wrapText="1"/>
    </xf>
    <xf numFmtId="191" fontId="5" fillId="0" borderId="1" xfId="3" applyNumberFormat="1" applyFont="1" applyFill="1" applyBorder="1" applyAlignment="1">
      <alignment horizontal="right" vertical="center" wrapText="1"/>
    </xf>
    <xf numFmtId="179" fontId="5" fillId="0" borderId="1" xfId="3" applyNumberFormat="1" applyFont="1" applyFill="1" applyBorder="1" applyAlignment="1">
      <alignment horizontal="right" vertical="center" wrapText="1"/>
    </xf>
    <xf numFmtId="9" fontId="3" fillId="0" borderId="0" xfId="4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/>
    <xf numFmtId="177" fontId="0" fillId="0" borderId="0" xfId="0" applyNumberFormat="1"/>
    <xf numFmtId="194" fontId="0" fillId="0" borderId="0" xfId="0" applyNumberFormat="1"/>
    <xf numFmtId="2" fontId="0" fillId="0" borderId="0" xfId="0" applyNumberFormat="1"/>
    <xf numFmtId="38" fontId="0" fillId="0" borderId="0" xfId="3" applyFont="1"/>
    <xf numFmtId="196" fontId="3" fillId="0" borderId="0" xfId="3" applyNumberFormat="1" applyFont="1" applyFill="1" applyBorder="1" applyAlignment="1">
      <alignment horizontal="right" vertical="center" wrapText="1"/>
    </xf>
    <xf numFmtId="40" fontId="3" fillId="0" borderId="0" xfId="3" applyNumberFormat="1" applyFont="1" applyBorder="1" applyAlignment="1">
      <alignment horizontal="right" vertical="center" wrapText="1"/>
    </xf>
    <xf numFmtId="40" fontId="3" fillId="0" borderId="0" xfId="3" applyNumberFormat="1" applyFont="1" applyFill="1" applyBorder="1" applyAlignment="1">
      <alignment horizontal="right" vertical="center" wrapText="1"/>
    </xf>
    <xf numFmtId="176" fontId="3" fillId="0" borderId="0" xfId="3" applyNumberFormat="1" applyFont="1" applyBorder="1" applyAlignment="1">
      <alignment horizontal="right" vertical="center" wrapText="1"/>
    </xf>
    <xf numFmtId="38" fontId="21" fillId="0" borderId="15" xfId="3" applyFont="1" applyFill="1" applyBorder="1" applyAlignment="1">
      <alignment vertical="center"/>
    </xf>
    <xf numFmtId="196" fontId="0" fillId="0" borderId="0" xfId="3" applyNumberFormat="1" applyFont="1" applyFill="1"/>
    <xf numFmtId="40" fontId="0" fillId="0" borderId="0" xfId="3" applyNumberFormat="1" applyFont="1"/>
    <xf numFmtId="40" fontId="0" fillId="0" borderId="0" xfId="3" applyNumberFormat="1" applyFont="1" applyFill="1"/>
    <xf numFmtId="176" fontId="0" fillId="0" borderId="0" xfId="3" applyNumberFormat="1" applyFont="1"/>
    <xf numFmtId="0" fontId="3" fillId="3" borderId="11" xfId="0" applyFont="1" applyFill="1" applyBorder="1"/>
    <xf numFmtId="0" fontId="3" fillId="3" borderId="15" xfId="0" applyFont="1" applyFill="1" applyBorder="1"/>
    <xf numFmtId="38" fontId="3" fillId="0" borderId="5" xfId="3" applyFont="1" applyBorder="1" applyAlignment="1">
      <alignment horizontal="right" vertical="center"/>
    </xf>
    <xf numFmtId="196" fontId="3" fillId="0" borderId="5" xfId="3" applyNumberFormat="1" applyFont="1" applyFill="1" applyBorder="1" applyAlignment="1">
      <alignment horizontal="right" vertical="center"/>
    </xf>
    <xf numFmtId="40" fontId="3" fillId="0" borderId="5" xfId="3" applyNumberFormat="1" applyFont="1" applyBorder="1" applyAlignment="1">
      <alignment horizontal="right" vertical="center"/>
    </xf>
    <xf numFmtId="40" fontId="3" fillId="0" borderId="5" xfId="3" applyNumberFormat="1" applyFont="1" applyFill="1" applyBorder="1" applyAlignment="1">
      <alignment horizontal="right" vertical="center"/>
    </xf>
    <xf numFmtId="176" fontId="3" fillId="0" borderId="5" xfId="3" applyNumberFormat="1" applyFont="1" applyFill="1" applyBorder="1" applyAlignment="1">
      <alignment horizontal="right" vertical="center"/>
    </xf>
    <xf numFmtId="176" fontId="3" fillId="0" borderId="14" xfId="3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distributed" vertical="center"/>
    </xf>
    <xf numFmtId="38" fontId="3" fillId="0" borderId="1" xfId="3" applyFont="1" applyFill="1" applyBorder="1" applyAlignment="1">
      <alignment horizontal="right" wrapText="1"/>
    </xf>
    <xf numFmtId="40" fontId="3" fillId="0" borderId="1" xfId="3" applyNumberFormat="1" applyFont="1" applyFill="1" applyBorder="1" applyAlignment="1">
      <alignment horizontal="right" vertical="center" wrapText="1"/>
    </xf>
    <xf numFmtId="176" fontId="3" fillId="0" borderId="1" xfId="3" applyNumberFormat="1" applyFont="1" applyFill="1" applyBorder="1" applyAlignment="1">
      <alignment horizontal="right" vertical="center" wrapText="1"/>
    </xf>
    <xf numFmtId="204" fontId="3" fillId="0" borderId="1" xfId="4" applyNumberFormat="1" applyFont="1" applyBorder="1"/>
    <xf numFmtId="38" fontId="5" fillId="0" borderId="0" xfId="0" applyNumberFormat="1" applyFont="1"/>
    <xf numFmtId="0" fontId="5" fillId="3" borderId="2" xfId="0" applyFont="1" applyFill="1" applyBorder="1" applyAlignment="1">
      <alignment horizontal="distributed" vertical="center"/>
    </xf>
    <xf numFmtId="38" fontId="5" fillId="0" borderId="1" xfId="3" applyFont="1" applyFill="1" applyBorder="1" applyAlignment="1">
      <alignment horizontal="right" wrapText="1"/>
    </xf>
    <xf numFmtId="40" fontId="5" fillId="0" borderId="1" xfId="3" applyNumberFormat="1" applyFont="1" applyFill="1" applyBorder="1" applyAlignment="1">
      <alignment horizontal="right" vertical="center" wrapText="1"/>
    </xf>
    <xf numFmtId="205" fontId="3" fillId="0" borderId="1" xfId="0" applyNumberFormat="1" applyFont="1" applyBorder="1" applyAlignment="1">
      <alignment horizontal="right" vertical="center"/>
    </xf>
    <xf numFmtId="204" fontId="5" fillId="0" borderId="1" xfId="4" applyNumberFormat="1" applyFont="1" applyBorder="1"/>
    <xf numFmtId="176" fontId="5" fillId="0" borderId="1" xfId="3" applyNumberFormat="1" applyFont="1" applyFill="1" applyBorder="1" applyAlignment="1">
      <alignment horizontal="right" vertical="center" wrapText="1"/>
    </xf>
    <xf numFmtId="38" fontId="3" fillId="0" borderId="1" xfId="3" applyFont="1" applyFill="1" applyBorder="1" applyAlignment="1">
      <alignment horizontal="right" vertical="center"/>
    </xf>
    <xf numFmtId="38" fontId="5" fillId="0" borderId="1" xfId="3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distributed" vertical="center"/>
    </xf>
    <xf numFmtId="3" fontId="5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3" borderId="6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horizontal="distributed" vertical="center"/>
    </xf>
    <xf numFmtId="38" fontId="3" fillId="0" borderId="0" xfId="3" applyFont="1"/>
    <xf numFmtId="38" fontId="23" fillId="0" borderId="0" xfId="3" quotePrefix="1" applyFont="1" applyFill="1" applyBorder="1" applyAlignment="1">
      <alignment horizontal="right" vertical="center"/>
    </xf>
    <xf numFmtId="38" fontId="23" fillId="0" borderId="0" xfId="3" applyFont="1" applyFill="1" applyBorder="1" applyAlignment="1">
      <alignment horizontal="right" vertical="center"/>
    </xf>
    <xf numFmtId="196" fontId="3" fillId="0" borderId="0" xfId="3" applyNumberFormat="1" applyFont="1" applyFill="1"/>
    <xf numFmtId="40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40" fontId="3" fillId="0" borderId="0" xfId="3" applyNumberFormat="1" applyFont="1"/>
    <xf numFmtId="176" fontId="3" fillId="0" borderId="0" xfId="3" applyNumberFormat="1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26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38" fontId="27" fillId="0" borderId="0" xfId="3" applyFont="1"/>
    <xf numFmtId="40" fontId="0" fillId="0" borderId="0" xfId="3" applyNumberFormat="1" applyFont="1" applyFill="1" applyBorder="1"/>
    <xf numFmtId="0" fontId="22" fillId="0" borderId="0" xfId="0" applyFont="1"/>
    <xf numFmtId="181" fontId="0" fillId="0" borderId="0" xfId="0" applyNumberFormat="1"/>
    <xf numFmtId="197" fontId="0" fillId="0" borderId="0" xfId="0" applyNumberFormat="1"/>
    <xf numFmtId="197" fontId="22" fillId="0" borderId="0" xfId="0" applyNumberFormat="1" applyFont="1"/>
    <xf numFmtId="0" fontId="3" fillId="0" borderId="0" xfId="0" applyFont="1" applyAlignment="1">
      <alignment horizontal="distributed" vertical="center" wrapText="1"/>
    </xf>
    <xf numFmtId="0" fontId="5" fillId="2" borderId="10" xfId="0" applyFont="1" applyFill="1" applyBorder="1" applyAlignment="1">
      <alignment horizontal="distributed" vertical="center" wrapText="1"/>
    </xf>
    <xf numFmtId="0" fontId="3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2" borderId="12" xfId="0" applyFont="1" applyFill="1" applyBorder="1" applyAlignment="1">
      <alignment horizontal="distributed" vertical="center" wrapText="1" justifyLastLine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58" fontId="3" fillId="0" borderId="0" xfId="0" applyNumberFormat="1" applyFont="1" applyAlignment="1">
      <alignment horizontal="right" vertical="center" wrapText="1"/>
    </xf>
    <xf numFmtId="0" fontId="5" fillId="3" borderId="1" xfId="0" applyFont="1" applyFill="1" applyBorder="1" applyAlignment="1">
      <alignment horizontal="distributed" vertical="center" wrapText="1"/>
    </xf>
    <xf numFmtId="198" fontId="5" fillId="0" borderId="2" xfId="2" quotePrefix="1" applyNumberFormat="1" applyFont="1" applyBorder="1" applyAlignment="1">
      <alignment horizontal="right"/>
    </xf>
    <xf numFmtId="199" fontId="5" fillId="0" borderId="2" xfId="2" quotePrefix="1" applyNumberFormat="1" applyFont="1" applyBorder="1" applyAlignment="1">
      <alignment horizontal="right" wrapText="1"/>
    </xf>
    <xf numFmtId="206" fontId="20" fillId="0" borderId="3" xfId="2" quotePrefix="1" applyNumberFormat="1" applyFont="1" applyBorder="1" applyAlignment="1">
      <alignment horizontal="right"/>
    </xf>
    <xf numFmtId="199" fontId="5" fillId="0" borderId="0" xfId="2" quotePrefix="1" applyNumberFormat="1" applyFont="1" applyAlignment="1">
      <alignment horizontal="right" wrapText="1"/>
    </xf>
    <xf numFmtId="199" fontId="5" fillId="0" borderId="0" xfId="0" applyNumberFormat="1" applyFont="1"/>
    <xf numFmtId="181" fontId="5" fillId="0" borderId="0" xfId="0" applyNumberFormat="1" applyFont="1"/>
    <xf numFmtId="198" fontId="5" fillId="0" borderId="0" xfId="0" applyNumberFormat="1" applyFont="1"/>
    <xf numFmtId="0" fontId="3" fillId="3" borderId="1" xfId="0" applyFont="1" applyFill="1" applyBorder="1" applyAlignment="1">
      <alignment horizontal="distributed" vertical="center" wrapText="1"/>
    </xf>
    <xf numFmtId="198" fontId="3" fillId="0" borderId="2" xfId="2" quotePrefix="1" applyNumberFormat="1" applyFont="1" applyBorder="1" applyAlignment="1">
      <alignment horizontal="right"/>
    </xf>
    <xf numFmtId="199" fontId="3" fillId="0" borderId="2" xfId="2" applyNumberFormat="1" applyFont="1" applyBorder="1" applyAlignment="1">
      <alignment horizontal="right" wrapText="1"/>
    </xf>
    <xf numFmtId="198" fontId="16" fillId="0" borderId="3" xfId="2" quotePrefix="1" applyNumberFormat="1" applyFont="1" applyBorder="1" applyAlignment="1">
      <alignment horizontal="right"/>
    </xf>
    <xf numFmtId="199" fontId="3" fillId="0" borderId="0" xfId="2" applyNumberFormat="1" applyFont="1" applyAlignment="1">
      <alignment horizontal="right" wrapText="1"/>
    </xf>
    <xf numFmtId="199" fontId="3" fillId="0" borderId="0" xfId="0" applyNumberFormat="1" applyFont="1"/>
    <xf numFmtId="199" fontId="3" fillId="0" borderId="2" xfId="2" quotePrefix="1" applyNumberFormat="1" applyFont="1" applyBorder="1" applyAlignment="1">
      <alignment horizontal="right" wrapText="1"/>
    </xf>
    <xf numFmtId="198" fontId="16" fillId="0" borderId="3" xfId="2" applyNumberFormat="1" applyFont="1" applyBorder="1" applyAlignment="1">
      <alignment horizontal="right"/>
    </xf>
    <xf numFmtId="199" fontId="3" fillId="0" borderId="0" xfId="2" quotePrefix="1" applyNumberFormat="1" applyFont="1" applyAlignment="1">
      <alignment horizontal="right" wrapText="1"/>
    </xf>
    <xf numFmtId="198" fontId="20" fillId="0" borderId="3" xfId="2" quotePrefix="1" applyNumberFormat="1" applyFont="1" applyBorder="1" applyAlignment="1">
      <alignment horizontal="right"/>
    </xf>
    <xf numFmtId="198" fontId="3" fillId="0" borderId="2" xfId="5" quotePrefix="1" applyNumberFormat="1" applyFont="1" applyBorder="1" applyAlignment="1">
      <alignment horizontal="right"/>
    </xf>
    <xf numFmtId="199" fontId="3" fillId="0" borderId="2" xfId="5" quotePrefix="1" applyNumberFormat="1" applyFont="1" applyBorder="1" applyAlignment="1">
      <alignment horizontal="right" wrapText="1"/>
    </xf>
    <xf numFmtId="198" fontId="16" fillId="0" borderId="3" xfId="5" quotePrefix="1" applyNumberFormat="1" applyFont="1" applyBorder="1" applyAlignment="1">
      <alignment horizontal="right"/>
    </xf>
    <xf numFmtId="199" fontId="29" fillId="0" borderId="0" xfId="5" quotePrefix="1" applyNumberFormat="1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99" fontId="3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98" fontId="0" fillId="0" borderId="0" xfId="0" applyNumberFormat="1" applyAlignment="1">
      <alignment vertical="center"/>
    </xf>
    <xf numFmtId="198" fontId="22" fillId="0" borderId="0" xfId="0" applyNumberFormat="1" applyFont="1" applyAlignment="1">
      <alignment vertical="center"/>
    </xf>
    <xf numFmtId="189" fontId="0" fillId="0" borderId="0" xfId="0" applyNumberFormat="1" applyAlignment="1">
      <alignment vertical="center"/>
    </xf>
    <xf numFmtId="177" fontId="0" fillId="0" borderId="0" xfId="3" applyNumberFormat="1" applyFont="1"/>
    <xf numFmtId="177" fontId="5" fillId="0" borderId="1" xfId="3" applyNumberFormat="1" applyFont="1" applyFill="1" applyBorder="1" applyAlignment="1">
      <alignment horizontal="right"/>
    </xf>
    <xf numFmtId="200" fontId="5" fillId="0" borderId="1" xfId="3" applyNumberFormat="1" applyFont="1" applyFill="1" applyBorder="1" applyAlignment="1">
      <alignment horizontal="right"/>
    </xf>
    <xf numFmtId="177" fontId="3" fillId="0" borderId="1" xfId="3" applyNumberFormat="1" applyFont="1" applyFill="1" applyBorder="1" applyAlignment="1">
      <alignment horizontal="right"/>
    </xf>
    <xf numFmtId="201" fontId="3" fillId="0" borderId="1" xfId="6" applyNumberFormat="1" applyFont="1" applyBorder="1" applyAlignment="1">
      <alignment horizontal="right"/>
    </xf>
    <xf numFmtId="202" fontId="3" fillId="0" borderId="1" xfId="6" applyNumberFormat="1" applyFont="1" applyBorder="1" applyAlignment="1">
      <alignment horizontal="right"/>
    </xf>
    <xf numFmtId="200" fontId="3" fillId="0" borderId="1" xfId="6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 vertical="center" wrapText="1"/>
    </xf>
    <xf numFmtId="201" fontId="5" fillId="0" borderId="1" xfId="6" applyNumberFormat="1" applyFont="1" applyBorder="1" applyAlignment="1">
      <alignment horizontal="right"/>
    </xf>
    <xf numFmtId="177" fontId="3" fillId="0" borderId="0" xfId="3" applyNumberFormat="1" applyFont="1" applyAlignment="1">
      <alignment vertical="center" wrapText="1"/>
    </xf>
    <xf numFmtId="0" fontId="31" fillId="0" borderId="0" xfId="0" applyFont="1"/>
    <xf numFmtId="0" fontId="3" fillId="2" borderId="1" xfId="0" applyFont="1" applyFill="1" applyBorder="1" applyAlignment="1">
      <alignment horizontal="center" vertical="center"/>
    </xf>
    <xf numFmtId="177" fontId="33" fillId="0" borderId="1" xfId="0" applyNumberFormat="1" applyFont="1" applyBorder="1" applyAlignment="1">
      <alignment horizontal="right" vertical="center" wrapText="1"/>
    </xf>
    <xf numFmtId="177" fontId="34" fillId="0" borderId="1" xfId="0" applyNumberFormat="1" applyFont="1" applyBorder="1" applyAlignment="1">
      <alignment horizontal="right" vertical="center" wrapText="1"/>
    </xf>
    <xf numFmtId="200" fontId="33" fillId="0" borderId="1" xfId="0" applyNumberFormat="1" applyFont="1" applyBorder="1" applyAlignment="1">
      <alignment horizontal="right" vertical="center" wrapText="1"/>
    </xf>
    <xf numFmtId="200" fontId="34" fillId="0" borderId="1" xfId="0" applyNumberFormat="1" applyFont="1" applyBorder="1" applyAlignment="1">
      <alignment horizontal="right" vertical="center" wrapText="1"/>
    </xf>
    <xf numFmtId="177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207" fontId="3" fillId="0" borderId="0" xfId="0" applyNumberFormat="1" applyFont="1" applyAlignment="1">
      <alignment horizontal="right"/>
    </xf>
    <xf numFmtId="0" fontId="3" fillId="3" borderId="1" xfId="0" applyFont="1" applyFill="1" applyBorder="1"/>
    <xf numFmtId="0" fontId="3" fillId="0" borderId="1" xfId="7" applyFont="1" applyBorder="1" applyAlignment="1">
      <alignment horizontal="right" vertical="center"/>
    </xf>
    <xf numFmtId="0" fontId="35" fillId="0" borderId="1" xfId="7" applyFont="1" applyBorder="1" applyAlignment="1">
      <alignment horizontal="right" vertical="center"/>
    </xf>
    <xf numFmtId="0" fontId="3" fillId="0" borderId="1" xfId="7" applyFont="1" applyBorder="1"/>
    <xf numFmtId="0" fontId="3" fillId="3" borderId="1" xfId="0" applyFont="1" applyFill="1" applyBorder="1" applyAlignment="1">
      <alignment vertical="center" shrinkToFit="1"/>
    </xf>
    <xf numFmtId="190" fontId="3" fillId="0" borderId="1" xfId="8" applyNumberFormat="1" applyFont="1" applyFill="1" applyBorder="1" applyAlignment="1">
      <alignment horizontal="right" vertical="center" wrapText="1"/>
    </xf>
    <xf numFmtId="208" fontId="3" fillId="0" borderId="1" xfId="8" applyNumberFormat="1" applyFont="1" applyFill="1" applyBorder="1" applyAlignment="1">
      <alignment horizontal="right" vertical="center" wrapText="1"/>
    </xf>
    <xf numFmtId="177" fontId="3" fillId="0" borderId="1" xfId="8" applyNumberFormat="1" applyFont="1" applyFill="1" applyBorder="1" applyAlignment="1">
      <alignment horizontal="right" vertical="center" wrapText="1"/>
    </xf>
    <xf numFmtId="209" fontId="3" fillId="0" borderId="1" xfId="7" applyNumberFormat="1" applyFont="1" applyBorder="1" applyAlignment="1">
      <alignment horizontal="right" vertical="center"/>
    </xf>
    <xf numFmtId="208" fontId="3" fillId="0" borderId="1" xfId="7" applyNumberFormat="1" applyFont="1" applyBorder="1" applyAlignment="1">
      <alignment horizontal="right" vertical="center"/>
    </xf>
    <xf numFmtId="192" fontId="3" fillId="0" borderId="1" xfId="7" applyNumberFormat="1" applyFont="1" applyBorder="1" applyAlignment="1">
      <alignment horizontal="right" vertical="center" wrapText="1"/>
    </xf>
    <xf numFmtId="177" fontId="3" fillId="0" borderId="1" xfId="7" applyNumberFormat="1" applyFont="1" applyBorder="1" applyAlignment="1">
      <alignment horizontal="right" vertical="center"/>
    </xf>
    <xf numFmtId="210" fontId="3" fillId="0" borderId="1" xfId="7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vertical="center" shrinkToFit="1"/>
    </xf>
    <xf numFmtId="190" fontId="5" fillId="0" borderId="1" xfId="8" applyNumberFormat="1" applyFont="1" applyBorder="1" applyAlignment="1">
      <alignment horizontal="right" vertical="center" wrapText="1"/>
    </xf>
    <xf numFmtId="208" fontId="5" fillId="0" borderId="1" xfId="8" applyNumberFormat="1" applyFont="1" applyBorder="1" applyAlignment="1">
      <alignment horizontal="right" vertical="center" wrapText="1"/>
    </xf>
    <xf numFmtId="177" fontId="5" fillId="0" borderId="1" xfId="8" applyNumberFormat="1" applyFont="1" applyBorder="1" applyAlignment="1">
      <alignment horizontal="right" vertical="center" wrapText="1"/>
    </xf>
    <xf numFmtId="208" fontId="5" fillId="0" borderId="1" xfId="7" applyNumberFormat="1" applyFont="1" applyBorder="1" applyAlignment="1">
      <alignment horizontal="right" vertical="center"/>
    </xf>
    <xf numFmtId="209" fontId="5" fillId="0" borderId="1" xfId="7" applyNumberFormat="1" applyFont="1" applyBorder="1" applyAlignment="1">
      <alignment horizontal="right" vertical="center"/>
    </xf>
    <xf numFmtId="192" fontId="5" fillId="0" borderId="1" xfId="7" applyNumberFormat="1" applyFont="1" applyBorder="1" applyAlignment="1">
      <alignment horizontal="right" vertical="center" wrapText="1"/>
    </xf>
    <xf numFmtId="177" fontId="5" fillId="0" borderId="1" xfId="7" applyNumberFormat="1" applyFont="1" applyBorder="1" applyAlignment="1">
      <alignment horizontal="right" vertical="center"/>
    </xf>
    <xf numFmtId="210" fontId="5" fillId="0" borderId="1" xfId="7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distributed" vertical="center"/>
    </xf>
    <xf numFmtId="190" fontId="3" fillId="0" borderId="1" xfId="8" applyNumberFormat="1" applyFont="1" applyBorder="1" applyAlignment="1">
      <alignment horizontal="right" vertical="center" wrapText="1"/>
    </xf>
    <xf numFmtId="208" fontId="3" fillId="0" borderId="1" xfId="8" applyNumberFormat="1" applyFont="1" applyBorder="1" applyAlignment="1">
      <alignment horizontal="right" vertical="center" wrapText="1"/>
    </xf>
    <xf numFmtId="177" fontId="3" fillId="0" borderId="1" xfId="8" applyNumberFormat="1" applyFont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distributed" vertical="center"/>
    </xf>
    <xf numFmtId="209" fontId="3" fillId="0" borderId="1" xfId="8" applyNumberFormat="1" applyFont="1" applyBorder="1" applyAlignment="1">
      <alignment horizontal="right" vertical="center" wrapText="1"/>
    </xf>
    <xf numFmtId="211" fontId="3" fillId="0" borderId="15" xfId="0" applyNumberFormat="1" applyFont="1" applyBorder="1" applyAlignment="1">
      <alignment vertical="center"/>
    </xf>
    <xf numFmtId="209" fontId="3" fillId="0" borderId="1" xfId="7" applyNumberFormat="1" applyFont="1" applyBorder="1" applyAlignment="1">
      <alignment horizontal="right" vertical="center" wrapText="1"/>
    </xf>
    <xf numFmtId="49" fontId="6" fillId="3" borderId="1" xfId="0" applyNumberFormat="1" applyFont="1" applyFill="1" applyBorder="1" applyAlignment="1">
      <alignment horizontal="distributed" vertical="center"/>
    </xf>
    <xf numFmtId="209" fontId="3" fillId="0" borderId="0" xfId="0" applyNumberFormat="1" applyFont="1"/>
    <xf numFmtId="209" fontId="0" fillId="0" borderId="0" xfId="0" applyNumberFormat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179" fontId="3" fillId="0" borderId="1" xfId="0" applyNumberFormat="1" applyFont="1" applyBorder="1"/>
    <xf numFmtId="191" fontId="3" fillId="0" borderId="1" xfId="0" applyNumberFormat="1" applyFont="1" applyBorder="1"/>
    <xf numFmtId="0" fontId="3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179" fontId="5" fillId="0" borderId="1" xfId="0" applyNumberFormat="1" applyFont="1" applyBorder="1"/>
    <xf numFmtId="191" fontId="5" fillId="0" borderId="1" xfId="0" applyNumberFormat="1" applyFont="1" applyBorder="1"/>
    <xf numFmtId="0" fontId="3" fillId="0" borderId="0" xfId="0" applyFont="1" applyAlignment="1">
      <alignment horizontal="left" vertical="center"/>
    </xf>
    <xf numFmtId="209" fontId="32" fillId="0" borderId="0" xfId="0" applyNumberFormat="1" applyFont="1"/>
    <xf numFmtId="212" fontId="3" fillId="4" borderId="1" xfId="0" applyNumberFormat="1" applyFont="1" applyFill="1" applyBorder="1" applyAlignment="1">
      <alignment horizontal="center" vertical="center"/>
    </xf>
    <xf numFmtId="212" fontId="3" fillId="4" borderId="1" xfId="0" applyNumberFormat="1" applyFont="1" applyFill="1" applyBorder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distributed" vertical="center" justifyLastLine="1"/>
    </xf>
    <xf numFmtId="0" fontId="0" fillId="3" borderId="15" xfId="0" applyFill="1" applyBorder="1" applyAlignment="1">
      <alignment horizontal="distributed" vertical="center" justifyLastLine="1"/>
    </xf>
    <xf numFmtId="0" fontId="6" fillId="0" borderId="5" xfId="0" applyFont="1" applyBorder="1" applyAlignment="1">
      <alignment horizontal="right" vertical="distributed"/>
    </xf>
    <xf numFmtId="212" fontId="3" fillId="0" borderId="1" xfId="0" applyNumberFormat="1" applyFont="1" applyBorder="1"/>
    <xf numFmtId="212" fontId="3" fillId="0" borderId="1" xfId="0" applyNumberFormat="1" applyFont="1" applyBorder="1" applyAlignment="1">
      <alignment horizontal="right"/>
    </xf>
    <xf numFmtId="0" fontId="35" fillId="0" borderId="0" xfId="0" applyFont="1"/>
    <xf numFmtId="49" fontId="3" fillId="3" borderId="2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left"/>
    </xf>
    <xf numFmtId="0" fontId="37" fillId="0" borderId="0" xfId="0" applyFont="1"/>
    <xf numFmtId="49" fontId="5" fillId="3" borderId="2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left"/>
    </xf>
    <xf numFmtId="212" fontId="5" fillId="0" borderId="1" xfId="0" applyNumberFormat="1" applyFont="1" applyBorder="1"/>
    <xf numFmtId="0" fontId="0" fillId="0" borderId="0" xfId="0" applyAlignment="1">
      <alignment vertical="center" wrapText="1"/>
    </xf>
    <xf numFmtId="212" fontId="0" fillId="0" borderId="0" xfId="0" applyNumberFormat="1"/>
    <xf numFmtId="212" fontId="3" fillId="0" borderId="0" xfId="0" applyNumberFormat="1" applyFont="1"/>
    <xf numFmtId="0" fontId="32" fillId="0" borderId="0" xfId="0" applyFont="1"/>
    <xf numFmtId="213" fontId="0" fillId="0" borderId="0" xfId="0" applyNumberFormat="1"/>
    <xf numFmtId="214" fontId="0" fillId="0" borderId="0" xfId="0" applyNumberFormat="1"/>
    <xf numFmtId="0" fontId="3" fillId="3" borderId="12" xfId="0" applyFont="1" applyFill="1" applyBorder="1"/>
    <xf numFmtId="214" fontId="3" fillId="0" borderId="1" xfId="1" applyNumberFormat="1" applyFont="1" applyFill="1" applyBorder="1" applyAlignment="1">
      <alignment horizontal="right" vertical="center" wrapText="1"/>
    </xf>
    <xf numFmtId="214" fontId="5" fillId="0" borderId="1" xfId="1" applyNumberFormat="1" applyFont="1" applyFill="1" applyBorder="1" applyAlignment="1">
      <alignment horizontal="right" vertical="center" wrapText="1"/>
    </xf>
    <xf numFmtId="37" fontId="34" fillId="0" borderId="0" xfId="0" applyNumberFormat="1" applyFont="1" applyAlignment="1">
      <alignment horizontal="right" vertical="top"/>
    </xf>
    <xf numFmtId="37" fontId="34" fillId="0" borderId="1" xfId="0" applyNumberFormat="1" applyFont="1" applyBorder="1" applyAlignment="1">
      <alignment horizontal="right" vertical="top"/>
    </xf>
    <xf numFmtId="37" fontId="38" fillId="0" borderId="1" xfId="0" applyNumberFormat="1" applyFont="1" applyBorder="1"/>
    <xf numFmtId="214" fontId="3" fillId="0" borderId="2" xfId="1" applyNumberFormat="1" applyFont="1" applyFill="1" applyBorder="1" applyAlignment="1">
      <alignment horizontal="right" vertical="center" wrapText="1"/>
    </xf>
    <xf numFmtId="37" fontId="38" fillId="0" borderId="1" xfId="0" applyNumberFormat="1" applyFont="1" applyBorder="1" applyAlignment="1">
      <alignment horizontal="right"/>
    </xf>
    <xf numFmtId="0" fontId="3" fillId="3" borderId="6" xfId="0" applyFont="1" applyFill="1" applyBorder="1" applyAlignment="1">
      <alignment vertical="center"/>
    </xf>
    <xf numFmtId="0" fontId="35" fillId="3" borderId="3" xfId="0" applyFont="1" applyFill="1" applyBorder="1" applyAlignment="1">
      <alignment vertical="center" shrinkToFit="1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3" fillId="5" borderId="11" xfId="0" applyFont="1" applyFill="1" applyBorder="1"/>
    <xf numFmtId="0" fontId="3" fillId="5" borderId="15" xfId="0" applyFont="1" applyFill="1" applyBorder="1"/>
    <xf numFmtId="0" fontId="3" fillId="5" borderId="12" xfId="0" applyFont="1" applyFill="1" applyBorder="1"/>
    <xf numFmtId="215" fontId="3" fillId="0" borderId="1" xfId="9" quotePrefix="1" applyNumberFormat="1" applyFont="1" applyBorder="1" applyAlignment="1">
      <alignment horizontal="right"/>
    </xf>
    <xf numFmtId="215" fontId="3" fillId="0" borderId="0" xfId="0" applyNumberFormat="1" applyFont="1"/>
    <xf numFmtId="215" fontId="43" fillId="0" borderId="0" xfId="0" applyNumberFormat="1" applyFont="1"/>
    <xf numFmtId="215" fontId="5" fillId="0" borderId="1" xfId="9" quotePrefix="1" applyNumberFormat="1" applyFont="1" applyBorder="1" applyAlignment="1">
      <alignment horizontal="right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distributed" vertical="center"/>
    </xf>
    <xf numFmtId="215" fontId="3" fillId="0" borderId="1" xfId="9" applyNumberFormat="1" applyFont="1" applyBorder="1" applyAlignment="1">
      <alignment horizontal="right"/>
    </xf>
    <xf numFmtId="0" fontId="5" fillId="5" borderId="2" xfId="0" applyFont="1" applyFill="1" applyBorder="1" applyAlignment="1">
      <alignment horizontal="distributed" vertical="center"/>
    </xf>
    <xf numFmtId="0" fontId="3" fillId="5" borderId="6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distributed" vertical="center"/>
    </xf>
    <xf numFmtId="215" fontId="5" fillId="0" borderId="1" xfId="9" applyNumberFormat="1" applyFont="1" applyBorder="1" applyAlignment="1">
      <alignment horizontal="right"/>
    </xf>
    <xf numFmtId="0" fontId="6" fillId="5" borderId="6" xfId="0" applyFont="1" applyFill="1" applyBorder="1"/>
    <xf numFmtId="0" fontId="6" fillId="5" borderId="3" xfId="0" applyFont="1" applyFill="1" applyBorder="1" applyAlignment="1">
      <alignment horizontal="distributed"/>
    </xf>
    <xf numFmtId="215" fontId="3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3" fillId="3" borderId="7" xfId="0" applyFont="1" applyFill="1" applyBorder="1" applyAlignment="1">
      <alignment horizontal="distributed" vertical="center" justifyLastLine="1"/>
    </xf>
    <xf numFmtId="0" fontId="3" fillId="3" borderId="8" xfId="0" applyFont="1" applyFill="1" applyBorder="1" applyAlignment="1">
      <alignment horizontal="distributed" vertical="center" justifyLastLine="1"/>
    </xf>
    <xf numFmtId="0" fontId="3" fillId="3" borderId="9" xfId="0" applyFont="1" applyFill="1" applyBorder="1" applyAlignment="1">
      <alignment horizontal="distributed" vertical="center" justifyLastLine="1"/>
    </xf>
    <xf numFmtId="0" fontId="3" fillId="3" borderId="10" xfId="0" applyFont="1" applyFill="1" applyBorder="1" applyAlignment="1">
      <alignment horizontal="distributed" vertical="center" justifyLastLine="1"/>
    </xf>
    <xf numFmtId="0" fontId="3" fillId="3" borderId="11" xfId="0" applyFont="1" applyFill="1" applyBorder="1" applyAlignment="1">
      <alignment horizontal="distributed" vertical="center" justifyLastLine="1"/>
    </xf>
    <xf numFmtId="0" fontId="3" fillId="3" borderId="12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6" fillId="0" borderId="0" xfId="0" applyFont="1" applyAlignment="1">
      <alignment vertical="top"/>
    </xf>
    <xf numFmtId="0" fontId="0" fillId="0" borderId="0" xfId="0"/>
    <xf numFmtId="0" fontId="3" fillId="2" borderId="7" xfId="0" applyFont="1" applyFill="1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49" fontId="3" fillId="3" borderId="6" xfId="0" applyNumberFormat="1" applyFont="1" applyFill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6" fontId="3" fillId="2" borderId="4" xfId="3" applyNumberFormat="1" applyFont="1" applyFill="1" applyBorder="1" applyAlignment="1">
      <alignment horizontal="distributed" vertical="center" wrapText="1"/>
    </xf>
    <xf numFmtId="176" fontId="3" fillId="0" borderId="14" xfId="3" applyNumberFormat="1" applyFont="1" applyBorder="1" applyAlignment="1">
      <alignment horizontal="distributed" vertical="center"/>
    </xf>
    <xf numFmtId="176" fontId="3" fillId="0" borderId="5" xfId="3" applyNumberFormat="1" applyFont="1" applyBorder="1" applyAlignment="1">
      <alignment horizontal="distributed" vertical="center"/>
    </xf>
    <xf numFmtId="176" fontId="3" fillId="2" borderId="4" xfId="3" applyNumberFormat="1" applyFont="1" applyFill="1" applyBorder="1" applyAlignment="1">
      <alignment horizontal="center" vertical="center" wrapText="1"/>
    </xf>
    <xf numFmtId="176" fontId="3" fillId="2" borderId="14" xfId="3" applyNumberFormat="1" applyFont="1" applyFill="1" applyBorder="1" applyAlignment="1">
      <alignment horizontal="center" vertical="center" wrapText="1"/>
    </xf>
    <xf numFmtId="176" fontId="3" fillId="2" borderId="5" xfId="3" applyNumberFormat="1" applyFont="1" applyFill="1" applyBorder="1" applyAlignment="1">
      <alignment horizontal="center" vertical="center" wrapText="1"/>
    </xf>
    <xf numFmtId="38" fontId="3" fillId="2" borderId="4" xfId="3" applyFont="1" applyFill="1" applyBorder="1" applyAlignment="1">
      <alignment horizontal="distributed" vertical="center"/>
    </xf>
    <xf numFmtId="38" fontId="3" fillId="2" borderId="5" xfId="3" applyFont="1" applyFill="1" applyBorder="1" applyAlignment="1">
      <alignment horizontal="distributed" vertical="center"/>
    </xf>
    <xf numFmtId="38" fontId="3" fillId="2" borderId="4" xfId="3" applyFont="1" applyFill="1" applyBorder="1" applyAlignment="1">
      <alignment horizontal="distributed" vertical="center" justifyLastLine="1"/>
    </xf>
    <xf numFmtId="38" fontId="3" fillId="2" borderId="5" xfId="3" applyFont="1" applyFill="1" applyBorder="1" applyAlignment="1">
      <alignment horizontal="distributed" vertical="center" justifyLastLine="1"/>
    </xf>
    <xf numFmtId="0" fontId="3" fillId="3" borderId="2" xfId="0" applyFont="1" applyFill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3" fillId="0" borderId="14" xfId="3" applyFont="1" applyBorder="1" applyAlignment="1">
      <alignment horizontal="distributed" vertical="center" justifyLastLine="1"/>
    </xf>
    <xf numFmtId="38" fontId="3" fillId="2" borderId="14" xfId="3" applyFont="1" applyFill="1" applyBorder="1" applyAlignment="1">
      <alignment horizontal="distributed" vertical="center" justifyLastLine="1"/>
    </xf>
    <xf numFmtId="38" fontId="3" fillId="2" borderId="7" xfId="3" applyFont="1" applyFill="1" applyBorder="1" applyAlignment="1">
      <alignment horizontal="distributed" vertical="center" justifyLastLine="1"/>
    </xf>
    <xf numFmtId="38" fontId="0" fillId="0" borderId="13" xfId="3" applyFont="1" applyBorder="1" applyAlignment="1">
      <alignment horizontal="distributed" vertical="center"/>
    </xf>
    <xf numFmtId="38" fontId="0" fillId="0" borderId="8" xfId="3" applyFont="1" applyBorder="1" applyAlignment="1">
      <alignment horizontal="distributed" vertical="center"/>
    </xf>
    <xf numFmtId="38" fontId="0" fillId="0" borderId="11" xfId="3" applyFont="1" applyBorder="1" applyAlignment="1">
      <alignment horizontal="distributed" vertical="center"/>
    </xf>
    <xf numFmtId="38" fontId="0" fillId="0" borderId="15" xfId="3" applyFont="1" applyBorder="1" applyAlignment="1">
      <alignment horizontal="distributed" vertical="center"/>
    </xf>
    <xf numFmtId="38" fontId="0" fillId="0" borderId="12" xfId="3" applyFont="1" applyBorder="1" applyAlignment="1">
      <alignment horizontal="distributed" vertical="center"/>
    </xf>
    <xf numFmtId="196" fontId="3" fillId="2" borderId="4" xfId="3" applyNumberFormat="1" applyFont="1" applyFill="1" applyBorder="1" applyAlignment="1">
      <alignment horizontal="distributed" vertical="center" wrapText="1"/>
    </xf>
    <xf numFmtId="196" fontId="3" fillId="2" borderId="14" xfId="3" applyNumberFormat="1" applyFont="1" applyFill="1" applyBorder="1" applyAlignment="1">
      <alignment horizontal="distributed" vertical="center"/>
    </xf>
    <xf numFmtId="196" fontId="3" fillId="2" borderId="5" xfId="3" applyNumberFormat="1" applyFont="1" applyFill="1" applyBorder="1" applyAlignment="1">
      <alignment horizontal="distributed" vertical="center"/>
    </xf>
    <xf numFmtId="40" fontId="3" fillId="2" borderId="4" xfId="3" applyNumberFormat="1" applyFont="1" applyFill="1" applyBorder="1" applyAlignment="1">
      <alignment horizontal="distributed" vertical="center" wrapText="1"/>
    </xf>
    <xf numFmtId="40" fontId="3" fillId="0" borderId="14" xfId="3" applyNumberFormat="1" applyFont="1" applyBorder="1" applyAlignment="1">
      <alignment horizontal="distributed" vertical="center"/>
    </xf>
    <xf numFmtId="40" fontId="3" fillId="0" borderId="5" xfId="3" applyNumberFormat="1" applyFont="1" applyBorder="1" applyAlignment="1">
      <alignment horizontal="distributed" vertical="center"/>
    </xf>
    <xf numFmtId="40" fontId="3" fillId="2" borderId="14" xfId="3" applyNumberFormat="1" applyFont="1" applyFill="1" applyBorder="1" applyAlignment="1">
      <alignment horizontal="distributed" vertical="center"/>
    </xf>
    <xf numFmtId="40" fontId="3" fillId="2" borderId="5" xfId="3" applyNumberFormat="1" applyFont="1" applyFill="1" applyBorder="1" applyAlignment="1">
      <alignment horizontal="distributed" vertical="center"/>
    </xf>
    <xf numFmtId="0" fontId="5" fillId="3" borderId="2" xfId="0" applyFont="1" applyFill="1" applyBorder="1" applyAlignment="1">
      <alignment horizontal="distributed" vertical="center"/>
    </xf>
    <xf numFmtId="0" fontId="22" fillId="0" borderId="6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 vertical="center"/>
    </xf>
    <xf numFmtId="49" fontId="5" fillId="3" borderId="6" xfId="0" applyNumberFormat="1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28" fillId="0" borderId="1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3" borderId="4" xfId="0" applyFont="1" applyFill="1" applyBorder="1" applyAlignment="1">
      <alignment horizontal="distributed" vertical="center" wrapText="1" justifyLastLine="1"/>
    </xf>
    <xf numFmtId="0" fontId="3" fillId="3" borderId="14" xfId="0" applyFont="1" applyFill="1" applyBorder="1" applyAlignment="1">
      <alignment horizontal="distributed" vertical="center" wrapText="1" justifyLastLine="1"/>
    </xf>
    <xf numFmtId="0" fontId="3" fillId="3" borderId="5" xfId="0" applyFont="1" applyFill="1" applyBorder="1" applyAlignment="1">
      <alignment horizontal="distributed" vertical="center" wrapText="1" justifyLastLine="1"/>
    </xf>
    <xf numFmtId="0" fontId="3" fillId="4" borderId="4" xfId="0" applyFont="1" applyFill="1" applyBorder="1" applyAlignment="1">
      <alignment horizontal="distributed" vertical="center" wrapText="1" justifyLastLine="1"/>
    </xf>
    <xf numFmtId="0" fontId="3" fillId="4" borderId="14" xfId="0" applyFont="1" applyFill="1" applyBorder="1" applyAlignment="1">
      <alignment horizontal="distributed" vertical="center" wrapText="1" justifyLastLine="1"/>
    </xf>
    <xf numFmtId="0" fontId="5" fillId="4" borderId="4" xfId="0" applyFont="1" applyFill="1" applyBorder="1" applyAlignment="1">
      <alignment horizontal="distributed" vertical="center" wrapText="1" justifyLastLine="1"/>
    </xf>
    <xf numFmtId="0" fontId="5" fillId="4" borderId="14" xfId="0" applyFont="1" applyFill="1" applyBorder="1" applyAlignment="1">
      <alignment horizontal="distributed" vertical="center" wrapText="1" justifyLastLine="1"/>
    </xf>
    <xf numFmtId="177" fontId="3" fillId="2" borderId="1" xfId="3" applyNumberFormat="1" applyFont="1" applyFill="1" applyBorder="1" applyAlignment="1">
      <alignment horizontal="distributed" vertical="center" wrapText="1" justifyLastLine="1"/>
    </xf>
    <xf numFmtId="177" fontId="5" fillId="2" borderId="1" xfId="3" applyNumberFormat="1" applyFont="1" applyFill="1" applyBorder="1" applyAlignment="1">
      <alignment horizontal="distributed" vertical="center" wrapText="1" justifyLastLine="1"/>
    </xf>
    <xf numFmtId="177" fontId="6" fillId="2" borderId="4" xfId="3" applyNumberFormat="1" applyFont="1" applyFill="1" applyBorder="1" applyAlignment="1">
      <alignment horizontal="distributed" vertical="center" wrapText="1"/>
    </xf>
    <xf numFmtId="177" fontId="6" fillId="2" borderId="5" xfId="3" applyNumberFormat="1" applyFont="1" applyFill="1" applyBorder="1" applyAlignment="1">
      <alignment horizontal="distributed" vertical="center" wrapText="1"/>
    </xf>
    <xf numFmtId="177" fontId="30" fillId="2" borderId="4" xfId="3" applyNumberFormat="1" applyFont="1" applyFill="1" applyBorder="1" applyAlignment="1">
      <alignment horizontal="distributed" vertical="center" wrapText="1"/>
    </xf>
    <xf numFmtId="177" fontId="30" fillId="2" borderId="5" xfId="3" applyNumberFormat="1" applyFont="1" applyFill="1" applyBorder="1" applyAlignment="1">
      <alignment horizontal="distributed" vertical="center" wrapText="1"/>
    </xf>
    <xf numFmtId="0" fontId="3" fillId="3" borderId="2" xfId="0" applyFont="1" applyFill="1" applyBorder="1" applyAlignment="1">
      <alignment horizontal="distributed" vertical="center" justifyLastLine="1"/>
    </xf>
    <xf numFmtId="0" fontId="3" fillId="3" borderId="3" xfId="0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/>
    </xf>
    <xf numFmtId="0" fontId="32" fillId="0" borderId="3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0" fillId="0" borderId="1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3" borderId="4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 wrapText="1"/>
    </xf>
    <xf numFmtId="49" fontId="3" fillId="3" borderId="2" xfId="0" applyNumberFormat="1" applyFont="1" applyFill="1" applyBorder="1" applyAlignment="1">
      <alignment horizontal="center" vertical="center" justifyLastLine="1"/>
    </xf>
    <xf numFmtId="49" fontId="3" fillId="3" borderId="3" xfId="0" applyNumberFormat="1" applyFont="1" applyFill="1" applyBorder="1" applyAlignment="1">
      <alignment horizontal="center" vertical="center" justifyLastLine="1"/>
    </xf>
    <xf numFmtId="49" fontId="3" fillId="3" borderId="2" xfId="0" applyNumberFormat="1" applyFont="1" applyFill="1" applyBorder="1" applyAlignment="1">
      <alignment horizontal="distributed" vertical="center" justifyLastLine="1"/>
    </xf>
    <xf numFmtId="49" fontId="3" fillId="3" borderId="3" xfId="0" applyNumberFormat="1" applyFont="1" applyFill="1" applyBorder="1" applyAlignment="1">
      <alignment horizontal="distributed" vertical="center" justifyLastLine="1"/>
    </xf>
    <xf numFmtId="0" fontId="39" fillId="0" borderId="3" xfId="0" applyFont="1" applyBorder="1" applyAlignment="1">
      <alignment horizontal="distributed" vertical="center"/>
    </xf>
    <xf numFmtId="0" fontId="38" fillId="0" borderId="3" xfId="0" applyFont="1" applyBorder="1" applyAlignment="1">
      <alignment horizontal="distributed" vertical="center"/>
    </xf>
    <xf numFmtId="49" fontId="3" fillId="3" borderId="3" xfId="0" applyNumberFormat="1" applyFont="1" applyFill="1" applyBorder="1" applyAlignment="1">
      <alignment horizontal="distributed" vertical="center"/>
    </xf>
    <xf numFmtId="0" fontId="39" fillId="0" borderId="6" xfId="0" applyFont="1" applyBorder="1" applyAlignment="1">
      <alignment horizontal="distributed" vertical="center"/>
    </xf>
    <xf numFmtId="0" fontId="38" fillId="0" borderId="6" xfId="0" applyFont="1" applyBorder="1" applyAlignment="1">
      <alignment horizontal="distributed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distributed" vertical="center"/>
    </xf>
    <xf numFmtId="0" fontId="22" fillId="5" borderId="3" xfId="0" applyFont="1" applyFill="1" applyBorder="1" applyAlignment="1">
      <alignment horizontal="distributed" vertical="center"/>
    </xf>
    <xf numFmtId="49" fontId="3" fillId="5" borderId="6" xfId="0" applyNumberFormat="1" applyFont="1" applyFill="1" applyBorder="1" applyAlignment="1">
      <alignment horizontal="distributed" vertical="center"/>
    </xf>
    <xf numFmtId="0" fontId="0" fillId="5" borderId="3" xfId="0" applyFill="1" applyBorder="1" applyAlignment="1">
      <alignment horizontal="distributed" vertical="center"/>
    </xf>
    <xf numFmtId="0" fontId="5" fillId="5" borderId="2" xfId="0" applyFont="1" applyFill="1" applyBorder="1" applyAlignment="1">
      <alignment horizontal="distributed" vertical="center"/>
    </xf>
    <xf numFmtId="0" fontId="22" fillId="5" borderId="6" xfId="0" applyFont="1" applyFill="1" applyBorder="1" applyAlignment="1">
      <alignment horizontal="distributed" vertical="center"/>
    </xf>
    <xf numFmtId="0" fontId="3" fillId="5" borderId="2" xfId="0" applyFont="1" applyFill="1" applyBorder="1" applyAlignment="1">
      <alignment horizontal="distributed" vertical="center"/>
    </xf>
    <xf numFmtId="0" fontId="0" fillId="5" borderId="6" xfId="0" applyFill="1" applyBorder="1" applyAlignment="1">
      <alignment horizontal="distributed" vertical="center"/>
    </xf>
  </cellXfs>
  <cellStyles count="10">
    <cellStyle name="パーセント 2" xfId="4" xr:uid="{C3323AAD-3E61-42A8-BBDA-F2EEA2E800F4}"/>
    <cellStyle name="桁区切り" xfId="1" builtinId="6"/>
    <cellStyle name="桁区切り 2" xfId="3" xr:uid="{03EE71AC-586B-49C7-88EA-6D09D6743C60}"/>
    <cellStyle name="桁区切り 2 2" xfId="8" xr:uid="{D64E4B0B-8FC0-4206-A8A4-D9E67DF2DB8D}"/>
    <cellStyle name="標準" xfId="0" builtinId="0"/>
    <cellStyle name="標準_020100800" xfId="7" xr:uid="{82300AC3-142B-4E03-8F63-15DEAB77B6B9}"/>
    <cellStyle name="標準_JB16" xfId="5" xr:uid="{A1DC91C6-4818-4945-AA50-2768C1357BED}"/>
    <cellStyle name="標準_JB16 2" xfId="9" xr:uid="{EDB6CCD6-D8D2-4E68-9CC8-172522C31DCD}"/>
    <cellStyle name="標準_第7表" xfId="2" xr:uid="{D40B723B-2371-4FF1-8871-5A116AD41AEC}"/>
    <cellStyle name="標準_平成17年住民基本台帳人口移動報告年報掲載分A00701" xfId="6" xr:uid="{163415B7-1A4C-46C1-B82A-E4F06866B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146050</xdr:colOff>
      <xdr:row>3</xdr:row>
      <xdr:rowOff>31750</xdr:rowOff>
    </xdr:from>
    <xdr:to>
      <xdr:col>8</xdr:col>
      <xdr:colOff>38100</xdr:colOff>
      <xdr:row>4</xdr:row>
      <xdr:rowOff>127000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120C582-E09D-4E2F-A429-4EE8EABBA28E}"/>
            </a:ext>
          </a:extLst>
        </xdr:cNvPr>
        <xdr:cNvSpPr>
          <a:spLocks noChangeArrowheads="1"/>
        </xdr:cNvSpPr>
      </xdr:nvSpPr>
      <xdr:spPr bwMode="auto">
        <a:xfrm>
          <a:off x="6610350" y="514350"/>
          <a:ext cx="863600" cy="247650"/>
        </a:xfrm>
        <a:prstGeom prst="bracketPair">
          <a:avLst>
            <a:gd name="adj" fmla="val 34616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146050</xdr:colOff>
      <xdr:row>3</xdr:row>
      <xdr:rowOff>31750</xdr:rowOff>
    </xdr:from>
    <xdr:to>
      <xdr:col>8</xdr:col>
      <xdr:colOff>38100</xdr:colOff>
      <xdr:row>4</xdr:row>
      <xdr:rowOff>127000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1B7931D-C01B-4028-83C1-A9BEEEB040E2}"/>
            </a:ext>
          </a:extLst>
        </xdr:cNvPr>
        <xdr:cNvSpPr>
          <a:spLocks noChangeArrowheads="1"/>
        </xdr:cNvSpPr>
      </xdr:nvSpPr>
      <xdr:spPr bwMode="auto">
        <a:xfrm>
          <a:off x="6610350" y="514350"/>
          <a:ext cx="863600" cy="247650"/>
        </a:xfrm>
        <a:prstGeom prst="bracketPair">
          <a:avLst>
            <a:gd name="adj" fmla="val 34616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146050</xdr:colOff>
      <xdr:row>3</xdr:row>
      <xdr:rowOff>31750</xdr:rowOff>
    </xdr:from>
    <xdr:to>
      <xdr:col>8</xdr:col>
      <xdr:colOff>38100</xdr:colOff>
      <xdr:row>4</xdr:row>
      <xdr:rowOff>127000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58F4A295-28B4-4990-90D1-B76709C1C0A7}"/>
            </a:ext>
          </a:extLst>
        </xdr:cNvPr>
        <xdr:cNvSpPr>
          <a:spLocks noChangeArrowheads="1"/>
        </xdr:cNvSpPr>
      </xdr:nvSpPr>
      <xdr:spPr bwMode="auto">
        <a:xfrm>
          <a:off x="6610350" y="514350"/>
          <a:ext cx="863600" cy="247650"/>
        </a:xfrm>
        <a:prstGeom prst="bracketPair">
          <a:avLst>
            <a:gd name="adj" fmla="val 34616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38100</xdr:rowOff>
    </xdr:from>
    <xdr:to>
      <xdr:col>2</xdr:col>
      <xdr:colOff>0</xdr:colOff>
      <xdr:row>6</xdr:row>
      <xdr:rowOff>127000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4B07D10-BBC1-46C3-B2DD-CD18F83F7D2A}"/>
            </a:ext>
          </a:extLst>
        </xdr:cNvPr>
        <xdr:cNvSpPr>
          <a:spLocks/>
        </xdr:cNvSpPr>
      </xdr:nvSpPr>
      <xdr:spPr bwMode="auto">
        <a:xfrm>
          <a:off x="298450" y="825500"/>
          <a:ext cx="69850" cy="241300"/>
        </a:xfrm>
        <a:prstGeom prst="leftBrace">
          <a:avLst>
            <a:gd name="adj1" fmla="val 28788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AF61-F64D-403F-B85E-E16D24CCC135}">
  <dimension ref="B1:T85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" x14ac:dyDescent="0.2"/>
  <cols>
    <col min="1" max="1" width="2.6328125" customWidth="1"/>
    <col min="2" max="2" width="5.81640625" customWidth="1"/>
    <col min="3" max="3" width="15.90625" customWidth="1"/>
    <col min="4" max="4" width="11.6328125" bestFit="1" customWidth="1"/>
    <col min="5" max="5" width="12.81640625" bestFit="1" customWidth="1"/>
    <col min="6" max="6" width="11.6328125" bestFit="1" customWidth="1"/>
    <col min="7" max="7" width="12.90625" bestFit="1" customWidth="1"/>
    <col min="8" max="8" width="11.6328125" customWidth="1"/>
    <col min="9" max="9" width="9.81640625" bestFit="1" customWidth="1"/>
    <col min="10" max="10" width="11.81640625" bestFit="1" customWidth="1"/>
    <col min="11" max="12" width="10.453125" customWidth="1"/>
    <col min="13" max="13" width="11.6328125" customWidth="1"/>
    <col min="14" max="14" width="10.36328125" bestFit="1" customWidth="1"/>
    <col min="15" max="15" width="9.81640625" customWidth="1"/>
    <col min="16" max="16" width="10.08984375" customWidth="1"/>
  </cols>
  <sheetData>
    <row r="1" spans="2:20" ht="14.25" customHeight="1" x14ac:dyDescent="0.2">
      <c r="B1" s="10" t="s">
        <v>47</v>
      </c>
      <c r="C1" s="1"/>
    </row>
    <row r="2" spans="2:20" ht="12" customHeight="1" x14ac:dyDescent="0.2"/>
    <row r="3" spans="2:20" s="2" customFormat="1" ht="12" customHeight="1" x14ac:dyDescent="0.2">
      <c r="B3" s="338" t="s">
        <v>0</v>
      </c>
      <c r="C3" s="339"/>
      <c r="D3" s="333" t="s">
        <v>1</v>
      </c>
      <c r="E3" s="336"/>
      <c r="F3" s="336"/>
      <c r="G3" s="336"/>
      <c r="H3" s="337"/>
      <c r="I3" s="333" t="s">
        <v>7</v>
      </c>
      <c r="J3" s="334"/>
      <c r="K3" s="334"/>
      <c r="L3" s="334"/>
      <c r="M3" s="334"/>
      <c r="N3" s="334"/>
      <c r="O3" s="334"/>
      <c r="P3" s="334"/>
      <c r="Q3" s="334"/>
      <c r="R3" s="334"/>
      <c r="S3" s="335"/>
    </row>
    <row r="4" spans="2:20" s="2" customFormat="1" ht="12" customHeight="1" x14ac:dyDescent="0.2">
      <c r="B4" s="340"/>
      <c r="C4" s="341"/>
      <c r="D4" s="344" t="s">
        <v>2</v>
      </c>
      <c r="E4" s="333" t="s">
        <v>3</v>
      </c>
      <c r="F4" s="334"/>
      <c r="G4" s="334"/>
      <c r="H4" s="346" t="s">
        <v>41</v>
      </c>
      <c r="I4" s="344" t="s">
        <v>2</v>
      </c>
      <c r="J4" s="333" t="s">
        <v>30</v>
      </c>
      <c r="K4" s="334"/>
      <c r="L4" s="334"/>
      <c r="M4" s="346" t="s">
        <v>31</v>
      </c>
      <c r="N4" s="333" t="s">
        <v>32</v>
      </c>
      <c r="O4" s="334"/>
      <c r="P4" s="335"/>
      <c r="Q4" s="333" t="s">
        <v>8</v>
      </c>
      <c r="R4" s="334"/>
      <c r="S4" s="335"/>
    </row>
    <row r="5" spans="2:20" s="2" customFormat="1" ht="12" customHeight="1" x14ac:dyDescent="0.2">
      <c r="B5" s="342"/>
      <c r="C5" s="343"/>
      <c r="D5" s="345"/>
      <c r="E5" s="3" t="s">
        <v>4</v>
      </c>
      <c r="F5" s="3" t="s">
        <v>5</v>
      </c>
      <c r="G5" s="3" t="s">
        <v>6</v>
      </c>
      <c r="H5" s="347"/>
      <c r="I5" s="345"/>
      <c r="J5" s="3" t="s">
        <v>4</v>
      </c>
      <c r="K5" s="3" t="s">
        <v>5</v>
      </c>
      <c r="L5" s="3" t="s">
        <v>6</v>
      </c>
      <c r="M5" s="347"/>
      <c r="N5" s="3" t="s">
        <v>4</v>
      </c>
      <c r="O5" s="3" t="s">
        <v>5</v>
      </c>
      <c r="P5" s="3" t="s">
        <v>6</v>
      </c>
      <c r="Q5" s="3" t="s">
        <v>4</v>
      </c>
      <c r="R5" s="3" t="s">
        <v>5</v>
      </c>
      <c r="S5" s="3" t="s">
        <v>6</v>
      </c>
    </row>
    <row r="6" spans="2:20" s="2" customFormat="1" ht="12" customHeight="1" x14ac:dyDescent="0.2">
      <c r="B6" s="4"/>
      <c r="C6" s="5"/>
      <c r="D6" s="8"/>
      <c r="E6" s="8" t="s">
        <v>27</v>
      </c>
      <c r="F6" s="8" t="s">
        <v>27</v>
      </c>
      <c r="G6" s="8" t="s">
        <v>27</v>
      </c>
      <c r="H6" s="8" t="s">
        <v>27</v>
      </c>
      <c r="I6" s="8"/>
      <c r="J6" s="8" t="s">
        <v>27</v>
      </c>
      <c r="K6" s="8" t="s">
        <v>27</v>
      </c>
      <c r="L6" s="8" t="s">
        <v>27</v>
      </c>
      <c r="M6" s="8" t="s">
        <v>27</v>
      </c>
      <c r="N6" s="8" t="s">
        <v>27</v>
      </c>
      <c r="O6" s="8" t="s">
        <v>27</v>
      </c>
      <c r="P6" s="8" t="s">
        <v>27</v>
      </c>
      <c r="Q6" s="8" t="s">
        <v>28</v>
      </c>
      <c r="R6" s="8" t="s">
        <v>28</v>
      </c>
      <c r="S6" s="8" t="s">
        <v>28</v>
      </c>
      <c r="T6" s="6"/>
    </row>
    <row r="7" spans="2:20" s="2" customFormat="1" ht="12" customHeight="1" x14ac:dyDescent="0.2">
      <c r="B7" s="9" t="s">
        <v>9</v>
      </c>
      <c r="C7" s="13" t="s">
        <v>37</v>
      </c>
      <c r="D7" s="15">
        <v>11220849</v>
      </c>
      <c r="E7" s="15">
        <f>SUM(F7:G7)</f>
        <v>55963053</v>
      </c>
      <c r="F7" s="15">
        <v>28044185</v>
      </c>
      <c r="G7" s="15">
        <v>27918868</v>
      </c>
      <c r="H7" s="16">
        <v>146.57379399344237</v>
      </c>
      <c r="I7" s="15">
        <v>195486</v>
      </c>
      <c r="J7" s="15">
        <v>1052610</v>
      </c>
      <c r="K7" s="15">
        <v>514106</v>
      </c>
      <c r="L7" s="15">
        <v>538504</v>
      </c>
      <c r="M7" s="16">
        <v>166.67669525341711</v>
      </c>
      <c r="N7" s="15" t="s">
        <v>43</v>
      </c>
      <c r="O7" s="15" t="s">
        <v>43</v>
      </c>
      <c r="P7" s="15" t="s">
        <v>43</v>
      </c>
      <c r="Q7" s="21" t="s">
        <v>29</v>
      </c>
      <c r="R7" s="21" t="s">
        <v>29</v>
      </c>
      <c r="S7" s="21" t="s">
        <v>29</v>
      </c>
      <c r="T7" s="6"/>
    </row>
    <row r="8" spans="2:20" s="2" customFormat="1" ht="12" customHeight="1" x14ac:dyDescent="0.2">
      <c r="B8" s="9"/>
      <c r="C8" s="13" t="s">
        <v>11</v>
      </c>
      <c r="D8" s="15">
        <v>11902593</v>
      </c>
      <c r="E8" s="15">
        <v>59736822</v>
      </c>
      <c r="F8" s="15">
        <v>30013109</v>
      </c>
      <c r="G8" s="15">
        <v>29723713</v>
      </c>
      <c r="H8" s="16">
        <v>156.45690949054617</v>
      </c>
      <c r="I8" s="15">
        <v>207223</v>
      </c>
      <c r="J8" s="15">
        <v>1118858</v>
      </c>
      <c r="K8" s="15">
        <v>548633</v>
      </c>
      <c r="L8" s="15">
        <v>570225</v>
      </c>
      <c r="M8" s="16">
        <v>177.1668081225219</v>
      </c>
      <c r="N8" s="15">
        <f>J8-J7</f>
        <v>66248</v>
      </c>
      <c r="O8" s="15">
        <f>K8-K7</f>
        <v>34527</v>
      </c>
      <c r="P8" s="15">
        <f>L8-L7</f>
        <v>31721</v>
      </c>
      <c r="Q8" s="20">
        <f>(N8/J7)*100</f>
        <v>6.2936890206249219</v>
      </c>
      <c r="R8" s="20">
        <f>(O8/K7)*100</f>
        <v>6.7159301778232514</v>
      </c>
      <c r="S8" s="20">
        <f>(P8/L7)*100</f>
        <v>5.8905783429649548</v>
      </c>
      <c r="T8" s="6"/>
    </row>
    <row r="9" spans="2:20" s="2" customFormat="1" ht="12" customHeight="1" x14ac:dyDescent="0.2">
      <c r="B9" s="9" t="s">
        <v>10</v>
      </c>
      <c r="C9" s="13" t="s">
        <v>38</v>
      </c>
      <c r="D9" s="15">
        <v>12705278</v>
      </c>
      <c r="E9" s="15">
        <v>64450005</v>
      </c>
      <c r="F9" s="15">
        <v>32390155</v>
      </c>
      <c r="G9" s="15">
        <v>32059850</v>
      </c>
      <c r="H9" s="16">
        <v>168.60036930933578</v>
      </c>
      <c r="I9" s="15">
        <v>217058</v>
      </c>
      <c r="J9" s="15">
        <v>1186080</v>
      </c>
      <c r="K9" s="15">
        <v>581007</v>
      </c>
      <c r="L9" s="15">
        <v>605073</v>
      </c>
      <c r="M9" s="16">
        <v>187.2022879437863</v>
      </c>
      <c r="N9" s="15">
        <f>J9-J8</f>
        <v>67222</v>
      </c>
      <c r="O9" s="15">
        <f t="shared" ref="O9:O30" si="0">K9-K8</f>
        <v>32374</v>
      </c>
      <c r="P9" s="15">
        <f t="shared" ref="P9:P30" si="1">L9-L8</f>
        <v>34848</v>
      </c>
      <c r="Q9" s="20">
        <f t="shared" ref="Q9:Q26" si="2">(N9/J8)*100</f>
        <v>6.0080903921677278</v>
      </c>
      <c r="R9" s="20">
        <f>(O9/K8)*100</f>
        <v>5.9008481079337187</v>
      </c>
      <c r="S9" s="20">
        <f>(P9/L8)*100</f>
        <v>6.111271866368539</v>
      </c>
      <c r="T9" s="6"/>
    </row>
    <row r="10" spans="2:20" s="2" customFormat="1" ht="12" customHeight="1" x14ac:dyDescent="0.2">
      <c r="B10" s="9"/>
      <c r="C10" s="13" t="s">
        <v>12</v>
      </c>
      <c r="D10" s="15">
        <v>13499483</v>
      </c>
      <c r="E10" s="15">
        <v>69254148</v>
      </c>
      <c r="F10" s="15">
        <v>34734133</v>
      </c>
      <c r="G10" s="15">
        <v>34520015</v>
      </c>
      <c r="H10" s="16">
        <v>181.03509904784642</v>
      </c>
      <c r="I10" s="15">
        <v>225223</v>
      </c>
      <c r="J10" s="15">
        <v>1242453</v>
      </c>
      <c r="K10" s="15">
        <v>606779</v>
      </c>
      <c r="L10" s="15">
        <v>635674</v>
      </c>
      <c r="M10" s="16">
        <v>196.09824696529444</v>
      </c>
      <c r="N10" s="15">
        <f t="shared" ref="N10:N30" si="3">J10-J9</f>
        <v>56373</v>
      </c>
      <c r="O10" s="15">
        <f t="shared" si="0"/>
        <v>25772</v>
      </c>
      <c r="P10" s="15">
        <f t="shared" si="1"/>
        <v>30601</v>
      </c>
      <c r="Q10" s="20">
        <f t="shared" si="2"/>
        <v>4.752883447996763</v>
      </c>
      <c r="R10" s="20">
        <f t="shared" ref="R10:R23" si="4">(O10/K9)*100</f>
        <v>4.4357469015003259</v>
      </c>
      <c r="S10" s="20">
        <f t="shared" ref="S10:S29" si="5">(P10/L9)*100</f>
        <v>5.0574062964303481</v>
      </c>
      <c r="T10" s="6"/>
    </row>
    <row r="11" spans="2:20" s="2" customFormat="1" ht="12" customHeight="1" x14ac:dyDescent="0.2">
      <c r="B11" s="9"/>
      <c r="C11" s="13" t="s">
        <v>13</v>
      </c>
      <c r="D11" s="15">
        <v>14342282</v>
      </c>
      <c r="E11" s="15">
        <v>73114308</v>
      </c>
      <c r="F11" s="15">
        <v>36566010</v>
      </c>
      <c r="G11" s="15">
        <v>36548298</v>
      </c>
      <c r="H11" s="16">
        <v>191.12582239254101</v>
      </c>
      <c r="I11" s="15">
        <v>234332</v>
      </c>
      <c r="J11" s="15">
        <v>1299027</v>
      </c>
      <c r="K11" s="15">
        <v>637708</v>
      </c>
      <c r="L11" s="15">
        <v>661319</v>
      </c>
      <c r="M11" s="16">
        <v>205.02740744365019</v>
      </c>
      <c r="N11" s="15">
        <f t="shared" si="3"/>
        <v>56574</v>
      </c>
      <c r="O11" s="15">
        <f t="shared" si="0"/>
        <v>30929</v>
      </c>
      <c r="P11" s="15">
        <f t="shared" si="1"/>
        <v>25645</v>
      </c>
      <c r="Q11" s="20">
        <f t="shared" si="2"/>
        <v>4.5534116783492014</v>
      </c>
      <c r="R11" s="20">
        <f t="shared" si="4"/>
        <v>5.0972429830300658</v>
      </c>
      <c r="S11" s="20">
        <f t="shared" si="5"/>
        <v>4.0343006006223314</v>
      </c>
      <c r="T11" s="6"/>
    </row>
    <row r="12" spans="2:20" s="2" customFormat="1" ht="12" customHeight="1" x14ac:dyDescent="0.2">
      <c r="B12" s="9"/>
      <c r="C12" s="13" t="s">
        <v>34</v>
      </c>
      <c r="D12" s="15" t="s">
        <v>42</v>
      </c>
      <c r="E12" s="15">
        <v>73456141</v>
      </c>
      <c r="F12" s="15">
        <v>34832031</v>
      </c>
      <c r="G12" s="15">
        <v>38624110</v>
      </c>
      <c r="H12" s="16">
        <v>199.4</v>
      </c>
      <c r="I12" s="15">
        <v>246056</v>
      </c>
      <c r="J12" s="15">
        <v>1319517</v>
      </c>
      <c r="K12" s="15">
        <v>625179</v>
      </c>
      <c r="L12" s="15">
        <v>694338</v>
      </c>
      <c r="M12" s="16">
        <v>208.3</v>
      </c>
      <c r="N12" s="15">
        <f t="shared" si="3"/>
        <v>20490</v>
      </c>
      <c r="O12" s="15">
        <f t="shared" si="0"/>
        <v>-12529</v>
      </c>
      <c r="P12" s="15">
        <f t="shared" si="1"/>
        <v>33019</v>
      </c>
      <c r="Q12" s="20">
        <f>(N12/J11)*100</f>
        <v>1.5773344203007329</v>
      </c>
      <c r="R12" s="20">
        <f t="shared" si="4"/>
        <v>-1.9646923043148274</v>
      </c>
      <c r="S12" s="20">
        <f t="shared" si="5"/>
        <v>4.9929005517760716</v>
      </c>
      <c r="T12" s="6"/>
    </row>
    <row r="13" spans="2:20" s="2" customFormat="1" ht="12" customHeight="1" x14ac:dyDescent="0.2">
      <c r="B13" s="9"/>
      <c r="C13" s="13" t="s">
        <v>14</v>
      </c>
      <c r="D13" s="15" t="s">
        <v>42</v>
      </c>
      <c r="E13" s="15">
        <v>71998104</v>
      </c>
      <c r="F13" s="15">
        <v>33894059</v>
      </c>
      <c r="G13" s="15">
        <v>38104045</v>
      </c>
      <c r="H13" s="16">
        <v>195.4</v>
      </c>
      <c r="I13" s="15">
        <v>286904</v>
      </c>
      <c r="J13" s="15">
        <v>1546081</v>
      </c>
      <c r="K13" s="15">
        <v>723804</v>
      </c>
      <c r="L13" s="15">
        <v>822277</v>
      </c>
      <c r="M13" s="16">
        <v>244.02031607340427</v>
      </c>
      <c r="N13" s="15">
        <f t="shared" si="3"/>
        <v>226564</v>
      </c>
      <c r="O13" s="15">
        <f t="shared" si="0"/>
        <v>98625</v>
      </c>
      <c r="P13" s="15">
        <f t="shared" si="1"/>
        <v>127939</v>
      </c>
      <c r="Q13" s="20">
        <f t="shared" si="2"/>
        <v>17.170222134311267</v>
      </c>
      <c r="R13" s="20">
        <f t="shared" si="4"/>
        <v>15.775481901983271</v>
      </c>
      <c r="S13" s="20">
        <f t="shared" si="5"/>
        <v>18.426040343463846</v>
      </c>
      <c r="T13" s="6"/>
    </row>
    <row r="14" spans="2:20" s="2" customFormat="1" ht="12" customHeight="1" x14ac:dyDescent="0.2">
      <c r="B14" s="9"/>
      <c r="C14" s="13" t="s">
        <v>15</v>
      </c>
      <c r="D14" s="15">
        <v>14731669</v>
      </c>
      <c r="E14" s="15">
        <v>73114136</v>
      </c>
      <c r="F14" s="15">
        <v>34904648</v>
      </c>
      <c r="G14" s="15">
        <v>38209488</v>
      </c>
      <c r="H14" s="16">
        <v>198.5</v>
      </c>
      <c r="I14" s="15">
        <v>288582</v>
      </c>
      <c r="J14" s="15">
        <v>1524635</v>
      </c>
      <c r="K14" s="15">
        <v>722343</v>
      </c>
      <c r="L14" s="15">
        <v>802292</v>
      </c>
      <c r="M14" s="16">
        <v>240.7</v>
      </c>
      <c r="N14" s="15">
        <f t="shared" si="3"/>
        <v>-21446</v>
      </c>
      <c r="O14" s="15">
        <f t="shared" si="0"/>
        <v>-1461</v>
      </c>
      <c r="P14" s="15">
        <f t="shared" si="1"/>
        <v>-19985</v>
      </c>
      <c r="Q14" s="20">
        <f>(N14/J13)*100</f>
        <v>-1.38712007973709</v>
      </c>
      <c r="R14" s="20">
        <f t="shared" si="4"/>
        <v>-0.20185022464645125</v>
      </c>
      <c r="S14" s="20">
        <f t="shared" si="5"/>
        <v>-2.43044618784181</v>
      </c>
      <c r="T14" s="6"/>
    </row>
    <row r="15" spans="2:20" s="2" customFormat="1" ht="12" customHeight="1" x14ac:dyDescent="0.2">
      <c r="B15" s="9"/>
      <c r="C15" s="37" t="s">
        <v>16</v>
      </c>
      <c r="D15" s="15">
        <v>15785219</v>
      </c>
      <c r="E15" s="15">
        <v>78101473</v>
      </c>
      <c r="F15" s="15">
        <v>38129399</v>
      </c>
      <c r="G15" s="15">
        <v>39972074</v>
      </c>
      <c r="H15" s="16">
        <v>212.1</v>
      </c>
      <c r="I15" s="15">
        <v>295802</v>
      </c>
      <c r="J15" s="15">
        <v>1572787</v>
      </c>
      <c r="K15" s="15">
        <v>759140</v>
      </c>
      <c r="L15" s="15">
        <v>813647</v>
      </c>
      <c r="M15" s="16">
        <v>248.2</v>
      </c>
      <c r="N15" s="15">
        <f t="shared" si="3"/>
        <v>48152</v>
      </c>
      <c r="O15" s="15">
        <f t="shared" si="0"/>
        <v>36797</v>
      </c>
      <c r="P15" s="15">
        <f t="shared" si="1"/>
        <v>11355</v>
      </c>
      <c r="Q15" s="20">
        <f t="shared" si="2"/>
        <v>3.1582641091146404</v>
      </c>
      <c r="R15" s="20">
        <f t="shared" si="4"/>
        <v>5.0941173376083109</v>
      </c>
      <c r="S15" s="20">
        <f t="shared" si="5"/>
        <v>1.4153201078908926</v>
      </c>
      <c r="T15" s="6"/>
    </row>
    <row r="16" spans="2:20" s="2" customFormat="1" ht="12" customHeight="1" x14ac:dyDescent="0.2">
      <c r="B16" s="9"/>
      <c r="C16" s="37" t="s">
        <v>17</v>
      </c>
      <c r="D16" s="15">
        <v>16088855</v>
      </c>
      <c r="E16" s="15">
        <v>80216896</v>
      </c>
      <c r="F16" s="15">
        <v>39365452</v>
      </c>
      <c r="G16" s="15">
        <v>40851444</v>
      </c>
      <c r="H16" s="16">
        <v>217.8</v>
      </c>
      <c r="I16" s="15">
        <v>296385</v>
      </c>
      <c r="J16" s="15">
        <v>1608894</v>
      </c>
      <c r="K16" s="15">
        <v>787422</v>
      </c>
      <c r="L16" s="15">
        <v>821472</v>
      </c>
      <c r="M16" s="16">
        <v>254</v>
      </c>
      <c r="N16" s="15">
        <f t="shared" si="3"/>
        <v>36107</v>
      </c>
      <c r="O16" s="15">
        <f t="shared" si="0"/>
        <v>28282</v>
      </c>
      <c r="P16" s="15">
        <f t="shared" si="1"/>
        <v>7825</v>
      </c>
      <c r="Q16" s="20">
        <f>(N16/J15)*100</f>
        <v>2.2957336244513722</v>
      </c>
      <c r="R16" s="20">
        <f t="shared" si="4"/>
        <v>3.7255315225123167</v>
      </c>
      <c r="S16" s="20">
        <f t="shared" si="5"/>
        <v>0.96171927137935742</v>
      </c>
      <c r="T16" s="6"/>
    </row>
    <row r="17" spans="2:20" s="2" customFormat="1" ht="12" customHeight="1" x14ac:dyDescent="0.2">
      <c r="B17" s="9"/>
      <c r="C17" s="13" t="s">
        <v>18</v>
      </c>
      <c r="D17" s="15">
        <v>16580129</v>
      </c>
      <c r="E17" s="15">
        <v>84114574</v>
      </c>
      <c r="F17" s="15">
        <v>41241192</v>
      </c>
      <c r="G17" s="15">
        <v>42873382</v>
      </c>
      <c r="H17" s="16">
        <v>226.2</v>
      </c>
      <c r="I17" s="15">
        <v>294846</v>
      </c>
      <c r="J17" s="15">
        <v>1601380</v>
      </c>
      <c r="K17" s="15">
        <v>778910</v>
      </c>
      <c r="L17" s="15">
        <v>822470</v>
      </c>
      <c r="M17" s="16">
        <v>252.81807101854719</v>
      </c>
      <c r="N17" s="15">
        <f t="shared" si="3"/>
        <v>-7514</v>
      </c>
      <c r="O17" s="15">
        <f t="shared" si="0"/>
        <v>-8512</v>
      </c>
      <c r="P17" s="15">
        <f t="shared" si="1"/>
        <v>998</v>
      </c>
      <c r="Q17" s="20">
        <f t="shared" si="2"/>
        <v>-0.46702890308497641</v>
      </c>
      <c r="R17" s="20">
        <f t="shared" si="4"/>
        <v>-1.0809959589648244</v>
      </c>
      <c r="S17" s="20">
        <f t="shared" si="5"/>
        <v>0.12148922909119239</v>
      </c>
      <c r="T17" s="6"/>
    </row>
    <row r="18" spans="2:20" s="2" customFormat="1" ht="12" customHeight="1" x14ac:dyDescent="0.2">
      <c r="B18" s="9"/>
      <c r="C18" s="13" t="s">
        <v>19</v>
      </c>
      <c r="D18" s="15">
        <v>18123105</v>
      </c>
      <c r="E18" s="15">
        <v>90076594</v>
      </c>
      <c r="F18" s="15">
        <v>44242657</v>
      </c>
      <c r="G18" s="15">
        <v>45833937</v>
      </c>
      <c r="H18" s="16">
        <v>242.1</v>
      </c>
      <c r="I18" s="15">
        <v>301500</v>
      </c>
      <c r="J18" s="15">
        <v>1613549</v>
      </c>
      <c r="K18" s="15">
        <v>781607</v>
      </c>
      <c r="L18" s="15">
        <v>831942</v>
      </c>
      <c r="M18" s="16">
        <v>254.8301762831143</v>
      </c>
      <c r="N18" s="15">
        <f t="shared" si="3"/>
        <v>12169</v>
      </c>
      <c r="O18" s="15">
        <f t="shared" si="0"/>
        <v>2697</v>
      </c>
      <c r="P18" s="15">
        <f t="shared" si="1"/>
        <v>9472</v>
      </c>
      <c r="Q18" s="20">
        <f>(N18/J17)*100</f>
        <v>0.75990708014337638</v>
      </c>
      <c r="R18" s="20">
        <f t="shared" si="4"/>
        <v>0.34625309727696396</v>
      </c>
      <c r="S18" s="20">
        <f t="shared" si="5"/>
        <v>1.1516529478278843</v>
      </c>
      <c r="T18" s="6"/>
    </row>
    <row r="19" spans="2:20" s="2" customFormat="1" ht="12" customHeight="1" x14ac:dyDescent="0.2">
      <c r="B19" s="9"/>
      <c r="C19" s="13" t="s">
        <v>20</v>
      </c>
      <c r="D19" s="15">
        <v>20859786</v>
      </c>
      <c r="E19" s="15">
        <v>94301623</v>
      </c>
      <c r="F19" s="15">
        <v>46300445</v>
      </c>
      <c r="G19" s="15">
        <v>48001178</v>
      </c>
      <c r="H19" s="16">
        <v>253.5</v>
      </c>
      <c r="I19" s="15">
        <v>321441</v>
      </c>
      <c r="J19" s="15">
        <v>1578476</v>
      </c>
      <c r="K19" s="15">
        <v>759639</v>
      </c>
      <c r="L19" s="15">
        <v>818837</v>
      </c>
      <c r="M19" s="16">
        <v>248.58046349898268</v>
      </c>
      <c r="N19" s="15">
        <f t="shared" si="3"/>
        <v>-35073</v>
      </c>
      <c r="O19" s="15">
        <f t="shared" si="0"/>
        <v>-21968</v>
      </c>
      <c r="P19" s="15">
        <f t="shared" si="1"/>
        <v>-13105</v>
      </c>
      <c r="Q19" s="20">
        <f t="shared" si="2"/>
        <v>-2.173655711726139</v>
      </c>
      <c r="R19" s="20">
        <f t="shared" si="4"/>
        <v>-2.8106196592405137</v>
      </c>
      <c r="S19" s="20">
        <f t="shared" si="5"/>
        <v>-1.5752300040147029</v>
      </c>
      <c r="T19" s="6"/>
    </row>
    <row r="20" spans="2:20" s="2" customFormat="1" ht="12" customHeight="1" x14ac:dyDescent="0.2">
      <c r="B20" s="9"/>
      <c r="C20" s="13" t="s">
        <v>21</v>
      </c>
      <c r="D20" s="15">
        <v>24290053</v>
      </c>
      <c r="E20" s="15">
        <v>99209137</v>
      </c>
      <c r="F20" s="15">
        <v>48692138</v>
      </c>
      <c r="G20" s="15">
        <v>50516999</v>
      </c>
      <c r="H20" s="16">
        <v>266.60000000000002</v>
      </c>
      <c r="I20" s="15">
        <v>359831</v>
      </c>
      <c r="J20" s="15">
        <v>1605584</v>
      </c>
      <c r="K20" s="15">
        <v>778916</v>
      </c>
      <c r="L20" s="15">
        <v>826668</v>
      </c>
      <c r="M20" s="16">
        <v>252.8494667682946</v>
      </c>
      <c r="N20" s="15">
        <f t="shared" si="3"/>
        <v>27108</v>
      </c>
      <c r="O20" s="15">
        <f t="shared" si="0"/>
        <v>19277</v>
      </c>
      <c r="P20" s="15">
        <f t="shared" si="1"/>
        <v>7831</v>
      </c>
      <c r="Q20" s="20">
        <f>(N20/J19)*100</f>
        <v>1.7173526870221656</v>
      </c>
      <c r="R20" s="20">
        <f t="shared" si="4"/>
        <v>2.5376527534789552</v>
      </c>
      <c r="S20" s="20">
        <f t="shared" si="5"/>
        <v>0.956356393274852</v>
      </c>
      <c r="T20" s="6"/>
    </row>
    <row r="21" spans="2:20" s="2" customFormat="1" ht="12" customHeight="1" x14ac:dyDescent="0.2">
      <c r="B21" s="9"/>
      <c r="C21" s="13" t="s">
        <v>22</v>
      </c>
      <c r="D21" s="15">
        <v>28093012</v>
      </c>
      <c r="E21" s="15">
        <v>104665171</v>
      </c>
      <c r="F21" s="15">
        <v>51369177</v>
      </c>
      <c r="G21" s="15">
        <v>53295994</v>
      </c>
      <c r="H21" s="16">
        <v>281.10000000000002</v>
      </c>
      <c r="I21" s="15">
        <v>405344</v>
      </c>
      <c r="J21" s="15">
        <v>1658909</v>
      </c>
      <c r="K21" s="15">
        <v>808270</v>
      </c>
      <c r="L21" s="15">
        <v>850639</v>
      </c>
      <c r="M21" s="16">
        <v>261.01491438272643</v>
      </c>
      <c r="N21" s="15">
        <f t="shared" si="3"/>
        <v>53325</v>
      </c>
      <c r="O21" s="15">
        <f t="shared" si="0"/>
        <v>29354</v>
      </c>
      <c r="P21" s="15">
        <f t="shared" si="1"/>
        <v>23971</v>
      </c>
      <c r="Q21" s="20">
        <f t="shared" si="2"/>
        <v>3.321221437184227</v>
      </c>
      <c r="R21" s="20">
        <f t="shared" si="4"/>
        <v>3.7685706802787462</v>
      </c>
      <c r="S21" s="20">
        <f t="shared" si="5"/>
        <v>2.8997130649789273</v>
      </c>
      <c r="T21" s="6"/>
    </row>
    <row r="22" spans="2:20" s="2" customFormat="1" ht="12" customHeight="1" x14ac:dyDescent="0.2">
      <c r="B22" s="9"/>
      <c r="C22" s="13" t="s">
        <v>23</v>
      </c>
      <c r="D22" s="15">
        <v>32140763</v>
      </c>
      <c r="E22" s="15">
        <v>111939643</v>
      </c>
      <c r="F22" s="15">
        <v>55090673</v>
      </c>
      <c r="G22" s="15">
        <v>56848970</v>
      </c>
      <c r="H22" s="16">
        <v>300.5</v>
      </c>
      <c r="I22" s="15">
        <v>459914</v>
      </c>
      <c r="J22" s="15">
        <v>1756480</v>
      </c>
      <c r="K22" s="15">
        <v>859364</v>
      </c>
      <c r="L22" s="15">
        <v>897116</v>
      </c>
      <c r="M22" s="16">
        <v>276.36686329085643</v>
      </c>
      <c r="N22" s="15">
        <f t="shared" si="3"/>
        <v>97571</v>
      </c>
      <c r="O22" s="15">
        <f t="shared" si="0"/>
        <v>51094</v>
      </c>
      <c r="P22" s="15">
        <f t="shared" si="1"/>
        <v>46477</v>
      </c>
      <c r="Q22" s="20">
        <f t="shared" si="2"/>
        <v>5.8816366660256829</v>
      </c>
      <c r="R22" s="20">
        <f t="shared" si="4"/>
        <v>6.3214025016393034</v>
      </c>
      <c r="S22" s="20">
        <f t="shared" si="5"/>
        <v>5.4637748798256371</v>
      </c>
      <c r="T22" s="6"/>
    </row>
    <row r="23" spans="2:20" s="2" customFormat="1" ht="12" customHeight="1" x14ac:dyDescent="0.2">
      <c r="B23" s="9"/>
      <c r="C23" s="13" t="s">
        <v>24</v>
      </c>
      <c r="D23" s="15">
        <v>36015026</v>
      </c>
      <c r="E23" s="15">
        <v>117060396</v>
      </c>
      <c r="F23" s="15">
        <v>57593769</v>
      </c>
      <c r="G23" s="15">
        <v>59466627</v>
      </c>
      <c r="H23" s="16">
        <v>314.10000000000002</v>
      </c>
      <c r="I23" s="15">
        <v>516390</v>
      </c>
      <c r="J23" s="15">
        <v>1848562</v>
      </c>
      <c r="K23" s="15">
        <v>908871</v>
      </c>
      <c r="L23" s="15">
        <v>939691</v>
      </c>
      <c r="M23" s="16">
        <v>290.85516575120249</v>
      </c>
      <c r="N23" s="15">
        <f t="shared" si="3"/>
        <v>92082</v>
      </c>
      <c r="O23" s="15">
        <f t="shared" si="0"/>
        <v>49507</v>
      </c>
      <c r="P23" s="15">
        <f t="shared" si="1"/>
        <v>42575</v>
      </c>
      <c r="Q23" s="20">
        <f>(N23/J22)*100</f>
        <v>5.2424166514847883</v>
      </c>
      <c r="R23" s="20">
        <f t="shared" si="4"/>
        <v>5.760888284824591</v>
      </c>
      <c r="S23" s="20">
        <f t="shared" si="5"/>
        <v>4.7457630897230683</v>
      </c>
      <c r="T23" s="6"/>
    </row>
    <row r="24" spans="2:20" s="2" customFormat="1" ht="12" customHeight="1" x14ac:dyDescent="0.2">
      <c r="B24" s="9"/>
      <c r="C24" s="13" t="s">
        <v>25</v>
      </c>
      <c r="D24" s="15">
        <v>38133297</v>
      </c>
      <c r="E24" s="15">
        <v>121048923</v>
      </c>
      <c r="F24" s="15">
        <v>59497316</v>
      </c>
      <c r="G24" s="15">
        <v>61551607</v>
      </c>
      <c r="H24" s="16">
        <v>324.7</v>
      </c>
      <c r="I24" s="15">
        <v>556268</v>
      </c>
      <c r="J24" s="15">
        <v>1921259</v>
      </c>
      <c r="K24" s="15">
        <v>947013</v>
      </c>
      <c r="L24" s="15">
        <v>974246</v>
      </c>
      <c r="M24" s="16">
        <v>302.29340692710849</v>
      </c>
      <c r="N24" s="15">
        <f t="shared" si="3"/>
        <v>72697</v>
      </c>
      <c r="O24" s="15">
        <f t="shared" si="0"/>
        <v>38142</v>
      </c>
      <c r="P24" s="15">
        <f t="shared" si="1"/>
        <v>34555</v>
      </c>
      <c r="Q24" s="20">
        <f t="shared" si="2"/>
        <v>3.9326243858739929</v>
      </c>
      <c r="R24" s="20">
        <f t="shared" ref="R24:R31" si="6">(O24/K23)*100</f>
        <v>4.1966351660466668</v>
      </c>
      <c r="S24" s="20">
        <f t="shared" si="5"/>
        <v>3.6772726353663061</v>
      </c>
      <c r="T24" s="6"/>
    </row>
    <row r="25" spans="2:20" s="2" customFormat="1" ht="12" customHeight="1" x14ac:dyDescent="0.2">
      <c r="B25" s="9" t="s">
        <v>26</v>
      </c>
      <c r="C25" s="13" t="s">
        <v>35</v>
      </c>
      <c r="D25" s="15">
        <v>41035777</v>
      </c>
      <c r="E25" s="15">
        <v>123611167</v>
      </c>
      <c r="F25" s="15">
        <v>60696724</v>
      </c>
      <c r="G25" s="15">
        <v>62914443</v>
      </c>
      <c r="H25" s="16">
        <v>331.6</v>
      </c>
      <c r="I25" s="15">
        <v>603198</v>
      </c>
      <c r="J25" s="15">
        <v>1966265</v>
      </c>
      <c r="K25" s="15">
        <v>971704</v>
      </c>
      <c r="L25" s="15">
        <v>994561</v>
      </c>
      <c r="M25" s="16">
        <v>309.00666019191658</v>
      </c>
      <c r="N25" s="15">
        <f t="shared" si="3"/>
        <v>45006</v>
      </c>
      <c r="O25" s="15">
        <f t="shared" si="0"/>
        <v>24691</v>
      </c>
      <c r="P25" s="15">
        <f t="shared" si="1"/>
        <v>20315</v>
      </c>
      <c r="Q25" s="20">
        <f t="shared" si="2"/>
        <v>2.3425264370915113</v>
      </c>
      <c r="R25" s="20">
        <f t="shared" si="6"/>
        <v>2.607250375654822</v>
      </c>
      <c r="S25" s="20">
        <f t="shared" si="5"/>
        <v>2.0852023000351041</v>
      </c>
      <c r="T25" s="6"/>
    </row>
    <row r="26" spans="2:20" s="2" customFormat="1" ht="12" customHeight="1" x14ac:dyDescent="0.2">
      <c r="B26" s="9"/>
      <c r="C26" s="13" t="s">
        <v>36</v>
      </c>
      <c r="D26" s="15">
        <v>44107856</v>
      </c>
      <c r="E26" s="15">
        <v>125570246</v>
      </c>
      <c r="F26" s="15">
        <v>61574398</v>
      </c>
      <c r="G26" s="15">
        <v>63995848</v>
      </c>
      <c r="H26" s="16">
        <v>336.8</v>
      </c>
      <c r="I26" s="15">
        <v>650836</v>
      </c>
      <c r="J26" s="15">
        <v>2003540</v>
      </c>
      <c r="K26" s="15">
        <v>989610</v>
      </c>
      <c r="L26" s="15">
        <v>1013930</v>
      </c>
      <c r="M26" s="16">
        <v>314.8645802884721</v>
      </c>
      <c r="N26" s="15">
        <f t="shared" si="3"/>
        <v>37275</v>
      </c>
      <c r="O26" s="15">
        <f t="shared" si="0"/>
        <v>17906</v>
      </c>
      <c r="P26" s="15">
        <f t="shared" si="1"/>
        <v>19369</v>
      </c>
      <c r="Q26" s="20">
        <f t="shared" si="2"/>
        <v>1.8957261610210223</v>
      </c>
      <c r="R26" s="20">
        <f t="shared" si="6"/>
        <v>1.842742234260639</v>
      </c>
      <c r="S26" s="20">
        <f t="shared" si="5"/>
        <v>1.9474924112246508</v>
      </c>
      <c r="T26" s="6"/>
    </row>
    <row r="27" spans="2:20" s="2" customFormat="1" ht="12" customHeight="1" x14ac:dyDescent="0.2">
      <c r="B27" s="9"/>
      <c r="C27" s="13" t="s">
        <v>33</v>
      </c>
      <c r="D27" s="23">
        <v>47062743</v>
      </c>
      <c r="E27" s="23">
        <v>126925843</v>
      </c>
      <c r="F27" s="23">
        <v>62110764</v>
      </c>
      <c r="G27" s="23">
        <v>64815079</v>
      </c>
      <c r="H27" s="22">
        <v>340.4</v>
      </c>
      <c r="I27" s="23">
        <v>695092</v>
      </c>
      <c r="J27" s="23">
        <v>2024852</v>
      </c>
      <c r="K27" s="23">
        <v>999349</v>
      </c>
      <c r="L27" s="23">
        <v>1025503</v>
      </c>
      <c r="M27" s="22">
        <v>318.21484922585637</v>
      </c>
      <c r="N27" s="15">
        <f t="shared" si="3"/>
        <v>21312</v>
      </c>
      <c r="O27" s="15">
        <f t="shared" si="0"/>
        <v>9739</v>
      </c>
      <c r="P27" s="15">
        <f t="shared" si="1"/>
        <v>11573</v>
      </c>
      <c r="Q27" s="20">
        <f>(N27/J26)*100</f>
        <v>1.0637172205196801</v>
      </c>
      <c r="R27" s="20">
        <f t="shared" si="6"/>
        <v>0.98412505936682126</v>
      </c>
      <c r="S27" s="20">
        <f t="shared" si="5"/>
        <v>1.1414002939058909</v>
      </c>
      <c r="T27" s="6"/>
    </row>
    <row r="28" spans="2:20" s="2" customFormat="1" ht="12" customHeight="1" x14ac:dyDescent="0.2">
      <c r="B28" s="9"/>
      <c r="C28" s="13" t="s">
        <v>39</v>
      </c>
      <c r="D28" s="23">
        <v>49566305</v>
      </c>
      <c r="E28" s="23">
        <v>127767994</v>
      </c>
      <c r="F28" s="23">
        <v>62348977</v>
      </c>
      <c r="G28" s="23">
        <v>65419017</v>
      </c>
      <c r="H28" s="22">
        <v>342.7</v>
      </c>
      <c r="I28" s="23">
        <v>726203</v>
      </c>
      <c r="J28" s="23">
        <v>2024135</v>
      </c>
      <c r="K28" s="23">
        <v>996346</v>
      </c>
      <c r="L28" s="23">
        <v>1027789</v>
      </c>
      <c r="M28" s="22">
        <v>318.08032487003311</v>
      </c>
      <c r="N28" s="15">
        <f t="shared" si="3"/>
        <v>-717</v>
      </c>
      <c r="O28" s="15">
        <f t="shared" si="0"/>
        <v>-3003</v>
      </c>
      <c r="P28" s="15">
        <f t="shared" si="1"/>
        <v>2286</v>
      </c>
      <c r="Q28" s="20">
        <f>(N28/J27)*100</f>
        <v>-3.5409995397194458E-2</v>
      </c>
      <c r="R28" s="20">
        <f t="shared" si="6"/>
        <v>-0.30049562265034535</v>
      </c>
      <c r="S28" s="20">
        <f t="shared" si="5"/>
        <v>0.22291499878596163</v>
      </c>
    </row>
    <row r="29" spans="2:20" s="19" customFormat="1" ht="12" customHeight="1" x14ac:dyDescent="0.2">
      <c r="B29" s="9"/>
      <c r="C29" s="13" t="s">
        <v>40</v>
      </c>
      <c r="D29" s="23">
        <v>51950504</v>
      </c>
      <c r="E29" s="23">
        <v>128057352</v>
      </c>
      <c r="F29" s="23">
        <v>62327737</v>
      </c>
      <c r="G29" s="23">
        <v>65729615</v>
      </c>
      <c r="H29" s="22">
        <v>343.4</v>
      </c>
      <c r="I29" s="23">
        <v>755756</v>
      </c>
      <c r="J29" s="23">
        <v>2008068</v>
      </c>
      <c r="K29" s="23">
        <v>988019</v>
      </c>
      <c r="L29" s="23">
        <v>1020049</v>
      </c>
      <c r="M29" s="22">
        <v>315.6183347924424</v>
      </c>
      <c r="N29" s="15">
        <f t="shared" si="3"/>
        <v>-16067</v>
      </c>
      <c r="O29" s="15">
        <f t="shared" si="0"/>
        <v>-8327</v>
      </c>
      <c r="P29" s="15">
        <f t="shared" si="1"/>
        <v>-7740</v>
      </c>
      <c r="Q29" s="20">
        <f>(N29/J28)*100</f>
        <v>-0.79377116644887813</v>
      </c>
      <c r="R29" s="20">
        <f t="shared" si="6"/>
        <v>-0.8357538445479783</v>
      </c>
      <c r="S29" s="20">
        <f t="shared" si="5"/>
        <v>-0.7530728583396008</v>
      </c>
    </row>
    <row r="30" spans="2:20" s="2" customFormat="1" ht="12" customHeight="1" x14ac:dyDescent="0.2">
      <c r="B30" s="9"/>
      <c r="C30" s="13" t="s">
        <v>44</v>
      </c>
      <c r="D30" s="23">
        <v>53448685</v>
      </c>
      <c r="E30" s="23">
        <v>127094745</v>
      </c>
      <c r="F30" s="23">
        <v>61841738</v>
      </c>
      <c r="G30" s="23">
        <v>65253007</v>
      </c>
      <c r="H30" s="22">
        <v>340.8</v>
      </c>
      <c r="I30" s="23">
        <v>773952</v>
      </c>
      <c r="J30" s="23">
        <v>1973115</v>
      </c>
      <c r="K30" s="23">
        <v>973283</v>
      </c>
      <c r="L30" s="23">
        <v>999832</v>
      </c>
      <c r="M30" s="22">
        <v>310.10000000000002</v>
      </c>
      <c r="N30" s="15">
        <f t="shared" si="3"/>
        <v>-34953</v>
      </c>
      <c r="O30" s="15">
        <f t="shared" si="0"/>
        <v>-14736</v>
      </c>
      <c r="P30" s="15">
        <f t="shared" si="1"/>
        <v>-20217</v>
      </c>
      <c r="Q30" s="20">
        <f>(N30/J29)*100</f>
        <v>-1.7406283054159521</v>
      </c>
      <c r="R30" s="20">
        <f t="shared" si="6"/>
        <v>-1.491469293606702</v>
      </c>
      <c r="S30" s="20">
        <f>(P30/L29)*100</f>
        <v>-1.9819636115519943</v>
      </c>
    </row>
    <row r="31" spans="2:20" s="19" customFormat="1" ht="12" customHeight="1" x14ac:dyDescent="0.2">
      <c r="B31" s="18" t="s">
        <v>46</v>
      </c>
      <c r="C31" s="38" t="s">
        <v>35</v>
      </c>
      <c r="D31" s="46">
        <v>55830154</v>
      </c>
      <c r="E31" s="46">
        <v>126146099</v>
      </c>
      <c r="F31" s="46">
        <v>61349581</v>
      </c>
      <c r="G31" s="39">
        <v>64796518</v>
      </c>
      <c r="H31" s="40">
        <v>338.2</v>
      </c>
      <c r="I31" s="39">
        <v>805252</v>
      </c>
      <c r="J31" s="39">
        <v>1939110</v>
      </c>
      <c r="K31" s="39">
        <v>959411</v>
      </c>
      <c r="L31" s="39">
        <v>979699</v>
      </c>
      <c r="M31" s="40">
        <v>304.8</v>
      </c>
      <c r="N31" s="45">
        <v>-34005</v>
      </c>
      <c r="O31" s="45">
        <v>-13872</v>
      </c>
      <c r="P31" s="45">
        <v>-20133</v>
      </c>
      <c r="Q31" s="41">
        <f>(N31/J30)*100</f>
        <v>-1.7234170334724532</v>
      </c>
      <c r="R31" s="41">
        <f t="shared" si="6"/>
        <v>-1.4252791839578005</v>
      </c>
      <c r="S31" s="41">
        <f>(P31/L30)*100</f>
        <v>-2.0136382912329274</v>
      </c>
    </row>
    <row r="32" spans="2:20" s="2" customFormat="1" ht="12" customHeight="1" x14ac:dyDescent="0.2">
      <c r="B32" s="6"/>
      <c r="C32" s="6"/>
      <c r="G32" s="6"/>
      <c r="O32" s="11"/>
      <c r="P32" s="11"/>
    </row>
    <row r="33" spans="2:19" s="2" customFormat="1" ht="12" customHeight="1" x14ac:dyDescent="0.2">
      <c r="B33" s="7" t="s">
        <v>45</v>
      </c>
      <c r="C33" s="6"/>
      <c r="E33" s="14"/>
      <c r="Q33" s="12"/>
      <c r="R33" s="12"/>
      <c r="S33" s="12"/>
    </row>
    <row r="34" spans="2:19" s="2" customFormat="1" ht="12" customHeight="1" x14ac:dyDescent="0.2">
      <c r="E34" s="14"/>
    </row>
    <row r="35" spans="2:19" s="43" customFormat="1" ht="14" x14ac:dyDescent="0.2">
      <c r="G35" s="44"/>
    </row>
    <row r="37" spans="2:19" x14ac:dyDescent="0.2">
      <c r="C37" s="24"/>
      <c r="D37" s="25"/>
      <c r="E37" s="26"/>
      <c r="F37" s="27"/>
      <c r="I37" s="24"/>
      <c r="J37" s="26"/>
      <c r="K37" s="33"/>
      <c r="M37" s="17"/>
    </row>
    <row r="38" spans="2:19" x14ac:dyDescent="0.2">
      <c r="C38" s="24"/>
      <c r="D38" s="25"/>
      <c r="E38" s="26"/>
      <c r="F38" s="27"/>
      <c r="I38" s="24"/>
      <c r="J38" s="26"/>
      <c r="K38" s="33"/>
    </row>
    <row r="39" spans="2:19" x14ac:dyDescent="0.2">
      <c r="C39" s="24"/>
      <c r="D39" s="25"/>
      <c r="E39" s="26"/>
      <c r="F39" s="27"/>
      <c r="I39" s="24"/>
      <c r="J39" s="26"/>
      <c r="K39" s="33"/>
    </row>
    <row r="40" spans="2:19" x14ac:dyDescent="0.2">
      <c r="C40" s="24"/>
      <c r="D40" s="25"/>
      <c r="E40" s="26"/>
      <c r="F40" s="27"/>
      <c r="I40" s="24"/>
      <c r="J40" s="26"/>
      <c r="K40" s="33"/>
    </row>
    <row r="41" spans="2:19" x14ac:dyDescent="0.2">
      <c r="C41" s="24"/>
      <c r="D41" s="25"/>
      <c r="E41" s="26"/>
      <c r="F41" s="27"/>
      <c r="I41" s="24"/>
      <c r="J41" s="26"/>
      <c r="K41" s="33"/>
    </row>
    <row r="42" spans="2:19" x14ac:dyDescent="0.2">
      <c r="C42" s="24"/>
      <c r="D42" s="25"/>
      <c r="E42" s="26"/>
      <c r="F42" s="27"/>
      <c r="I42" s="24"/>
      <c r="J42" s="26"/>
      <c r="K42" s="33"/>
    </row>
    <row r="43" spans="2:19" x14ac:dyDescent="0.2">
      <c r="C43" s="24"/>
      <c r="D43" s="25"/>
      <c r="E43" s="26"/>
      <c r="F43" s="27"/>
      <c r="G43" s="42"/>
      <c r="I43" s="24"/>
      <c r="J43" s="26"/>
      <c r="K43" s="33"/>
    </row>
    <row r="44" spans="2:19" x14ac:dyDescent="0.2">
      <c r="C44" s="24"/>
      <c r="D44" s="25"/>
      <c r="E44" s="26"/>
      <c r="F44" s="27"/>
      <c r="I44" s="24"/>
      <c r="J44" s="26"/>
      <c r="K44" s="33"/>
    </row>
    <row r="45" spans="2:19" x14ac:dyDescent="0.2">
      <c r="C45" s="24"/>
      <c r="D45" s="25"/>
      <c r="E45" s="26"/>
      <c r="F45" s="27"/>
      <c r="I45" s="24"/>
      <c r="J45" s="26"/>
      <c r="K45" s="33"/>
    </row>
    <row r="46" spans="2:19" x14ac:dyDescent="0.2">
      <c r="C46" s="24"/>
      <c r="D46" s="25"/>
      <c r="E46" s="26"/>
      <c r="F46" s="27"/>
      <c r="I46" s="24"/>
      <c r="J46" s="26"/>
      <c r="K46" s="33"/>
    </row>
    <row r="47" spans="2:19" x14ac:dyDescent="0.2">
      <c r="C47" s="24"/>
      <c r="D47" s="25"/>
      <c r="E47" s="26"/>
      <c r="F47" s="27"/>
      <c r="I47" s="24"/>
      <c r="J47" s="26"/>
      <c r="K47" s="33"/>
    </row>
    <row r="48" spans="2:19" x14ac:dyDescent="0.2">
      <c r="C48" s="24"/>
      <c r="D48" s="25"/>
      <c r="E48" s="26"/>
      <c r="F48" s="27"/>
      <c r="I48" s="24"/>
      <c r="J48" s="34"/>
      <c r="K48" s="33"/>
    </row>
    <row r="49" spans="3:11" x14ac:dyDescent="0.2">
      <c r="C49" s="24"/>
      <c r="D49" s="25"/>
      <c r="E49" s="28"/>
      <c r="F49" s="27"/>
      <c r="I49" s="24"/>
      <c r="J49" s="34"/>
      <c r="K49" s="33"/>
    </row>
    <row r="50" spans="3:11" x14ac:dyDescent="0.2">
      <c r="C50" s="24"/>
      <c r="D50" s="25"/>
      <c r="E50" s="26"/>
      <c r="F50" s="27"/>
      <c r="I50" s="24"/>
      <c r="J50" s="35"/>
      <c r="K50" s="33"/>
    </row>
    <row r="51" spans="3:11" x14ac:dyDescent="0.2">
      <c r="C51" s="24"/>
      <c r="D51" s="25"/>
      <c r="E51" s="26"/>
      <c r="F51" s="27"/>
      <c r="I51" s="24"/>
      <c r="J51" s="35"/>
      <c r="K51" s="33"/>
    </row>
    <row r="52" spans="3:11" x14ac:dyDescent="0.2">
      <c r="C52" s="24"/>
      <c r="D52" s="25"/>
      <c r="E52" s="26"/>
      <c r="F52" s="27"/>
      <c r="I52" s="24"/>
      <c r="J52" s="35"/>
      <c r="K52" s="33"/>
    </row>
    <row r="53" spans="3:11" x14ac:dyDescent="0.2">
      <c r="C53" s="24"/>
      <c r="D53" s="25"/>
      <c r="E53" s="26"/>
      <c r="F53" s="27"/>
      <c r="I53" s="24"/>
      <c r="J53" s="35"/>
      <c r="K53" s="33"/>
    </row>
    <row r="54" spans="3:11" x14ac:dyDescent="0.2">
      <c r="C54" s="24"/>
      <c r="D54" s="25"/>
      <c r="E54" s="26"/>
      <c r="F54" s="27"/>
      <c r="I54" s="24"/>
      <c r="J54" s="35"/>
      <c r="K54" s="33"/>
    </row>
    <row r="55" spans="3:11" x14ac:dyDescent="0.2">
      <c r="C55" s="24"/>
      <c r="D55" s="25"/>
      <c r="E55" s="26"/>
      <c r="F55" s="27"/>
      <c r="I55" s="24"/>
      <c r="J55" s="35"/>
      <c r="K55" s="33"/>
    </row>
    <row r="56" spans="3:11" x14ac:dyDescent="0.2">
      <c r="C56" s="24"/>
      <c r="D56" s="25"/>
      <c r="E56" s="26"/>
      <c r="F56" s="27"/>
      <c r="I56" s="24"/>
      <c r="J56" s="35"/>
      <c r="K56" s="33"/>
    </row>
    <row r="57" spans="3:11" x14ac:dyDescent="0.2">
      <c r="C57" s="24"/>
      <c r="D57" s="29"/>
      <c r="E57" s="30"/>
      <c r="F57" s="27"/>
      <c r="I57" s="24"/>
      <c r="J57" s="36"/>
      <c r="K57" s="33"/>
    </row>
    <row r="58" spans="3:11" x14ac:dyDescent="0.2">
      <c r="C58" s="24"/>
      <c r="D58" s="29"/>
      <c r="E58" s="30"/>
      <c r="F58" s="27"/>
      <c r="I58" s="24"/>
      <c r="J58" s="36"/>
      <c r="K58" s="33"/>
    </row>
    <row r="59" spans="3:11" x14ac:dyDescent="0.2">
      <c r="C59" s="24"/>
      <c r="D59" s="31"/>
      <c r="E59" s="32"/>
      <c r="F59" s="27"/>
      <c r="I59" s="24"/>
      <c r="J59" s="35"/>
      <c r="K59" s="33"/>
    </row>
    <row r="63" spans="3:11" x14ac:dyDescent="0.2">
      <c r="D63" s="26"/>
      <c r="E63" s="33"/>
    </row>
    <row r="64" spans="3:11" x14ac:dyDescent="0.2">
      <c r="D64" s="26"/>
      <c r="E64" s="33"/>
    </row>
    <row r="65" spans="4:5" x14ac:dyDescent="0.2">
      <c r="D65" s="26"/>
      <c r="E65" s="33"/>
    </row>
    <row r="66" spans="4:5" x14ac:dyDescent="0.2">
      <c r="D66" s="26"/>
      <c r="E66" s="33"/>
    </row>
    <row r="67" spans="4:5" x14ac:dyDescent="0.2">
      <c r="D67" s="26"/>
      <c r="E67" s="33"/>
    </row>
    <row r="68" spans="4:5" x14ac:dyDescent="0.2">
      <c r="D68" s="26"/>
      <c r="E68" s="33"/>
    </row>
    <row r="69" spans="4:5" x14ac:dyDescent="0.2">
      <c r="D69" s="26"/>
      <c r="E69" s="33"/>
    </row>
    <row r="70" spans="4:5" x14ac:dyDescent="0.2">
      <c r="D70" s="26"/>
      <c r="E70" s="33"/>
    </row>
    <row r="71" spans="4:5" x14ac:dyDescent="0.2">
      <c r="D71" s="26"/>
      <c r="E71" s="33"/>
    </row>
    <row r="72" spans="4:5" x14ac:dyDescent="0.2">
      <c r="D72" s="26"/>
      <c r="E72" s="33"/>
    </row>
    <row r="73" spans="4:5" x14ac:dyDescent="0.2">
      <c r="D73" s="26"/>
      <c r="E73" s="33"/>
    </row>
    <row r="74" spans="4:5" x14ac:dyDescent="0.2">
      <c r="D74" s="26"/>
      <c r="E74" s="33"/>
    </row>
    <row r="75" spans="4:5" x14ac:dyDescent="0.2">
      <c r="D75" s="28"/>
      <c r="E75" s="33"/>
    </row>
    <row r="76" spans="4:5" x14ac:dyDescent="0.2">
      <c r="D76" s="26"/>
      <c r="E76" s="33"/>
    </row>
    <row r="77" spans="4:5" x14ac:dyDescent="0.2">
      <c r="D77" s="26"/>
      <c r="E77" s="33"/>
    </row>
    <row r="78" spans="4:5" x14ac:dyDescent="0.2">
      <c r="D78" s="26"/>
      <c r="E78" s="33"/>
    </row>
    <row r="79" spans="4:5" x14ac:dyDescent="0.2">
      <c r="D79" s="26"/>
      <c r="E79" s="33"/>
    </row>
    <row r="80" spans="4:5" x14ac:dyDescent="0.2">
      <c r="D80" s="26"/>
      <c r="E80" s="33"/>
    </row>
    <row r="81" spans="4:5" x14ac:dyDescent="0.2">
      <c r="D81" s="26"/>
      <c r="E81" s="33"/>
    </row>
    <row r="82" spans="4:5" x14ac:dyDescent="0.2">
      <c r="D82" s="26"/>
      <c r="E82" s="33"/>
    </row>
    <row r="83" spans="4:5" x14ac:dyDescent="0.2">
      <c r="D83" s="30"/>
      <c r="E83" s="33"/>
    </row>
    <row r="84" spans="4:5" x14ac:dyDescent="0.2">
      <c r="D84" s="30"/>
      <c r="E84" s="33"/>
    </row>
    <row r="85" spans="4:5" x14ac:dyDescent="0.2">
      <c r="D85" s="32"/>
      <c r="E85" s="33"/>
    </row>
  </sheetData>
  <mergeCells count="11">
    <mergeCell ref="Q4:S4"/>
    <mergeCell ref="I3:S3"/>
    <mergeCell ref="D3:H3"/>
    <mergeCell ref="N4:P4"/>
    <mergeCell ref="B3:C5"/>
    <mergeCell ref="I4:I5"/>
    <mergeCell ref="J4:L4"/>
    <mergeCell ref="M4:M5"/>
    <mergeCell ref="D4:D5"/>
    <mergeCell ref="E4:G4"/>
    <mergeCell ref="H4:H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69" orientation="landscape" r:id="rId1"/>
  <headerFooter alignWithMargins="0">
    <oddHeader>&amp;L&amp;F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6A68D-67A3-4919-B913-FB65EAF4621F}">
  <sheetPr>
    <pageSetUpPr fitToPage="1"/>
  </sheetPr>
  <dimension ref="B1:S19"/>
  <sheetViews>
    <sheetView zoomScaleNormal="100" zoomScaleSheetLayoutView="100" workbookViewId="0"/>
  </sheetViews>
  <sheetFormatPr defaultRowHeight="13" x14ac:dyDescent="0.2"/>
  <cols>
    <col min="1" max="1" width="2.6328125" style="65" customWidth="1"/>
    <col min="2" max="2" width="4.453125" style="65" customWidth="1"/>
    <col min="3" max="3" width="4.36328125" style="65" customWidth="1"/>
    <col min="4" max="15" width="15.6328125" style="65" customWidth="1"/>
    <col min="16" max="256" width="8.7265625" style="65"/>
    <col min="257" max="257" width="2.6328125" style="65" customWidth="1"/>
    <col min="258" max="258" width="4.453125" style="65" customWidth="1"/>
    <col min="259" max="259" width="4.36328125" style="65" customWidth="1"/>
    <col min="260" max="271" width="15.6328125" style="65" customWidth="1"/>
    <col min="272" max="512" width="8.7265625" style="65"/>
    <col min="513" max="513" width="2.6328125" style="65" customWidth="1"/>
    <col min="514" max="514" width="4.453125" style="65" customWidth="1"/>
    <col min="515" max="515" width="4.36328125" style="65" customWidth="1"/>
    <col min="516" max="527" width="15.6328125" style="65" customWidth="1"/>
    <col min="528" max="768" width="8.7265625" style="65"/>
    <col min="769" max="769" width="2.6328125" style="65" customWidth="1"/>
    <col min="770" max="770" width="4.453125" style="65" customWidth="1"/>
    <col min="771" max="771" width="4.36328125" style="65" customWidth="1"/>
    <col min="772" max="783" width="15.6328125" style="65" customWidth="1"/>
    <col min="784" max="1024" width="8.7265625" style="65"/>
    <col min="1025" max="1025" width="2.6328125" style="65" customWidth="1"/>
    <col min="1026" max="1026" width="4.453125" style="65" customWidth="1"/>
    <col min="1027" max="1027" width="4.36328125" style="65" customWidth="1"/>
    <col min="1028" max="1039" width="15.6328125" style="65" customWidth="1"/>
    <col min="1040" max="1280" width="8.7265625" style="65"/>
    <col min="1281" max="1281" width="2.6328125" style="65" customWidth="1"/>
    <col min="1282" max="1282" width="4.453125" style="65" customWidth="1"/>
    <col min="1283" max="1283" width="4.36328125" style="65" customWidth="1"/>
    <col min="1284" max="1295" width="15.6328125" style="65" customWidth="1"/>
    <col min="1296" max="1536" width="8.7265625" style="65"/>
    <col min="1537" max="1537" width="2.6328125" style="65" customWidth="1"/>
    <col min="1538" max="1538" width="4.453125" style="65" customWidth="1"/>
    <col min="1539" max="1539" width="4.36328125" style="65" customWidth="1"/>
    <col min="1540" max="1551" width="15.6328125" style="65" customWidth="1"/>
    <col min="1552" max="1792" width="8.7265625" style="65"/>
    <col min="1793" max="1793" width="2.6328125" style="65" customWidth="1"/>
    <col min="1794" max="1794" width="4.453125" style="65" customWidth="1"/>
    <col min="1795" max="1795" width="4.36328125" style="65" customWidth="1"/>
    <col min="1796" max="1807" width="15.6328125" style="65" customWidth="1"/>
    <col min="1808" max="2048" width="8.7265625" style="65"/>
    <col min="2049" max="2049" width="2.6328125" style="65" customWidth="1"/>
    <col min="2050" max="2050" width="4.453125" style="65" customWidth="1"/>
    <col min="2051" max="2051" width="4.36328125" style="65" customWidth="1"/>
    <col min="2052" max="2063" width="15.6328125" style="65" customWidth="1"/>
    <col min="2064" max="2304" width="8.7265625" style="65"/>
    <col min="2305" max="2305" width="2.6328125" style="65" customWidth="1"/>
    <col min="2306" max="2306" width="4.453125" style="65" customWidth="1"/>
    <col min="2307" max="2307" width="4.36328125" style="65" customWidth="1"/>
    <col min="2308" max="2319" width="15.6328125" style="65" customWidth="1"/>
    <col min="2320" max="2560" width="8.7265625" style="65"/>
    <col min="2561" max="2561" width="2.6328125" style="65" customWidth="1"/>
    <col min="2562" max="2562" width="4.453125" style="65" customWidth="1"/>
    <col min="2563" max="2563" width="4.36328125" style="65" customWidth="1"/>
    <col min="2564" max="2575" width="15.6328125" style="65" customWidth="1"/>
    <col min="2576" max="2816" width="8.7265625" style="65"/>
    <col min="2817" max="2817" width="2.6328125" style="65" customWidth="1"/>
    <col min="2818" max="2818" width="4.453125" style="65" customWidth="1"/>
    <col min="2819" max="2819" width="4.36328125" style="65" customWidth="1"/>
    <col min="2820" max="2831" width="15.6328125" style="65" customWidth="1"/>
    <col min="2832" max="3072" width="8.7265625" style="65"/>
    <col min="3073" max="3073" width="2.6328125" style="65" customWidth="1"/>
    <col min="3074" max="3074" width="4.453125" style="65" customWidth="1"/>
    <col min="3075" max="3075" width="4.36328125" style="65" customWidth="1"/>
    <col min="3076" max="3087" width="15.6328125" style="65" customWidth="1"/>
    <col min="3088" max="3328" width="8.7265625" style="65"/>
    <col min="3329" max="3329" width="2.6328125" style="65" customWidth="1"/>
    <col min="3330" max="3330" width="4.453125" style="65" customWidth="1"/>
    <col min="3331" max="3331" width="4.36328125" style="65" customWidth="1"/>
    <col min="3332" max="3343" width="15.6328125" style="65" customWidth="1"/>
    <col min="3344" max="3584" width="8.7265625" style="65"/>
    <col min="3585" max="3585" width="2.6328125" style="65" customWidth="1"/>
    <col min="3586" max="3586" width="4.453125" style="65" customWidth="1"/>
    <col min="3587" max="3587" width="4.36328125" style="65" customWidth="1"/>
    <col min="3588" max="3599" width="15.6328125" style="65" customWidth="1"/>
    <col min="3600" max="3840" width="8.7265625" style="65"/>
    <col min="3841" max="3841" width="2.6328125" style="65" customWidth="1"/>
    <col min="3842" max="3842" width="4.453125" style="65" customWidth="1"/>
    <col min="3843" max="3843" width="4.36328125" style="65" customWidth="1"/>
    <col min="3844" max="3855" width="15.6328125" style="65" customWidth="1"/>
    <col min="3856" max="4096" width="8.7265625" style="65"/>
    <col min="4097" max="4097" width="2.6328125" style="65" customWidth="1"/>
    <col min="4098" max="4098" width="4.453125" style="65" customWidth="1"/>
    <col min="4099" max="4099" width="4.36328125" style="65" customWidth="1"/>
    <col min="4100" max="4111" width="15.6328125" style="65" customWidth="1"/>
    <col min="4112" max="4352" width="8.7265625" style="65"/>
    <col min="4353" max="4353" width="2.6328125" style="65" customWidth="1"/>
    <col min="4354" max="4354" width="4.453125" style="65" customWidth="1"/>
    <col min="4355" max="4355" width="4.36328125" style="65" customWidth="1"/>
    <col min="4356" max="4367" width="15.6328125" style="65" customWidth="1"/>
    <col min="4368" max="4608" width="8.7265625" style="65"/>
    <col min="4609" max="4609" width="2.6328125" style="65" customWidth="1"/>
    <col min="4610" max="4610" width="4.453125" style="65" customWidth="1"/>
    <col min="4611" max="4611" width="4.36328125" style="65" customWidth="1"/>
    <col min="4612" max="4623" width="15.6328125" style="65" customWidth="1"/>
    <col min="4624" max="4864" width="8.7265625" style="65"/>
    <col min="4865" max="4865" width="2.6328125" style="65" customWidth="1"/>
    <col min="4866" max="4866" width="4.453125" style="65" customWidth="1"/>
    <col min="4867" max="4867" width="4.36328125" style="65" customWidth="1"/>
    <col min="4868" max="4879" width="15.6328125" style="65" customWidth="1"/>
    <col min="4880" max="5120" width="8.7265625" style="65"/>
    <col min="5121" max="5121" width="2.6328125" style="65" customWidth="1"/>
    <col min="5122" max="5122" width="4.453125" style="65" customWidth="1"/>
    <col min="5123" max="5123" width="4.36328125" style="65" customWidth="1"/>
    <col min="5124" max="5135" width="15.6328125" style="65" customWidth="1"/>
    <col min="5136" max="5376" width="8.7265625" style="65"/>
    <col min="5377" max="5377" width="2.6328125" style="65" customWidth="1"/>
    <col min="5378" max="5378" width="4.453125" style="65" customWidth="1"/>
    <col min="5379" max="5379" width="4.36328125" style="65" customWidth="1"/>
    <col min="5380" max="5391" width="15.6328125" style="65" customWidth="1"/>
    <col min="5392" max="5632" width="8.7265625" style="65"/>
    <col min="5633" max="5633" width="2.6328125" style="65" customWidth="1"/>
    <col min="5634" max="5634" width="4.453125" style="65" customWidth="1"/>
    <col min="5635" max="5635" width="4.36328125" style="65" customWidth="1"/>
    <col min="5636" max="5647" width="15.6328125" style="65" customWidth="1"/>
    <col min="5648" max="5888" width="8.7265625" style="65"/>
    <col min="5889" max="5889" width="2.6328125" style="65" customWidth="1"/>
    <col min="5890" max="5890" width="4.453125" style="65" customWidth="1"/>
    <col min="5891" max="5891" width="4.36328125" style="65" customWidth="1"/>
    <col min="5892" max="5903" width="15.6328125" style="65" customWidth="1"/>
    <col min="5904" max="6144" width="8.7265625" style="65"/>
    <col min="6145" max="6145" width="2.6328125" style="65" customWidth="1"/>
    <col min="6146" max="6146" width="4.453125" style="65" customWidth="1"/>
    <col min="6147" max="6147" width="4.36328125" style="65" customWidth="1"/>
    <col min="6148" max="6159" width="15.6328125" style="65" customWidth="1"/>
    <col min="6160" max="6400" width="8.7265625" style="65"/>
    <col min="6401" max="6401" width="2.6328125" style="65" customWidth="1"/>
    <col min="6402" max="6402" width="4.453125" style="65" customWidth="1"/>
    <col min="6403" max="6403" width="4.36328125" style="65" customWidth="1"/>
    <col min="6404" max="6415" width="15.6328125" style="65" customWidth="1"/>
    <col min="6416" max="6656" width="8.7265625" style="65"/>
    <col min="6657" max="6657" width="2.6328125" style="65" customWidth="1"/>
    <col min="6658" max="6658" width="4.453125" style="65" customWidth="1"/>
    <col min="6659" max="6659" width="4.36328125" style="65" customWidth="1"/>
    <col min="6660" max="6671" width="15.6328125" style="65" customWidth="1"/>
    <col min="6672" max="6912" width="8.7265625" style="65"/>
    <col min="6913" max="6913" width="2.6328125" style="65" customWidth="1"/>
    <col min="6914" max="6914" width="4.453125" style="65" customWidth="1"/>
    <col min="6915" max="6915" width="4.36328125" style="65" customWidth="1"/>
    <col min="6916" max="6927" width="15.6328125" style="65" customWidth="1"/>
    <col min="6928" max="7168" width="8.7265625" style="65"/>
    <col min="7169" max="7169" width="2.6328125" style="65" customWidth="1"/>
    <col min="7170" max="7170" width="4.453125" style="65" customWidth="1"/>
    <col min="7171" max="7171" width="4.36328125" style="65" customWidth="1"/>
    <col min="7172" max="7183" width="15.6328125" style="65" customWidth="1"/>
    <col min="7184" max="7424" width="8.7265625" style="65"/>
    <col min="7425" max="7425" width="2.6328125" style="65" customWidth="1"/>
    <col min="7426" max="7426" width="4.453125" style="65" customWidth="1"/>
    <col min="7427" max="7427" width="4.36328125" style="65" customWidth="1"/>
    <col min="7428" max="7439" width="15.6328125" style="65" customWidth="1"/>
    <col min="7440" max="7680" width="8.7265625" style="65"/>
    <col min="7681" max="7681" width="2.6328125" style="65" customWidth="1"/>
    <col min="7682" max="7682" width="4.453125" style="65" customWidth="1"/>
    <col min="7683" max="7683" width="4.36328125" style="65" customWidth="1"/>
    <col min="7684" max="7695" width="15.6328125" style="65" customWidth="1"/>
    <col min="7696" max="7936" width="8.7265625" style="65"/>
    <col min="7937" max="7937" width="2.6328125" style="65" customWidth="1"/>
    <col min="7938" max="7938" width="4.453125" style="65" customWidth="1"/>
    <col min="7939" max="7939" width="4.36328125" style="65" customWidth="1"/>
    <col min="7940" max="7951" width="15.6328125" style="65" customWidth="1"/>
    <col min="7952" max="8192" width="8.7265625" style="65"/>
    <col min="8193" max="8193" width="2.6328125" style="65" customWidth="1"/>
    <col min="8194" max="8194" width="4.453125" style="65" customWidth="1"/>
    <col min="8195" max="8195" width="4.36328125" style="65" customWidth="1"/>
    <col min="8196" max="8207" width="15.6328125" style="65" customWidth="1"/>
    <col min="8208" max="8448" width="8.7265625" style="65"/>
    <col min="8449" max="8449" width="2.6328125" style="65" customWidth="1"/>
    <col min="8450" max="8450" width="4.453125" style="65" customWidth="1"/>
    <col min="8451" max="8451" width="4.36328125" style="65" customWidth="1"/>
    <col min="8452" max="8463" width="15.6328125" style="65" customWidth="1"/>
    <col min="8464" max="8704" width="8.7265625" style="65"/>
    <col min="8705" max="8705" width="2.6328125" style="65" customWidth="1"/>
    <col min="8706" max="8706" width="4.453125" style="65" customWidth="1"/>
    <col min="8707" max="8707" width="4.36328125" style="65" customWidth="1"/>
    <col min="8708" max="8719" width="15.6328125" style="65" customWidth="1"/>
    <col min="8720" max="8960" width="8.7265625" style="65"/>
    <col min="8961" max="8961" width="2.6328125" style="65" customWidth="1"/>
    <col min="8962" max="8962" width="4.453125" style="65" customWidth="1"/>
    <col min="8963" max="8963" width="4.36328125" style="65" customWidth="1"/>
    <col min="8964" max="8975" width="15.6328125" style="65" customWidth="1"/>
    <col min="8976" max="9216" width="8.7265625" style="65"/>
    <col min="9217" max="9217" width="2.6328125" style="65" customWidth="1"/>
    <col min="9218" max="9218" width="4.453125" style="65" customWidth="1"/>
    <col min="9219" max="9219" width="4.36328125" style="65" customWidth="1"/>
    <col min="9220" max="9231" width="15.6328125" style="65" customWidth="1"/>
    <col min="9232" max="9472" width="8.7265625" style="65"/>
    <col min="9473" max="9473" width="2.6328125" style="65" customWidth="1"/>
    <col min="9474" max="9474" width="4.453125" style="65" customWidth="1"/>
    <col min="9475" max="9475" width="4.36328125" style="65" customWidth="1"/>
    <col min="9476" max="9487" width="15.6328125" style="65" customWidth="1"/>
    <col min="9488" max="9728" width="8.7265625" style="65"/>
    <col min="9729" max="9729" width="2.6328125" style="65" customWidth="1"/>
    <col min="9730" max="9730" width="4.453125" style="65" customWidth="1"/>
    <col min="9731" max="9731" width="4.36328125" style="65" customWidth="1"/>
    <col min="9732" max="9743" width="15.6328125" style="65" customWidth="1"/>
    <col min="9744" max="9984" width="8.7265625" style="65"/>
    <col min="9985" max="9985" width="2.6328125" style="65" customWidth="1"/>
    <col min="9986" max="9986" width="4.453125" style="65" customWidth="1"/>
    <col min="9987" max="9987" width="4.36328125" style="65" customWidth="1"/>
    <col min="9988" max="9999" width="15.6328125" style="65" customWidth="1"/>
    <col min="10000" max="10240" width="8.7265625" style="65"/>
    <col min="10241" max="10241" width="2.6328125" style="65" customWidth="1"/>
    <col min="10242" max="10242" width="4.453125" style="65" customWidth="1"/>
    <col min="10243" max="10243" width="4.36328125" style="65" customWidth="1"/>
    <col min="10244" max="10255" width="15.6328125" style="65" customWidth="1"/>
    <col min="10256" max="10496" width="8.7265625" style="65"/>
    <col min="10497" max="10497" width="2.6328125" style="65" customWidth="1"/>
    <col min="10498" max="10498" width="4.453125" style="65" customWidth="1"/>
    <col min="10499" max="10499" width="4.36328125" style="65" customWidth="1"/>
    <col min="10500" max="10511" width="15.6328125" style="65" customWidth="1"/>
    <col min="10512" max="10752" width="8.7265625" style="65"/>
    <col min="10753" max="10753" width="2.6328125" style="65" customWidth="1"/>
    <col min="10754" max="10754" width="4.453125" style="65" customWidth="1"/>
    <col min="10755" max="10755" width="4.36328125" style="65" customWidth="1"/>
    <col min="10756" max="10767" width="15.6328125" style="65" customWidth="1"/>
    <col min="10768" max="11008" width="8.7265625" style="65"/>
    <col min="11009" max="11009" width="2.6328125" style="65" customWidth="1"/>
    <col min="11010" max="11010" width="4.453125" style="65" customWidth="1"/>
    <col min="11011" max="11011" width="4.36328125" style="65" customWidth="1"/>
    <col min="11012" max="11023" width="15.6328125" style="65" customWidth="1"/>
    <col min="11024" max="11264" width="8.7265625" style="65"/>
    <col min="11265" max="11265" width="2.6328125" style="65" customWidth="1"/>
    <col min="11266" max="11266" width="4.453125" style="65" customWidth="1"/>
    <col min="11267" max="11267" width="4.36328125" style="65" customWidth="1"/>
    <col min="11268" max="11279" width="15.6328125" style="65" customWidth="1"/>
    <col min="11280" max="11520" width="8.7265625" style="65"/>
    <col min="11521" max="11521" width="2.6328125" style="65" customWidth="1"/>
    <col min="11522" max="11522" width="4.453125" style="65" customWidth="1"/>
    <col min="11523" max="11523" width="4.36328125" style="65" customWidth="1"/>
    <col min="11524" max="11535" width="15.6328125" style="65" customWidth="1"/>
    <col min="11536" max="11776" width="8.7265625" style="65"/>
    <col min="11777" max="11777" width="2.6328125" style="65" customWidth="1"/>
    <col min="11778" max="11778" width="4.453125" style="65" customWidth="1"/>
    <col min="11779" max="11779" width="4.36328125" style="65" customWidth="1"/>
    <col min="11780" max="11791" width="15.6328125" style="65" customWidth="1"/>
    <col min="11792" max="12032" width="8.7265625" style="65"/>
    <col min="12033" max="12033" width="2.6328125" style="65" customWidth="1"/>
    <col min="12034" max="12034" width="4.453125" style="65" customWidth="1"/>
    <col min="12035" max="12035" width="4.36328125" style="65" customWidth="1"/>
    <col min="12036" max="12047" width="15.6328125" style="65" customWidth="1"/>
    <col min="12048" max="12288" width="8.7265625" style="65"/>
    <col min="12289" max="12289" width="2.6328125" style="65" customWidth="1"/>
    <col min="12290" max="12290" width="4.453125" style="65" customWidth="1"/>
    <col min="12291" max="12291" width="4.36328125" style="65" customWidth="1"/>
    <col min="12292" max="12303" width="15.6328125" style="65" customWidth="1"/>
    <col min="12304" max="12544" width="8.7265625" style="65"/>
    <col min="12545" max="12545" width="2.6328125" style="65" customWidth="1"/>
    <col min="12546" max="12546" width="4.453125" style="65" customWidth="1"/>
    <col min="12547" max="12547" width="4.36328125" style="65" customWidth="1"/>
    <col min="12548" max="12559" width="15.6328125" style="65" customWidth="1"/>
    <col min="12560" max="12800" width="8.7265625" style="65"/>
    <col min="12801" max="12801" width="2.6328125" style="65" customWidth="1"/>
    <col min="12802" max="12802" width="4.453125" style="65" customWidth="1"/>
    <col min="12803" max="12803" width="4.36328125" style="65" customWidth="1"/>
    <col min="12804" max="12815" width="15.6328125" style="65" customWidth="1"/>
    <col min="12816" max="13056" width="8.7265625" style="65"/>
    <col min="13057" max="13057" width="2.6328125" style="65" customWidth="1"/>
    <col min="13058" max="13058" width="4.453125" style="65" customWidth="1"/>
    <col min="13059" max="13059" width="4.36328125" style="65" customWidth="1"/>
    <col min="13060" max="13071" width="15.6328125" style="65" customWidth="1"/>
    <col min="13072" max="13312" width="8.7265625" style="65"/>
    <col min="13313" max="13313" width="2.6328125" style="65" customWidth="1"/>
    <col min="13314" max="13314" width="4.453125" style="65" customWidth="1"/>
    <col min="13315" max="13315" width="4.36328125" style="65" customWidth="1"/>
    <col min="13316" max="13327" width="15.6328125" style="65" customWidth="1"/>
    <col min="13328" max="13568" width="8.7265625" style="65"/>
    <col min="13569" max="13569" width="2.6328125" style="65" customWidth="1"/>
    <col min="13570" max="13570" width="4.453125" style="65" customWidth="1"/>
    <col min="13571" max="13571" width="4.36328125" style="65" customWidth="1"/>
    <col min="13572" max="13583" width="15.6328125" style="65" customWidth="1"/>
    <col min="13584" max="13824" width="8.7265625" style="65"/>
    <col min="13825" max="13825" width="2.6328125" style="65" customWidth="1"/>
    <col min="13826" max="13826" width="4.453125" style="65" customWidth="1"/>
    <col min="13827" max="13827" width="4.36328125" style="65" customWidth="1"/>
    <col min="13828" max="13839" width="15.6328125" style="65" customWidth="1"/>
    <col min="13840" max="14080" width="8.7265625" style="65"/>
    <col min="14081" max="14081" width="2.6328125" style="65" customWidth="1"/>
    <col min="14082" max="14082" width="4.453125" style="65" customWidth="1"/>
    <col min="14083" max="14083" width="4.36328125" style="65" customWidth="1"/>
    <col min="14084" max="14095" width="15.6328125" style="65" customWidth="1"/>
    <col min="14096" max="14336" width="8.7265625" style="65"/>
    <col min="14337" max="14337" width="2.6328125" style="65" customWidth="1"/>
    <col min="14338" max="14338" width="4.453125" style="65" customWidth="1"/>
    <col min="14339" max="14339" width="4.36328125" style="65" customWidth="1"/>
    <col min="14340" max="14351" width="15.6328125" style="65" customWidth="1"/>
    <col min="14352" max="14592" width="8.7265625" style="65"/>
    <col min="14593" max="14593" width="2.6328125" style="65" customWidth="1"/>
    <col min="14594" max="14594" width="4.453125" style="65" customWidth="1"/>
    <col min="14595" max="14595" width="4.36328125" style="65" customWidth="1"/>
    <col min="14596" max="14607" width="15.6328125" style="65" customWidth="1"/>
    <col min="14608" max="14848" width="8.7265625" style="65"/>
    <col min="14849" max="14849" width="2.6328125" style="65" customWidth="1"/>
    <col min="14850" max="14850" width="4.453125" style="65" customWidth="1"/>
    <col min="14851" max="14851" width="4.36328125" style="65" customWidth="1"/>
    <col min="14852" max="14863" width="15.6328125" style="65" customWidth="1"/>
    <col min="14864" max="15104" width="8.7265625" style="65"/>
    <col min="15105" max="15105" width="2.6328125" style="65" customWidth="1"/>
    <col min="15106" max="15106" width="4.453125" style="65" customWidth="1"/>
    <col min="15107" max="15107" width="4.36328125" style="65" customWidth="1"/>
    <col min="15108" max="15119" width="15.6328125" style="65" customWidth="1"/>
    <col min="15120" max="15360" width="8.7265625" style="65"/>
    <col min="15361" max="15361" width="2.6328125" style="65" customWidth="1"/>
    <col min="15362" max="15362" width="4.453125" style="65" customWidth="1"/>
    <col min="15363" max="15363" width="4.36328125" style="65" customWidth="1"/>
    <col min="15364" max="15375" width="15.6328125" style="65" customWidth="1"/>
    <col min="15376" max="15616" width="8.7265625" style="65"/>
    <col min="15617" max="15617" width="2.6328125" style="65" customWidth="1"/>
    <col min="15618" max="15618" width="4.453125" style="65" customWidth="1"/>
    <col min="15619" max="15619" width="4.36328125" style="65" customWidth="1"/>
    <col min="15620" max="15631" width="15.6328125" style="65" customWidth="1"/>
    <col min="15632" max="15872" width="8.7265625" style="65"/>
    <col min="15873" max="15873" width="2.6328125" style="65" customWidth="1"/>
    <col min="15874" max="15874" width="4.453125" style="65" customWidth="1"/>
    <col min="15875" max="15875" width="4.36328125" style="65" customWidth="1"/>
    <col min="15876" max="15887" width="15.6328125" style="65" customWidth="1"/>
    <col min="15888" max="16128" width="8.7265625" style="65"/>
    <col min="16129" max="16129" width="2.6328125" style="65" customWidth="1"/>
    <col min="16130" max="16130" width="4.453125" style="65" customWidth="1"/>
    <col min="16131" max="16131" width="4.36328125" style="65" customWidth="1"/>
    <col min="16132" max="16143" width="15.6328125" style="65" customWidth="1"/>
    <col min="16144" max="16384" width="8.7265625" style="65"/>
  </cols>
  <sheetData>
    <row r="1" spans="2:19" ht="14.25" customHeight="1" x14ac:dyDescent="0.2">
      <c r="B1" s="10" t="s">
        <v>371</v>
      </c>
      <c r="C1" s="1"/>
    </row>
    <row r="2" spans="2:19" ht="12" customHeight="1" x14ac:dyDescent="0.2"/>
    <row r="3" spans="2:19" s="284" customFormat="1" ht="24" customHeight="1" x14ac:dyDescent="0.2">
      <c r="B3" s="456" t="s">
        <v>338</v>
      </c>
      <c r="C3" s="457"/>
      <c r="D3" s="282" t="s">
        <v>351</v>
      </c>
      <c r="E3" s="283" t="s">
        <v>352</v>
      </c>
      <c r="F3" s="283" t="s">
        <v>353</v>
      </c>
      <c r="G3" s="283" t="s">
        <v>354</v>
      </c>
      <c r="H3" s="283" t="s">
        <v>355</v>
      </c>
      <c r="I3" s="283" t="s">
        <v>356</v>
      </c>
      <c r="J3" s="283" t="s">
        <v>357</v>
      </c>
      <c r="K3" s="283" t="s">
        <v>358</v>
      </c>
      <c r="L3" s="283" t="s">
        <v>359</v>
      </c>
      <c r="M3" s="283" t="s">
        <v>360</v>
      </c>
      <c r="N3" s="283" t="s">
        <v>361</v>
      </c>
      <c r="O3" s="283" t="s">
        <v>362</v>
      </c>
    </row>
    <row r="4" spans="2:19" s="2" customFormat="1" ht="12" customHeight="1" x14ac:dyDescent="0.2">
      <c r="B4" s="285"/>
      <c r="C4" s="286"/>
      <c r="D4" s="287" t="s">
        <v>250</v>
      </c>
      <c r="E4" s="287" t="s">
        <v>250</v>
      </c>
      <c r="F4" s="287" t="s">
        <v>250</v>
      </c>
      <c r="G4" s="287" t="s">
        <v>250</v>
      </c>
      <c r="H4" s="287" t="s">
        <v>250</v>
      </c>
      <c r="I4" s="287" t="s">
        <v>250</v>
      </c>
      <c r="J4" s="287" t="s">
        <v>250</v>
      </c>
      <c r="K4" s="287" t="s">
        <v>250</v>
      </c>
      <c r="L4" s="287" t="s">
        <v>250</v>
      </c>
      <c r="M4" s="287" t="s">
        <v>250</v>
      </c>
      <c r="N4" s="287" t="s">
        <v>250</v>
      </c>
      <c r="O4" s="287" t="s">
        <v>250</v>
      </c>
      <c r="Q4" s="284"/>
      <c r="R4" s="284"/>
      <c r="S4" s="284"/>
    </row>
    <row r="5" spans="2:19" s="290" customFormat="1" ht="12" customHeight="1" x14ac:dyDescent="0.2">
      <c r="B5" s="458" t="s">
        <v>363</v>
      </c>
      <c r="C5" s="459"/>
      <c r="D5" s="288">
        <v>58220</v>
      </c>
      <c r="E5" s="288">
        <v>7283</v>
      </c>
      <c r="F5" s="288">
        <v>8269</v>
      </c>
      <c r="G5" s="288">
        <v>2532</v>
      </c>
      <c r="H5" s="288">
        <v>8076</v>
      </c>
      <c r="I5" s="288">
        <v>12759</v>
      </c>
      <c r="J5" s="289" t="s">
        <v>364</v>
      </c>
      <c r="K5" s="289" t="s">
        <v>364</v>
      </c>
      <c r="L5" s="288">
        <v>537</v>
      </c>
      <c r="M5" s="289" t="s">
        <v>42</v>
      </c>
      <c r="N5" s="288">
        <v>1097</v>
      </c>
      <c r="O5" s="288">
        <v>17667</v>
      </c>
      <c r="Q5" s="284"/>
      <c r="R5" s="284"/>
      <c r="S5" s="284"/>
    </row>
    <row r="6" spans="2:19" s="290" customFormat="1" ht="12" customHeight="1" x14ac:dyDescent="0.2">
      <c r="B6" s="291" t="s">
        <v>46</v>
      </c>
      <c r="C6" s="292" t="s">
        <v>365</v>
      </c>
      <c r="D6" s="288">
        <v>61689</v>
      </c>
      <c r="E6" s="288">
        <v>7633</v>
      </c>
      <c r="F6" s="288">
        <v>9973</v>
      </c>
      <c r="G6" s="288">
        <v>2517</v>
      </c>
      <c r="H6" s="288">
        <v>7910</v>
      </c>
      <c r="I6" s="288">
        <v>13200</v>
      </c>
      <c r="J6" s="289" t="s">
        <v>364</v>
      </c>
      <c r="K6" s="289" t="s">
        <v>364</v>
      </c>
      <c r="L6" s="288">
        <v>528</v>
      </c>
      <c r="M6" s="289" t="s">
        <v>42</v>
      </c>
      <c r="N6" s="288">
        <v>1187</v>
      </c>
      <c r="O6" s="288">
        <v>18741</v>
      </c>
      <c r="Q6" s="284"/>
      <c r="R6" s="284"/>
      <c r="S6" s="284"/>
    </row>
    <row r="7" spans="2:19" s="290" customFormat="1" ht="12" customHeight="1" x14ac:dyDescent="0.2">
      <c r="B7" s="291"/>
      <c r="C7" s="292" t="s">
        <v>366</v>
      </c>
      <c r="D7" s="288">
        <v>62749</v>
      </c>
      <c r="E7" s="288">
        <v>6934</v>
      </c>
      <c r="F7" s="288">
        <v>11106</v>
      </c>
      <c r="G7" s="288">
        <v>2458</v>
      </c>
      <c r="H7" s="288">
        <v>7843</v>
      </c>
      <c r="I7" s="288">
        <v>13279</v>
      </c>
      <c r="J7" s="289" t="s">
        <v>364</v>
      </c>
      <c r="K7" s="289" t="s">
        <v>364</v>
      </c>
      <c r="L7" s="288">
        <v>483</v>
      </c>
      <c r="M7" s="289" t="s">
        <v>42</v>
      </c>
      <c r="N7" s="288">
        <v>1238</v>
      </c>
      <c r="O7" s="288">
        <v>19408</v>
      </c>
      <c r="Q7" s="284"/>
      <c r="R7" s="284"/>
      <c r="S7" s="284"/>
    </row>
    <row r="8" spans="2:19" s="293" customFormat="1" ht="12" customHeight="1" x14ac:dyDescent="0.2">
      <c r="B8" s="291"/>
      <c r="C8" s="292" t="s">
        <v>367</v>
      </c>
      <c r="D8" s="288">
        <v>61945</v>
      </c>
      <c r="E8" s="288">
        <v>6340</v>
      </c>
      <c r="F8" s="288">
        <v>11087</v>
      </c>
      <c r="G8" s="288">
        <v>2084</v>
      </c>
      <c r="H8" s="288">
        <v>7890</v>
      </c>
      <c r="I8" s="288">
        <v>12890</v>
      </c>
      <c r="J8" s="288">
        <v>3446</v>
      </c>
      <c r="K8" s="288">
        <v>1808</v>
      </c>
      <c r="L8" s="288">
        <v>521</v>
      </c>
      <c r="M8" s="288">
        <v>375</v>
      </c>
      <c r="N8" s="288">
        <v>1164</v>
      </c>
      <c r="O8" s="288">
        <v>14340</v>
      </c>
      <c r="P8" s="290"/>
      <c r="Q8" s="284"/>
      <c r="R8" s="284"/>
      <c r="S8" s="284"/>
    </row>
    <row r="9" spans="2:19" s="293" customFormat="1" ht="12" customHeight="1" x14ac:dyDescent="0.2">
      <c r="B9" s="294"/>
      <c r="C9" s="295" t="s">
        <v>368</v>
      </c>
      <c r="D9" s="296">
        <v>66963</v>
      </c>
      <c r="E9" s="296">
        <v>6357</v>
      </c>
      <c r="F9" s="296">
        <v>12230</v>
      </c>
      <c r="G9" s="296">
        <v>2063</v>
      </c>
      <c r="H9" s="296">
        <v>8419</v>
      </c>
      <c r="I9" s="296">
        <v>13242</v>
      </c>
      <c r="J9" s="296">
        <v>3924</v>
      </c>
      <c r="K9" s="296">
        <v>3123</v>
      </c>
      <c r="L9" s="296">
        <v>563</v>
      </c>
      <c r="M9" s="296">
        <v>395</v>
      </c>
      <c r="N9" s="296">
        <v>1235</v>
      </c>
      <c r="O9" s="296">
        <v>15412</v>
      </c>
      <c r="P9" s="290"/>
      <c r="Q9" s="284"/>
      <c r="R9" s="284"/>
      <c r="S9" s="284"/>
    </row>
    <row r="10" spans="2:19" s="2" customFormat="1" ht="12" customHeight="1" x14ac:dyDescent="0.2">
      <c r="C10" s="280"/>
      <c r="D10" s="297"/>
      <c r="N10" s="2" t="s">
        <v>94</v>
      </c>
      <c r="Q10" s="284"/>
      <c r="R10" s="284"/>
      <c r="S10" s="284"/>
    </row>
    <row r="11" spans="2:19" s="2" customFormat="1" ht="12" customHeight="1" x14ac:dyDescent="0.2">
      <c r="B11" s="159" t="s">
        <v>369</v>
      </c>
      <c r="C11" s="297"/>
    </row>
    <row r="12" spans="2:19" s="2" customFormat="1" ht="12" customHeight="1" x14ac:dyDescent="0.2">
      <c r="B12" s="64" t="s">
        <v>370</v>
      </c>
      <c r="D12" s="298"/>
      <c r="O12" s="299"/>
    </row>
    <row r="13" spans="2:19" s="2" customFormat="1" ht="12" hidden="1" customHeight="1" x14ac:dyDescent="0.2"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2:19" x14ac:dyDescent="0.2">
      <c r="B14" s="300"/>
      <c r="D14" s="298"/>
      <c r="E14" s="298"/>
      <c r="F14" s="298"/>
      <c r="G14" s="298"/>
      <c r="H14" s="298"/>
      <c r="I14" s="298"/>
      <c r="J14" s="298"/>
      <c r="K14" s="298"/>
      <c r="L14" s="298"/>
      <c r="M14" s="298"/>
    </row>
    <row r="15" spans="2:19" x14ac:dyDescent="0.2">
      <c r="D15" s="298"/>
    </row>
    <row r="16" spans="2:19" x14ac:dyDescent="0.2">
      <c r="D16" s="298"/>
    </row>
    <row r="18" spans="4:4" x14ac:dyDescent="0.2">
      <c r="D18" s="301"/>
    </row>
    <row r="19" spans="4:4" x14ac:dyDescent="0.2">
      <c r="D19" s="298"/>
    </row>
  </sheetData>
  <mergeCells count="2">
    <mergeCell ref="B3:C3"/>
    <mergeCell ref="B5:C5"/>
  </mergeCells>
  <phoneticPr fontId="4"/>
  <printOptions horizontalCentered="1"/>
  <pageMargins left="0.59055118110236227" right="0.59055118110236227" top="1.1811023622047245" bottom="0.98425196850393704" header="0.51181102362204722" footer="0.51181102362204722"/>
  <pageSetup paperSize="9" scale="68" pageOrder="overThenDown" orientation="landscape" r:id="rId1"/>
  <headerFooter alignWithMargins="0">
    <oddHeader>&amp;L&amp;F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83AB-E6D2-4B12-9383-501EA4B3809A}">
  <dimension ref="B1:AV55"/>
  <sheetViews>
    <sheetView zoomScaleNormal="100" zoomScaleSheetLayoutView="100" workbookViewId="0"/>
  </sheetViews>
  <sheetFormatPr defaultRowHeight="13" x14ac:dyDescent="0.2"/>
  <cols>
    <col min="1" max="1" width="2.6328125" style="65" customWidth="1"/>
    <col min="2" max="3" width="2.08984375" style="65" customWidth="1"/>
    <col min="4" max="4" width="8.1796875" style="65" customWidth="1"/>
    <col min="5" max="48" width="10.6328125" style="65" customWidth="1"/>
    <col min="49" max="256" width="8.7265625" style="65"/>
    <col min="257" max="257" width="2.6328125" style="65" customWidth="1"/>
    <col min="258" max="259" width="2.08984375" style="65" customWidth="1"/>
    <col min="260" max="260" width="8.1796875" style="65" customWidth="1"/>
    <col min="261" max="304" width="10.6328125" style="65" customWidth="1"/>
    <col min="305" max="512" width="8.7265625" style="65"/>
    <col min="513" max="513" width="2.6328125" style="65" customWidth="1"/>
    <col min="514" max="515" width="2.08984375" style="65" customWidth="1"/>
    <col min="516" max="516" width="8.1796875" style="65" customWidth="1"/>
    <col min="517" max="560" width="10.6328125" style="65" customWidth="1"/>
    <col min="561" max="768" width="8.7265625" style="65"/>
    <col min="769" max="769" width="2.6328125" style="65" customWidth="1"/>
    <col min="770" max="771" width="2.08984375" style="65" customWidth="1"/>
    <col min="772" max="772" width="8.1796875" style="65" customWidth="1"/>
    <col min="773" max="816" width="10.6328125" style="65" customWidth="1"/>
    <col min="817" max="1024" width="8.7265625" style="65"/>
    <col min="1025" max="1025" width="2.6328125" style="65" customWidth="1"/>
    <col min="1026" max="1027" width="2.08984375" style="65" customWidth="1"/>
    <col min="1028" max="1028" width="8.1796875" style="65" customWidth="1"/>
    <col min="1029" max="1072" width="10.6328125" style="65" customWidth="1"/>
    <col min="1073" max="1280" width="8.7265625" style="65"/>
    <col min="1281" max="1281" width="2.6328125" style="65" customWidth="1"/>
    <col min="1282" max="1283" width="2.08984375" style="65" customWidth="1"/>
    <col min="1284" max="1284" width="8.1796875" style="65" customWidth="1"/>
    <col min="1285" max="1328" width="10.6328125" style="65" customWidth="1"/>
    <col min="1329" max="1536" width="8.7265625" style="65"/>
    <col min="1537" max="1537" width="2.6328125" style="65" customWidth="1"/>
    <col min="1538" max="1539" width="2.08984375" style="65" customWidth="1"/>
    <col min="1540" max="1540" width="8.1796875" style="65" customWidth="1"/>
    <col min="1541" max="1584" width="10.6328125" style="65" customWidth="1"/>
    <col min="1585" max="1792" width="8.7265625" style="65"/>
    <col min="1793" max="1793" width="2.6328125" style="65" customWidth="1"/>
    <col min="1794" max="1795" width="2.08984375" style="65" customWidth="1"/>
    <col min="1796" max="1796" width="8.1796875" style="65" customWidth="1"/>
    <col min="1797" max="1840" width="10.6328125" style="65" customWidth="1"/>
    <col min="1841" max="2048" width="8.7265625" style="65"/>
    <col min="2049" max="2049" width="2.6328125" style="65" customWidth="1"/>
    <col min="2050" max="2051" width="2.08984375" style="65" customWidth="1"/>
    <col min="2052" max="2052" width="8.1796875" style="65" customWidth="1"/>
    <col min="2053" max="2096" width="10.6328125" style="65" customWidth="1"/>
    <col min="2097" max="2304" width="8.7265625" style="65"/>
    <col min="2305" max="2305" width="2.6328125" style="65" customWidth="1"/>
    <col min="2306" max="2307" width="2.08984375" style="65" customWidth="1"/>
    <col min="2308" max="2308" width="8.1796875" style="65" customWidth="1"/>
    <col min="2309" max="2352" width="10.6328125" style="65" customWidth="1"/>
    <col min="2353" max="2560" width="8.7265625" style="65"/>
    <col min="2561" max="2561" width="2.6328125" style="65" customWidth="1"/>
    <col min="2562" max="2563" width="2.08984375" style="65" customWidth="1"/>
    <col min="2564" max="2564" width="8.1796875" style="65" customWidth="1"/>
    <col min="2565" max="2608" width="10.6328125" style="65" customWidth="1"/>
    <col min="2609" max="2816" width="8.7265625" style="65"/>
    <col min="2817" max="2817" width="2.6328125" style="65" customWidth="1"/>
    <col min="2818" max="2819" width="2.08984375" style="65" customWidth="1"/>
    <col min="2820" max="2820" width="8.1796875" style="65" customWidth="1"/>
    <col min="2821" max="2864" width="10.6328125" style="65" customWidth="1"/>
    <col min="2865" max="3072" width="8.7265625" style="65"/>
    <col min="3073" max="3073" width="2.6328125" style="65" customWidth="1"/>
    <col min="3074" max="3075" width="2.08984375" style="65" customWidth="1"/>
    <col min="3076" max="3076" width="8.1796875" style="65" customWidth="1"/>
    <col min="3077" max="3120" width="10.6328125" style="65" customWidth="1"/>
    <col min="3121" max="3328" width="8.7265625" style="65"/>
    <col min="3329" max="3329" width="2.6328125" style="65" customWidth="1"/>
    <col min="3330" max="3331" width="2.08984375" style="65" customWidth="1"/>
    <col min="3332" max="3332" width="8.1796875" style="65" customWidth="1"/>
    <col min="3333" max="3376" width="10.6328125" style="65" customWidth="1"/>
    <col min="3377" max="3584" width="8.7265625" style="65"/>
    <col min="3585" max="3585" width="2.6328125" style="65" customWidth="1"/>
    <col min="3586" max="3587" width="2.08984375" style="65" customWidth="1"/>
    <col min="3588" max="3588" width="8.1796875" style="65" customWidth="1"/>
    <col min="3589" max="3632" width="10.6328125" style="65" customWidth="1"/>
    <col min="3633" max="3840" width="8.7265625" style="65"/>
    <col min="3841" max="3841" width="2.6328125" style="65" customWidth="1"/>
    <col min="3842" max="3843" width="2.08984375" style="65" customWidth="1"/>
    <col min="3844" max="3844" width="8.1796875" style="65" customWidth="1"/>
    <col min="3845" max="3888" width="10.6328125" style="65" customWidth="1"/>
    <col min="3889" max="4096" width="8.7265625" style="65"/>
    <col min="4097" max="4097" width="2.6328125" style="65" customWidth="1"/>
    <col min="4098" max="4099" width="2.08984375" style="65" customWidth="1"/>
    <col min="4100" max="4100" width="8.1796875" style="65" customWidth="1"/>
    <col min="4101" max="4144" width="10.6328125" style="65" customWidth="1"/>
    <col min="4145" max="4352" width="8.7265625" style="65"/>
    <col min="4353" max="4353" width="2.6328125" style="65" customWidth="1"/>
    <col min="4354" max="4355" width="2.08984375" style="65" customWidth="1"/>
    <col min="4356" max="4356" width="8.1796875" style="65" customWidth="1"/>
    <col min="4357" max="4400" width="10.6328125" style="65" customWidth="1"/>
    <col min="4401" max="4608" width="8.7265625" style="65"/>
    <col min="4609" max="4609" width="2.6328125" style="65" customWidth="1"/>
    <col min="4610" max="4611" width="2.08984375" style="65" customWidth="1"/>
    <col min="4612" max="4612" width="8.1796875" style="65" customWidth="1"/>
    <col min="4613" max="4656" width="10.6328125" style="65" customWidth="1"/>
    <col min="4657" max="4864" width="8.7265625" style="65"/>
    <col min="4865" max="4865" width="2.6328125" style="65" customWidth="1"/>
    <col min="4866" max="4867" width="2.08984375" style="65" customWidth="1"/>
    <col min="4868" max="4868" width="8.1796875" style="65" customWidth="1"/>
    <col min="4869" max="4912" width="10.6328125" style="65" customWidth="1"/>
    <col min="4913" max="5120" width="8.7265625" style="65"/>
    <col min="5121" max="5121" width="2.6328125" style="65" customWidth="1"/>
    <col min="5122" max="5123" width="2.08984375" style="65" customWidth="1"/>
    <col min="5124" max="5124" width="8.1796875" style="65" customWidth="1"/>
    <col min="5125" max="5168" width="10.6328125" style="65" customWidth="1"/>
    <col min="5169" max="5376" width="8.7265625" style="65"/>
    <col min="5377" max="5377" width="2.6328125" style="65" customWidth="1"/>
    <col min="5378" max="5379" width="2.08984375" style="65" customWidth="1"/>
    <col min="5380" max="5380" width="8.1796875" style="65" customWidth="1"/>
    <col min="5381" max="5424" width="10.6328125" style="65" customWidth="1"/>
    <col min="5425" max="5632" width="8.7265625" style="65"/>
    <col min="5633" max="5633" width="2.6328125" style="65" customWidth="1"/>
    <col min="5634" max="5635" width="2.08984375" style="65" customWidth="1"/>
    <col min="5636" max="5636" width="8.1796875" style="65" customWidth="1"/>
    <col min="5637" max="5680" width="10.6328125" style="65" customWidth="1"/>
    <col min="5681" max="5888" width="8.7265625" style="65"/>
    <col min="5889" max="5889" width="2.6328125" style="65" customWidth="1"/>
    <col min="5890" max="5891" width="2.08984375" style="65" customWidth="1"/>
    <col min="5892" max="5892" width="8.1796875" style="65" customWidth="1"/>
    <col min="5893" max="5936" width="10.6328125" style="65" customWidth="1"/>
    <col min="5937" max="6144" width="8.7265625" style="65"/>
    <col min="6145" max="6145" width="2.6328125" style="65" customWidth="1"/>
    <col min="6146" max="6147" width="2.08984375" style="65" customWidth="1"/>
    <col min="6148" max="6148" width="8.1796875" style="65" customWidth="1"/>
    <col min="6149" max="6192" width="10.6328125" style="65" customWidth="1"/>
    <col min="6193" max="6400" width="8.7265625" style="65"/>
    <col min="6401" max="6401" width="2.6328125" style="65" customWidth="1"/>
    <col min="6402" max="6403" width="2.08984375" style="65" customWidth="1"/>
    <col min="6404" max="6404" width="8.1796875" style="65" customWidth="1"/>
    <col min="6405" max="6448" width="10.6328125" style="65" customWidth="1"/>
    <col min="6449" max="6656" width="8.7265625" style="65"/>
    <col min="6657" max="6657" width="2.6328125" style="65" customWidth="1"/>
    <col min="6658" max="6659" width="2.08984375" style="65" customWidth="1"/>
    <col min="6660" max="6660" width="8.1796875" style="65" customWidth="1"/>
    <col min="6661" max="6704" width="10.6328125" style="65" customWidth="1"/>
    <col min="6705" max="6912" width="8.7265625" style="65"/>
    <col min="6913" max="6913" width="2.6328125" style="65" customWidth="1"/>
    <col min="6914" max="6915" width="2.08984375" style="65" customWidth="1"/>
    <col min="6916" max="6916" width="8.1796875" style="65" customWidth="1"/>
    <col min="6917" max="6960" width="10.6328125" style="65" customWidth="1"/>
    <col min="6961" max="7168" width="8.7265625" style="65"/>
    <col min="7169" max="7169" width="2.6328125" style="65" customWidth="1"/>
    <col min="7170" max="7171" width="2.08984375" style="65" customWidth="1"/>
    <col min="7172" max="7172" width="8.1796875" style="65" customWidth="1"/>
    <col min="7173" max="7216" width="10.6328125" style="65" customWidth="1"/>
    <col min="7217" max="7424" width="8.7265625" style="65"/>
    <col min="7425" max="7425" width="2.6328125" style="65" customWidth="1"/>
    <col min="7426" max="7427" width="2.08984375" style="65" customWidth="1"/>
    <col min="7428" max="7428" width="8.1796875" style="65" customWidth="1"/>
    <col min="7429" max="7472" width="10.6328125" style="65" customWidth="1"/>
    <col min="7473" max="7680" width="8.7265625" style="65"/>
    <col min="7681" max="7681" width="2.6328125" style="65" customWidth="1"/>
    <col min="7682" max="7683" width="2.08984375" style="65" customWidth="1"/>
    <col min="7684" max="7684" width="8.1796875" style="65" customWidth="1"/>
    <col min="7685" max="7728" width="10.6328125" style="65" customWidth="1"/>
    <col min="7729" max="7936" width="8.7265625" style="65"/>
    <col min="7937" max="7937" width="2.6328125" style="65" customWidth="1"/>
    <col min="7938" max="7939" width="2.08984375" style="65" customWidth="1"/>
    <col min="7940" max="7940" width="8.1796875" style="65" customWidth="1"/>
    <col min="7941" max="7984" width="10.6328125" style="65" customWidth="1"/>
    <col min="7985" max="8192" width="8.7265625" style="65"/>
    <col min="8193" max="8193" width="2.6328125" style="65" customWidth="1"/>
    <col min="8194" max="8195" width="2.08984375" style="65" customWidth="1"/>
    <col min="8196" max="8196" width="8.1796875" style="65" customWidth="1"/>
    <col min="8197" max="8240" width="10.6328125" style="65" customWidth="1"/>
    <col min="8241" max="8448" width="8.7265625" style="65"/>
    <col min="8449" max="8449" width="2.6328125" style="65" customWidth="1"/>
    <col min="8450" max="8451" width="2.08984375" style="65" customWidth="1"/>
    <col min="8452" max="8452" width="8.1796875" style="65" customWidth="1"/>
    <col min="8453" max="8496" width="10.6328125" style="65" customWidth="1"/>
    <col min="8497" max="8704" width="8.7265625" style="65"/>
    <col min="8705" max="8705" width="2.6328125" style="65" customWidth="1"/>
    <col min="8706" max="8707" width="2.08984375" style="65" customWidth="1"/>
    <col min="8708" max="8708" width="8.1796875" style="65" customWidth="1"/>
    <col min="8709" max="8752" width="10.6328125" style="65" customWidth="1"/>
    <col min="8753" max="8960" width="8.7265625" style="65"/>
    <col min="8961" max="8961" width="2.6328125" style="65" customWidth="1"/>
    <col min="8962" max="8963" width="2.08984375" style="65" customWidth="1"/>
    <col min="8964" max="8964" width="8.1796875" style="65" customWidth="1"/>
    <col min="8965" max="9008" width="10.6328125" style="65" customWidth="1"/>
    <col min="9009" max="9216" width="8.7265625" style="65"/>
    <col min="9217" max="9217" width="2.6328125" style="65" customWidth="1"/>
    <col min="9218" max="9219" width="2.08984375" style="65" customWidth="1"/>
    <col min="9220" max="9220" width="8.1796875" style="65" customWidth="1"/>
    <col min="9221" max="9264" width="10.6328125" style="65" customWidth="1"/>
    <col min="9265" max="9472" width="8.7265625" style="65"/>
    <col min="9473" max="9473" width="2.6328125" style="65" customWidth="1"/>
    <col min="9474" max="9475" width="2.08984375" style="65" customWidth="1"/>
    <col min="9476" max="9476" width="8.1796875" style="65" customWidth="1"/>
    <col min="9477" max="9520" width="10.6328125" style="65" customWidth="1"/>
    <col min="9521" max="9728" width="8.7265625" style="65"/>
    <col min="9729" max="9729" width="2.6328125" style="65" customWidth="1"/>
    <col min="9730" max="9731" width="2.08984375" style="65" customWidth="1"/>
    <col min="9732" max="9732" width="8.1796875" style="65" customWidth="1"/>
    <col min="9733" max="9776" width="10.6328125" style="65" customWidth="1"/>
    <col min="9777" max="9984" width="8.7265625" style="65"/>
    <col min="9985" max="9985" width="2.6328125" style="65" customWidth="1"/>
    <col min="9986" max="9987" width="2.08984375" style="65" customWidth="1"/>
    <col min="9988" max="9988" width="8.1796875" style="65" customWidth="1"/>
    <col min="9989" max="10032" width="10.6328125" style="65" customWidth="1"/>
    <col min="10033" max="10240" width="8.7265625" style="65"/>
    <col min="10241" max="10241" width="2.6328125" style="65" customWidth="1"/>
    <col min="10242" max="10243" width="2.08984375" style="65" customWidth="1"/>
    <col min="10244" max="10244" width="8.1796875" style="65" customWidth="1"/>
    <col min="10245" max="10288" width="10.6328125" style="65" customWidth="1"/>
    <col min="10289" max="10496" width="8.7265625" style="65"/>
    <col min="10497" max="10497" width="2.6328125" style="65" customWidth="1"/>
    <col min="10498" max="10499" width="2.08984375" style="65" customWidth="1"/>
    <col min="10500" max="10500" width="8.1796875" style="65" customWidth="1"/>
    <col min="10501" max="10544" width="10.6328125" style="65" customWidth="1"/>
    <col min="10545" max="10752" width="8.7265625" style="65"/>
    <col min="10753" max="10753" width="2.6328125" style="65" customWidth="1"/>
    <col min="10754" max="10755" width="2.08984375" style="65" customWidth="1"/>
    <col min="10756" max="10756" width="8.1796875" style="65" customWidth="1"/>
    <col min="10757" max="10800" width="10.6328125" style="65" customWidth="1"/>
    <col min="10801" max="11008" width="8.7265625" style="65"/>
    <col min="11009" max="11009" width="2.6328125" style="65" customWidth="1"/>
    <col min="11010" max="11011" width="2.08984375" style="65" customWidth="1"/>
    <col min="11012" max="11012" width="8.1796875" style="65" customWidth="1"/>
    <col min="11013" max="11056" width="10.6328125" style="65" customWidth="1"/>
    <col min="11057" max="11264" width="8.7265625" style="65"/>
    <col min="11265" max="11265" width="2.6328125" style="65" customWidth="1"/>
    <col min="11266" max="11267" width="2.08984375" style="65" customWidth="1"/>
    <col min="11268" max="11268" width="8.1796875" style="65" customWidth="1"/>
    <col min="11269" max="11312" width="10.6328125" style="65" customWidth="1"/>
    <col min="11313" max="11520" width="8.7265625" style="65"/>
    <col min="11521" max="11521" width="2.6328125" style="65" customWidth="1"/>
    <col min="11522" max="11523" width="2.08984375" style="65" customWidth="1"/>
    <col min="11524" max="11524" width="8.1796875" style="65" customWidth="1"/>
    <col min="11525" max="11568" width="10.6328125" style="65" customWidth="1"/>
    <col min="11569" max="11776" width="8.7265625" style="65"/>
    <col min="11777" max="11777" width="2.6328125" style="65" customWidth="1"/>
    <col min="11778" max="11779" width="2.08984375" style="65" customWidth="1"/>
    <col min="11780" max="11780" width="8.1796875" style="65" customWidth="1"/>
    <col min="11781" max="11824" width="10.6328125" style="65" customWidth="1"/>
    <col min="11825" max="12032" width="8.7265625" style="65"/>
    <col min="12033" max="12033" width="2.6328125" style="65" customWidth="1"/>
    <col min="12034" max="12035" width="2.08984375" style="65" customWidth="1"/>
    <col min="12036" max="12036" width="8.1796875" style="65" customWidth="1"/>
    <col min="12037" max="12080" width="10.6328125" style="65" customWidth="1"/>
    <col min="12081" max="12288" width="8.7265625" style="65"/>
    <col min="12289" max="12289" width="2.6328125" style="65" customWidth="1"/>
    <col min="12290" max="12291" width="2.08984375" style="65" customWidth="1"/>
    <col min="12292" max="12292" width="8.1796875" style="65" customWidth="1"/>
    <col min="12293" max="12336" width="10.6328125" style="65" customWidth="1"/>
    <col min="12337" max="12544" width="8.7265625" style="65"/>
    <col min="12545" max="12545" width="2.6328125" style="65" customWidth="1"/>
    <col min="12546" max="12547" width="2.08984375" style="65" customWidth="1"/>
    <col min="12548" max="12548" width="8.1796875" style="65" customWidth="1"/>
    <col min="12549" max="12592" width="10.6328125" style="65" customWidth="1"/>
    <col min="12593" max="12800" width="8.7265625" style="65"/>
    <col min="12801" max="12801" width="2.6328125" style="65" customWidth="1"/>
    <col min="12802" max="12803" width="2.08984375" style="65" customWidth="1"/>
    <col min="12804" max="12804" width="8.1796875" style="65" customWidth="1"/>
    <col min="12805" max="12848" width="10.6328125" style="65" customWidth="1"/>
    <col min="12849" max="13056" width="8.7265625" style="65"/>
    <col min="13057" max="13057" width="2.6328125" style="65" customWidth="1"/>
    <col min="13058" max="13059" width="2.08984375" style="65" customWidth="1"/>
    <col min="13060" max="13060" width="8.1796875" style="65" customWidth="1"/>
    <col min="13061" max="13104" width="10.6328125" style="65" customWidth="1"/>
    <col min="13105" max="13312" width="8.7265625" style="65"/>
    <col min="13313" max="13313" width="2.6328125" style="65" customWidth="1"/>
    <col min="13314" max="13315" width="2.08984375" style="65" customWidth="1"/>
    <col min="13316" max="13316" width="8.1796875" style="65" customWidth="1"/>
    <col min="13317" max="13360" width="10.6328125" style="65" customWidth="1"/>
    <col min="13361" max="13568" width="8.7265625" style="65"/>
    <col min="13569" max="13569" width="2.6328125" style="65" customWidth="1"/>
    <col min="13570" max="13571" width="2.08984375" style="65" customWidth="1"/>
    <col min="13572" max="13572" width="8.1796875" style="65" customWidth="1"/>
    <col min="13573" max="13616" width="10.6328125" style="65" customWidth="1"/>
    <col min="13617" max="13824" width="8.7265625" style="65"/>
    <col min="13825" max="13825" width="2.6328125" style="65" customWidth="1"/>
    <col min="13826" max="13827" width="2.08984375" style="65" customWidth="1"/>
    <col min="13828" max="13828" width="8.1796875" style="65" customWidth="1"/>
    <col min="13829" max="13872" width="10.6328125" style="65" customWidth="1"/>
    <col min="13873" max="14080" width="8.7265625" style="65"/>
    <col min="14081" max="14081" width="2.6328125" style="65" customWidth="1"/>
    <col min="14082" max="14083" width="2.08984375" style="65" customWidth="1"/>
    <col min="14084" max="14084" width="8.1796875" style="65" customWidth="1"/>
    <col min="14085" max="14128" width="10.6328125" style="65" customWidth="1"/>
    <col min="14129" max="14336" width="8.7265625" style="65"/>
    <col min="14337" max="14337" width="2.6328125" style="65" customWidth="1"/>
    <col min="14338" max="14339" width="2.08984375" style="65" customWidth="1"/>
    <col min="14340" max="14340" width="8.1796875" style="65" customWidth="1"/>
    <col min="14341" max="14384" width="10.6328125" style="65" customWidth="1"/>
    <col min="14385" max="14592" width="8.7265625" style="65"/>
    <col min="14593" max="14593" width="2.6328125" style="65" customWidth="1"/>
    <col min="14594" max="14595" width="2.08984375" style="65" customWidth="1"/>
    <col min="14596" max="14596" width="8.1796875" style="65" customWidth="1"/>
    <col min="14597" max="14640" width="10.6328125" style="65" customWidth="1"/>
    <col min="14641" max="14848" width="8.7265625" style="65"/>
    <col min="14849" max="14849" width="2.6328125" style="65" customWidth="1"/>
    <col min="14850" max="14851" width="2.08984375" style="65" customWidth="1"/>
    <col min="14852" max="14852" width="8.1796875" style="65" customWidth="1"/>
    <col min="14853" max="14896" width="10.6328125" style="65" customWidth="1"/>
    <col min="14897" max="15104" width="8.7265625" style="65"/>
    <col min="15105" max="15105" width="2.6328125" style="65" customWidth="1"/>
    <col min="15106" max="15107" width="2.08984375" style="65" customWidth="1"/>
    <col min="15108" max="15108" width="8.1796875" style="65" customWidth="1"/>
    <col min="15109" max="15152" width="10.6328125" style="65" customWidth="1"/>
    <col min="15153" max="15360" width="8.7265625" style="65"/>
    <col min="15361" max="15361" width="2.6328125" style="65" customWidth="1"/>
    <col min="15362" max="15363" width="2.08984375" style="65" customWidth="1"/>
    <col min="15364" max="15364" width="8.1796875" style="65" customWidth="1"/>
    <col min="15365" max="15408" width="10.6328125" style="65" customWidth="1"/>
    <col min="15409" max="15616" width="8.7265625" style="65"/>
    <col min="15617" max="15617" width="2.6328125" style="65" customWidth="1"/>
    <col min="15618" max="15619" width="2.08984375" style="65" customWidth="1"/>
    <col min="15620" max="15620" width="8.1796875" style="65" customWidth="1"/>
    <col min="15621" max="15664" width="10.6328125" style="65" customWidth="1"/>
    <col min="15665" max="15872" width="8.7265625" style="65"/>
    <col min="15873" max="15873" width="2.6328125" style="65" customWidth="1"/>
    <col min="15874" max="15875" width="2.08984375" style="65" customWidth="1"/>
    <col min="15876" max="15876" width="8.1796875" style="65" customWidth="1"/>
    <col min="15877" max="15920" width="10.6328125" style="65" customWidth="1"/>
    <col min="15921" max="16128" width="8.7265625" style="65"/>
    <col min="16129" max="16129" width="2.6328125" style="65" customWidth="1"/>
    <col min="16130" max="16131" width="2.08984375" style="65" customWidth="1"/>
    <col min="16132" max="16132" width="8.1796875" style="65" customWidth="1"/>
    <col min="16133" max="16176" width="10.6328125" style="65" customWidth="1"/>
    <col min="16177" max="16384" width="8.7265625" style="65"/>
  </cols>
  <sheetData>
    <row r="1" spans="2:48" ht="14.25" customHeight="1" x14ac:dyDescent="0.2">
      <c r="B1" s="10" t="s">
        <v>372</v>
      </c>
      <c r="C1" s="1"/>
      <c r="D1" s="1"/>
    </row>
    <row r="2" spans="2:48" ht="12" customHeight="1" x14ac:dyDescent="0.2"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</row>
    <row r="3" spans="2:48" s="2" customFormat="1" ht="12" customHeight="1" x14ac:dyDescent="0.2">
      <c r="B3" s="338" t="s">
        <v>110</v>
      </c>
      <c r="C3" s="385"/>
      <c r="D3" s="386"/>
      <c r="E3" s="356" t="s">
        <v>4</v>
      </c>
      <c r="F3" s="353"/>
      <c r="G3" s="356" t="s">
        <v>373</v>
      </c>
      <c r="H3" s="353"/>
      <c r="I3" s="356" t="s">
        <v>374</v>
      </c>
      <c r="J3" s="353"/>
      <c r="K3" s="356" t="s">
        <v>375</v>
      </c>
      <c r="L3" s="353"/>
      <c r="M3" s="356" t="s">
        <v>376</v>
      </c>
      <c r="N3" s="353"/>
      <c r="O3" s="356" t="s">
        <v>377</v>
      </c>
      <c r="P3" s="353"/>
      <c r="Q3" s="356" t="s">
        <v>378</v>
      </c>
      <c r="R3" s="353"/>
      <c r="S3" s="352" t="s">
        <v>379</v>
      </c>
      <c r="T3" s="386"/>
      <c r="U3" s="356" t="s">
        <v>380</v>
      </c>
      <c r="V3" s="353"/>
      <c r="W3" s="356" t="s">
        <v>381</v>
      </c>
      <c r="X3" s="353"/>
      <c r="Y3" s="352" t="s">
        <v>382</v>
      </c>
      <c r="Z3" s="386"/>
      <c r="AA3" s="356" t="s">
        <v>383</v>
      </c>
      <c r="AB3" s="353"/>
      <c r="AC3" s="356" t="s">
        <v>384</v>
      </c>
      <c r="AD3" s="353"/>
      <c r="AE3" s="465" t="s">
        <v>385</v>
      </c>
      <c r="AF3" s="466"/>
      <c r="AG3" s="469" t="s">
        <v>386</v>
      </c>
      <c r="AH3" s="470"/>
      <c r="AI3" s="473" t="s">
        <v>387</v>
      </c>
      <c r="AJ3" s="474"/>
      <c r="AK3" s="356" t="s">
        <v>388</v>
      </c>
      <c r="AL3" s="353"/>
      <c r="AM3" s="356" t="s">
        <v>389</v>
      </c>
      <c r="AN3" s="353"/>
      <c r="AO3" s="356" t="s">
        <v>390</v>
      </c>
      <c r="AP3" s="353"/>
      <c r="AQ3" s="356" t="s">
        <v>391</v>
      </c>
      <c r="AR3" s="353"/>
      <c r="AS3" s="455" t="s">
        <v>392</v>
      </c>
      <c r="AT3" s="353"/>
      <c r="AU3" s="352" t="s">
        <v>393</v>
      </c>
      <c r="AV3" s="386"/>
    </row>
    <row r="4" spans="2:48" s="2" customFormat="1" ht="12" customHeight="1" x14ac:dyDescent="0.2">
      <c r="B4" s="387"/>
      <c r="C4" s="388"/>
      <c r="D4" s="389"/>
      <c r="E4" s="354"/>
      <c r="F4" s="355"/>
      <c r="G4" s="354"/>
      <c r="H4" s="355"/>
      <c r="I4" s="354"/>
      <c r="J4" s="355"/>
      <c r="K4" s="354"/>
      <c r="L4" s="355"/>
      <c r="M4" s="354"/>
      <c r="N4" s="355"/>
      <c r="O4" s="354"/>
      <c r="P4" s="355"/>
      <c r="Q4" s="354"/>
      <c r="R4" s="355"/>
      <c r="S4" s="390"/>
      <c r="T4" s="392"/>
      <c r="U4" s="354"/>
      <c r="V4" s="355"/>
      <c r="W4" s="354"/>
      <c r="X4" s="355"/>
      <c r="Y4" s="390"/>
      <c r="Z4" s="392"/>
      <c r="AA4" s="354"/>
      <c r="AB4" s="355"/>
      <c r="AC4" s="354"/>
      <c r="AD4" s="355"/>
      <c r="AE4" s="467"/>
      <c r="AF4" s="468"/>
      <c r="AG4" s="471"/>
      <c r="AH4" s="472"/>
      <c r="AI4" s="475"/>
      <c r="AJ4" s="476"/>
      <c r="AK4" s="354"/>
      <c r="AL4" s="355"/>
      <c r="AM4" s="354"/>
      <c r="AN4" s="355"/>
      <c r="AO4" s="354"/>
      <c r="AP4" s="355"/>
      <c r="AQ4" s="354"/>
      <c r="AR4" s="355"/>
      <c r="AS4" s="354"/>
      <c r="AT4" s="355"/>
      <c r="AU4" s="390"/>
      <c r="AV4" s="392"/>
    </row>
    <row r="5" spans="2:48" s="2" customFormat="1" ht="12" customHeight="1" x14ac:dyDescent="0.2">
      <c r="B5" s="390"/>
      <c r="C5" s="391"/>
      <c r="D5" s="392"/>
      <c r="E5" s="50" t="s">
        <v>5</v>
      </c>
      <c r="F5" s="50" t="s">
        <v>6</v>
      </c>
      <c r="G5" s="50" t="s">
        <v>5</v>
      </c>
      <c r="H5" s="50" t="s">
        <v>6</v>
      </c>
      <c r="I5" s="50" t="s">
        <v>5</v>
      </c>
      <c r="J5" s="50" t="s">
        <v>6</v>
      </c>
      <c r="K5" s="50" t="s">
        <v>5</v>
      </c>
      <c r="L5" s="50" t="s">
        <v>6</v>
      </c>
      <c r="M5" s="50" t="s">
        <v>5</v>
      </c>
      <c r="N5" s="50" t="s">
        <v>6</v>
      </c>
      <c r="O5" s="50" t="s">
        <v>5</v>
      </c>
      <c r="P5" s="50" t="s">
        <v>6</v>
      </c>
      <c r="Q5" s="50" t="s">
        <v>5</v>
      </c>
      <c r="R5" s="50" t="s">
        <v>6</v>
      </c>
      <c r="S5" s="50" t="s">
        <v>5</v>
      </c>
      <c r="T5" s="50" t="s">
        <v>6</v>
      </c>
      <c r="U5" s="50" t="s">
        <v>5</v>
      </c>
      <c r="V5" s="50" t="s">
        <v>6</v>
      </c>
      <c r="W5" s="50" t="s">
        <v>5</v>
      </c>
      <c r="X5" s="50" t="s">
        <v>6</v>
      </c>
      <c r="Y5" s="50" t="s">
        <v>5</v>
      </c>
      <c r="Z5" s="50" t="s">
        <v>6</v>
      </c>
      <c r="AA5" s="50" t="s">
        <v>5</v>
      </c>
      <c r="AB5" s="50" t="s">
        <v>6</v>
      </c>
      <c r="AC5" s="50" t="s">
        <v>5</v>
      </c>
      <c r="AD5" s="50" t="s">
        <v>6</v>
      </c>
      <c r="AE5" s="50" t="s">
        <v>5</v>
      </c>
      <c r="AF5" s="50" t="s">
        <v>6</v>
      </c>
      <c r="AG5" s="50" t="s">
        <v>5</v>
      </c>
      <c r="AH5" s="50" t="s">
        <v>6</v>
      </c>
      <c r="AI5" s="50" t="s">
        <v>5</v>
      </c>
      <c r="AJ5" s="50" t="s">
        <v>6</v>
      </c>
      <c r="AK5" s="50" t="s">
        <v>5</v>
      </c>
      <c r="AL5" s="50" t="s">
        <v>6</v>
      </c>
      <c r="AM5" s="50" t="s">
        <v>5</v>
      </c>
      <c r="AN5" s="50" t="s">
        <v>6</v>
      </c>
      <c r="AO5" s="50" t="s">
        <v>5</v>
      </c>
      <c r="AP5" s="50" t="s">
        <v>6</v>
      </c>
      <c r="AQ5" s="50" t="s">
        <v>5</v>
      </c>
      <c r="AR5" s="50" t="s">
        <v>6</v>
      </c>
      <c r="AS5" s="50" t="s">
        <v>5</v>
      </c>
      <c r="AT5" s="50" t="s">
        <v>6</v>
      </c>
      <c r="AU5" s="50" t="s">
        <v>5</v>
      </c>
      <c r="AV5" s="50" t="s">
        <v>6</v>
      </c>
    </row>
    <row r="6" spans="2:48" s="2" customFormat="1" ht="12" customHeight="1" x14ac:dyDescent="0.2">
      <c r="B6" s="125"/>
      <c r="C6" s="126"/>
      <c r="D6" s="303"/>
      <c r="E6" s="52" t="s">
        <v>27</v>
      </c>
      <c r="F6" s="52" t="s">
        <v>27</v>
      </c>
      <c r="G6" s="52" t="s">
        <v>27</v>
      </c>
      <c r="H6" s="52" t="s">
        <v>27</v>
      </c>
      <c r="I6" s="52" t="s">
        <v>27</v>
      </c>
      <c r="J6" s="52" t="s">
        <v>27</v>
      </c>
      <c r="K6" s="52" t="s">
        <v>27</v>
      </c>
      <c r="L6" s="52" t="s">
        <v>27</v>
      </c>
      <c r="M6" s="52" t="s">
        <v>27</v>
      </c>
      <c r="N6" s="52" t="s">
        <v>27</v>
      </c>
      <c r="O6" s="52" t="s">
        <v>27</v>
      </c>
      <c r="P6" s="52" t="s">
        <v>27</v>
      </c>
      <c r="Q6" s="52" t="s">
        <v>27</v>
      </c>
      <c r="R6" s="52" t="s">
        <v>27</v>
      </c>
      <c r="S6" s="52" t="s">
        <v>27</v>
      </c>
      <c r="T6" s="52" t="s">
        <v>27</v>
      </c>
      <c r="U6" s="52" t="s">
        <v>27</v>
      </c>
      <c r="V6" s="52" t="s">
        <v>27</v>
      </c>
      <c r="W6" s="52" t="s">
        <v>27</v>
      </c>
      <c r="X6" s="52" t="s">
        <v>27</v>
      </c>
      <c r="Y6" s="52" t="s">
        <v>27</v>
      </c>
      <c r="Z6" s="52" t="s">
        <v>27</v>
      </c>
      <c r="AA6" s="52" t="s">
        <v>27</v>
      </c>
      <c r="AB6" s="52" t="s">
        <v>27</v>
      </c>
      <c r="AC6" s="52" t="s">
        <v>27</v>
      </c>
      <c r="AD6" s="52" t="s">
        <v>27</v>
      </c>
      <c r="AE6" s="52" t="s">
        <v>27</v>
      </c>
      <c r="AF6" s="52" t="s">
        <v>27</v>
      </c>
      <c r="AG6" s="52" t="s">
        <v>27</v>
      </c>
      <c r="AH6" s="52" t="s">
        <v>27</v>
      </c>
      <c r="AI6" s="52" t="s">
        <v>27</v>
      </c>
      <c r="AJ6" s="52" t="s">
        <v>27</v>
      </c>
      <c r="AK6" s="52" t="s">
        <v>27</v>
      </c>
      <c r="AL6" s="52" t="s">
        <v>27</v>
      </c>
      <c r="AM6" s="52" t="s">
        <v>27</v>
      </c>
      <c r="AN6" s="52" t="s">
        <v>27</v>
      </c>
      <c r="AO6" s="52" t="s">
        <v>27</v>
      </c>
      <c r="AP6" s="52" t="s">
        <v>27</v>
      </c>
      <c r="AQ6" s="52" t="s">
        <v>27</v>
      </c>
      <c r="AR6" s="52" t="s">
        <v>27</v>
      </c>
      <c r="AS6" s="52" t="s">
        <v>27</v>
      </c>
      <c r="AT6" s="52" t="s">
        <v>27</v>
      </c>
      <c r="AU6" s="52" t="s">
        <v>27</v>
      </c>
      <c r="AV6" s="52" t="s">
        <v>27</v>
      </c>
    </row>
    <row r="7" spans="2:48" s="19" customFormat="1" ht="12" customHeight="1" x14ac:dyDescent="0.2">
      <c r="B7" s="383" t="s">
        <v>394</v>
      </c>
      <c r="C7" s="464"/>
      <c r="D7" s="461"/>
      <c r="E7" s="304">
        <v>547013</v>
      </c>
      <c r="F7" s="304">
        <v>419047</v>
      </c>
      <c r="G7" s="304">
        <v>27710</v>
      </c>
      <c r="H7" s="304">
        <v>18896</v>
      </c>
      <c r="I7" s="304">
        <v>1023</v>
      </c>
      <c r="J7" s="304">
        <v>210</v>
      </c>
      <c r="K7" s="304">
        <v>64</v>
      </c>
      <c r="L7" s="304">
        <v>40</v>
      </c>
      <c r="M7" s="304">
        <v>217</v>
      </c>
      <c r="N7" s="304">
        <v>48</v>
      </c>
      <c r="O7" s="304">
        <v>59475</v>
      </c>
      <c r="P7" s="304">
        <v>11581</v>
      </c>
      <c r="Q7" s="304">
        <v>157465</v>
      </c>
      <c r="R7" s="304">
        <v>69133</v>
      </c>
      <c r="S7" s="304">
        <v>3327</v>
      </c>
      <c r="T7" s="304">
        <v>637</v>
      </c>
      <c r="U7" s="304">
        <v>8852</v>
      </c>
      <c r="V7" s="304">
        <v>3371</v>
      </c>
      <c r="W7" s="304">
        <v>37275</v>
      </c>
      <c r="X7" s="304">
        <v>9805</v>
      </c>
      <c r="Y7" s="304">
        <v>66980</v>
      </c>
      <c r="Z7" s="304">
        <v>74186</v>
      </c>
      <c r="AA7" s="304">
        <v>9243</v>
      </c>
      <c r="AB7" s="304">
        <v>10555</v>
      </c>
      <c r="AC7" s="304">
        <v>7135</v>
      </c>
      <c r="AD7" s="304">
        <v>5158</v>
      </c>
      <c r="AE7" s="304">
        <v>15573</v>
      </c>
      <c r="AF7" s="304">
        <v>8273</v>
      </c>
      <c r="AG7" s="304">
        <v>19378</v>
      </c>
      <c r="AH7" s="304">
        <v>32553</v>
      </c>
      <c r="AI7" s="304">
        <v>14600</v>
      </c>
      <c r="AJ7" s="304">
        <v>21654</v>
      </c>
      <c r="AK7" s="304">
        <v>17795</v>
      </c>
      <c r="AL7" s="304">
        <v>23326</v>
      </c>
      <c r="AM7" s="304">
        <v>29188</v>
      </c>
      <c r="AN7" s="304">
        <v>88650</v>
      </c>
      <c r="AO7" s="304">
        <v>4557</v>
      </c>
      <c r="AP7" s="304">
        <v>3230</v>
      </c>
      <c r="AQ7" s="304">
        <v>29987</v>
      </c>
      <c r="AR7" s="304">
        <v>17354</v>
      </c>
      <c r="AS7" s="304">
        <v>20938</v>
      </c>
      <c r="AT7" s="304">
        <v>8130</v>
      </c>
      <c r="AU7" s="304">
        <v>16231</v>
      </c>
      <c r="AV7" s="304">
        <v>12257</v>
      </c>
    </row>
    <row r="8" spans="2:48" s="19" customFormat="1" ht="12" customHeight="1" x14ac:dyDescent="0.2">
      <c r="B8" s="409" t="s">
        <v>395</v>
      </c>
      <c r="C8" s="463"/>
      <c r="D8" s="460"/>
      <c r="E8" s="305">
        <v>526581</v>
      </c>
      <c r="F8" s="305">
        <v>423364</v>
      </c>
      <c r="G8" s="305">
        <v>24391</v>
      </c>
      <c r="H8" s="305">
        <v>16762</v>
      </c>
      <c r="I8" s="305">
        <v>1008</v>
      </c>
      <c r="J8" s="305">
        <v>225</v>
      </c>
      <c r="K8" s="305">
        <v>64</v>
      </c>
      <c r="L8" s="305">
        <v>34</v>
      </c>
      <c r="M8" s="305">
        <v>184</v>
      </c>
      <c r="N8" s="305">
        <v>30</v>
      </c>
      <c r="O8" s="305">
        <v>55124</v>
      </c>
      <c r="P8" s="305">
        <v>11791</v>
      </c>
      <c r="Q8" s="305">
        <v>152270</v>
      </c>
      <c r="R8" s="305">
        <v>68528</v>
      </c>
      <c r="S8" s="305">
        <v>3122</v>
      </c>
      <c r="T8" s="305">
        <v>742</v>
      </c>
      <c r="U8" s="305">
        <v>8548</v>
      </c>
      <c r="V8" s="305">
        <v>3392</v>
      </c>
      <c r="W8" s="305">
        <v>37347</v>
      </c>
      <c r="X8" s="305">
        <v>11508</v>
      </c>
      <c r="Y8" s="305">
        <v>64151</v>
      </c>
      <c r="Z8" s="305">
        <v>72370</v>
      </c>
      <c r="AA8" s="305">
        <v>8125</v>
      </c>
      <c r="AB8" s="305">
        <v>10329</v>
      </c>
      <c r="AC8" s="305">
        <v>6973</v>
      </c>
      <c r="AD8" s="305">
        <v>5498</v>
      </c>
      <c r="AE8" s="305">
        <v>15804</v>
      </c>
      <c r="AF8" s="305">
        <v>9012</v>
      </c>
      <c r="AG8" s="305">
        <v>17901</v>
      </c>
      <c r="AH8" s="305">
        <v>30116</v>
      </c>
      <c r="AI8" s="305">
        <v>13239</v>
      </c>
      <c r="AJ8" s="305">
        <v>19859</v>
      </c>
      <c r="AK8" s="305">
        <v>17758</v>
      </c>
      <c r="AL8" s="305">
        <v>26411</v>
      </c>
      <c r="AM8" s="305">
        <v>31773</v>
      </c>
      <c r="AN8" s="305">
        <v>94150</v>
      </c>
      <c r="AO8" s="305">
        <v>4057</v>
      </c>
      <c r="AP8" s="305">
        <v>3039</v>
      </c>
      <c r="AQ8" s="305">
        <v>30712</v>
      </c>
      <c r="AR8" s="305">
        <v>18456</v>
      </c>
      <c r="AS8" s="305">
        <v>20036</v>
      </c>
      <c r="AT8" s="305">
        <v>8920</v>
      </c>
      <c r="AU8" s="305">
        <v>13994</v>
      </c>
      <c r="AV8" s="305">
        <v>12192</v>
      </c>
    </row>
    <row r="9" spans="2:48" s="19" customFormat="1" ht="12" customHeight="1" x14ac:dyDescent="0.2">
      <c r="B9" s="409" t="s">
        <v>113</v>
      </c>
      <c r="C9" s="463"/>
      <c r="D9" s="460"/>
      <c r="E9" s="305">
        <f>SUM(E10:E21)</f>
        <v>445317</v>
      </c>
      <c r="F9" s="305">
        <f t="shared" ref="F9:AV9" si="0">SUM(F10:F21)</f>
        <v>359686</v>
      </c>
      <c r="G9" s="305">
        <f t="shared" si="0"/>
        <v>17220</v>
      </c>
      <c r="H9" s="305">
        <f t="shared" si="0"/>
        <v>11849</v>
      </c>
      <c r="I9" s="305">
        <f t="shared" si="0"/>
        <v>659</v>
      </c>
      <c r="J9" s="305">
        <f t="shared" si="0"/>
        <v>166</v>
      </c>
      <c r="K9" s="305">
        <f t="shared" si="0"/>
        <v>46</v>
      </c>
      <c r="L9" s="305">
        <f t="shared" si="0"/>
        <v>25</v>
      </c>
      <c r="M9" s="305">
        <f t="shared" si="0"/>
        <v>120</v>
      </c>
      <c r="N9" s="305">
        <f t="shared" si="0"/>
        <v>24</v>
      </c>
      <c r="O9" s="305">
        <f t="shared" si="0"/>
        <v>46526</v>
      </c>
      <c r="P9" s="305">
        <f t="shared" si="0"/>
        <v>10204</v>
      </c>
      <c r="Q9" s="305">
        <f t="shared" si="0"/>
        <v>128951</v>
      </c>
      <c r="R9" s="305">
        <f t="shared" si="0"/>
        <v>57252</v>
      </c>
      <c r="S9" s="305">
        <f t="shared" si="0"/>
        <v>2705</v>
      </c>
      <c r="T9" s="305">
        <f t="shared" si="0"/>
        <v>656</v>
      </c>
      <c r="U9" s="305">
        <f t="shared" si="0"/>
        <v>7751</v>
      </c>
      <c r="V9" s="305">
        <f t="shared" si="0"/>
        <v>3114</v>
      </c>
      <c r="W9" s="305">
        <f t="shared" si="0"/>
        <v>31470</v>
      </c>
      <c r="X9" s="305">
        <f t="shared" si="0"/>
        <v>9596</v>
      </c>
      <c r="Y9" s="305">
        <f t="shared" si="0"/>
        <v>55890</v>
      </c>
      <c r="Z9" s="305">
        <f t="shared" si="0"/>
        <v>62392</v>
      </c>
      <c r="AA9" s="305">
        <f t="shared" si="0"/>
        <v>7356</v>
      </c>
      <c r="AB9" s="305">
        <f t="shared" si="0"/>
        <v>9152</v>
      </c>
      <c r="AC9" s="305">
        <f t="shared" si="0"/>
        <v>6140</v>
      </c>
      <c r="AD9" s="305">
        <f t="shared" si="0"/>
        <v>4890</v>
      </c>
      <c r="AE9" s="305">
        <f t="shared" si="0"/>
        <v>14059</v>
      </c>
      <c r="AF9" s="305">
        <f t="shared" si="0"/>
        <v>8093</v>
      </c>
      <c r="AG9" s="305">
        <f t="shared" si="0"/>
        <v>13748</v>
      </c>
      <c r="AH9" s="305">
        <f t="shared" si="0"/>
        <v>24285</v>
      </c>
      <c r="AI9" s="305">
        <f t="shared" si="0"/>
        <v>11211</v>
      </c>
      <c r="AJ9" s="305">
        <f t="shared" si="0"/>
        <v>17122</v>
      </c>
      <c r="AK9" s="305">
        <f t="shared" si="0"/>
        <v>15613</v>
      </c>
      <c r="AL9" s="305">
        <f t="shared" si="0"/>
        <v>23113</v>
      </c>
      <c r="AM9" s="305">
        <f t="shared" si="0"/>
        <v>27688</v>
      </c>
      <c r="AN9" s="305">
        <f t="shared" si="0"/>
        <v>81018</v>
      </c>
      <c r="AO9" s="305">
        <f t="shared" si="0"/>
        <v>3129</v>
      </c>
      <c r="AP9" s="305">
        <f t="shared" si="0"/>
        <v>2404</v>
      </c>
      <c r="AQ9" s="305">
        <f t="shared" si="0"/>
        <v>26254</v>
      </c>
      <c r="AR9" s="305">
        <f t="shared" si="0"/>
        <v>15910</v>
      </c>
      <c r="AS9" s="305">
        <f t="shared" si="0"/>
        <v>16454</v>
      </c>
      <c r="AT9" s="305">
        <f t="shared" si="0"/>
        <v>7605</v>
      </c>
      <c r="AU9" s="305">
        <f t="shared" si="0"/>
        <v>12327</v>
      </c>
      <c r="AV9" s="305">
        <f t="shared" si="0"/>
        <v>10816</v>
      </c>
    </row>
    <row r="10" spans="2:48" s="2" customFormat="1" ht="12" customHeight="1" x14ac:dyDescent="0.2">
      <c r="B10" s="4"/>
      <c r="C10" s="371" t="s">
        <v>114</v>
      </c>
      <c r="D10" s="461"/>
      <c r="E10" s="304">
        <v>85844</v>
      </c>
      <c r="F10" s="304">
        <v>71422</v>
      </c>
      <c r="G10" s="306">
        <v>3607</v>
      </c>
      <c r="H10" s="307">
        <v>2499</v>
      </c>
      <c r="I10" s="304">
        <v>180</v>
      </c>
      <c r="J10" s="308">
        <v>72</v>
      </c>
      <c r="K10" s="304">
        <v>8</v>
      </c>
      <c r="L10" s="304">
        <v>7</v>
      </c>
      <c r="M10" s="306">
        <v>9</v>
      </c>
      <c r="N10" s="304">
        <v>5</v>
      </c>
      <c r="O10" s="306">
        <v>10109</v>
      </c>
      <c r="P10" s="304">
        <v>2263</v>
      </c>
      <c r="Q10" s="306">
        <v>16079</v>
      </c>
      <c r="R10" s="304">
        <v>7170</v>
      </c>
      <c r="S10" s="306">
        <v>694</v>
      </c>
      <c r="T10" s="304">
        <v>178</v>
      </c>
      <c r="U10" s="306">
        <v>1992</v>
      </c>
      <c r="V10" s="304">
        <v>845</v>
      </c>
      <c r="W10" s="306">
        <v>5638</v>
      </c>
      <c r="X10" s="304">
        <v>1656</v>
      </c>
      <c r="Y10" s="306">
        <v>11985</v>
      </c>
      <c r="Z10" s="304">
        <v>12982</v>
      </c>
      <c r="AA10" s="306">
        <v>1938</v>
      </c>
      <c r="AB10" s="304">
        <v>2225</v>
      </c>
      <c r="AC10" s="306">
        <v>1449</v>
      </c>
      <c r="AD10" s="304">
        <v>1153</v>
      </c>
      <c r="AE10" s="306">
        <v>3415</v>
      </c>
      <c r="AF10" s="304">
        <v>2020</v>
      </c>
      <c r="AG10" s="306">
        <v>2565</v>
      </c>
      <c r="AH10" s="304">
        <v>4740</v>
      </c>
      <c r="AI10" s="304">
        <v>2283</v>
      </c>
      <c r="AJ10" s="304">
        <v>3339</v>
      </c>
      <c r="AK10" s="304">
        <v>4071</v>
      </c>
      <c r="AL10" s="304">
        <v>5346</v>
      </c>
      <c r="AM10" s="306">
        <v>7226</v>
      </c>
      <c r="AN10" s="304">
        <v>17241</v>
      </c>
      <c r="AO10" s="306">
        <v>550</v>
      </c>
      <c r="AP10" s="304">
        <v>400</v>
      </c>
      <c r="AQ10" s="306">
        <v>5483</v>
      </c>
      <c r="AR10" s="304">
        <v>3291</v>
      </c>
      <c r="AS10" s="306">
        <v>4457</v>
      </c>
      <c r="AT10" s="304">
        <v>2072</v>
      </c>
      <c r="AU10" s="306">
        <v>2106</v>
      </c>
      <c r="AV10" s="304">
        <v>1918</v>
      </c>
    </row>
    <row r="11" spans="2:48" s="2" customFormat="1" ht="12" customHeight="1" x14ac:dyDescent="0.2">
      <c r="B11" s="4"/>
      <c r="C11" s="371" t="s">
        <v>115</v>
      </c>
      <c r="D11" s="461"/>
      <c r="E11" s="304">
        <v>99409</v>
      </c>
      <c r="F11" s="304">
        <v>81321</v>
      </c>
      <c r="G11" s="309">
        <v>2633</v>
      </c>
      <c r="H11" s="307">
        <v>1522</v>
      </c>
      <c r="I11" s="304">
        <v>87</v>
      </c>
      <c r="J11" s="308">
        <v>17</v>
      </c>
      <c r="K11" s="304">
        <v>7</v>
      </c>
      <c r="L11" s="304">
        <v>1</v>
      </c>
      <c r="M11" s="304">
        <v>12</v>
      </c>
      <c r="N11" s="304">
        <v>2</v>
      </c>
      <c r="O11" s="304">
        <v>10741</v>
      </c>
      <c r="P11" s="304">
        <v>2531</v>
      </c>
      <c r="Q11" s="304">
        <v>23654</v>
      </c>
      <c r="R11" s="304">
        <v>10343</v>
      </c>
      <c r="S11" s="304">
        <v>617</v>
      </c>
      <c r="T11" s="304">
        <v>160</v>
      </c>
      <c r="U11" s="304">
        <v>2318</v>
      </c>
      <c r="V11" s="304">
        <v>976</v>
      </c>
      <c r="W11" s="304">
        <v>6802</v>
      </c>
      <c r="X11" s="304">
        <v>1890</v>
      </c>
      <c r="Y11" s="304">
        <v>14450</v>
      </c>
      <c r="Z11" s="304">
        <v>15188</v>
      </c>
      <c r="AA11" s="304">
        <v>2245</v>
      </c>
      <c r="AB11" s="304">
        <v>2391</v>
      </c>
      <c r="AC11" s="304">
        <v>1818</v>
      </c>
      <c r="AD11" s="304">
        <v>1461</v>
      </c>
      <c r="AE11" s="304">
        <v>3942</v>
      </c>
      <c r="AF11" s="304">
        <v>2314</v>
      </c>
      <c r="AG11" s="304">
        <v>3326</v>
      </c>
      <c r="AH11" s="304">
        <v>5739</v>
      </c>
      <c r="AI11" s="304">
        <v>2703</v>
      </c>
      <c r="AJ11" s="304">
        <v>3817</v>
      </c>
      <c r="AK11" s="304">
        <v>3822</v>
      </c>
      <c r="AL11" s="304">
        <v>5943</v>
      </c>
      <c r="AM11" s="304">
        <v>6353</v>
      </c>
      <c r="AN11" s="304">
        <v>18281</v>
      </c>
      <c r="AO11" s="304">
        <v>608</v>
      </c>
      <c r="AP11" s="304">
        <v>446</v>
      </c>
      <c r="AQ11" s="304">
        <v>6234</v>
      </c>
      <c r="AR11" s="304">
        <v>3984</v>
      </c>
      <c r="AS11" s="304">
        <v>4232</v>
      </c>
      <c r="AT11" s="304">
        <v>1721</v>
      </c>
      <c r="AU11" s="304">
        <v>2805</v>
      </c>
      <c r="AV11" s="304">
        <v>2594</v>
      </c>
    </row>
    <row r="12" spans="2:48" s="2" customFormat="1" ht="12" customHeight="1" x14ac:dyDescent="0.2">
      <c r="B12" s="133"/>
      <c r="C12" s="371" t="s">
        <v>116</v>
      </c>
      <c r="D12" s="461"/>
      <c r="E12" s="304">
        <v>27468</v>
      </c>
      <c r="F12" s="304">
        <v>23308</v>
      </c>
      <c r="G12" s="309">
        <v>683</v>
      </c>
      <c r="H12" s="307">
        <v>483</v>
      </c>
      <c r="I12" s="304">
        <v>59</v>
      </c>
      <c r="J12" s="308">
        <v>9</v>
      </c>
      <c r="K12" s="304">
        <v>2</v>
      </c>
      <c r="L12" s="304">
        <v>3</v>
      </c>
      <c r="M12" s="304">
        <v>8</v>
      </c>
      <c r="N12" s="304" t="s">
        <v>43</v>
      </c>
      <c r="O12" s="304">
        <v>2722</v>
      </c>
      <c r="P12" s="304">
        <v>581</v>
      </c>
      <c r="Q12" s="304">
        <v>8828</v>
      </c>
      <c r="R12" s="304">
        <v>4598</v>
      </c>
      <c r="S12" s="304">
        <v>174</v>
      </c>
      <c r="T12" s="304">
        <v>50</v>
      </c>
      <c r="U12" s="304">
        <v>472</v>
      </c>
      <c r="V12" s="304">
        <v>212</v>
      </c>
      <c r="W12" s="304">
        <v>1940</v>
      </c>
      <c r="X12" s="304">
        <v>442</v>
      </c>
      <c r="Y12" s="304">
        <v>3449</v>
      </c>
      <c r="Z12" s="304">
        <v>3814</v>
      </c>
      <c r="AA12" s="304">
        <v>322</v>
      </c>
      <c r="AB12" s="304">
        <v>578</v>
      </c>
      <c r="AC12" s="304">
        <v>296</v>
      </c>
      <c r="AD12" s="304">
        <v>273</v>
      </c>
      <c r="AE12" s="304">
        <v>707</v>
      </c>
      <c r="AF12" s="304">
        <v>455</v>
      </c>
      <c r="AG12" s="304">
        <v>980</v>
      </c>
      <c r="AH12" s="304">
        <v>1509</v>
      </c>
      <c r="AI12" s="304">
        <v>758</v>
      </c>
      <c r="AJ12" s="304">
        <v>1166</v>
      </c>
      <c r="AK12" s="304">
        <v>1032</v>
      </c>
      <c r="AL12" s="304">
        <v>1341</v>
      </c>
      <c r="AM12" s="304">
        <v>1752</v>
      </c>
      <c r="AN12" s="304">
        <v>5617</v>
      </c>
      <c r="AO12" s="304">
        <v>162</v>
      </c>
      <c r="AP12" s="304">
        <v>150</v>
      </c>
      <c r="AQ12" s="304">
        <v>1532</v>
      </c>
      <c r="AR12" s="304">
        <v>909</v>
      </c>
      <c r="AS12" s="304">
        <v>742</v>
      </c>
      <c r="AT12" s="304">
        <v>419</v>
      </c>
      <c r="AU12" s="304">
        <v>848</v>
      </c>
      <c r="AV12" s="304">
        <v>699</v>
      </c>
    </row>
    <row r="13" spans="2:48" s="2" customFormat="1" ht="12" customHeight="1" x14ac:dyDescent="0.2">
      <c r="B13" s="133"/>
      <c r="C13" s="371" t="s">
        <v>117</v>
      </c>
      <c r="D13" s="461"/>
      <c r="E13" s="304">
        <v>58407</v>
      </c>
      <c r="F13" s="304">
        <v>46633</v>
      </c>
      <c r="G13" s="309">
        <v>2025</v>
      </c>
      <c r="H13" s="307">
        <v>1501</v>
      </c>
      <c r="I13" s="304">
        <v>13</v>
      </c>
      <c r="J13" s="308">
        <v>1</v>
      </c>
      <c r="K13" s="304">
        <v>7</v>
      </c>
      <c r="L13" s="304">
        <v>2</v>
      </c>
      <c r="M13" s="304">
        <v>4</v>
      </c>
      <c r="N13" s="304">
        <v>1</v>
      </c>
      <c r="O13" s="304">
        <v>5290</v>
      </c>
      <c r="P13" s="304">
        <v>1153</v>
      </c>
      <c r="Q13" s="304">
        <v>20408</v>
      </c>
      <c r="R13" s="304">
        <v>9594</v>
      </c>
      <c r="S13" s="304">
        <v>280</v>
      </c>
      <c r="T13" s="304">
        <v>79</v>
      </c>
      <c r="U13" s="304">
        <v>828</v>
      </c>
      <c r="V13" s="304">
        <v>316</v>
      </c>
      <c r="W13" s="304">
        <v>4676</v>
      </c>
      <c r="X13" s="304">
        <v>1750</v>
      </c>
      <c r="Y13" s="304">
        <v>7009</v>
      </c>
      <c r="Z13" s="304">
        <v>7943</v>
      </c>
      <c r="AA13" s="304">
        <v>750</v>
      </c>
      <c r="AB13" s="304">
        <v>970</v>
      </c>
      <c r="AC13" s="304">
        <v>718</v>
      </c>
      <c r="AD13" s="304">
        <v>540</v>
      </c>
      <c r="AE13" s="304">
        <v>1499</v>
      </c>
      <c r="AF13" s="304">
        <v>890</v>
      </c>
      <c r="AG13" s="304">
        <v>1583</v>
      </c>
      <c r="AH13" s="304">
        <v>2718</v>
      </c>
      <c r="AI13" s="304">
        <v>1313</v>
      </c>
      <c r="AJ13" s="304">
        <v>2093</v>
      </c>
      <c r="AK13" s="304">
        <v>1700</v>
      </c>
      <c r="AL13" s="304">
        <v>2419</v>
      </c>
      <c r="AM13" s="304">
        <v>2999</v>
      </c>
      <c r="AN13" s="304">
        <v>9711</v>
      </c>
      <c r="AO13" s="304">
        <v>377</v>
      </c>
      <c r="AP13" s="304">
        <v>294</v>
      </c>
      <c r="AQ13" s="304">
        <v>3263</v>
      </c>
      <c r="AR13" s="304">
        <v>2034</v>
      </c>
      <c r="AS13" s="304">
        <v>1584</v>
      </c>
      <c r="AT13" s="304">
        <v>769</v>
      </c>
      <c r="AU13" s="304">
        <v>2081</v>
      </c>
      <c r="AV13" s="304">
        <v>1855</v>
      </c>
    </row>
    <row r="14" spans="2:48" s="2" customFormat="1" ht="12" customHeight="1" x14ac:dyDescent="0.2">
      <c r="B14" s="133"/>
      <c r="C14" s="371" t="s">
        <v>118</v>
      </c>
      <c r="D14" s="461"/>
      <c r="E14" s="304">
        <v>61592</v>
      </c>
      <c r="F14" s="304">
        <v>45404</v>
      </c>
      <c r="G14" s="309">
        <v>1966</v>
      </c>
      <c r="H14" s="307">
        <v>1360</v>
      </c>
      <c r="I14" s="304">
        <v>9</v>
      </c>
      <c r="J14" s="310" t="s">
        <v>29</v>
      </c>
      <c r="K14" s="304">
        <v>4</v>
      </c>
      <c r="L14" s="304">
        <v>1</v>
      </c>
      <c r="M14" s="304">
        <v>5</v>
      </c>
      <c r="N14" s="304">
        <v>2</v>
      </c>
      <c r="O14" s="304">
        <v>4525</v>
      </c>
      <c r="P14" s="304">
        <v>1155</v>
      </c>
      <c r="Q14" s="304">
        <v>25746</v>
      </c>
      <c r="R14" s="304">
        <v>8931</v>
      </c>
      <c r="S14" s="304">
        <v>244</v>
      </c>
      <c r="T14" s="304">
        <v>65</v>
      </c>
      <c r="U14" s="304">
        <v>832</v>
      </c>
      <c r="V14" s="304">
        <v>276</v>
      </c>
      <c r="W14" s="304">
        <v>4333</v>
      </c>
      <c r="X14" s="304">
        <v>1591</v>
      </c>
      <c r="Y14" s="304">
        <v>6460</v>
      </c>
      <c r="Z14" s="304">
        <v>7477</v>
      </c>
      <c r="AA14" s="304">
        <v>658</v>
      </c>
      <c r="AB14" s="304">
        <v>1013</v>
      </c>
      <c r="AC14" s="304">
        <v>663</v>
      </c>
      <c r="AD14" s="304">
        <v>545</v>
      </c>
      <c r="AE14" s="304">
        <v>1855</v>
      </c>
      <c r="AF14" s="304">
        <v>888</v>
      </c>
      <c r="AG14" s="304">
        <v>1548</v>
      </c>
      <c r="AH14" s="304">
        <v>3165</v>
      </c>
      <c r="AI14" s="304">
        <v>1188</v>
      </c>
      <c r="AJ14" s="304">
        <v>1991</v>
      </c>
      <c r="AK14" s="304">
        <v>1706</v>
      </c>
      <c r="AL14" s="304">
        <v>2866</v>
      </c>
      <c r="AM14" s="304">
        <v>2753</v>
      </c>
      <c r="AN14" s="304">
        <v>9269</v>
      </c>
      <c r="AO14" s="304">
        <v>293</v>
      </c>
      <c r="AP14" s="304">
        <v>246</v>
      </c>
      <c r="AQ14" s="304">
        <v>3236</v>
      </c>
      <c r="AR14" s="304">
        <v>2106</v>
      </c>
      <c r="AS14" s="304">
        <v>1506</v>
      </c>
      <c r="AT14" s="304">
        <v>703</v>
      </c>
      <c r="AU14" s="304">
        <v>2062</v>
      </c>
      <c r="AV14" s="304">
        <v>1754</v>
      </c>
    </row>
    <row r="15" spans="2:48" s="2" customFormat="1" ht="12" customHeight="1" x14ac:dyDescent="0.2">
      <c r="B15" s="133"/>
      <c r="C15" s="371" t="s">
        <v>119</v>
      </c>
      <c r="D15" s="461"/>
      <c r="E15" s="304">
        <v>12556</v>
      </c>
      <c r="F15" s="304">
        <v>10604</v>
      </c>
      <c r="G15" s="309">
        <v>1330</v>
      </c>
      <c r="H15" s="307">
        <v>1218</v>
      </c>
      <c r="I15" s="304">
        <v>131</v>
      </c>
      <c r="J15" s="308">
        <v>25</v>
      </c>
      <c r="K15" s="304">
        <v>4</v>
      </c>
      <c r="L15" s="304">
        <v>2</v>
      </c>
      <c r="M15" s="304">
        <v>10</v>
      </c>
      <c r="N15" s="304">
        <v>3</v>
      </c>
      <c r="O15" s="304">
        <v>1940</v>
      </c>
      <c r="P15" s="304">
        <v>315</v>
      </c>
      <c r="Q15" s="304">
        <v>2336</v>
      </c>
      <c r="R15" s="304">
        <v>1057</v>
      </c>
      <c r="S15" s="304">
        <v>118</v>
      </c>
      <c r="T15" s="304">
        <v>14</v>
      </c>
      <c r="U15" s="304">
        <v>71</v>
      </c>
      <c r="V15" s="304">
        <v>51</v>
      </c>
      <c r="W15" s="304">
        <v>706</v>
      </c>
      <c r="X15" s="304">
        <v>122</v>
      </c>
      <c r="Y15" s="304">
        <v>1345</v>
      </c>
      <c r="Z15" s="304">
        <v>1766</v>
      </c>
      <c r="AA15" s="304">
        <v>190</v>
      </c>
      <c r="AB15" s="304">
        <v>237</v>
      </c>
      <c r="AC15" s="304">
        <v>133</v>
      </c>
      <c r="AD15" s="304">
        <v>94</v>
      </c>
      <c r="AE15" s="304">
        <v>229</v>
      </c>
      <c r="AF15" s="304">
        <v>104</v>
      </c>
      <c r="AG15" s="304">
        <v>543</v>
      </c>
      <c r="AH15" s="304">
        <v>896</v>
      </c>
      <c r="AI15" s="304">
        <v>357</v>
      </c>
      <c r="AJ15" s="304">
        <v>491</v>
      </c>
      <c r="AK15" s="304">
        <v>416</v>
      </c>
      <c r="AL15" s="304">
        <v>576</v>
      </c>
      <c r="AM15" s="304">
        <v>941</v>
      </c>
      <c r="AN15" s="304">
        <v>2581</v>
      </c>
      <c r="AO15" s="304">
        <v>203</v>
      </c>
      <c r="AP15" s="304">
        <v>153</v>
      </c>
      <c r="AQ15" s="304">
        <v>749</v>
      </c>
      <c r="AR15" s="304">
        <v>364</v>
      </c>
      <c r="AS15" s="304">
        <v>511</v>
      </c>
      <c r="AT15" s="304">
        <v>269</v>
      </c>
      <c r="AU15" s="304">
        <v>293</v>
      </c>
      <c r="AV15" s="304">
        <v>266</v>
      </c>
    </row>
    <row r="16" spans="2:48" s="2" customFormat="1" ht="12" customHeight="1" x14ac:dyDescent="0.2">
      <c r="B16" s="133"/>
      <c r="C16" s="371" t="s">
        <v>120</v>
      </c>
      <c r="D16" s="461"/>
      <c r="E16" s="304">
        <v>21046</v>
      </c>
      <c r="F16" s="304">
        <v>16309</v>
      </c>
      <c r="G16" s="309">
        <v>809</v>
      </c>
      <c r="H16" s="307">
        <v>578</v>
      </c>
      <c r="I16" s="304">
        <v>3</v>
      </c>
      <c r="J16" s="310" t="s">
        <v>29</v>
      </c>
      <c r="K16" s="304">
        <v>4</v>
      </c>
      <c r="L16" s="304">
        <v>3</v>
      </c>
      <c r="M16" s="304">
        <v>5</v>
      </c>
      <c r="N16" s="304" t="s">
        <v>43</v>
      </c>
      <c r="O16" s="304">
        <v>1661</v>
      </c>
      <c r="P16" s="304">
        <v>379</v>
      </c>
      <c r="Q16" s="304">
        <v>7793</v>
      </c>
      <c r="R16" s="304">
        <v>3405</v>
      </c>
      <c r="S16" s="304">
        <v>78</v>
      </c>
      <c r="T16" s="304">
        <v>14</v>
      </c>
      <c r="U16" s="304">
        <v>334</v>
      </c>
      <c r="V16" s="304">
        <v>100</v>
      </c>
      <c r="W16" s="304">
        <v>1956</v>
      </c>
      <c r="X16" s="304">
        <v>829</v>
      </c>
      <c r="Y16" s="304">
        <v>2593</v>
      </c>
      <c r="Z16" s="304">
        <v>3051</v>
      </c>
      <c r="AA16" s="304">
        <v>262</v>
      </c>
      <c r="AB16" s="304">
        <v>339</v>
      </c>
      <c r="AC16" s="304">
        <v>242</v>
      </c>
      <c r="AD16" s="304">
        <v>200</v>
      </c>
      <c r="AE16" s="304">
        <v>445</v>
      </c>
      <c r="AF16" s="304">
        <v>252</v>
      </c>
      <c r="AG16" s="304">
        <v>683</v>
      </c>
      <c r="AH16" s="304">
        <v>1183</v>
      </c>
      <c r="AI16" s="304">
        <v>406</v>
      </c>
      <c r="AJ16" s="304">
        <v>720</v>
      </c>
      <c r="AK16" s="304">
        <v>567</v>
      </c>
      <c r="AL16" s="304">
        <v>870</v>
      </c>
      <c r="AM16" s="304">
        <v>1010</v>
      </c>
      <c r="AN16" s="304">
        <v>3181</v>
      </c>
      <c r="AO16" s="304">
        <v>190</v>
      </c>
      <c r="AP16" s="304">
        <v>138</v>
      </c>
      <c r="AQ16" s="304">
        <v>1185</v>
      </c>
      <c r="AR16" s="304">
        <v>629</v>
      </c>
      <c r="AS16" s="304">
        <v>638</v>
      </c>
      <c r="AT16" s="304">
        <v>313</v>
      </c>
      <c r="AU16" s="304">
        <v>182</v>
      </c>
      <c r="AV16" s="304">
        <v>125</v>
      </c>
    </row>
    <row r="17" spans="2:48" s="2" customFormat="1" ht="12" customHeight="1" x14ac:dyDescent="0.2">
      <c r="B17" s="133"/>
      <c r="C17" s="371" t="s">
        <v>121</v>
      </c>
      <c r="D17" s="461"/>
      <c r="E17" s="304">
        <v>20280</v>
      </c>
      <c r="F17" s="304">
        <v>16624</v>
      </c>
      <c r="G17" s="309">
        <v>1187</v>
      </c>
      <c r="H17" s="307">
        <v>774</v>
      </c>
      <c r="I17" s="304">
        <v>56</v>
      </c>
      <c r="J17" s="308">
        <v>16</v>
      </c>
      <c r="K17" s="304">
        <v>6</v>
      </c>
      <c r="L17" s="304">
        <v>2</v>
      </c>
      <c r="M17" s="304">
        <v>16</v>
      </c>
      <c r="N17" s="304">
        <v>4</v>
      </c>
      <c r="O17" s="304">
        <v>3104</v>
      </c>
      <c r="P17" s="304">
        <v>547</v>
      </c>
      <c r="Q17" s="304">
        <v>4292</v>
      </c>
      <c r="R17" s="304">
        <v>1888</v>
      </c>
      <c r="S17" s="304">
        <v>226</v>
      </c>
      <c r="T17" s="304">
        <v>35</v>
      </c>
      <c r="U17" s="304">
        <v>202</v>
      </c>
      <c r="V17" s="304">
        <v>80</v>
      </c>
      <c r="W17" s="304">
        <v>1152</v>
      </c>
      <c r="X17" s="304">
        <v>178</v>
      </c>
      <c r="Y17" s="304">
        <v>2312</v>
      </c>
      <c r="Z17" s="304">
        <v>2683</v>
      </c>
      <c r="AA17" s="304">
        <v>273</v>
      </c>
      <c r="AB17" s="304">
        <v>377</v>
      </c>
      <c r="AC17" s="304">
        <v>243</v>
      </c>
      <c r="AD17" s="304">
        <v>202</v>
      </c>
      <c r="AE17" s="304">
        <v>556</v>
      </c>
      <c r="AF17" s="304">
        <v>328</v>
      </c>
      <c r="AG17" s="304">
        <v>968</v>
      </c>
      <c r="AH17" s="304">
        <v>1504</v>
      </c>
      <c r="AI17" s="304">
        <v>554</v>
      </c>
      <c r="AJ17" s="304">
        <v>908</v>
      </c>
      <c r="AK17" s="304">
        <v>620</v>
      </c>
      <c r="AL17" s="304">
        <v>979</v>
      </c>
      <c r="AM17" s="304">
        <v>1354</v>
      </c>
      <c r="AN17" s="304">
        <v>4156</v>
      </c>
      <c r="AO17" s="304">
        <v>209</v>
      </c>
      <c r="AP17" s="304">
        <v>149</v>
      </c>
      <c r="AQ17" s="304">
        <v>1231</v>
      </c>
      <c r="AR17" s="304">
        <v>687</v>
      </c>
      <c r="AS17" s="304">
        <v>810</v>
      </c>
      <c r="AT17" s="304">
        <v>352</v>
      </c>
      <c r="AU17" s="304">
        <v>909</v>
      </c>
      <c r="AV17" s="304">
        <v>775</v>
      </c>
    </row>
    <row r="18" spans="2:48" s="2" customFormat="1" ht="12" customHeight="1" x14ac:dyDescent="0.2">
      <c r="B18" s="133"/>
      <c r="C18" s="371" t="s">
        <v>122</v>
      </c>
      <c r="D18" s="461"/>
      <c r="E18" s="304">
        <v>17272</v>
      </c>
      <c r="F18" s="304">
        <v>14307</v>
      </c>
      <c r="G18" s="309">
        <v>812</v>
      </c>
      <c r="H18" s="307">
        <v>460</v>
      </c>
      <c r="I18" s="304">
        <v>24</v>
      </c>
      <c r="J18" s="308">
        <v>5</v>
      </c>
      <c r="K18" s="304">
        <v>2</v>
      </c>
      <c r="L18" s="304">
        <v>2</v>
      </c>
      <c r="M18" s="304">
        <v>26</v>
      </c>
      <c r="N18" s="304">
        <v>1</v>
      </c>
      <c r="O18" s="304">
        <v>2106</v>
      </c>
      <c r="P18" s="304">
        <v>432</v>
      </c>
      <c r="Q18" s="304">
        <v>5449</v>
      </c>
      <c r="R18" s="304">
        <v>3013</v>
      </c>
      <c r="S18" s="304">
        <v>65</v>
      </c>
      <c r="T18" s="304">
        <v>15</v>
      </c>
      <c r="U18" s="304">
        <v>223</v>
      </c>
      <c r="V18" s="304">
        <v>90</v>
      </c>
      <c r="W18" s="304">
        <v>1378</v>
      </c>
      <c r="X18" s="304">
        <v>463</v>
      </c>
      <c r="Y18" s="304">
        <v>1992</v>
      </c>
      <c r="Z18" s="304">
        <v>2321</v>
      </c>
      <c r="AA18" s="304">
        <v>208</v>
      </c>
      <c r="AB18" s="304">
        <v>300</v>
      </c>
      <c r="AC18" s="304">
        <v>225</v>
      </c>
      <c r="AD18" s="304">
        <v>170</v>
      </c>
      <c r="AE18" s="304">
        <v>410</v>
      </c>
      <c r="AF18" s="304">
        <v>263</v>
      </c>
      <c r="AG18" s="304">
        <v>413</v>
      </c>
      <c r="AH18" s="304">
        <v>859</v>
      </c>
      <c r="AI18" s="304">
        <v>470</v>
      </c>
      <c r="AJ18" s="304">
        <v>861</v>
      </c>
      <c r="AK18" s="304">
        <v>512</v>
      </c>
      <c r="AL18" s="304">
        <v>797</v>
      </c>
      <c r="AM18" s="304">
        <v>950</v>
      </c>
      <c r="AN18" s="304">
        <v>3132</v>
      </c>
      <c r="AO18" s="304">
        <v>137</v>
      </c>
      <c r="AP18" s="304">
        <v>110</v>
      </c>
      <c r="AQ18" s="304">
        <v>961</v>
      </c>
      <c r="AR18" s="304">
        <v>513</v>
      </c>
      <c r="AS18" s="304">
        <v>648</v>
      </c>
      <c r="AT18" s="304">
        <v>287</v>
      </c>
      <c r="AU18" s="304">
        <v>261</v>
      </c>
      <c r="AV18" s="304">
        <v>213</v>
      </c>
    </row>
    <row r="19" spans="2:48" s="2" customFormat="1" ht="12" customHeight="1" x14ac:dyDescent="0.2">
      <c r="B19" s="133"/>
      <c r="C19" s="371" t="s">
        <v>123</v>
      </c>
      <c r="D19" s="461"/>
      <c r="E19" s="304">
        <v>12827</v>
      </c>
      <c r="F19" s="304">
        <v>10740</v>
      </c>
      <c r="G19" s="309">
        <v>901</v>
      </c>
      <c r="H19" s="307">
        <v>593</v>
      </c>
      <c r="I19" s="304">
        <v>31</v>
      </c>
      <c r="J19" s="308">
        <v>6</v>
      </c>
      <c r="K19" s="304" t="s">
        <v>43</v>
      </c>
      <c r="L19" s="304" t="s">
        <v>43</v>
      </c>
      <c r="M19" s="304">
        <v>3</v>
      </c>
      <c r="N19" s="304" t="s">
        <v>43</v>
      </c>
      <c r="O19" s="304">
        <v>1389</v>
      </c>
      <c r="P19" s="304">
        <v>273</v>
      </c>
      <c r="Q19" s="304">
        <v>4848</v>
      </c>
      <c r="R19" s="304">
        <v>2830</v>
      </c>
      <c r="S19" s="304">
        <v>63</v>
      </c>
      <c r="T19" s="304">
        <v>16</v>
      </c>
      <c r="U19" s="304">
        <v>105</v>
      </c>
      <c r="V19" s="304">
        <v>38</v>
      </c>
      <c r="W19" s="304">
        <v>641</v>
      </c>
      <c r="X19" s="304">
        <v>166</v>
      </c>
      <c r="Y19" s="304">
        <v>1131</v>
      </c>
      <c r="Z19" s="304">
        <v>1453</v>
      </c>
      <c r="AA19" s="304">
        <v>197</v>
      </c>
      <c r="AB19" s="304">
        <v>236</v>
      </c>
      <c r="AC19" s="304">
        <v>97</v>
      </c>
      <c r="AD19" s="304">
        <v>64</v>
      </c>
      <c r="AE19" s="304">
        <v>277</v>
      </c>
      <c r="AF19" s="304">
        <v>169</v>
      </c>
      <c r="AG19" s="304">
        <v>318</v>
      </c>
      <c r="AH19" s="304">
        <v>553</v>
      </c>
      <c r="AI19" s="304">
        <v>367</v>
      </c>
      <c r="AJ19" s="304">
        <v>504</v>
      </c>
      <c r="AK19" s="304">
        <v>352</v>
      </c>
      <c r="AL19" s="304">
        <v>629</v>
      </c>
      <c r="AM19" s="304">
        <v>797</v>
      </c>
      <c r="AN19" s="304">
        <v>2357</v>
      </c>
      <c r="AO19" s="304">
        <v>160</v>
      </c>
      <c r="AP19" s="304">
        <v>114</v>
      </c>
      <c r="AQ19" s="304">
        <v>604</v>
      </c>
      <c r="AR19" s="304">
        <v>409</v>
      </c>
      <c r="AS19" s="304">
        <v>445</v>
      </c>
      <c r="AT19" s="304">
        <v>260</v>
      </c>
      <c r="AU19" s="304">
        <v>101</v>
      </c>
      <c r="AV19" s="304">
        <v>70</v>
      </c>
    </row>
    <row r="20" spans="2:48" s="2" customFormat="1" ht="12" customHeight="1" x14ac:dyDescent="0.2">
      <c r="B20" s="133"/>
      <c r="C20" s="371" t="s">
        <v>124</v>
      </c>
      <c r="D20" s="461"/>
      <c r="E20" s="304">
        <v>14846</v>
      </c>
      <c r="F20" s="304">
        <v>11875</v>
      </c>
      <c r="G20" s="309">
        <v>647</v>
      </c>
      <c r="H20" s="307">
        <v>405</v>
      </c>
      <c r="I20" s="304">
        <v>34</v>
      </c>
      <c r="J20" s="308">
        <v>4</v>
      </c>
      <c r="K20" s="304" t="s">
        <v>43</v>
      </c>
      <c r="L20" s="304" t="s">
        <v>43</v>
      </c>
      <c r="M20" s="304">
        <v>15</v>
      </c>
      <c r="N20" s="304">
        <v>6</v>
      </c>
      <c r="O20" s="304">
        <v>1472</v>
      </c>
      <c r="P20" s="304">
        <v>298</v>
      </c>
      <c r="Q20" s="304">
        <v>5051</v>
      </c>
      <c r="R20" s="304">
        <v>2146</v>
      </c>
      <c r="S20" s="304">
        <v>86</v>
      </c>
      <c r="T20" s="304">
        <v>15</v>
      </c>
      <c r="U20" s="304">
        <v>148</v>
      </c>
      <c r="V20" s="304">
        <v>59</v>
      </c>
      <c r="W20" s="304">
        <v>1055</v>
      </c>
      <c r="X20" s="304">
        <v>202</v>
      </c>
      <c r="Y20" s="304">
        <v>1554</v>
      </c>
      <c r="Z20" s="304">
        <v>1868</v>
      </c>
      <c r="AA20" s="304">
        <v>170</v>
      </c>
      <c r="AB20" s="304">
        <v>243</v>
      </c>
      <c r="AC20" s="304">
        <v>116</v>
      </c>
      <c r="AD20" s="304">
        <v>84</v>
      </c>
      <c r="AE20" s="304">
        <v>414</v>
      </c>
      <c r="AF20" s="304">
        <v>225</v>
      </c>
      <c r="AG20" s="304">
        <v>432</v>
      </c>
      <c r="AH20" s="304">
        <v>754</v>
      </c>
      <c r="AI20" s="304">
        <v>428</v>
      </c>
      <c r="AJ20" s="304">
        <v>674</v>
      </c>
      <c r="AK20" s="304">
        <v>420</v>
      </c>
      <c r="AL20" s="304">
        <v>759</v>
      </c>
      <c r="AM20" s="304">
        <v>789</v>
      </c>
      <c r="AN20" s="304">
        <v>2800</v>
      </c>
      <c r="AO20" s="304">
        <v>136</v>
      </c>
      <c r="AP20" s="304">
        <v>117</v>
      </c>
      <c r="AQ20" s="304">
        <v>966</v>
      </c>
      <c r="AR20" s="304">
        <v>592</v>
      </c>
      <c r="AS20" s="304">
        <v>483</v>
      </c>
      <c r="AT20" s="304">
        <v>261</v>
      </c>
      <c r="AU20" s="304">
        <v>430</v>
      </c>
      <c r="AV20" s="304">
        <v>363</v>
      </c>
    </row>
    <row r="21" spans="2:48" s="2" customFormat="1" ht="12" customHeight="1" x14ac:dyDescent="0.2">
      <c r="B21" s="133"/>
      <c r="C21" s="371" t="s">
        <v>125</v>
      </c>
      <c r="D21" s="462"/>
      <c r="E21" s="304">
        <v>13770</v>
      </c>
      <c r="F21" s="304">
        <v>11139</v>
      </c>
      <c r="G21" s="309">
        <v>620</v>
      </c>
      <c r="H21" s="307">
        <v>456</v>
      </c>
      <c r="I21" s="304">
        <v>32</v>
      </c>
      <c r="J21" s="308">
        <v>11</v>
      </c>
      <c r="K21" s="304">
        <v>2</v>
      </c>
      <c r="L21" s="304">
        <v>2</v>
      </c>
      <c r="M21" s="304">
        <v>7</v>
      </c>
      <c r="N21" s="304" t="s">
        <v>43</v>
      </c>
      <c r="O21" s="304">
        <v>1467</v>
      </c>
      <c r="P21" s="304">
        <v>277</v>
      </c>
      <c r="Q21" s="304">
        <v>4467</v>
      </c>
      <c r="R21" s="304">
        <v>2277</v>
      </c>
      <c r="S21" s="304">
        <v>60</v>
      </c>
      <c r="T21" s="304">
        <v>15</v>
      </c>
      <c r="U21" s="304">
        <v>226</v>
      </c>
      <c r="V21" s="304">
        <v>71</v>
      </c>
      <c r="W21" s="304">
        <v>1193</v>
      </c>
      <c r="X21" s="304">
        <v>307</v>
      </c>
      <c r="Y21" s="304">
        <v>1610</v>
      </c>
      <c r="Z21" s="304">
        <v>1846</v>
      </c>
      <c r="AA21" s="304">
        <v>143</v>
      </c>
      <c r="AB21" s="304">
        <v>243</v>
      </c>
      <c r="AC21" s="304">
        <v>140</v>
      </c>
      <c r="AD21" s="304">
        <v>104</v>
      </c>
      <c r="AE21" s="304">
        <v>310</v>
      </c>
      <c r="AF21" s="304">
        <v>185</v>
      </c>
      <c r="AG21" s="304">
        <v>389</v>
      </c>
      <c r="AH21" s="304">
        <v>665</v>
      </c>
      <c r="AI21" s="304">
        <v>384</v>
      </c>
      <c r="AJ21" s="304">
        <v>558</v>
      </c>
      <c r="AK21" s="304">
        <v>395</v>
      </c>
      <c r="AL21" s="304">
        <v>588</v>
      </c>
      <c r="AM21" s="304">
        <v>764</v>
      </c>
      <c r="AN21" s="304">
        <v>2692</v>
      </c>
      <c r="AO21" s="304">
        <v>104</v>
      </c>
      <c r="AP21" s="304">
        <v>87</v>
      </c>
      <c r="AQ21" s="304">
        <v>810</v>
      </c>
      <c r="AR21" s="304">
        <v>392</v>
      </c>
      <c r="AS21" s="304">
        <v>398</v>
      </c>
      <c r="AT21" s="304">
        <v>179</v>
      </c>
      <c r="AU21" s="304">
        <v>249</v>
      </c>
      <c r="AV21" s="304">
        <v>184</v>
      </c>
    </row>
    <row r="22" spans="2:48" s="19" customFormat="1" ht="12" customHeight="1" x14ac:dyDescent="0.2">
      <c r="B22" s="409" t="s">
        <v>126</v>
      </c>
      <c r="C22" s="463"/>
      <c r="D22" s="460"/>
      <c r="E22" s="305">
        <f>E23+E26+E29+E33+E40+E45+E47</f>
        <v>81264</v>
      </c>
      <c r="F22" s="305">
        <f t="shared" ref="F22:AU22" si="1">F23+F26+F29+F33+F40+F45+F47</f>
        <v>63678</v>
      </c>
      <c r="G22" s="305">
        <f t="shared" si="1"/>
        <v>7171</v>
      </c>
      <c r="H22" s="305">
        <f t="shared" si="1"/>
        <v>4913</v>
      </c>
      <c r="I22" s="305">
        <v>349</v>
      </c>
      <c r="J22" s="305">
        <v>59</v>
      </c>
      <c r="K22" s="305">
        <v>18</v>
      </c>
      <c r="L22" s="305">
        <v>9</v>
      </c>
      <c r="M22" s="305">
        <f t="shared" si="1"/>
        <v>64</v>
      </c>
      <c r="N22" s="305">
        <v>6</v>
      </c>
      <c r="O22" s="305">
        <f t="shared" si="1"/>
        <v>8598</v>
      </c>
      <c r="P22" s="305">
        <f t="shared" si="1"/>
        <v>1587</v>
      </c>
      <c r="Q22" s="305">
        <f t="shared" si="1"/>
        <v>23319</v>
      </c>
      <c r="R22" s="305">
        <f t="shared" si="1"/>
        <v>11276</v>
      </c>
      <c r="S22" s="305">
        <f t="shared" si="1"/>
        <v>417</v>
      </c>
      <c r="T22" s="305">
        <v>86</v>
      </c>
      <c r="U22" s="305">
        <f t="shared" si="1"/>
        <v>797</v>
      </c>
      <c r="V22" s="305">
        <f t="shared" si="1"/>
        <v>278</v>
      </c>
      <c r="W22" s="305">
        <f t="shared" si="1"/>
        <v>5877</v>
      </c>
      <c r="X22" s="305">
        <f t="shared" si="1"/>
        <v>1912</v>
      </c>
      <c r="Y22" s="305">
        <f t="shared" si="1"/>
        <v>8261</v>
      </c>
      <c r="Z22" s="305">
        <f t="shared" si="1"/>
        <v>9978</v>
      </c>
      <c r="AA22" s="305">
        <v>769</v>
      </c>
      <c r="AB22" s="305">
        <f t="shared" si="1"/>
        <v>1177</v>
      </c>
      <c r="AC22" s="305">
        <f t="shared" si="1"/>
        <v>833</v>
      </c>
      <c r="AD22" s="305">
        <f t="shared" si="1"/>
        <v>608</v>
      </c>
      <c r="AE22" s="305">
        <f t="shared" si="1"/>
        <v>1745</v>
      </c>
      <c r="AF22" s="305">
        <f t="shared" si="1"/>
        <v>919</v>
      </c>
      <c r="AG22" s="305">
        <f t="shared" si="1"/>
        <v>4153</v>
      </c>
      <c r="AH22" s="305">
        <f t="shared" si="1"/>
        <v>5831</v>
      </c>
      <c r="AI22" s="305">
        <f t="shared" si="1"/>
        <v>2028</v>
      </c>
      <c r="AJ22" s="305">
        <f t="shared" si="1"/>
        <v>2737</v>
      </c>
      <c r="AK22" s="305">
        <f t="shared" si="1"/>
        <v>2145</v>
      </c>
      <c r="AL22" s="305">
        <f t="shared" si="1"/>
        <v>3298</v>
      </c>
      <c r="AM22" s="305">
        <f t="shared" si="1"/>
        <v>4085</v>
      </c>
      <c r="AN22" s="305">
        <f t="shared" si="1"/>
        <v>13132</v>
      </c>
      <c r="AO22" s="305">
        <f t="shared" si="1"/>
        <v>928</v>
      </c>
      <c r="AP22" s="305">
        <f t="shared" si="1"/>
        <v>635</v>
      </c>
      <c r="AQ22" s="305">
        <f t="shared" si="1"/>
        <v>4458</v>
      </c>
      <c r="AR22" s="305">
        <f t="shared" si="1"/>
        <v>2546</v>
      </c>
      <c r="AS22" s="305">
        <f t="shared" si="1"/>
        <v>3582</v>
      </c>
      <c r="AT22" s="305">
        <f t="shared" si="1"/>
        <v>1315</v>
      </c>
      <c r="AU22" s="305">
        <f t="shared" si="1"/>
        <v>1667</v>
      </c>
      <c r="AV22" s="305">
        <v>1376</v>
      </c>
    </row>
    <row r="23" spans="2:48" s="19" customFormat="1" ht="12" customHeight="1" x14ac:dyDescent="0.2">
      <c r="B23" s="139"/>
      <c r="C23" s="412" t="s">
        <v>127</v>
      </c>
      <c r="D23" s="460"/>
      <c r="E23" s="305">
        <f>SUM(E24:E25)</f>
        <v>10227</v>
      </c>
      <c r="F23" s="305">
        <f t="shared" ref="F23:AV23" si="2">SUM(F24:F25)</f>
        <v>8217</v>
      </c>
      <c r="G23" s="305">
        <f t="shared" si="2"/>
        <v>450</v>
      </c>
      <c r="H23" s="305">
        <f t="shared" si="2"/>
        <v>282</v>
      </c>
      <c r="I23" s="305">
        <f t="shared" si="2"/>
        <v>14</v>
      </c>
      <c r="J23" s="305">
        <f t="shared" si="2"/>
        <v>5</v>
      </c>
      <c r="K23" s="305" t="s">
        <v>29</v>
      </c>
      <c r="L23" s="305" t="s">
        <v>29</v>
      </c>
      <c r="M23" s="305">
        <f t="shared" si="2"/>
        <v>11</v>
      </c>
      <c r="N23" s="305" t="s">
        <v>29</v>
      </c>
      <c r="O23" s="305">
        <f t="shared" si="2"/>
        <v>1318</v>
      </c>
      <c r="P23" s="305">
        <f t="shared" si="2"/>
        <v>269</v>
      </c>
      <c r="Q23" s="305">
        <f t="shared" si="2"/>
        <v>2197</v>
      </c>
      <c r="R23" s="305">
        <f t="shared" si="2"/>
        <v>985</v>
      </c>
      <c r="S23" s="305">
        <f t="shared" si="2"/>
        <v>78</v>
      </c>
      <c r="T23" s="305">
        <f t="shared" si="2"/>
        <v>19</v>
      </c>
      <c r="U23" s="305">
        <f t="shared" si="2"/>
        <v>139</v>
      </c>
      <c r="V23" s="305">
        <f t="shared" si="2"/>
        <v>64</v>
      </c>
      <c r="W23" s="305">
        <f t="shared" si="2"/>
        <v>621</v>
      </c>
      <c r="X23" s="305">
        <f t="shared" si="2"/>
        <v>149</v>
      </c>
      <c r="Y23" s="305">
        <f t="shared" si="2"/>
        <v>1288</v>
      </c>
      <c r="Z23" s="305">
        <f t="shared" si="2"/>
        <v>1522</v>
      </c>
      <c r="AA23" s="305">
        <f t="shared" si="2"/>
        <v>149</v>
      </c>
      <c r="AB23" s="305">
        <f t="shared" si="2"/>
        <v>201</v>
      </c>
      <c r="AC23" s="305">
        <f t="shared" si="2"/>
        <v>126</v>
      </c>
      <c r="AD23" s="305">
        <f t="shared" si="2"/>
        <v>100</v>
      </c>
      <c r="AE23" s="305">
        <f t="shared" si="2"/>
        <v>290</v>
      </c>
      <c r="AF23" s="305">
        <f t="shared" si="2"/>
        <v>158</v>
      </c>
      <c r="AG23" s="305">
        <f t="shared" si="2"/>
        <v>280</v>
      </c>
      <c r="AH23" s="305">
        <f t="shared" si="2"/>
        <v>554</v>
      </c>
      <c r="AI23" s="305">
        <f t="shared" si="2"/>
        <v>244</v>
      </c>
      <c r="AJ23" s="305">
        <f t="shared" si="2"/>
        <v>394</v>
      </c>
      <c r="AK23" s="305">
        <f t="shared" si="2"/>
        <v>362</v>
      </c>
      <c r="AL23" s="305">
        <f t="shared" si="2"/>
        <v>523</v>
      </c>
      <c r="AM23" s="305">
        <f t="shared" si="2"/>
        <v>699</v>
      </c>
      <c r="AN23" s="305">
        <f t="shared" si="2"/>
        <v>2262</v>
      </c>
      <c r="AO23" s="305">
        <f t="shared" si="2"/>
        <v>83</v>
      </c>
      <c r="AP23" s="305">
        <f t="shared" si="2"/>
        <v>35</v>
      </c>
      <c r="AQ23" s="305">
        <f t="shared" si="2"/>
        <v>587</v>
      </c>
      <c r="AR23" s="305">
        <f t="shared" si="2"/>
        <v>285</v>
      </c>
      <c r="AS23" s="305">
        <f t="shared" si="2"/>
        <v>1111</v>
      </c>
      <c r="AT23" s="305">
        <f t="shared" si="2"/>
        <v>237</v>
      </c>
      <c r="AU23" s="305">
        <f t="shared" si="2"/>
        <v>180</v>
      </c>
      <c r="AV23" s="305">
        <f t="shared" si="2"/>
        <v>173</v>
      </c>
    </row>
    <row r="24" spans="2:48" s="2" customFormat="1" ht="12" customHeight="1" x14ac:dyDescent="0.2">
      <c r="B24" s="133"/>
      <c r="C24" s="147"/>
      <c r="D24" s="148" t="s">
        <v>128</v>
      </c>
      <c r="E24" s="304">
        <v>4421</v>
      </c>
      <c r="F24" s="304">
        <v>3276</v>
      </c>
      <c r="G24" s="309">
        <v>235</v>
      </c>
      <c r="H24" s="307">
        <v>141</v>
      </c>
      <c r="I24" s="304">
        <v>9</v>
      </c>
      <c r="J24" s="308">
        <v>4</v>
      </c>
      <c r="K24" s="304" t="s">
        <v>43</v>
      </c>
      <c r="L24" s="304" t="s">
        <v>43</v>
      </c>
      <c r="M24" s="304">
        <v>3</v>
      </c>
      <c r="N24" s="304" t="s">
        <v>43</v>
      </c>
      <c r="O24" s="304">
        <v>596</v>
      </c>
      <c r="P24" s="304">
        <v>120</v>
      </c>
      <c r="Q24" s="304">
        <v>911</v>
      </c>
      <c r="R24" s="304">
        <v>456</v>
      </c>
      <c r="S24" s="304">
        <v>28</v>
      </c>
      <c r="T24" s="304">
        <v>8</v>
      </c>
      <c r="U24" s="304">
        <v>41</v>
      </c>
      <c r="V24" s="304">
        <v>27</v>
      </c>
      <c r="W24" s="304">
        <v>259</v>
      </c>
      <c r="X24" s="304">
        <v>61</v>
      </c>
      <c r="Y24" s="304">
        <v>549</v>
      </c>
      <c r="Z24" s="304">
        <v>596</v>
      </c>
      <c r="AA24" s="304">
        <v>52</v>
      </c>
      <c r="AB24" s="304">
        <v>64</v>
      </c>
      <c r="AC24" s="304">
        <v>40</v>
      </c>
      <c r="AD24" s="304">
        <v>34</v>
      </c>
      <c r="AE24" s="304">
        <v>98</v>
      </c>
      <c r="AF24" s="304">
        <v>57</v>
      </c>
      <c r="AG24" s="304">
        <v>93</v>
      </c>
      <c r="AH24" s="304">
        <v>221</v>
      </c>
      <c r="AI24" s="304">
        <v>100</v>
      </c>
      <c r="AJ24" s="304">
        <v>157</v>
      </c>
      <c r="AK24" s="304">
        <v>106</v>
      </c>
      <c r="AL24" s="304">
        <v>208</v>
      </c>
      <c r="AM24" s="304">
        <v>226</v>
      </c>
      <c r="AN24" s="304">
        <v>839</v>
      </c>
      <c r="AO24" s="304">
        <v>35</v>
      </c>
      <c r="AP24" s="304">
        <v>17</v>
      </c>
      <c r="AQ24" s="304">
        <v>229</v>
      </c>
      <c r="AR24" s="304">
        <v>105</v>
      </c>
      <c r="AS24" s="304">
        <v>750</v>
      </c>
      <c r="AT24" s="304">
        <v>107</v>
      </c>
      <c r="AU24" s="304">
        <v>61</v>
      </c>
      <c r="AV24" s="304">
        <v>54</v>
      </c>
    </row>
    <row r="25" spans="2:48" s="2" customFormat="1" ht="12" customHeight="1" x14ac:dyDescent="0.2">
      <c r="B25" s="133"/>
      <c r="C25" s="147"/>
      <c r="D25" s="148" t="s">
        <v>129</v>
      </c>
      <c r="E25" s="304">
        <v>5806</v>
      </c>
      <c r="F25" s="304">
        <v>4941</v>
      </c>
      <c r="G25" s="309">
        <v>215</v>
      </c>
      <c r="H25" s="307">
        <v>141</v>
      </c>
      <c r="I25" s="304">
        <v>5</v>
      </c>
      <c r="J25" s="308">
        <v>1</v>
      </c>
      <c r="K25" s="304" t="s">
        <v>43</v>
      </c>
      <c r="L25" s="304" t="s">
        <v>43</v>
      </c>
      <c r="M25" s="304">
        <v>8</v>
      </c>
      <c r="N25" s="304" t="s">
        <v>43</v>
      </c>
      <c r="O25" s="304">
        <v>722</v>
      </c>
      <c r="P25" s="304">
        <v>149</v>
      </c>
      <c r="Q25" s="304">
        <v>1286</v>
      </c>
      <c r="R25" s="304">
        <v>529</v>
      </c>
      <c r="S25" s="304">
        <v>50</v>
      </c>
      <c r="T25" s="304">
        <v>11</v>
      </c>
      <c r="U25" s="304">
        <v>98</v>
      </c>
      <c r="V25" s="304">
        <v>37</v>
      </c>
      <c r="W25" s="304">
        <v>362</v>
      </c>
      <c r="X25" s="304">
        <v>88</v>
      </c>
      <c r="Y25" s="304">
        <v>739</v>
      </c>
      <c r="Z25" s="304">
        <v>926</v>
      </c>
      <c r="AA25" s="304">
        <v>97</v>
      </c>
      <c r="AB25" s="304">
        <v>137</v>
      </c>
      <c r="AC25" s="304">
        <v>86</v>
      </c>
      <c r="AD25" s="304">
        <v>66</v>
      </c>
      <c r="AE25" s="304">
        <v>192</v>
      </c>
      <c r="AF25" s="304">
        <v>101</v>
      </c>
      <c r="AG25" s="304">
        <v>187</v>
      </c>
      <c r="AH25" s="304">
        <v>333</v>
      </c>
      <c r="AI25" s="304">
        <v>144</v>
      </c>
      <c r="AJ25" s="304">
        <v>237</v>
      </c>
      <c r="AK25" s="304">
        <v>256</v>
      </c>
      <c r="AL25" s="304">
        <v>315</v>
      </c>
      <c r="AM25" s="304">
        <v>473</v>
      </c>
      <c r="AN25" s="304">
        <v>1423</v>
      </c>
      <c r="AO25" s="304">
        <v>48</v>
      </c>
      <c r="AP25" s="304">
        <v>18</v>
      </c>
      <c r="AQ25" s="304">
        <v>358</v>
      </c>
      <c r="AR25" s="304">
        <v>180</v>
      </c>
      <c r="AS25" s="304">
        <v>361</v>
      </c>
      <c r="AT25" s="304">
        <v>130</v>
      </c>
      <c r="AU25" s="304">
        <v>119</v>
      </c>
      <c r="AV25" s="304">
        <v>119</v>
      </c>
    </row>
    <row r="26" spans="2:48" s="19" customFormat="1" ht="12" customHeight="1" x14ac:dyDescent="0.2">
      <c r="B26" s="139"/>
      <c r="C26" s="412" t="s">
        <v>130</v>
      </c>
      <c r="D26" s="460"/>
      <c r="E26" s="305">
        <f>SUM(E27:E28)</f>
        <v>680</v>
      </c>
      <c r="F26" s="305">
        <f t="shared" ref="F26:AU26" si="3">SUM(F27:F28)</f>
        <v>485</v>
      </c>
      <c r="G26" s="305">
        <f t="shared" si="3"/>
        <v>59</v>
      </c>
      <c r="H26" s="305">
        <f t="shared" si="3"/>
        <v>39</v>
      </c>
      <c r="I26" s="305">
        <f t="shared" si="3"/>
        <v>62</v>
      </c>
      <c r="J26" s="305">
        <f t="shared" si="3"/>
        <v>8</v>
      </c>
      <c r="K26" s="305">
        <f t="shared" si="3"/>
        <v>1</v>
      </c>
      <c r="L26" s="305" t="s">
        <v>29</v>
      </c>
      <c r="M26" s="305">
        <f t="shared" si="3"/>
        <v>12</v>
      </c>
      <c r="N26" s="305">
        <f t="shared" si="3"/>
        <v>1</v>
      </c>
      <c r="O26" s="305">
        <f t="shared" si="3"/>
        <v>127</v>
      </c>
      <c r="P26" s="305">
        <f t="shared" si="3"/>
        <v>13</v>
      </c>
      <c r="Q26" s="305">
        <f t="shared" si="3"/>
        <v>73</v>
      </c>
      <c r="R26" s="305">
        <f t="shared" si="3"/>
        <v>46</v>
      </c>
      <c r="S26" s="305">
        <f t="shared" si="3"/>
        <v>2</v>
      </c>
      <c r="T26" s="305" t="s">
        <v>29</v>
      </c>
      <c r="U26" s="305">
        <f t="shared" si="3"/>
        <v>5</v>
      </c>
      <c r="V26" s="305">
        <f t="shared" si="3"/>
        <v>2</v>
      </c>
      <c r="W26" s="305">
        <f t="shared" si="3"/>
        <v>27</v>
      </c>
      <c r="X26" s="305">
        <f t="shared" si="3"/>
        <v>4</v>
      </c>
      <c r="Y26" s="305">
        <f t="shared" si="3"/>
        <v>61</v>
      </c>
      <c r="Z26" s="305">
        <f t="shared" si="3"/>
        <v>59</v>
      </c>
      <c r="AA26" s="304" t="s">
        <v>43</v>
      </c>
      <c r="AB26" s="305">
        <f t="shared" si="3"/>
        <v>4</v>
      </c>
      <c r="AC26" s="305">
        <f t="shared" si="3"/>
        <v>1</v>
      </c>
      <c r="AD26" s="305">
        <f t="shared" si="3"/>
        <v>3</v>
      </c>
      <c r="AE26" s="305">
        <f t="shared" si="3"/>
        <v>6</v>
      </c>
      <c r="AF26" s="305">
        <f t="shared" si="3"/>
        <v>3</v>
      </c>
      <c r="AG26" s="305">
        <f t="shared" si="3"/>
        <v>36</v>
      </c>
      <c r="AH26" s="305">
        <f t="shared" si="3"/>
        <v>55</v>
      </c>
      <c r="AI26" s="305">
        <f t="shared" si="3"/>
        <v>15</v>
      </c>
      <c r="AJ26" s="305">
        <f t="shared" si="3"/>
        <v>20</v>
      </c>
      <c r="AK26" s="305">
        <f t="shared" si="3"/>
        <v>29</v>
      </c>
      <c r="AL26" s="305">
        <f t="shared" si="3"/>
        <v>47</v>
      </c>
      <c r="AM26" s="305">
        <f t="shared" si="3"/>
        <v>44</v>
      </c>
      <c r="AN26" s="305">
        <f t="shared" si="3"/>
        <v>113</v>
      </c>
      <c r="AO26" s="305">
        <f t="shared" si="3"/>
        <v>17</v>
      </c>
      <c r="AP26" s="305">
        <f t="shared" si="3"/>
        <v>13</v>
      </c>
      <c r="AQ26" s="305">
        <f t="shared" si="3"/>
        <v>37</v>
      </c>
      <c r="AR26" s="305">
        <f t="shared" si="3"/>
        <v>26</v>
      </c>
      <c r="AS26" s="305">
        <f t="shared" si="3"/>
        <v>65</v>
      </c>
      <c r="AT26" s="305">
        <f t="shared" si="3"/>
        <v>29</v>
      </c>
      <c r="AU26" s="305">
        <f t="shared" si="3"/>
        <v>1</v>
      </c>
      <c r="AV26" s="305" t="s">
        <v>29</v>
      </c>
    </row>
    <row r="27" spans="2:48" s="2" customFormat="1" ht="12" customHeight="1" x14ac:dyDescent="0.2">
      <c r="B27" s="133"/>
      <c r="C27" s="147"/>
      <c r="D27" s="148" t="s">
        <v>131</v>
      </c>
      <c r="E27" s="304">
        <v>309</v>
      </c>
      <c r="F27" s="304">
        <v>230</v>
      </c>
      <c r="G27" s="309">
        <v>38</v>
      </c>
      <c r="H27" s="307">
        <v>28</v>
      </c>
      <c r="I27" s="304">
        <v>44</v>
      </c>
      <c r="J27" s="308">
        <v>4</v>
      </c>
      <c r="K27" s="304" t="s">
        <v>43</v>
      </c>
      <c r="L27" s="304" t="s">
        <v>43</v>
      </c>
      <c r="M27" s="304" t="s">
        <v>43</v>
      </c>
      <c r="N27" s="304" t="s">
        <v>43</v>
      </c>
      <c r="O27" s="304">
        <v>34</v>
      </c>
      <c r="P27" s="304">
        <v>3</v>
      </c>
      <c r="Q27" s="304">
        <v>42</v>
      </c>
      <c r="R27" s="304">
        <v>27</v>
      </c>
      <c r="S27" s="304">
        <v>1</v>
      </c>
      <c r="T27" s="304" t="s">
        <v>43</v>
      </c>
      <c r="U27" s="304">
        <v>3</v>
      </c>
      <c r="V27" s="304">
        <v>2</v>
      </c>
      <c r="W27" s="304">
        <v>14</v>
      </c>
      <c r="X27" s="304">
        <v>3</v>
      </c>
      <c r="Y27" s="304">
        <v>18</v>
      </c>
      <c r="Z27" s="304">
        <v>24</v>
      </c>
      <c r="AA27" s="304" t="s">
        <v>43</v>
      </c>
      <c r="AB27" s="304" t="s">
        <v>43</v>
      </c>
      <c r="AC27" s="304" t="s">
        <v>43</v>
      </c>
      <c r="AD27" s="304" t="s">
        <v>43</v>
      </c>
      <c r="AE27" s="304">
        <v>1</v>
      </c>
      <c r="AF27" s="304">
        <v>1</v>
      </c>
      <c r="AG27" s="304">
        <v>27</v>
      </c>
      <c r="AH27" s="304">
        <v>23</v>
      </c>
      <c r="AI27" s="304">
        <v>7</v>
      </c>
      <c r="AJ27" s="304">
        <v>11</v>
      </c>
      <c r="AK27" s="304">
        <v>8</v>
      </c>
      <c r="AL27" s="304">
        <v>26</v>
      </c>
      <c r="AM27" s="304">
        <v>22</v>
      </c>
      <c r="AN27" s="304">
        <v>50</v>
      </c>
      <c r="AO27" s="304">
        <v>10</v>
      </c>
      <c r="AP27" s="304">
        <v>5</v>
      </c>
      <c r="AQ27" s="304">
        <v>11</v>
      </c>
      <c r="AR27" s="304">
        <v>12</v>
      </c>
      <c r="AS27" s="304">
        <v>29</v>
      </c>
      <c r="AT27" s="304">
        <v>11</v>
      </c>
      <c r="AU27" s="304" t="s">
        <v>43</v>
      </c>
      <c r="AV27" s="304" t="s">
        <v>43</v>
      </c>
    </row>
    <row r="28" spans="2:48" s="2" customFormat="1" ht="12" customHeight="1" x14ac:dyDescent="0.2">
      <c r="B28" s="133"/>
      <c r="C28" s="147"/>
      <c r="D28" s="148" t="s">
        <v>396</v>
      </c>
      <c r="E28" s="304">
        <v>371</v>
      </c>
      <c r="F28" s="304">
        <v>255</v>
      </c>
      <c r="G28" s="309">
        <v>21</v>
      </c>
      <c r="H28" s="307">
        <v>11</v>
      </c>
      <c r="I28" s="304">
        <v>18</v>
      </c>
      <c r="J28" s="308">
        <v>4</v>
      </c>
      <c r="K28" s="304">
        <v>1</v>
      </c>
      <c r="L28" s="304" t="s">
        <v>43</v>
      </c>
      <c r="M28" s="304">
        <v>12</v>
      </c>
      <c r="N28" s="304">
        <v>1</v>
      </c>
      <c r="O28" s="304">
        <v>93</v>
      </c>
      <c r="P28" s="304">
        <v>10</v>
      </c>
      <c r="Q28" s="304">
        <v>31</v>
      </c>
      <c r="R28" s="304">
        <v>19</v>
      </c>
      <c r="S28" s="304">
        <v>1</v>
      </c>
      <c r="T28" s="304" t="s">
        <v>43</v>
      </c>
      <c r="U28" s="304">
        <v>2</v>
      </c>
      <c r="V28" s="304" t="s">
        <v>43</v>
      </c>
      <c r="W28" s="304">
        <v>13</v>
      </c>
      <c r="X28" s="304">
        <v>1</v>
      </c>
      <c r="Y28" s="304">
        <v>43</v>
      </c>
      <c r="Z28" s="304">
        <v>35</v>
      </c>
      <c r="AA28" s="304" t="s">
        <v>43</v>
      </c>
      <c r="AB28" s="304">
        <v>4</v>
      </c>
      <c r="AC28" s="304">
        <v>1</v>
      </c>
      <c r="AD28" s="304">
        <v>3</v>
      </c>
      <c r="AE28" s="304">
        <v>5</v>
      </c>
      <c r="AF28" s="304">
        <v>2</v>
      </c>
      <c r="AG28" s="304">
        <v>9</v>
      </c>
      <c r="AH28" s="304">
        <v>32</v>
      </c>
      <c r="AI28" s="304">
        <v>8</v>
      </c>
      <c r="AJ28" s="304">
        <v>9</v>
      </c>
      <c r="AK28" s="304">
        <v>21</v>
      </c>
      <c r="AL28" s="304">
        <v>21</v>
      </c>
      <c r="AM28" s="304">
        <v>22</v>
      </c>
      <c r="AN28" s="304">
        <v>63</v>
      </c>
      <c r="AO28" s="304">
        <v>7</v>
      </c>
      <c r="AP28" s="304">
        <v>8</v>
      </c>
      <c r="AQ28" s="304">
        <v>26</v>
      </c>
      <c r="AR28" s="304">
        <v>14</v>
      </c>
      <c r="AS28" s="304">
        <v>36</v>
      </c>
      <c r="AT28" s="304">
        <v>18</v>
      </c>
      <c r="AU28" s="304">
        <v>1</v>
      </c>
      <c r="AV28" s="304" t="s">
        <v>43</v>
      </c>
    </row>
    <row r="29" spans="2:48" s="19" customFormat="1" ht="12" customHeight="1" x14ac:dyDescent="0.2">
      <c r="B29" s="139"/>
      <c r="C29" s="412" t="s">
        <v>133</v>
      </c>
      <c r="D29" s="460"/>
      <c r="E29" s="305">
        <f>SUM(E30:E32)</f>
        <v>5796</v>
      </c>
      <c r="F29" s="305">
        <f t="shared" ref="F29:AV29" si="4">SUM(F30:F32)</f>
        <v>4725</v>
      </c>
      <c r="G29" s="305">
        <f t="shared" si="4"/>
        <v>573</v>
      </c>
      <c r="H29" s="305">
        <f t="shared" si="4"/>
        <v>364</v>
      </c>
      <c r="I29" s="305">
        <f t="shared" si="4"/>
        <v>35</v>
      </c>
      <c r="J29" s="305">
        <f t="shared" si="4"/>
        <v>11</v>
      </c>
      <c r="K29" s="305" t="s">
        <v>29</v>
      </c>
      <c r="L29" s="305" t="s">
        <v>29</v>
      </c>
      <c r="M29" s="305">
        <f t="shared" si="4"/>
        <v>2</v>
      </c>
      <c r="N29" s="305" t="s">
        <v>29</v>
      </c>
      <c r="O29" s="305">
        <f t="shared" si="4"/>
        <v>753</v>
      </c>
      <c r="P29" s="305">
        <f t="shared" si="4"/>
        <v>122</v>
      </c>
      <c r="Q29" s="305">
        <f t="shared" si="4"/>
        <v>1852</v>
      </c>
      <c r="R29" s="305">
        <f t="shared" si="4"/>
        <v>1127</v>
      </c>
      <c r="S29" s="305">
        <f t="shared" si="4"/>
        <v>26</v>
      </c>
      <c r="T29" s="305">
        <f t="shared" si="4"/>
        <v>1</v>
      </c>
      <c r="U29" s="305">
        <f t="shared" si="4"/>
        <v>49</v>
      </c>
      <c r="V29" s="305">
        <f t="shared" si="4"/>
        <v>6</v>
      </c>
      <c r="W29" s="305">
        <f t="shared" si="4"/>
        <v>305</v>
      </c>
      <c r="X29" s="305">
        <f t="shared" si="4"/>
        <v>84</v>
      </c>
      <c r="Y29" s="305">
        <f t="shared" si="4"/>
        <v>536</v>
      </c>
      <c r="Z29" s="305">
        <f t="shared" si="4"/>
        <v>676</v>
      </c>
      <c r="AA29" s="305">
        <f t="shared" si="4"/>
        <v>63</v>
      </c>
      <c r="AB29" s="305">
        <f t="shared" si="4"/>
        <v>88</v>
      </c>
      <c r="AC29" s="305">
        <f t="shared" si="4"/>
        <v>35</v>
      </c>
      <c r="AD29" s="305">
        <f t="shared" si="4"/>
        <v>23</v>
      </c>
      <c r="AE29" s="305">
        <f t="shared" si="4"/>
        <v>99</v>
      </c>
      <c r="AF29" s="305">
        <f t="shared" si="4"/>
        <v>54</v>
      </c>
      <c r="AG29" s="305">
        <f t="shared" si="4"/>
        <v>139</v>
      </c>
      <c r="AH29" s="305">
        <f t="shared" si="4"/>
        <v>247</v>
      </c>
      <c r="AI29" s="305">
        <f t="shared" si="4"/>
        <v>135</v>
      </c>
      <c r="AJ29" s="305">
        <f t="shared" si="4"/>
        <v>215</v>
      </c>
      <c r="AK29" s="305">
        <f t="shared" si="4"/>
        <v>141</v>
      </c>
      <c r="AL29" s="305">
        <f t="shared" si="4"/>
        <v>231</v>
      </c>
      <c r="AM29" s="305">
        <f t="shared" si="4"/>
        <v>282</v>
      </c>
      <c r="AN29" s="305">
        <f t="shared" si="4"/>
        <v>993</v>
      </c>
      <c r="AO29" s="305">
        <f t="shared" si="4"/>
        <v>61</v>
      </c>
      <c r="AP29" s="305">
        <f t="shared" si="4"/>
        <v>53</v>
      </c>
      <c r="AQ29" s="305">
        <f t="shared" si="4"/>
        <v>297</v>
      </c>
      <c r="AR29" s="305">
        <f t="shared" si="4"/>
        <v>180</v>
      </c>
      <c r="AS29" s="305">
        <f t="shared" si="4"/>
        <v>212</v>
      </c>
      <c r="AT29" s="305">
        <f t="shared" si="4"/>
        <v>98</v>
      </c>
      <c r="AU29" s="305">
        <f t="shared" si="4"/>
        <v>201</v>
      </c>
      <c r="AV29" s="305">
        <f t="shared" si="4"/>
        <v>152</v>
      </c>
    </row>
    <row r="30" spans="2:48" s="2" customFormat="1" ht="12" customHeight="1" x14ac:dyDescent="0.2">
      <c r="B30" s="133"/>
      <c r="C30" s="147"/>
      <c r="D30" s="148" t="s">
        <v>134</v>
      </c>
      <c r="E30" s="304">
        <v>1812</v>
      </c>
      <c r="F30" s="304">
        <v>1406</v>
      </c>
      <c r="G30" s="309">
        <v>205</v>
      </c>
      <c r="H30" s="307">
        <v>126</v>
      </c>
      <c r="I30" s="304">
        <v>19</v>
      </c>
      <c r="J30" s="308">
        <v>6</v>
      </c>
      <c r="K30" s="304" t="s">
        <v>43</v>
      </c>
      <c r="L30" s="304" t="s">
        <v>43</v>
      </c>
      <c r="M30" s="304">
        <v>1</v>
      </c>
      <c r="N30" s="304" t="s">
        <v>43</v>
      </c>
      <c r="O30" s="304">
        <v>270</v>
      </c>
      <c r="P30" s="304">
        <v>37</v>
      </c>
      <c r="Q30" s="304">
        <v>524</v>
      </c>
      <c r="R30" s="304">
        <v>328</v>
      </c>
      <c r="S30" s="304">
        <v>11</v>
      </c>
      <c r="T30" s="304">
        <v>1</v>
      </c>
      <c r="U30" s="304">
        <v>7</v>
      </c>
      <c r="V30" s="304">
        <v>1</v>
      </c>
      <c r="W30" s="304">
        <v>83</v>
      </c>
      <c r="X30" s="304">
        <v>22</v>
      </c>
      <c r="Y30" s="304">
        <v>184</v>
      </c>
      <c r="Z30" s="304">
        <v>209</v>
      </c>
      <c r="AA30" s="304">
        <v>15</v>
      </c>
      <c r="AB30" s="304">
        <v>21</v>
      </c>
      <c r="AC30" s="304">
        <v>9</v>
      </c>
      <c r="AD30" s="304">
        <v>3</v>
      </c>
      <c r="AE30" s="304">
        <v>34</v>
      </c>
      <c r="AF30" s="304">
        <v>17</v>
      </c>
      <c r="AG30" s="304">
        <v>60</v>
      </c>
      <c r="AH30" s="304">
        <v>92</v>
      </c>
      <c r="AI30" s="304">
        <v>51</v>
      </c>
      <c r="AJ30" s="304">
        <v>69</v>
      </c>
      <c r="AK30" s="304">
        <v>30</v>
      </c>
      <c r="AL30" s="304">
        <v>60</v>
      </c>
      <c r="AM30" s="304">
        <v>77</v>
      </c>
      <c r="AN30" s="304">
        <v>298</v>
      </c>
      <c r="AO30" s="304">
        <v>17</v>
      </c>
      <c r="AP30" s="304">
        <v>13</v>
      </c>
      <c r="AQ30" s="304">
        <v>105</v>
      </c>
      <c r="AR30" s="304">
        <v>42</v>
      </c>
      <c r="AS30" s="304">
        <v>60</v>
      </c>
      <c r="AT30" s="304">
        <v>29</v>
      </c>
      <c r="AU30" s="304">
        <v>50</v>
      </c>
      <c r="AV30" s="304">
        <v>32</v>
      </c>
    </row>
    <row r="31" spans="2:48" s="2" customFormat="1" ht="12" customHeight="1" x14ac:dyDescent="0.2">
      <c r="B31" s="133"/>
      <c r="C31" s="147"/>
      <c r="D31" s="148" t="s">
        <v>135</v>
      </c>
      <c r="E31" s="304">
        <v>358</v>
      </c>
      <c r="F31" s="304">
        <v>274</v>
      </c>
      <c r="G31" s="309">
        <v>34</v>
      </c>
      <c r="H31" s="307">
        <v>17</v>
      </c>
      <c r="I31" s="304">
        <v>10</v>
      </c>
      <c r="J31" s="308">
        <v>4</v>
      </c>
      <c r="K31" s="304" t="s">
        <v>43</v>
      </c>
      <c r="L31" s="304" t="s">
        <v>43</v>
      </c>
      <c r="M31" s="304" t="s">
        <v>43</v>
      </c>
      <c r="N31" s="304" t="s">
        <v>43</v>
      </c>
      <c r="O31" s="304">
        <v>43</v>
      </c>
      <c r="P31" s="304">
        <v>7</v>
      </c>
      <c r="Q31" s="304">
        <v>83</v>
      </c>
      <c r="R31" s="304">
        <v>55</v>
      </c>
      <c r="S31" s="304">
        <v>1</v>
      </c>
      <c r="T31" s="304" t="s">
        <v>43</v>
      </c>
      <c r="U31" s="304">
        <v>3</v>
      </c>
      <c r="V31" s="304" t="s">
        <v>43</v>
      </c>
      <c r="W31" s="304">
        <v>26</v>
      </c>
      <c r="X31" s="304">
        <v>4</v>
      </c>
      <c r="Y31" s="304">
        <v>37</v>
      </c>
      <c r="Z31" s="304">
        <v>35</v>
      </c>
      <c r="AA31" s="304">
        <v>2</v>
      </c>
      <c r="AB31" s="304">
        <v>4</v>
      </c>
      <c r="AC31" s="304" t="s">
        <v>43</v>
      </c>
      <c r="AD31" s="304">
        <v>2</v>
      </c>
      <c r="AE31" s="304">
        <v>5</v>
      </c>
      <c r="AF31" s="304">
        <v>3</v>
      </c>
      <c r="AG31" s="304">
        <v>14</v>
      </c>
      <c r="AH31" s="304">
        <v>15</v>
      </c>
      <c r="AI31" s="304">
        <v>14</v>
      </c>
      <c r="AJ31" s="304">
        <v>11</v>
      </c>
      <c r="AK31" s="304">
        <v>4</v>
      </c>
      <c r="AL31" s="304">
        <v>7</v>
      </c>
      <c r="AM31" s="304">
        <v>34</v>
      </c>
      <c r="AN31" s="304">
        <v>75</v>
      </c>
      <c r="AO31" s="304">
        <v>2</v>
      </c>
      <c r="AP31" s="304">
        <v>6</v>
      </c>
      <c r="AQ31" s="304">
        <v>17</v>
      </c>
      <c r="AR31" s="304">
        <v>9</v>
      </c>
      <c r="AS31" s="304">
        <v>26</v>
      </c>
      <c r="AT31" s="304">
        <v>16</v>
      </c>
      <c r="AU31" s="304">
        <v>3</v>
      </c>
      <c r="AV31" s="304">
        <v>4</v>
      </c>
    </row>
    <row r="32" spans="2:48" s="2" customFormat="1" ht="12" customHeight="1" x14ac:dyDescent="0.2">
      <c r="B32" s="133"/>
      <c r="C32" s="147"/>
      <c r="D32" s="148" t="s">
        <v>136</v>
      </c>
      <c r="E32" s="304">
        <v>3626</v>
      </c>
      <c r="F32" s="304">
        <v>3045</v>
      </c>
      <c r="G32" s="309">
        <v>334</v>
      </c>
      <c r="H32" s="307">
        <v>221</v>
      </c>
      <c r="I32" s="304">
        <v>6</v>
      </c>
      <c r="J32" s="308">
        <v>1</v>
      </c>
      <c r="K32" s="304" t="s">
        <v>43</v>
      </c>
      <c r="L32" s="304" t="s">
        <v>43</v>
      </c>
      <c r="M32" s="304">
        <v>1</v>
      </c>
      <c r="N32" s="304" t="s">
        <v>43</v>
      </c>
      <c r="O32" s="304">
        <v>440</v>
      </c>
      <c r="P32" s="304">
        <v>78</v>
      </c>
      <c r="Q32" s="304">
        <v>1245</v>
      </c>
      <c r="R32" s="304">
        <v>744</v>
      </c>
      <c r="S32" s="304">
        <v>14</v>
      </c>
      <c r="T32" s="304" t="s">
        <v>43</v>
      </c>
      <c r="U32" s="304">
        <v>39</v>
      </c>
      <c r="V32" s="304">
        <v>5</v>
      </c>
      <c r="W32" s="304">
        <v>196</v>
      </c>
      <c r="X32" s="304">
        <v>58</v>
      </c>
      <c r="Y32" s="304">
        <v>315</v>
      </c>
      <c r="Z32" s="304">
        <v>432</v>
      </c>
      <c r="AA32" s="304">
        <v>46</v>
      </c>
      <c r="AB32" s="304">
        <v>63</v>
      </c>
      <c r="AC32" s="304">
        <v>26</v>
      </c>
      <c r="AD32" s="304">
        <v>18</v>
      </c>
      <c r="AE32" s="304">
        <v>60</v>
      </c>
      <c r="AF32" s="304">
        <v>34</v>
      </c>
      <c r="AG32" s="304">
        <v>65</v>
      </c>
      <c r="AH32" s="304">
        <v>140</v>
      </c>
      <c r="AI32" s="304">
        <v>70</v>
      </c>
      <c r="AJ32" s="304">
        <v>135</v>
      </c>
      <c r="AK32" s="304">
        <v>107</v>
      </c>
      <c r="AL32" s="304">
        <v>164</v>
      </c>
      <c r="AM32" s="304">
        <v>171</v>
      </c>
      <c r="AN32" s="304">
        <v>620</v>
      </c>
      <c r="AO32" s="304">
        <v>42</v>
      </c>
      <c r="AP32" s="304">
        <v>34</v>
      </c>
      <c r="AQ32" s="304">
        <v>175</v>
      </c>
      <c r="AR32" s="304">
        <v>129</v>
      </c>
      <c r="AS32" s="304">
        <v>126</v>
      </c>
      <c r="AT32" s="304">
        <v>53</v>
      </c>
      <c r="AU32" s="304">
        <v>148</v>
      </c>
      <c r="AV32" s="304">
        <v>116</v>
      </c>
    </row>
    <row r="33" spans="2:48" s="19" customFormat="1" ht="12" customHeight="1" x14ac:dyDescent="0.2">
      <c r="B33" s="139"/>
      <c r="C33" s="412" t="s">
        <v>137</v>
      </c>
      <c r="D33" s="460"/>
      <c r="E33" s="305">
        <f>SUM(E34:E39)</f>
        <v>15130</v>
      </c>
      <c r="F33" s="305">
        <f t="shared" ref="F33:AV33" si="5">SUM(F34:F39)</f>
        <v>12083</v>
      </c>
      <c r="G33" s="305">
        <f t="shared" si="5"/>
        <v>2375</v>
      </c>
      <c r="H33" s="305">
        <f t="shared" si="5"/>
        <v>1489</v>
      </c>
      <c r="I33" s="305">
        <f t="shared" si="5"/>
        <v>139</v>
      </c>
      <c r="J33" s="305">
        <f t="shared" si="5"/>
        <v>21</v>
      </c>
      <c r="K33" s="305">
        <f t="shared" si="5"/>
        <v>8</v>
      </c>
      <c r="L33" s="305">
        <f t="shared" si="5"/>
        <v>6</v>
      </c>
      <c r="M33" s="305">
        <f t="shared" si="5"/>
        <v>19</v>
      </c>
      <c r="N33" s="305">
        <f t="shared" si="5"/>
        <v>3</v>
      </c>
      <c r="O33" s="305">
        <f t="shared" si="5"/>
        <v>1917</v>
      </c>
      <c r="P33" s="305">
        <f t="shared" si="5"/>
        <v>300</v>
      </c>
      <c r="Q33" s="305">
        <f t="shared" si="5"/>
        <v>1777</v>
      </c>
      <c r="R33" s="305">
        <f t="shared" si="5"/>
        <v>894</v>
      </c>
      <c r="S33" s="305">
        <f t="shared" si="5"/>
        <v>109</v>
      </c>
      <c r="T33" s="305">
        <f t="shared" si="5"/>
        <v>20</v>
      </c>
      <c r="U33" s="305">
        <f t="shared" si="5"/>
        <v>53</v>
      </c>
      <c r="V33" s="305">
        <f t="shared" si="5"/>
        <v>20</v>
      </c>
      <c r="W33" s="305">
        <f t="shared" si="5"/>
        <v>837</v>
      </c>
      <c r="X33" s="305">
        <f t="shared" si="5"/>
        <v>146</v>
      </c>
      <c r="Y33" s="305">
        <f t="shared" si="5"/>
        <v>1318</v>
      </c>
      <c r="Z33" s="305">
        <f t="shared" si="5"/>
        <v>1738</v>
      </c>
      <c r="AA33" s="305">
        <f t="shared" si="5"/>
        <v>103</v>
      </c>
      <c r="AB33" s="305">
        <f t="shared" si="5"/>
        <v>177</v>
      </c>
      <c r="AC33" s="305">
        <f t="shared" si="5"/>
        <v>232</v>
      </c>
      <c r="AD33" s="305">
        <f t="shared" si="5"/>
        <v>138</v>
      </c>
      <c r="AE33" s="305">
        <f t="shared" si="5"/>
        <v>367</v>
      </c>
      <c r="AF33" s="305">
        <f t="shared" si="5"/>
        <v>156</v>
      </c>
      <c r="AG33" s="305">
        <f t="shared" si="5"/>
        <v>1851</v>
      </c>
      <c r="AH33" s="305">
        <f t="shared" si="5"/>
        <v>1962</v>
      </c>
      <c r="AI33" s="305">
        <f t="shared" si="5"/>
        <v>555</v>
      </c>
      <c r="AJ33" s="305">
        <f t="shared" si="5"/>
        <v>650</v>
      </c>
      <c r="AK33" s="305">
        <f t="shared" si="5"/>
        <v>436</v>
      </c>
      <c r="AL33" s="305">
        <f t="shared" si="5"/>
        <v>600</v>
      </c>
      <c r="AM33" s="305">
        <f t="shared" si="5"/>
        <v>896</v>
      </c>
      <c r="AN33" s="305">
        <f t="shared" si="5"/>
        <v>2566</v>
      </c>
      <c r="AO33" s="305">
        <f t="shared" si="5"/>
        <v>338</v>
      </c>
      <c r="AP33" s="305">
        <f t="shared" si="5"/>
        <v>217</v>
      </c>
      <c r="AQ33" s="305">
        <f t="shared" si="5"/>
        <v>761</v>
      </c>
      <c r="AR33" s="305">
        <f t="shared" si="5"/>
        <v>482</v>
      </c>
      <c r="AS33" s="305">
        <f t="shared" si="5"/>
        <v>791</v>
      </c>
      <c r="AT33" s="305">
        <f t="shared" si="5"/>
        <v>294</v>
      </c>
      <c r="AU33" s="305">
        <f t="shared" si="5"/>
        <v>248</v>
      </c>
      <c r="AV33" s="305">
        <f t="shared" si="5"/>
        <v>204</v>
      </c>
    </row>
    <row r="34" spans="2:48" s="2" customFormat="1" ht="12" customHeight="1" x14ac:dyDescent="0.2">
      <c r="B34" s="133"/>
      <c r="C34" s="147"/>
      <c r="D34" s="148" t="s">
        <v>138</v>
      </c>
      <c r="E34" s="304">
        <v>4217</v>
      </c>
      <c r="F34" s="304">
        <v>3467</v>
      </c>
      <c r="G34" s="309">
        <v>429</v>
      </c>
      <c r="H34" s="307">
        <v>247</v>
      </c>
      <c r="I34" s="304">
        <v>59</v>
      </c>
      <c r="J34" s="308">
        <v>8</v>
      </c>
      <c r="K34" s="304" t="s">
        <v>43</v>
      </c>
      <c r="L34" s="304" t="s">
        <v>43</v>
      </c>
      <c r="M34" s="304">
        <v>5</v>
      </c>
      <c r="N34" s="304">
        <v>1</v>
      </c>
      <c r="O34" s="304">
        <v>530</v>
      </c>
      <c r="P34" s="304">
        <v>72</v>
      </c>
      <c r="Q34" s="304">
        <v>696</v>
      </c>
      <c r="R34" s="304">
        <v>334</v>
      </c>
      <c r="S34" s="304">
        <v>31</v>
      </c>
      <c r="T34" s="304">
        <v>7</v>
      </c>
      <c r="U34" s="304">
        <v>11</v>
      </c>
      <c r="V34" s="304">
        <v>5</v>
      </c>
      <c r="W34" s="304">
        <v>247</v>
      </c>
      <c r="X34" s="304">
        <v>41</v>
      </c>
      <c r="Y34" s="304">
        <v>397</v>
      </c>
      <c r="Z34" s="304">
        <v>567</v>
      </c>
      <c r="AA34" s="304">
        <v>36</v>
      </c>
      <c r="AB34" s="304">
        <v>58</v>
      </c>
      <c r="AC34" s="304">
        <v>43</v>
      </c>
      <c r="AD34" s="304">
        <v>22</v>
      </c>
      <c r="AE34" s="304">
        <v>138</v>
      </c>
      <c r="AF34" s="304">
        <v>47</v>
      </c>
      <c r="AG34" s="304">
        <v>356</v>
      </c>
      <c r="AH34" s="304">
        <v>450</v>
      </c>
      <c r="AI34" s="304">
        <v>121</v>
      </c>
      <c r="AJ34" s="304">
        <v>172</v>
      </c>
      <c r="AK34" s="304">
        <v>163</v>
      </c>
      <c r="AL34" s="304">
        <v>213</v>
      </c>
      <c r="AM34" s="304">
        <v>332</v>
      </c>
      <c r="AN34" s="304">
        <v>954</v>
      </c>
      <c r="AO34" s="304">
        <v>95</v>
      </c>
      <c r="AP34" s="304">
        <v>57</v>
      </c>
      <c r="AQ34" s="304">
        <v>233</v>
      </c>
      <c r="AR34" s="304">
        <v>99</v>
      </c>
      <c r="AS34" s="304">
        <v>265</v>
      </c>
      <c r="AT34" s="304">
        <v>93</v>
      </c>
      <c r="AU34" s="304">
        <v>30</v>
      </c>
      <c r="AV34" s="304">
        <v>20</v>
      </c>
    </row>
    <row r="35" spans="2:48" s="2" customFormat="1" ht="12" customHeight="1" x14ac:dyDescent="0.2">
      <c r="B35" s="133"/>
      <c r="C35" s="147"/>
      <c r="D35" s="148" t="s">
        <v>139</v>
      </c>
      <c r="E35" s="304">
        <v>1568</v>
      </c>
      <c r="F35" s="304">
        <v>1240</v>
      </c>
      <c r="G35" s="309">
        <v>266</v>
      </c>
      <c r="H35" s="307">
        <v>166</v>
      </c>
      <c r="I35" s="304">
        <v>12</v>
      </c>
      <c r="J35" s="308">
        <v>2</v>
      </c>
      <c r="K35" s="304" t="s">
        <v>43</v>
      </c>
      <c r="L35" s="304" t="s">
        <v>43</v>
      </c>
      <c r="M35" s="304">
        <v>2</v>
      </c>
      <c r="N35" s="304" t="s">
        <v>43</v>
      </c>
      <c r="O35" s="304">
        <v>228</v>
      </c>
      <c r="P35" s="304">
        <v>47</v>
      </c>
      <c r="Q35" s="304">
        <v>65</v>
      </c>
      <c r="R35" s="304">
        <v>26</v>
      </c>
      <c r="S35" s="304">
        <v>14</v>
      </c>
      <c r="T35" s="304">
        <v>3</v>
      </c>
      <c r="U35" s="304">
        <v>4</v>
      </c>
      <c r="V35" s="304">
        <v>2</v>
      </c>
      <c r="W35" s="304">
        <v>87</v>
      </c>
      <c r="X35" s="304">
        <v>13</v>
      </c>
      <c r="Y35" s="304">
        <v>117</v>
      </c>
      <c r="Z35" s="304">
        <v>202</v>
      </c>
      <c r="AA35" s="304">
        <v>9</v>
      </c>
      <c r="AB35" s="304">
        <v>16</v>
      </c>
      <c r="AC35" s="304">
        <v>40</v>
      </c>
      <c r="AD35" s="304">
        <v>24</v>
      </c>
      <c r="AE35" s="304">
        <v>42</v>
      </c>
      <c r="AF35" s="304">
        <v>22</v>
      </c>
      <c r="AG35" s="304">
        <v>186</v>
      </c>
      <c r="AH35" s="304">
        <v>174</v>
      </c>
      <c r="AI35" s="304">
        <v>75</v>
      </c>
      <c r="AJ35" s="304">
        <v>60</v>
      </c>
      <c r="AK35" s="304">
        <v>46</v>
      </c>
      <c r="AL35" s="304">
        <v>79</v>
      </c>
      <c r="AM35" s="304">
        <v>77</v>
      </c>
      <c r="AN35" s="304">
        <v>221</v>
      </c>
      <c r="AO35" s="304">
        <v>39</v>
      </c>
      <c r="AP35" s="304">
        <v>18</v>
      </c>
      <c r="AQ35" s="304">
        <v>90</v>
      </c>
      <c r="AR35" s="304">
        <v>78</v>
      </c>
      <c r="AS35" s="304">
        <v>101</v>
      </c>
      <c r="AT35" s="304">
        <v>40</v>
      </c>
      <c r="AU35" s="304">
        <v>68</v>
      </c>
      <c r="AV35" s="304">
        <v>47</v>
      </c>
    </row>
    <row r="36" spans="2:48" s="2" customFormat="1" ht="12" customHeight="1" x14ac:dyDescent="0.2">
      <c r="B36" s="133"/>
      <c r="C36" s="147"/>
      <c r="D36" s="148" t="s">
        <v>140</v>
      </c>
      <c r="E36" s="304">
        <v>2902</v>
      </c>
      <c r="F36" s="304">
        <v>2166</v>
      </c>
      <c r="G36" s="309">
        <v>976</v>
      </c>
      <c r="H36" s="307">
        <v>627</v>
      </c>
      <c r="I36" s="304">
        <v>15</v>
      </c>
      <c r="J36" s="308">
        <v>3</v>
      </c>
      <c r="K36" s="304">
        <v>5</v>
      </c>
      <c r="L36" s="304">
        <v>1</v>
      </c>
      <c r="M36" s="304">
        <v>6</v>
      </c>
      <c r="N36" s="304">
        <v>2</v>
      </c>
      <c r="O36" s="304">
        <v>335</v>
      </c>
      <c r="P36" s="304">
        <v>66</v>
      </c>
      <c r="Q36" s="304">
        <v>98</v>
      </c>
      <c r="R36" s="304">
        <v>36</v>
      </c>
      <c r="S36" s="304">
        <v>13</v>
      </c>
      <c r="T36" s="304">
        <v>5</v>
      </c>
      <c r="U36" s="304">
        <v>11</v>
      </c>
      <c r="V36" s="304">
        <v>4</v>
      </c>
      <c r="W36" s="304">
        <v>158</v>
      </c>
      <c r="X36" s="304">
        <v>41</v>
      </c>
      <c r="Y36" s="304">
        <v>188</v>
      </c>
      <c r="Z36" s="304">
        <v>238</v>
      </c>
      <c r="AA36" s="304">
        <v>10</v>
      </c>
      <c r="AB36" s="304">
        <v>21</v>
      </c>
      <c r="AC36" s="304">
        <v>62</v>
      </c>
      <c r="AD36" s="304">
        <v>44</v>
      </c>
      <c r="AE36" s="304">
        <v>55</v>
      </c>
      <c r="AF36" s="304">
        <v>32</v>
      </c>
      <c r="AG36" s="304">
        <v>367</v>
      </c>
      <c r="AH36" s="304">
        <v>345</v>
      </c>
      <c r="AI36" s="304">
        <v>96</v>
      </c>
      <c r="AJ36" s="304">
        <v>125</v>
      </c>
      <c r="AK36" s="304">
        <v>56</v>
      </c>
      <c r="AL36" s="304">
        <v>79</v>
      </c>
      <c r="AM36" s="304">
        <v>76</v>
      </c>
      <c r="AN36" s="304">
        <v>273</v>
      </c>
      <c r="AO36" s="304">
        <v>103</v>
      </c>
      <c r="AP36" s="304">
        <v>66</v>
      </c>
      <c r="AQ36" s="304">
        <v>124</v>
      </c>
      <c r="AR36" s="304">
        <v>92</v>
      </c>
      <c r="AS36" s="304">
        <v>115</v>
      </c>
      <c r="AT36" s="304">
        <v>43</v>
      </c>
      <c r="AU36" s="304">
        <v>33</v>
      </c>
      <c r="AV36" s="304">
        <v>23</v>
      </c>
    </row>
    <row r="37" spans="2:48" s="2" customFormat="1" ht="12" customHeight="1" x14ac:dyDescent="0.2">
      <c r="B37" s="133"/>
      <c r="C37" s="147"/>
      <c r="D37" s="148" t="s">
        <v>141</v>
      </c>
      <c r="E37" s="304">
        <v>1816</v>
      </c>
      <c r="F37" s="304">
        <v>1507</v>
      </c>
      <c r="G37" s="309">
        <v>29</v>
      </c>
      <c r="H37" s="307">
        <v>5</v>
      </c>
      <c r="I37" s="304">
        <v>2</v>
      </c>
      <c r="J37" s="310" t="s">
        <v>29</v>
      </c>
      <c r="K37" s="304" t="s">
        <v>43</v>
      </c>
      <c r="L37" s="304" t="s">
        <v>43</v>
      </c>
      <c r="M37" s="304">
        <v>2</v>
      </c>
      <c r="N37" s="304" t="s">
        <v>43</v>
      </c>
      <c r="O37" s="304">
        <v>146</v>
      </c>
      <c r="P37" s="304">
        <v>41</v>
      </c>
      <c r="Q37" s="304">
        <v>45</v>
      </c>
      <c r="R37" s="304">
        <v>11</v>
      </c>
      <c r="S37" s="304">
        <v>12</v>
      </c>
      <c r="T37" s="304">
        <v>1</v>
      </c>
      <c r="U37" s="304">
        <v>2</v>
      </c>
      <c r="V37" s="304">
        <v>3</v>
      </c>
      <c r="W37" s="304">
        <v>61</v>
      </c>
      <c r="X37" s="304">
        <v>20</v>
      </c>
      <c r="Y37" s="304">
        <v>188</v>
      </c>
      <c r="Z37" s="304">
        <v>190</v>
      </c>
      <c r="AA37" s="304">
        <v>12</v>
      </c>
      <c r="AB37" s="304">
        <v>18</v>
      </c>
      <c r="AC37" s="304">
        <v>46</v>
      </c>
      <c r="AD37" s="304">
        <v>30</v>
      </c>
      <c r="AE37" s="304">
        <v>19</v>
      </c>
      <c r="AF37" s="304">
        <v>6</v>
      </c>
      <c r="AG37" s="304">
        <v>789</v>
      </c>
      <c r="AH37" s="304">
        <v>720</v>
      </c>
      <c r="AI37" s="304">
        <v>114</v>
      </c>
      <c r="AJ37" s="304">
        <v>68</v>
      </c>
      <c r="AK37" s="304">
        <v>26</v>
      </c>
      <c r="AL37" s="304">
        <v>37</v>
      </c>
      <c r="AM37" s="304">
        <v>106</v>
      </c>
      <c r="AN37" s="304">
        <v>193</v>
      </c>
      <c r="AO37" s="304">
        <v>9</v>
      </c>
      <c r="AP37" s="304">
        <v>8</v>
      </c>
      <c r="AQ37" s="304">
        <v>95</v>
      </c>
      <c r="AR37" s="304">
        <v>77</v>
      </c>
      <c r="AS37" s="304">
        <v>71</v>
      </c>
      <c r="AT37" s="304">
        <v>31</v>
      </c>
      <c r="AU37" s="304">
        <v>42</v>
      </c>
      <c r="AV37" s="304">
        <v>48</v>
      </c>
    </row>
    <row r="38" spans="2:48" s="2" customFormat="1" ht="12" customHeight="1" x14ac:dyDescent="0.2">
      <c r="B38" s="133"/>
      <c r="C38" s="147"/>
      <c r="D38" s="148" t="s">
        <v>142</v>
      </c>
      <c r="E38" s="304">
        <v>923</v>
      </c>
      <c r="F38" s="304">
        <v>745</v>
      </c>
      <c r="G38" s="309">
        <v>116</v>
      </c>
      <c r="H38" s="307">
        <v>75</v>
      </c>
      <c r="I38" s="304">
        <v>23</v>
      </c>
      <c r="J38" s="308">
        <v>2</v>
      </c>
      <c r="K38" s="304" t="s">
        <v>43</v>
      </c>
      <c r="L38" s="304" t="s">
        <v>43</v>
      </c>
      <c r="M38" s="304" t="s">
        <v>43</v>
      </c>
      <c r="N38" s="304" t="s">
        <v>43</v>
      </c>
      <c r="O38" s="304">
        <v>150</v>
      </c>
      <c r="P38" s="304">
        <v>16</v>
      </c>
      <c r="Q38" s="304">
        <v>191</v>
      </c>
      <c r="R38" s="304">
        <v>87</v>
      </c>
      <c r="S38" s="304">
        <v>5</v>
      </c>
      <c r="T38" s="304" t="s">
        <v>43</v>
      </c>
      <c r="U38" s="304">
        <v>4</v>
      </c>
      <c r="V38" s="304">
        <v>1</v>
      </c>
      <c r="W38" s="304">
        <v>87</v>
      </c>
      <c r="X38" s="304">
        <v>8</v>
      </c>
      <c r="Y38" s="304">
        <v>72</v>
      </c>
      <c r="Z38" s="304">
        <v>108</v>
      </c>
      <c r="AA38" s="304">
        <v>6</v>
      </c>
      <c r="AB38" s="304">
        <v>14</v>
      </c>
      <c r="AC38" s="304">
        <v>7</v>
      </c>
      <c r="AD38" s="304">
        <v>6</v>
      </c>
      <c r="AE38" s="304">
        <v>22</v>
      </c>
      <c r="AF38" s="304">
        <v>8</v>
      </c>
      <c r="AG38" s="304">
        <v>22</v>
      </c>
      <c r="AH38" s="304">
        <v>52</v>
      </c>
      <c r="AI38" s="304">
        <v>45</v>
      </c>
      <c r="AJ38" s="304">
        <v>68</v>
      </c>
      <c r="AK38" s="304">
        <v>15</v>
      </c>
      <c r="AL38" s="304">
        <v>30</v>
      </c>
      <c r="AM38" s="304">
        <v>62</v>
      </c>
      <c r="AN38" s="304">
        <v>203</v>
      </c>
      <c r="AO38" s="304">
        <v>10</v>
      </c>
      <c r="AP38" s="304">
        <v>15</v>
      </c>
      <c r="AQ38" s="304">
        <v>41</v>
      </c>
      <c r="AR38" s="304">
        <v>25</v>
      </c>
      <c r="AS38" s="304">
        <v>45</v>
      </c>
      <c r="AT38" s="304">
        <v>26</v>
      </c>
      <c r="AU38" s="304" t="s">
        <v>43</v>
      </c>
      <c r="AV38" s="304">
        <v>1</v>
      </c>
    </row>
    <row r="39" spans="2:48" s="2" customFormat="1" ht="12" customHeight="1" x14ac:dyDescent="0.2">
      <c r="B39" s="133"/>
      <c r="C39" s="147"/>
      <c r="D39" s="148" t="s">
        <v>397</v>
      </c>
      <c r="E39" s="304">
        <v>3704</v>
      </c>
      <c r="F39" s="304">
        <v>2958</v>
      </c>
      <c r="G39" s="309">
        <v>559</v>
      </c>
      <c r="H39" s="307">
        <v>369</v>
      </c>
      <c r="I39" s="304">
        <v>28</v>
      </c>
      <c r="J39" s="308">
        <v>6</v>
      </c>
      <c r="K39" s="304">
        <v>3</v>
      </c>
      <c r="L39" s="304">
        <v>5</v>
      </c>
      <c r="M39" s="304">
        <v>4</v>
      </c>
      <c r="N39" s="304" t="s">
        <v>43</v>
      </c>
      <c r="O39" s="304">
        <v>528</v>
      </c>
      <c r="P39" s="304">
        <v>58</v>
      </c>
      <c r="Q39" s="304">
        <v>682</v>
      </c>
      <c r="R39" s="304">
        <v>400</v>
      </c>
      <c r="S39" s="304">
        <v>34</v>
      </c>
      <c r="T39" s="304">
        <v>4</v>
      </c>
      <c r="U39" s="304">
        <v>21</v>
      </c>
      <c r="V39" s="304">
        <v>5</v>
      </c>
      <c r="W39" s="304">
        <v>197</v>
      </c>
      <c r="X39" s="304">
        <v>23</v>
      </c>
      <c r="Y39" s="304">
        <v>356</v>
      </c>
      <c r="Z39" s="304">
        <v>433</v>
      </c>
      <c r="AA39" s="304">
        <v>30</v>
      </c>
      <c r="AB39" s="304">
        <v>50</v>
      </c>
      <c r="AC39" s="304">
        <v>34</v>
      </c>
      <c r="AD39" s="304">
        <v>12</v>
      </c>
      <c r="AE39" s="304">
        <v>91</v>
      </c>
      <c r="AF39" s="304">
        <v>41</v>
      </c>
      <c r="AG39" s="304">
        <v>131</v>
      </c>
      <c r="AH39" s="304">
        <v>221</v>
      </c>
      <c r="AI39" s="304">
        <v>104</v>
      </c>
      <c r="AJ39" s="304">
        <v>157</v>
      </c>
      <c r="AK39" s="304">
        <v>130</v>
      </c>
      <c r="AL39" s="304">
        <v>162</v>
      </c>
      <c r="AM39" s="304">
        <v>243</v>
      </c>
      <c r="AN39" s="304">
        <v>722</v>
      </c>
      <c r="AO39" s="304">
        <v>82</v>
      </c>
      <c r="AP39" s="304">
        <v>53</v>
      </c>
      <c r="AQ39" s="304">
        <v>178</v>
      </c>
      <c r="AR39" s="304">
        <v>111</v>
      </c>
      <c r="AS39" s="304">
        <v>194</v>
      </c>
      <c r="AT39" s="304">
        <v>61</v>
      </c>
      <c r="AU39" s="304">
        <v>75</v>
      </c>
      <c r="AV39" s="304">
        <v>65</v>
      </c>
    </row>
    <row r="40" spans="2:48" s="19" customFormat="1" ht="12" customHeight="1" x14ac:dyDescent="0.2">
      <c r="B40" s="139"/>
      <c r="C40" s="412" t="s">
        <v>144</v>
      </c>
      <c r="D40" s="460"/>
      <c r="E40" s="305">
        <f>SUM(E41:E44)</f>
        <v>9347</v>
      </c>
      <c r="F40" s="305">
        <f t="shared" ref="F40:AV40" si="6">SUM(F41:F44)</f>
        <v>7747</v>
      </c>
      <c r="G40" s="305">
        <f t="shared" si="6"/>
        <v>1948</v>
      </c>
      <c r="H40" s="305">
        <f t="shared" si="6"/>
        <v>1597</v>
      </c>
      <c r="I40" s="305">
        <f t="shared" si="6"/>
        <v>93</v>
      </c>
      <c r="J40" s="305">
        <f t="shared" si="6"/>
        <v>13</v>
      </c>
      <c r="K40" s="305">
        <f t="shared" si="6"/>
        <v>9</v>
      </c>
      <c r="L40" s="305">
        <f t="shared" si="6"/>
        <v>3</v>
      </c>
      <c r="M40" s="305">
        <f t="shared" si="6"/>
        <v>11</v>
      </c>
      <c r="N40" s="305">
        <f t="shared" si="6"/>
        <v>1</v>
      </c>
      <c r="O40" s="305">
        <f t="shared" si="6"/>
        <v>1195</v>
      </c>
      <c r="P40" s="305">
        <f t="shared" si="6"/>
        <v>179</v>
      </c>
      <c r="Q40" s="305">
        <f t="shared" si="6"/>
        <v>1242</v>
      </c>
      <c r="R40" s="305">
        <f t="shared" si="6"/>
        <v>666</v>
      </c>
      <c r="S40" s="305">
        <f t="shared" si="6"/>
        <v>61</v>
      </c>
      <c r="T40" s="305">
        <f t="shared" si="6"/>
        <v>9</v>
      </c>
      <c r="U40" s="305">
        <f t="shared" si="6"/>
        <v>48</v>
      </c>
      <c r="V40" s="305">
        <f t="shared" si="6"/>
        <v>26</v>
      </c>
      <c r="W40" s="305">
        <f t="shared" si="6"/>
        <v>500</v>
      </c>
      <c r="X40" s="305">
        <f t="shared" si="6"/>
        <v>104</v>
      </c>
      <c r="Y40" s="305">
        <f t="shared" si="6"/>
        <v>812</v>
      </c>
      <c r="Z40" s="305">
        <f t="shared" si="6"/>
        <v>976</v>
      </c>
      <c r="AA40" s="305">
        <f t="shared" si="6"/>
        <v>64</v>
      </c>
      <c r="AB40" s="305">
        <f t="shared" si="6"/>
        <v>119</v>
      </c>
      <c r="AC40" s="305">
        <f t="shared" si="6"/>
        <v>60</v>
      </c>
      <c r="AD40" s="305">
        <f t="shared" si="6"/>
        <v>32</v>
      </c>
      <c r="AE40" s="305">
        <f t="shared" si="6"/>
        <v>138</v>
      </c>
      <c r="AF40" s="305">
        <f t="shared" si="6"/>
        <v>75</v>
      </c>
      <c r="AG40" s="305">
        <f t="shared" si="6"/>
        <v>941</v>
      </c>
      <c r="AH40" s="305">
        <f t="shared" si="6"/>
        <v>1118</v>
      </c>
      <c r="AI40" s="305">
        <f t="shared" si="6"/>
        <v>359</v>
      </c>
      <c r="AJ40" s="305">
        <f t="shared" si="6"/>
        <v>377</v>
      </c>
      <c r="AK40" s="305">
        <f t="shared" si="6"/>
        <v>214</v>
      </c>
      <c r="AL40" s="305">
        <f t="shared" si="6"/>
        <v>334</v>
      </c>
      <c r="AM40" s="305">
        <f t="shared" si="6"/>
        <v>488</v>
      </c>
      <c r="AN40" s="305">
        <f t="shared" si="6"/>
        <v>1513</v>
      </c>
      <c r="AO40" s="305">
        <f t="shared" si="6"/>
        <v>146</v>
      </c>
      <c r="AP40" s="305">
        <f t="shared" si="6"/>
        <v>101</v>
      </c>
      <c r="AQ40" s="305">
        <f t="shared" si="6"/>
        <v>481</v>
      </c>
      <c r="AR40" s="305">
        <f t="shared" si="6"/>
        <v>233</v>
      </c>
      <c r="AS40" s="305">
        <f t="shared" si="6"/>
        <v>393</v>
      </c>
      <c r="AT40" s="305">
        <f t="shared" si="6"/>
        <v>166</v>
      </c>
      <c r="AU40" s="305">
        <f t="shared" si="6"/>
        <v>144</v>
      </c>
      <c r="AV40" s="305">
        <f t="shared" si="6"/>
        <v>105</v>
      </c>
    </row>
    <row r="41" spans="2:48" s="2" customFormat="1" ht="12" customHeight="1" x14ac:dyDescent="0.2">
      <c r="B41" s="133"/>
      <c r="C41" s="147"/>
      <c r="D41" s="148" t="s">
        <v>145</v>
      </c>
      <c r="E41" s="304">
        <v>1278</v>
      </c>
      <c r="F41" s="304">
        <v>1035</v>
      </c>
      <c r="G41" s="309">
        <v>226</v>
      </c>
      <c r="H41" s="307">
        <v>226</v>
      </c>
      <c r="I41" s="304">
        <v>29</v>
      </c>
      <c r="J41" s="308">
        <v>2</v>
      </c>
      <c r="K41" s="304">
        <v>3</v>
      </c>
      <c r="L41" s="304">
        <v>1</v>
      </c>
      <c r="M41" s="304">
        <v>7</v>
      </c>
      <c r="N41" s="304">
        <v>1</v>
      </c>
      <c r="O41" s="304">
        <v>200</v>
      </c>
      <c r="P41" s="304">
        <v>34</v>
      </c>
      <c r="Q41" s="304">
        <v>117</v>
      </c>
      <c r="R41" s="304">
        <v>85</v>
      </c>
      <c r="S41" s="304">
        <v>2</v>
      </c>
      <c r="T41" s="304" t="s">
        <v>43</v>
      </c>
      <c r="U41" s="304">
        <v>1</v>
      </c>
      <c r="V41" s="304">
        <v>4</v>
      </c>
      <c r="W41" s="304">
        <v>107</v>
      </c>
      <c r="X41" s="304">
        <v>28</v>
      </c>
      <c r="Y41" s="304">
        <v>67</v>
      </c>
      <c r="Z41" s="304">
        <v>100</v>
      </c>
      <c r="AA41" s="304">
        <v>3</v>
      </c>
      <c r="AB41" s="304">
        <v>5</v>
      </c>
      <c r="AC41" s="304">
        <v>5</v>
      </c>
      <c r="AD41" s="304">
        <v>4</v>
      </c>
      <c r="AE41" s="304">
        <v>11</v>
      </c>
      <c r="AF41" s="304">
        <v>5</v>
      </c>
      <c r="AG41" s="304">
        <v>243</v>
      </c>
      <c r="AH41" s="304">
        <v>241</v>
      </c>
      <c r="AI41" s="304">
        <v>74</v>
      </c>
      <c r="AJ41" s="304">
        <v>72</v>
      </c>
      <c r="AK41" s="304">
        <v>15</v>
      </c>
      <c r="AL41" s="304">
        <v>29</v>
      </c>
      <c r="AM41" s="304">
        <v>42</v>
      </c>
      <c r="AN41" s="304">
        <v>134</v>
      </c>
      <c r="AO41" s="304">
        <v>22</v>
      </c>
      <c r="AP41" s="304">
        <v>15</v>
      </c>
      <c r="AQ41" s="304">
        <v>47</v>
      </c>
      <c r="AR41" s="304">
        <v>20</v>
      </c>
      <c r="AS41" s="304">
        <v>55</v>
      </c>
      <c r="AT41" s="304">
        <v>28</v>
      </c>
      <c r="AU41" s="304">
        <v>2</v>
      </c>
      <c r="AV41" s="304">
        <v>1</v>
      </c>
    </row>
    <row r="42" spans="2:48" s="2" customFormat="1" ht="12" customHeight="1" x14ac:dyDescent="0.2">
      <c r="B42" s="133"/>
      <c r="C42" s="147"/>
      <c r="D42" s="148" t="s">
        <v>146</v>
      </c>
      <c r="E42" s="304">
        <v>897</v>
      </c>
      <c r="F42" s="304">
        <v>764</v>
      </c>
      <c r="G42" s="309">
        <v>215</v>
      </c>
      <c r="H42" s="307">
        <v>189</v>
      </c>
      <c r="I42" s="304">
        <v>18</v>
      </c>
      <c r="J42" s="308">
        <v>2</v>
      </c>
      <c r="K42" s="304">
        <v>2</v>
      </c>
      <c r="L42" s="304">
        <v>1</v>
      </c>
      <c r="M42" s="304" t="s">
        <v>43</v>
      </c>
      <c r="N42" s="304" t="s">
        <v>43</v>
      </c>
      <c r="O42" s="304">
        <v>113</v>
      </c>
      <c r="P42" s="304">
        <v>15</v>
      </c>
      <c r="Q42" s="304">
        <v>128</v>
      </c>
      <c r="R42" s="304">
        <v>72</v>
      </c>
      <c r="S42" s="304">
        <v>3</v>
      </c>
      <c r="T42" s="304" t="s">
        <v>43</v>
      </c>
      <c r="U42" s="304">
        <v>2</v>
      </c>
      <c r="V42" s="304">
        <v>4</v>
      </c>
      <c r="W42" s="304">
        <v>35</v>
      </c>
      <c r="X42" s="304">
        <v>5</v>
      </c>
      <c r="Y42" s="304">
        <v>78</v>
      </c>
      <c r="Z42" s="304">
        <v>92</v>
      </c>
      <c r="AA42" s="304">
        <v>7</v>
      </c>
      <c r="AB42" s="304">
        <v>12</v>
      </c>
      <c r="AC42" s="304">
        <v>5</v>
      </c>
      <c r="AD42" s="304">
        <v>1</v>
      </c>
      <c r="AE42" s="304">
        <v>9</v>
      </c>
      <c r="AF42" s="304">
        <v>5</v>
      </c>
      <c r="AG42" s="304">
        <v>42</v>
      </c>
      <c r="AH42" s="304">
        <v>54</v>
      </c>
      <c r="AI42" s="304">
        <v>24</v>
      </c>
      <c r="AJ42" s="304">
        <v>30</v>
      </c>
      <c r="AK42" s="304">
        <v>22</v>
      </c>
      <c r="AL42" s="304">
        <v>37</v>
      </c>
      <c r="AM42" s="304">
        <v>63</v>
      </c>
      <c r="AN42" s="304">
        <v>169</v>
      </c>
      <c r="AO42" s="304">
        <v>13</v>
      </c>
      <c r="AP42" s="304">
        <v>12</v>
      </c>
      <c r="AQ42" s="304">
        <v>47</v>
      </c>
      <c r="AR42" s="304">
        <v>28</v>
      </c>
      <c r="AS42" s="304">
        <v>52</v>
      </c>
      <c r="AT42" s="304">
        <v>21</v>
      </c>
      <c r="AU42" s="304">
        <v>19</v>
      </c>
      <c r="AV42" s="304">
        <v>15</v>
      </c>
    </row>
    <row r="43" spans="2:48" s="2" customFormat="1" ht="12" customHeight="1" x14ac:dyDescent="0.2">
      <c r="B43" s="133"/>
      <c r="C43" s="147"/>
      <c r="D43" s="148" t="s">
        <v>147</v>
      </c>
      <c r="E43" s="304">
        <v>2236</v>
      </c>
      <c r="F43" s="304">
        <v>1940</v>
      </c>
      <c r="G43" s="309">
        <v>980</v>
      </c>
      <c r="H43" s="307">
        <v>830</v>
      </c>
      <c r="I43" s="304">
        <v>6</v>
      </c>
      <c r="J43" s="308">
        <v>3</v>
      </c>
      <c r="K43" s="304" t="s">
        <v>43</v>
      </c>
      <c r="L43" s="304" t="s">
        <v>43</v>
      </c>
      <c r="M43" s="304">
        <v>2</v>
      </c>
      <c r="N43" s="304" t="s">
        <v>43</v>
      </c>
      <c r="O43" s="304">
        <v>227</v>
      </c>
      <c r="P43" s="304">
        <v>39</v>
      </c>
      <c r="Q43" s="304">
        <v>250</v>
      </c>
      <c r="R43" s="304">
        <v>152</v>
      </c>
      <c r="S43" s="304">
        <v>11</v>
      </c>
      <c r="T43" s="304">
        <v>1</v>
      </c>
      <c r="U43" s="304">
        <v>5</v>
      </c>
      <c r="V43" s="304">
        <v>6</v>
      </c>
      <c r="W43" s="304">
        <v>90</v>
      </c>
      <c r="X43" s="304">
        <v>15</v>
      </c>
      <c r="Y43" s="304">
        <v>169</v>
      </c>
      <c r="Z43" s="304">
        <v>161</v>
      </c>
      <c r="AA43" s="304">
        <v>19</v>
      </c>
      <c r="AB43" s="304">
        <v>28</v>
      </c>
      <c r="AC43" s="304">
        <v>10</v>
      </c>
      <c r="AD43" s="304">
        <v>3</v>
      </c>
      <c r="AE43" s="304">
        <v>24</v>
      </c>
      <c r="AF43" s="304">
        <v>13</v>
      </c>
      <c r="AG43" s="304">
        <v>25</v>
      </c>
      <c r="AH43" s="304">
        <v>83</v>
      </c>
      <c r="AI43" s="304">
        <v>33</v>
      </c>
      <c r="AJ43" s="304">
        <v>61</v>
      </c>
      <c r="AK43" s="304">
        <v>40</v>
      </c>
      <c r="AL43" s="304">
        <v>54</v>
      </c>
      <c r="AM43" s="304">
        <v>96</v>
      </c>
      <c r="AN43" s="304">
        <v>360</v>
      </c>
      <c r="AO43" s="304">
        <v>26</v>
      </c>
      <c r="AP43" s="304">
        <v>15</v>
      </c>
      <c r="AQ43" s="304">
        <v>93</v>
      </c>
      <c r="AR43" s="304">
        <v>43</v>
      </c>
      <c r="AS43" s="304">
        <v>78</v>
      </c>
      <c r="AT43" s="304">
        <v>38</v>
      </c>
      <c r="AU43" s="304">
        <v>52</v>
      </c>
      <c r="AV43" s="304">
        <v>35</v>
      </c>
    </row>
    <row r="44" spans="2:48" s="2" customFormat="1" ht="12" customHeight="1" x14ac:dyDescent="0.2">
      <c r="B44" s="133"/>
      <c r="C44" s="311"/>
      <c r="D44" s="312" t="s">
        <v>324</v>
      </c>
      <c r="E44" s="304">
        <v>4936</v>
      </c>
      <c r="F44" s="304">
        <v>4008</v>
      </c>
      <c r="G44" s="309">
        <v>527</v>
      </c>
      <c r="H44" s="307">
        <v>352</v>
      </c>
      <c r="I44" s="304">
        <v>40</v>
      </c>
      <c r="J44" s="308">
        <v>6</v>
      </c>
      <c r="K44" s="304">
        <v>4</v>
      </c>
      <c r="L44" s="304">
        <v>1</v>
      </c>
      <c r="M44" s="304">
        <v>2</v>
      </c>
      <c r="N44" s="304" t="s">
        <v>43</v>
      </c>
      <c r="O44" s="304">
        <v>655</v>
      </c>
      <c r="P44" s="304">
        <v>91</v>
      </c>
      <c r="Q44" s="304">
        <v>747</v>
      </c>
      <c r="R44" s="304">
        <v>357</v>
      </c>
      <c r="S44" s="304">
        <v>45</v>
      </c>
      <c r="T44" s="304">
        <v>8</v>
      </c>
      <c r="U44" s="304">
        <v>40</v>
      </c>
      <c r="V44" s="304">
        <v>12</v>
      </c>
      <c r="W44" s="304">
        <v>268</v>
      </c>
      <c r="X44" s="304">
        <v>56</v>
      </c>
      <c r="Y44" s="304">
        <v>498</v>
      </c>
      <c r="Z44" s="304">
        <v>623</v>
      </c>
      <c r="AA44" s="304">
        <v>35</v>
      </c>
      <c r="AB44" s="304">
        <v>74</v>
      </c>
      <c r="AC44" s="304">
        <v>40</v>
      </c>
      <c r="AD44" s="304">
        <v>24</v>
      </c>
      <c r="AE44" s="304">
        <v>94</v>
      </c>
      <c r="AF44" s="304">
        <v>52</v>
      </c>
      <c r="AG44" s="304">
        <v>631</v>
      </c>
      <c r="AH44" s="304">
        <v>740</v>
      </c>
      <c r="AI44" s="304">
        <v>228</v>
      </c>
      <c r="AJ44" s="304">
        <v>214</v>
      </c>
      <c r="AK44" s="304">
        <v>137</v>
      </c>
      <c r="AL44" s="304">
        <v>214</v>
      </c>
      <c r="AM44" s="304">
        <v>287</v>
      </c>
      <c r="AN44" s="304">
        <v>850</v>
      </c>
      <c r="AO44" s="304">
        <v>85</v>
      </c>
      <c r="AP44" s="304">
        <v>59</v>
      </c>
      <c r="AQ44" s="304">
        <v>294</v>
      </c>
      <c r="AR44" s="304">
        <v>142</v>
      </c>
      <c r="AS44" s="304">
        <v>208</v>
      </c>
      <c r="AT44" s="304">
        <v>79</v>
      </c>
      <c r="AU44" s="304">
        <v>71</v>
      </c>
      <c r="AV44" s="304">
        <v>54</v>
      </c>
    </row>
    <row r="45" spans="2:48" s="19" customFormat="1" ht="12" customHeight="1" x14ac:dyDescent="0.2">
      <c r="B45" s="139"/>
      <c r="C45" s="412" t="s">
        <v>149</v>
      </c>
      <c r="D45" s="460"/>
      <c r="E45" s="305">
        <f>E46</f>
        <v>10045</v>
      </c>
      <c r="F45" s="305">
        <f t="shared" ref="F45:AV45" si="7">F46</f>
        <v>8566</v>
      </c>
      <c r="G45" s="305">
        <f t="shared" si="7"/>
        <v>305</v>
      </c>
      <c r="H45" s="305">
        <f t="shared" si="7"/>
        <v>200</v>
      </c>
      <c r="I45" s="305">
        <f t="shared" si="7"/>
        <v>3</v>
      </c>
      <c r="J45" s="305">
        <f t="shared" si="7"/>
        <v>1</v>
      </c>
      <c r="K45" s="305" t="s">
        <v>29</v>
      </c>
      <c r="L45" s="305" t="s">
        <v>29</v>
      </c>
      <c r="M45" s="305">
        <f t="shared" si="7"/>
        <v>4</v>
      </c>
      <c r="N45" s="305" t="s">
        <v>29</v>
      </c>
      <c r="O45" s="305">
        <f t="shared" si="7"/>
        <v>1094</v>
      </c>
      <c r="P45" s="305">
        <f t="shared" si="7"/>
        <v>231</v>
      </c>
      <c r="Q45" s="305">
        <f t="shared" si="7"/>
        <v>3021</v>
      </c>
      <c r="R45" s="305">
        <f t="shared" si="7"/>
        <v>1651</v>
      </c>
      <c r="S45" s="305">
        <f t="shared" si="7"/>
        <v>37</v>
      </c>
      <c r="T45" s="305">
        <f t="shared" si="7"/>
        <v>18</v>
      </c>
      <c r="U45" s="305">
        <f t="shared" si="7"/>
        <v>176</v>
      </c>
      <c r="V45" s="305">
        <f t="shared" si="7"/>
        <v>73</v>
      </c>
      <c r="W45" s="305">
        <f t="shared" si="7"/>
        <v>1066</v>
      </c>
      <c r="X45" s="305">
        <f t="shared" si="7"/>
        <v>468</v>
      </c>
      <c r="Y45" s="305">
        <f t="shared" si="7"/>
        <v>1323</v>
      </c>
      <c r="Z45" s="305">
        <f t="shared" si="7"/>
        <v>1636</v>
      </c>
      <c r="AA45" s="305">
        <f t="shared" si="7"/>
        <v>145</v>
      </c>
      <c r="AB45" s="305">
        <f t="shared" si="7"/>
        <v>195</v>
      </c>
      <c r="AC45" s="305">
        <f t="shared" si="7"/>
        <v>129</v>
      </c>
      <c r="AD45" s="305">
        <f t="shared" si="7"/>
        <v>97</v>
      </c>
      <c r="AE45" s="305">
        <f t="shared" si="7"/>
        <v>309</v>
      </c>
      <c r="AF45" s="305">
        <f t="shared" si="7"/>
        <v>179</v>
      </c>
      <c r="AG45" s="305">
        <f t="shared" si="7"/>
        <v>236</v>
      </c>
      <c r="AH45" s="305">
        <f t="shared" si="7"/>
        <v>509</v>
      </c>
      <c r="AI45" s="305">
        <f t="shared" si="7"/>
        <v>214</v>
      </c>
      <c r="AJ45" s="305">
        <f t="shared" si="7"/>
        <v>331</v>
      </c>
      <c r="AK45" s="305">
        <f t="shared" si="7"/>
        <v>307</v>
      </c>
      <c r="AL45" s="305">
        <f t="shared" si="7"/>
        <v>442</v>
      </c>
      <c r="AM45" s="305">
        <f t="shared" si="7"/>
        <v>523</v>
      </c>
      <c r="AN45" s="305">
        <f t="shared" si="7"/>
        <v>1813</v>
      </c>
      <c r="AO45" s="305">
        <f t="shared" si="7"/>
        <v>49</v>
      </c>
      <c r="AP45" s="305">
        <f t="shared" si="7"/>
        <v>43</v>
      </c>
      <c r="AQ45" s="305">
        <f t="shared" si="7"/>
        <v>609</v>
      </c>
      <c r="AR45" s="305">
        <f t="shared" si="7"/>
        <v>351</v>
      </c>
      <c r="AS45" s="305">
        <f t="shared" si="7"/>
        <v>305</v>
      </c>
      <c r="AT45" s="305">
        <f t="shared" si="7"/>
        <v>132</v>
      </c>
      <c r="AU45" s="305">
        <f t="shared" si="7"/>
        <v>190</v>
      </c>
      <c r="AV45" s="305">
        <f t="shared" si="7"/>
        <v>196</v>
      </c>
    </row>
    <row r="46" spans="2:48" s="2" customFormat="1" ht="12" customHeight="1" x14ac:dyDescent="0.2">
      <c r="B46" s="133"/>
      <c r="C46" s="147"/>
      <c r="D46" s="148" t="s">
        <v>150</v>
      </c>
      <c r="E46" s="304">
        <v>10045</v>
      </c>
      <c r="F46" s="304">
        <v>8566</v>
      </c>
      <c r="G46" s="309">
        <v>305</v>
      </c>
      <c r="H46" s="307">
        <v>200</v>
      </c>
      <c r="I46" s="304">
        <v>3</v>
      </c>
      <c r="J46" s="308">
        <v>1</v>
      </c>
      <c r="K46" s="304" t="s">
        <v>43</v>
      </c>
      <c r="L46" s="304" t="s">
        <v>43</v>
      </c>
      <c r="M46" s="304">
        <v>4</v>
      </c>
      <c r="N46" s="304" t="s">
        <v>43</v>
      </c>
      <c r="O46" s="304">
        <v>1094</v>
      </c>
      <c r="P46" s="304">
        <v>231</v>
      </c>
      <c r="Q46" s="304">
        <v>3021</v>
      </c>
      <c r="R46" s="304">
        <v>1651</v>
      </c>
      <c r="S46" s="304">
        <v>37</v>
      </c>
      <c r="T46" s="304">
        <v>18</v>
      </c>
      <c r="U46" s="304">
        <v>176</v>
      </c>
      <c r="V46" s="304">
        <v>73</v>
      </c>
      <c r="W46" s="304">
        <v>1066</v>
      </c>
      <c r="X46" s="304">
        <v>468</v>
      </c>
      <c r="Y46" s="304">
        <v>1323</v>
      </c>
      <c r="Z46" s="304">
        <v>1636</v>
      </c>
      <c r="AA46" s="304">
        <v>145</v>
      </c>
      <c r="AB46" s="304">
        <v>195</v>
      </c>
      <c r="AC46" s="304">
        <v>129</v>
      </c>
      <c r="AD46" s="304">
        <v>97</v>
      </c>
      <c r="AE46" s="304">
        <v>309</v>
      </c>
      <c r="AF46" s="304">
        <v>179</v>
      </c>
      <c r="AG46" s="304">
        <v>236</v>
      </c>
      <c r="AH46" s="304">
        <v>509</v>
      </c>
      <c r="AI46" s="304">
        <v>214</v>
      </c>
      <c r="AJ46" s="304">
        <v>331</v>
      </c>
      <c r="AK46" s="304">
        <v>307</v>
      </c>
      <c r="AL46" s="304">
        <v>442</v>
      </c>
      <c r="AM46" s="304">
        <v>523</v>
      </c>
      <c r="AN46" s="304">
        <v>1813</v>
      </c>
      <c r="AO46" s="304">
        <v>49</v>
      </c>
      <c r="AP46" s="304">
        <v>43</v>
      </c>
      <c r="AQ46" s="304">
        <v>609</v>
      </c>
      <c r="AR46" s="304">
        <v>351</v>
      </c>
      <c r="AS46" s="304">
        <v>305</v>
      </c>
      <c r="AT46" s="304">
        <v>132</v>
      </c>
      <c r="AU46" s="304">
        <v>190</v>
      </c>
      <c r="AV46" s="304">
        <v>196</v>
      </c>
    </row>
    <row r="47" spans="2:48" s="19" customFormat="1" ht="12" customHeight="1" x14ac:dyDescent="0.2">
      <c r="B47" s="139"/>
      <c r="C47" s="412" t="s">
        <v>151</v>
      </c>
      <c r="D47" s="460"/>
      <c r="E47" s="305">
        <f>SUM(E48:E52)</f>
        <v>30039</v>
      </c>
      <c r="F47" s="305">
        <f t="shared" ref="F47:AV47" si="8">SUM(F48:F52)</f>
        <v>21855</v>
      </c>
      <c r="G47" s="305">
        <f t="shared" si="8"/>
        <v>1461</v>
      </c>
      <c r="H47" s="305">
        <f t="shared" si="8"/>
        <v>942</v>
      </c>
      <c r="I47" s="305">
        <v>3</v>
      </c>
      <c r="J47" s="305" t="s">
        <v>29</v>
      </c>
      <c r="K47" s="305" t="s">
        <v>29</v>
      </c>
      <c r="L47" s="305" t="s">
        <v>29</v>
      </c>
      <c r="M47" s="305">
        <f t="shared" si="8"/>
        <v>5</v>
      </c>
      <c r="N47" s="305">
        <f t="shared" si="8"/>
        <v>1</v>
      </c>
      <c r="O47" s="305">
        <f t="shared" si="8"/>
        <v>2194</v>
      </c>
      <c r="P47" s="305">
        <f t="shared" si="8"/>
        <v>473</v>
      </c>
      <c r="Q47" s="305">
        <f t="shared" si="8"/>
        <v>13157</v>
      </c>
      <c r="R47" s="305">
        <f t="shared" si="8"/>
        <v>5907</v>
      </c>
      <c r="S47" s="305">
        <f t="shared" si="8"/>
        <v>104</v>
      </c>
      <c r="T47" s="305">
        <f t="shared" si="8"/>
        <v>19</v>
      </c>
      <c r="U47" s="305">
        <f t="shared" si="8"/>
        <v>327</v>
      </c>
      <c r="V47" s="305">
        <f t="shared" si="8"/>
        <v>87</v>
      </c>
      <c r="W47" s="305">
        <f t="shared" si="8"/>
        <v>2521</v>
      </c>
      <c r="X47" s="305">
        <f t="shared" si="8"/>
        <v>957</v>
      </c>
      <c r="Y47" s="305">
        <f t="shared" si="8"/>
        <v>2923</v>
      </c>
      <c r="Z47" s="305">
        <f t="shared" si="8"/>
        <v>3371</v>
      </c>
      <c r="AA47" s="305">
        <f t="shared" si="8"/>
        <v>245</v>
      </c>
      <c r="AB47" s="305">
        <f t="shared" si="8"/>
        <v>393</v>
      </c>
      <c r="AC47" s="305">
        <f t="shared" si="8"/>
        <v>250</v>
      </c>
      <c r="AD47" s="305">
        <f t="shared" si="8"/>
        <v>215</v>
      </c>
      <c r="AE47" s="305">
        <f t="shared" si="8"/>
        <v>536</v>
      </c>
      <c r="AF47" s="305">
        <f t="shared" si="8"/>
        <v>294</v>
      </c>
      <c r="AG47" s="305">
        <f t="shared" si="8"/>
        <v>670</v>
      </c>
      <c r="AH47" s="305">
        <f t="shared" si="8"/>
        <v>1386</v>
      </c>
      <c r="AI47" s="305">
        <f t="shared" si="8"/>
        <v>506</v>
      </c>
      <c r="AJ47" s="305">
        <f t="shared" si="8"/>
        <v>750</v>
      </c>
      <c r="AK47" s="305">
        <f t="shared" si="8"/>
        <v>656</v>
      </c>
      <c r="AL47" s="305">
        <f t="shared" si="8"/>
        <v>1121</v>
      </c>
      <c r="AM47" s="305">
        <f t="shared" si="8"/>
        <v>1153</v>
      </c>
      <c r="AN47" s="305">
        <f t="shared" si="8"/>
        <v>3872</v>
      </c>
      <c r="AO47" s="305">
        <f t="shared" si="8"/>
        <v>234</v>
      </c>
      <c r="AP47" s="305">
        <f t="shared" si="8"/>
        <v>173</v>
      </c>
      <c r="AQ47" s="305">
        <f t="shared" si="8"/>
        <v>1686</v>
      </c>
      <c r="AR47" s="305">
        <f t="shared" si="8"/>
        <v>989</v>
      </c>
      <c r="AS47" s="305">
        <f t="shared" si="8"/>
        <v>705</v>
      </c>
      <c r="AT47" s="305">
        <f t="shared" si="8"/>
        <v>359</v>
      </c>
      <c r="AU47" s="305">
        <f t="shared" si="8"/>
        <v>703</v>
      </c>
      <c r="AV47" s="305">
        <f t="shared" si="8"/>
        <v>546</v>
      </c>
    </row>
    <row r="48" spans="2:48" s="2" customFormat="1" ht="12" customHeight="1" x14ac:dyDescent="0.2">
      <c r="B48" s="133"/>
      <c r="C48" s="147"/>
      <c r="D48" s="148" t="s">
        <v>152</v>
      </c>
      <c r="E48" s="304">
        <v>4094</v>
      </c>
      <c r="F48" s="304">
        <v>3230</v>
      </c>
      <c r="G48" s="309">
        <v>636</v>
      </c>
      <c r="H48" s="307">
        <v>491</v>
      </c>
      <c r="I48" s="304" t="s">
        <v>29</v>
      </c>
      <c r="J48" s="310" t="s">
        <v>29</v>
      </c>
      <c r="K48" s="304" t="s">
        <v>43</v>
      </c>
      <c r="L48" s="304" t="s">
        <v>43</v>
      </c>
      <c r="M48" s="304">
        <v>2</v>
      </c>
      <c r="N48" s="304">
        <v>1</v>
      </c>
      <c r="O48" s="304">
        <v>369</v>
      </c>
      <c r="P48" s="304">
        <v>85</v>
      </c>
      <c r="Q48" s="304">
        <v>1108</v>
      </c>
      <c r="R48" s="304">
        <v>647</v>
      </c>
      <c r="S48" s="304">
        <v>21</v>
      </c>
      <c r="T48" s="304">
        <v>2</v>
      </c>
      <c r="U48" s="304">
        <v>53</v>
      </c>
      <c r="V48" s="304">
        <v>9</v>
      </c>
      <c r="W48" s="304">
        <v>342</v>
      </c>
      <c r="X48" s="304">
        <v>167</v>
      </c>
      <c r="Y48" s="304">
        <v>463</v>
      </c>
      <c r="Z48" s="304">
        <v>489</v>
      </c>
      <c r="AA48" s="304">
        <v>37</v>
      </c>
      <c r="AB48" s="304">
        <v>55</v>
      </c>
      <c r="AC48" s="304">
        <v>29</v>
      </c>
      <c r="AD48" s="304">
        <v>26</v>
      </c>
      <c r="AE48" s="304">
        <v>87</v>
      </c>
      <c r="AF48" s="304">
        <v>36</v>
      </c>
      <c r="AG48" s="304">
        <v>79</v>
      </c>
      <c r="AH48" s="304">
        <v>155</v>
      </c>
      <c r="AI48" s="304">
        <v>83</v>
      </c>
      <c r="AJ48" s="304">
        <v>115</v>
      </c>
      <c r="AK48" s="304">
        <v>107</v>
      </c>
      <c r="AL48" s="304">
        <v>166</v>
      </c>
      <c r="AM48" s="304">
        <v>163</v>
      </c>
      <c r="AN48" s="304">
        <v>491</v>
      </c>
      <c r="AO48" s="304">
        <v>54</v>
      </c>
      <c r="AP48" s="304">
        <v>31</v>
      </c>
      <c r="AQ48" s="304">
        <v>224</v>
      </c>
      <c r="AR48" s="304">
        <v>114</v>
      </c>
      <c r="AS48" s="304">
        <v>134</v>
      </c>
      <c r="AT48" s="304">
        <v>57</v>
      </c>
      <c r="AU48" s="304">
        <v>103</v>
      </c>
      <c r="AV48" s="304">
        <v>93</v>
      </c>
    </row>
    <row r="49" spans="2:48" s="2" customFormat="1" ht="12" customHeight="1" x14ac:dyDescent="0.2">
      <c r="B49" s="133"/>
      <c r="C49" s="147"/>
      <c r="D49" s="148" t="s">
        <v>153</v>
      </c>
      <c r="E49" s="304">
        <v>3120</v>
      </c>
      <c r="F49" s="304">
        <v>2427</v>
      </c>
      <c r="G49" s="309">
        <v>205</v>
      </c>
      <c r="H49" s="307">
        <v>125</v>
      </c>
      <c r="I49" s="304" t="s">
        <v>29</v>
      </c>
      <c r="J49" s="310" t="s">
        <v>29</v>
      </c>
      <c r="K49" s="304" t="s">
        <v>43</v>
      </c>
      <c r="L49" s="304" t="s">
        <v>43</v>
      </c>
      <c r="M49" s="304" t="s">
        <v>43</v>
      </c>
      <c r="N49" s="304" t="s">
        <v>43</v>
      </c>
      <c r="O49" s="304">
        <v>221</v>
      </c>
      <c r="P49" s="304">
        <v>43</v>
      </c>
      <c r="Q49" s="304">
        <v>1166</v>
      </c>
      <c r="R49" s="304">
        <v>601</v>
      </c>
      <c r="S49" s="304">
        <v>13</v>
      </c>
      <c r="T49" s="304">
        <v>3</v>
      </c>
      <c r="U49" s="304">
        <v>38</v>
      </c>
      <c r="V49" s="304">
        <v>11</v>
      </c>
      <c r="W49" s="304">
        <v>306</v>
      </c>
      <c r="X49" s="304">
        <v>109</v>
      </c>
      <c r="Y49" s="304">
        <v>299</v>
      </c>
      <c r="Z49" s="304">
        <v>414</v>
      </c>
      <c r="AA49" s="304">
        <v>32</v>
      </c>
      <c r="AB49" s="304">
        <v>49</v>
      </c>
      <c r="AC49" s="304">
        <v>25</v>
      </c>
      <c r="AD49" s="304">
        <v>16</v>
      </c>
      <c r="AE49" s="304">
        <v>75</v>
      </c>
      <c r="AF49" s="304">
        <v>32</v>
      </c>
      <c r="AG49" s="304">
        <v>60</v>
      </c>
      <c r="AH49" s="304">
        <v>135</v>
      </c>
      <c r="AI49" s="304">
        <v>46</v>
      </c>
      <c r="AJ49" s="304">
        <v>85</v>
      </c>
      <c r="AK49" s="304">
        <v>81</v>
      </c>
      <c r="AL49" s="304">
        <v>121</v>
      </c>
      <c r="AM49" s="304">
        <v>150</v>
      </c>
      <c r="AN49" s="304">
        <v>435</v>
      </c>
      <c r="AO49" s="304">
        <v>37</v>
      </c>
      <c r="AP49" s="304">
        <v>28</v>
      </c>
      <c r="AQ49" s="304">
        <v>191</v>
      </c>
      <c r="AR49" s="304">
        <v>108</v>
      </c>
      <c r="AS49" s="304">
        <v>104</v>
      </c>
      <c r="AT49" s="304">
        <v>58</v>
      </c>
      <c r="AU49" s="304">
        <v>71</v>
      </c>
      <c r="AV49" s="304">
        <v>54</v>
      </c>
    </row>
    <row r="50" spans="2:48" s="2" customFormat="1" ht="12" customHeight="1" x14ac:dyDescent="0.2">
      <c r="B50" s="133"/>
      <c r="C50" s="147"/>
      <c r="D50" s="148" t="s">
        <v>154</v>
      </c>
      <c r="E50" s="304">
        <v>3070</v>
      </c>
      <c r="F50" s="304">
        <v>2420</v>
      </c>
      <c r="G50" s="309">
        <v>179</v>
      </c>
      <c r="H50" s="307">
        <v>94</v>
      </c>
      <c r="I50" s="304" t="s">
        <v>29</v>
      </c>
      <c r="J50" s="310" t="s">
        <v>29</v>
      </c>
      <c r="K50" s="304" t="s">
        <v>43</v>
      </c>
      <c r="L50" s="304" t="s">
        <v>43</v>
      </c>
      <c r="M50" s="304">
        <v>1</v>
      </c>
      <c r="N50" s="304" t="s">
        <v>43</v>
      </c>
      <c r="O50" s="304">
        <v>270</v>
      </c>
      <c r="P50" s="304">
        <v>69</v>
      </c>
      <c r="Q50" s="304">
        <v>1176</v>
      </c>
      <c r="R50" s="304">
        <v>683</v>
      </c>
      <c r="S50" s="304">
        <v>19</v>
      </c>
      <c r="T50" s="304">
        <v>3</v>
      </c>
      <c r="U50" s="304">
        <v>32</v>
      </c>
      <c r="V50" s="304">
        <v>6</v>
      </c>
      <c r="W50" s="304">
        <v>276</v>
      </c>
      <c r="X50" s="304">
        <v>117</v>
      </c>
      <c r="Y50" s="304">
        <v>301</v>
      </c>
      <c r="Z50" s="304">
        <v>351</v>
      </c>
      <c r="AA50" s="304">
        <v>18</v>
      </c>
      <c r="AB50" s="304">
        <v>38</v>
      </c>
      <c r="AC50" s="304">
        <v>17</v>
      </c>
      <c r="AD50" s="304">
        <v>18</v>
      </c>
      <c r="AE50" s="304">
        <v>51</v>
      </c>
      <c r="AF50" s="304">
        <v>29</v>
      </c>
      <c r="AG50" s="304">
        <v>65</v>
      </c>
      <c r="AH50" s="304">
        <v>131</v>
      </c>
      <c r="AI50" s="304">
        <v>63</v>
      </c>
      <c r="AJ50" s="304">
        <v>70</v>
      </c>
      <c r="AK50" s="304">
        <v>57</v>
      </c>
      <c r="AL50" s="304">
        <v>122</v>
      </c>
      <c r="AM50" s="304">
        <v>130</v>
      </c>
      <c r="AN50" s="304">
        <v>428</v>
      </c>
      <c r="AO50" s="304">
        <v>22</v>
      </c>
      <c r="AP50" s="304">
        <v>22</v>
      </c>
      <c r="AQ50" s="304">
        <v>185</v>
      </c>
      <c r="AR50" s="304">
        <v>105</v>
      </c>
      <c r="AS50" s="304">
        <v>68</v>
      </c>
      <c r="AT50" s="304">
        <v>37</v>
      </c>
      <c r="AU50" s="304">
        <v>140</v>
      </c>
      <c r="AV50" s="304">
        <v>97</v>
      </c>
    </row>
    <row r="51" spans="2:48" s="2" customFormat="1" ht="12" customHeight="1" x14ac:dyDescent="0.2">
      <c r="B51" s="133"/>
      <c r="C51" s="147"/>
      <c r="D51" s="148" t="s">
        <v>155</v>
      </c>
      <c r="E51" s="304">
        <v>12492</v>
      </c>
      <c r="F51" s="304">
        <v>8270</v>
      </c>
      <c r="G51" s="309">
        <v>109</v>
      </c>
      <c r="H51" s="307">
        <v>45</v>
      </c>
      <c r="I51" s="304">
        <v>3</v>
      </c>
      <c r="J51" s="310" t="s">
        <v>29</v>
      </c>
      <c r="K51" s="304" t="s">
        <v>43</v>
      </c>
      <c r="L51" s="304" t="s">
        <v>43</v>
      </c>
      <c r="M51" s="304">
        <v>1</v>
      </c>
      <c r="N51" s="304" t="s">
        <v>43</v>
      </c>
      <c r="O51" s="304">
        <v>766</v>
      </c>
      <c r="P51" s="304">
        <v>154</v>
      </c>
      <c r="Q51" s="304">
        <v>6892</v>
      </c>
      <c r="R51" s="304">
        <v>2752</v>
      </c>
      <c r="S51" s="304">
        <v>27</v>
      </c>
      <c r="T51" s="304">
        <v>5</v>
      </c>
      <c r="U51" s="304">
        <v>123</v>
      </c>
      <c r="V51" s="304">
        <v>39</v>
      </c>
      <c r="W51" s="304">
        <v>912</v>
      </c>
      <c r="X51" s="304">
        <v>321</v>
      </c>
      <c r="Y51" s="304">
        <v>1044</v>
      </c>
      <c r="Z51" s="304">
        <v>1273</v>
      </c>
      <c r="AA51" s="304">
        <v>88</v>
      </c>
      <c r="AB51" s="304">
        <v>141</v>
      </c>
      <c r="AC51" s="304">
        <v>113</v>
      </c>
      <c r="AD51" s="304">
        <v>108</v>
      </c>
      <c r="AE51" s="304">
        <v>190</v>
      </c>
      <c r="AF51" s="304">
        <v>115</v>
      </c>
      <c r="AG51" s="304">
        <v>285</v>
      </c>
      <c r="AH51" s="304">
        <v>537</v>
      </c>
      <c r="AI51" s="304">
        <v>194</v>
      </c>
      <c r="AJ51" s="304">
        <v>278</v>
      </c>
      <c r="AK51" s="304">
        <v>233</v>
      </c>
      <c r="AL51" s="304">
        <v>447</v>
      </c>
      <c r="AM51" s="304">
        <v>409</v>
      </c>
      <c r="AN51" s="304">
        <v>1385</v>
      </c>
      <c r="AO51" s="304">
        <v>58</v>
      </c>
      <c r="AP51" s="304">
        <v>44</v>
      </c>
      <c r="AQ51" s="304">
        <v>663</v>
      </c>
      <c r="AR51" s="304">
        <v>382</v>
      </c>
      <c r="AS51" s="304">
        <v>209</v>
      </c>
      <c r="AT51" s="304">
        <v>128</v>
      </c>
      <c r="AU51" s="304">
        <v>173</v>
      </c>
      <c r="AV51" s="304">
        <v>116</v>
      </c>
    </row>
    <row r="52" spans="2:48" s="2" customFormat="1" ht="12" customHeight="1" x14ac:dyDescent="0.2">
      <c r="B52" s="133"/>
      <c r="C52" s="147"/>
      <c r="D52" s="148" t="s">
        <v>156</v>
      </c>
      <c r="E52" s="304">
        <v>7263</v>
      </c>
      <c r="F52" s="304">
        <v>5508</v>
      </c>
      <c r="G52" s="309">
        <v>332</v>
      </c>
      <c r="H52" s="307">
        <v>187</v>
      </c>
      <c r="I52" s="304" t="s">
        <v>29</v>
      </c>
      <c r="J52" s="310" t="s">
        <v>29</v>
      </c>
      <c r="K52" s="304" t="s">
        <v>43</v>
      </c>
      <c r="L52" s="304" t="s">
        <v>43</v>
      </c>
      <c r="M52" s="304">
        <v>1</v>
      </c>
      <c r="N52" s="304" t="s">
        <v>43</v>
      </c>
      <c r="O52" s="304">
        <v>568</v>
      </c>
      <c r="P52" s="304">
        <v>122</v>
      </c>
      <c r="Q52" s="304">
        <v>2815</v>
      </c>
      <c r="R52" s="304">
        <v>1224</v>
      </c>
      <c r="S52" s="304">
        <v>24</v>
      </c>
      <c r="T52" s="304">
        <v>6</v>
      </c>
      <c r="U52" s="304">
        <v>81</v>
      </c>
      <c r="V52" s="304">
        <v>22</v>
      </c>
      <c r="W52" s="304">
        <v>685</v>
      </c>
      <c r="X52" s="304">
        <v>243</v>
      </c>
      <c r="Y52" s="304">
        <v>816</v>
      </c>
      <c r="Z52" s="304">
        <v>844</v>
      </c>
      <c r="AA52" s="304">
        <v>70</v>
      </c>
      <c r="AB52" s="304">
        <v>110</v>
      </c>
      <c r="AC52" s="304">
        <v>66</v>
      </c>
      <c r="AD52" s="304">
        <v>47</v>
      </c>
      <c r="AE52" s="304">
        <v>133</v>
      </c>
      <c r="AF52" s="304">
        <v>82</v>
      </c>
      <c r="AG52" s="304">
        <v>181</v>
      </c>
      <c r="AH52" s="304">
        <v>428</v>
      </c>
      <c r="AI52" s="304">
        <v>120</v>
      </c>
      <c r="AJ52" s="304">
        <v>202</v>
      </c>
      <c r="AK52" s="304">
        <v>178</v>
      </c>
      <c r="AL52" s="304">
        <v>265</v>
      </c>
      <c r="AM52" s="304">
        <v>301</v>
      </c>
      <c r="AN52" s="304">
        <v>1133</v>
      </c>
      <c r="AO52" s="304">
        <v>63</v>
      </c>
      <c r="AP52" s="304">
        <v>48</v>
      </c>
      <c r="AQ52" s="304">
        <v>423</v>
      </c>
      <c r="AR52" s="304">
        <v>280</v>
      </c>
      <c r="AS52" s="304">
        <v>190</v>
      </c>
      <c r="AT52" s="304">
        <v>79</v>
      </c>
      <c r="AU52" s="304">
        <v>216</v>
      </c>
      <c r="AV52" s="304">
        <v>186</v>
      </c>
    </row>
    <row r="53" spans="2:48" s="2" customFormat="1" ht="12" customHeight="1" x14ac:dyDescent="0.2"/>
    <row r="54" spans="2:48" s="2" customFormat="1" ht="12" customHeight="1" x14ac:dyDescent="0.2">
      <c r="B54" s="413" t="s">
        <v>398</v>
      </c>
      <c r="C54" s="351"/>
      <c r="D54" s="351"/>
      <c r="E54" s="351"/>
      <c r="F54" s="351"/>
      <c r="G54" s="351"/>
    </row>
    <row r="55" spans="2:48" s="2" customFormat="1" ht="12" customHeight="1" x14ac:dyDescent="0.2">
      <c r="B55" s="413"/>
      <c r="C55" s="351"/>
      <c r="D55" s="351"/>
      <c r="E55" s="351"/>
      <c r="F55" s="351"/>
      <c r="G55" s="351"/>
      <c r="H55" s="351"/>
      <c r="I55" s="351"/>
    </row>
  </sheetData>
  <mergeCells count="48">
    <mergeCell ref="AI3:AJ4"/>
    <mergeCell ref="AK3:AL4"/>
    <mergeCell ref="O3:P4"/>
    <mergeCell ref="Q3:R4"/>
    <mergeCell ref="S3:T4"/>
    <mergeCell ref="U3:V4"/>
    <mergeCell ref="W3:X4"/>
    <mergeCell ref="Y3:Z4"/>
    <mergeCell ref="B7:D7"/>
    <mergeCell ref="AA3:AB4"/>
    <mergeCell ref="AC3:AD4"/>
    <mergeCell ref="AE3:AF4"/>
    <mergeCell ref="AG3:AH4"/>
    <mergeCell ref="B3:D5"/>
    <mergeCell ref="E3:F4"/>
    <mergeCell ref="G3:H4"/>
    <mergeCell ref="I3:J4"/>
    <mergeCell ref="K3:L4"/>
    <mergeCell ref="M3:N4"/>
    <mergeCell ref="AM3:AN4"/>
    <mergeCell ref="AO3:AP4"/>
    <mergeCell ref="AQ3:AR4"/>
    <mergeCell ref="AS3:AT4"/>
    <mergeCell ref="AU3:AV4"/>
    <mergeCell ref="C19:D19"/>
    <mergeCell ref="B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55:I55"/>
    <mergeCell ref="C20:D20"/>
    <mergeCell ref="C21:D21"/>
    <mergeCell ref="B22:D22"/>
    <mergeCell ref="C23:D23"/>
    <mergeCell ref="C26:D26"/>
    <mergeCell ref="C29:D29"/>
    <mergeCell ref="C33:D33"/>
    <mergeCell ref="C40:D40"/>
    <mergeCell ref="C45:D45"/>
    <mergeCell ref="C47:D47"/>
    <mergeCell ref="B54:G54"/>
  </mergeCells>
  <phoneticPr fontId="4"/>
  <pageMargins left="0.59055118110236227" right="0" top="0.98425196850393704" bottom="0.39370078740157483" header="0.51181102362204722" footer="0.51181102362204722"/>
  <pageSetup paperSize="9" scale="77" pageOrder="overThenDown" orientation="landscape" r:id="rId1"/>
  <headerFooter alignWithMargins="0">
    <oddHeader>&amp;L&amp;F</oddHeader>
  </headerFooter>
  <colBreaks count="2" manualBreakCount="2">
    <brk id="18" max="53" man="1"/>
    <brk id="32" max="5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D532-92D8-409A-8FF8-1AD6D4136D72}">
  <sheetPr>
    <pageSetUpPr fitToPage="1"/>
  </sheetPr>
  <dimension ref="B1:IU65"/>
  <sheetViews>
    <sheetView zoomScaleNormal="100" zoomScaleSheetLayoutView="100" workbookViewId="0"/>
  </sheetViews>
  <sheetFormatPr defaultRowHeight="13" x14ac:dyDescent="0.2"/>
  <cols>
    <col min="1" max="1" width="2.6328125" style="65" customWidth="1"/>
    <col min="2" max="3" width="2.08984375" style="65" customWidth="1"/>
    <col min="4" max="4" width="8" style="65" customWidth="1"/>
    <col min="5" max="26" width="11.36328125" style="65" customWidth="1"/>
    <col min="27" max="27" width="9.6328125" style="65" customWidth="1"/>
    <col min="28" max="28" width="10.26953125" style="65" bestFit="1" customWidth="1"/>
    <col min="29" max="29" width="10.453125" style="314" bestFit="1" customWidth="1"/>
    <col min="30" max="256" width="8.7265625" style="65"/>
    <col min="257" max="257" width="2.6328125" style="65" customWidth="1"/>
    <col min="258" max="259" width="2.08984375" style="65" customWidth="1"/>
    <col min="260" max="260" width="8" style="65" customWidth="1"/>
    <col min="261" max="282" width="11.36328125" style="65" customWidth="1"/>
    <col min="283" max="283" width="9.6328125" style="65" customWidth="1"/>
    <col min="284" max="284" width="10.26953125" style="65" bestFit="1" customWidth="1"/>
    <col min="285" max="285" width="10.453125" style="65" bestFit="1" customWidth="1"/>
    <col min="286" max="512" width="8.7265625" style="65"/>
    <col min="513" max="513" width="2.6328125" style="65" customWidth="1"/>
    <col min="514" max="515" width="2.08984375" style="65" customWidth="1"/>
    <col min="516" max="516" width="8" style="65" customWidth="1"/>
    <col min="517" max="538" width="11.36328125" style="65" customWidth="1"/>
    <col min="539" max="539" width="9.6328125" style="65" customWidth="1"/>
    <col min="540" max="540" width="10.26953125" style="65" bestFit="1" customWidth="1"/>
    <col min="541" max="541" width="10.453125" style="65" bestFit="1" customWidth="1"/>
    <col min="542" max="768" width="8.7265625" style="65"/>
    <col min="769" max="769" width="2.6328125" style="65" customWidth="1"/>
    <col min="770" max="771" width="2.08984375" style="65" customWidth="1"/>
    <col min="772" max="772" width="8" style="65" customWidth="1"/>
    <col min="773" max="794" width="11.36328125" style="65" customWidth="1"/>
    <col min="795" max="795" width="9.6328125" style="65" customWidth="1"/>
    <col min="796" max="796" width="10.26953125" style="65" bestFit="1" customWidth="1"/>
    <col min="797" max="797" width="10.453125" style="65" bestFit="1" customWidth="1"/>
    <col min="798" max="1024" width="8.7265625" style="65"/>
    <col min="1025" max="1025" width="2.6328125" style="65" customWidth="1"/>
    <col min="1026" max="1027" width="2.08984375" style="65" customWidth="1"/>
    <col min="1028" max="1028" width="8" style="65" customWidth="1"/>
    <col min="1029" max="1050" width="11.36328125" style="65" customWidth="1"/>
    <col min="1051" max="1051" width="9.6328125" style="65" customWidth="1"/>
    <col min="1052" max="1052" width="10.26953125" style="65" bestFit="1" customWidth="1"/>
    <col min="1053" max="1053" width="10.453125" style="65" bestFit="1" customWidth="1"/>
    <col min="1054" max="1280" width="8.7265625" style="65"/>
    <col min="1281" max="1281" width="2.6328125" style="65" customWidth="1"/>
    <col min="1282" max="1283" width="2.08984375" style="65" customWidth="1"/>
    <col min="1284" max="1284" width="8" style="65" customWidth="1"/>
    <col min="1285" max="1306" width="11.36328125" style="65" customWidth="1"/>
    <col min="1307" max="1307" width="9.6328125" style="65" customWidth="1"/>
    <col min="1308" max="1308" width="10.26953125" style="65" bestFit="1" customWidth="1"/>
    <col min="1309" max="1309" width="10.453125" style="65" bestFit="1" customWidth="1"/>
    <col min="1310" max="1536" width="8.7265625" style="65"/>
    <col min="1537" max="1537" width="2.6328125" style="65" customWidth="1"/>
    <col min="1538" max="1539" width="2.08984375" style="65" customWidth="1"/>
    <col min="1540" max="1540" width="8" style="65" customWidth="1"/>
    <col min="1541" max="1562" width="11.36328125" style="65" customWidth="1"/>
    <col min="1563" max="1563" width="9.6328125" style="65" customWidth="1"/>
    <col min="1564" max="1564" width="10.26953125" style="65" bestFit="1" customWidth="1"/>
    <col min="1565" max="1565" width="10.453125" style="65" bestFit="1" customWidth="1"/>
    <col min="1566" max="1792" width="8.7265625" style="65"/>
    <col min="1793" max="1793" width="2.6328125" style="65" customWidth="1"/>
    <col min="1794" max="1795" width="2.08984375" style="65" customWidth="1"/>
    <col min="1796" max="1796" width="8" style="65" customWidth="1"/>
    <col min="1797" max="1818" width="11.36328125" style="65" customWidth="1"/>
    <col min="1819" max="1819" width="9.6328125" style="65" customWidth="1"/>
    <col min="1820" max="1820" width="10.26953125" style="65" bestFit="1" customWidth="1"/>
    <col min="1821" max="1821" width="10.453125" style="65" bestFit="1" customWidth="1"/>
    <col min="1822" max="2048" width="8.7265625" style="65"/>
    <col min="2049" max="2049" width="2.6328125" style="65" customWidth="1"/>
    <col min="2050" max="2051" width="2.08984375" style="65" customWidth="1"/>
    <col min="2052" max="2052" width="8" style="65" customWidth="1"/>
    <col min="2053" max="2074" width="11.36328125" style="65" customWidth="1"/>
    <col min="2075" max="2075" width="9.6328125" style="65" customWidth="1"/>
    <col min="2076" max="2076" width="10.26953125" style="65" bestFit="1" customWidth="1"/>
    <col min="2077" max="2077" width="10.453125" style="65" bestFit="1" customWidth="1"/>
    <col min="2078" max="2304" width="8.7265625" style="65"/>
    <col min="2305" max="2305" width="2.6328125" style="65" customWidth="1"/>
    <col min="2306" max="2307" width="2.08984375" style="65" customWidth="1"/>
    <col min="2308" max="2308" width="8" style="65" customWidth="1"/>
    <col min="2309" max="2330" width="11.36328125" style="65" customWidth="1"/>
    <col min="2331" max="2331" width="9.6328125" style="65" customWidth="1"/>
    <col min="2332" max="2332" width="10.26953125" style="65" bestFit="1" customWidth="1"/>
    <col min="2333" max="2333" width="10.453125" style="65" bestFit="1" customWidth="1"/>
    <col min="2334" max="2560" width="8.7265625" style="65"/>
    <col min="2561" max="2561" width="2.6328125" style="65" customWidth="1"/>
    <col min="2562" max="2563" width="2.08984375" style="65" customWidth="1"/>
    <col min="2564" max="2564" width="8" style="65" customWidth="1"/>
    <col min="2565" max="2586" width="11.36328125" style="65" customWidth="1"/>
    <col min="2587" max="2587" width="9.6328125" style="65" customWidth="1"/>
    <col min="2588" max="2588" width="10.26953125" style="65" bestFit="1" customWidth="1"/>
    <col min="2589" max="2589" width="10.453125" style="65" bestFit="1" customWidth="1"/>
    <col min="2590" max="2816" width="8.7265625" style="65"/>
    <col min="2817" max="2817" width="2.6328125" style="65" customWidth="1"/>
    <col min="2818" max="2819" width="2.08984375" style="65" customWidth="1"/>
    <col min="2820" max="2820" width="8" style="65" customWidth="1"/>
    <col min="2821" max="2842" width="11.36328125" style="65" customWidth="1"/>
    <col min="2843" max="2843" width="9.6328125" style="65" customWidth="1"/>
    <col min="2844" max="2844" width="10.26953125" style="65" bestFit="1" customWidth="1"/>
    <col min="2845" max="2845" width="10.453125" style="65" bestFit="1" customWidth="1"/>
    <col min="2846" max="3072" width="8.7265625" style="65"/>
    <col min="3073" max="3073" width="2.6328125" style="65" customWidth="1"/>
    <col min="3074" max="3075" width="2.08984375" style="65" customWidth="1"/>
    <col min="3076" max="3076" width="8" style="65" customWidth="1"/>
    <col min="3077" max="3098" width="11.36328125" style="65" customWidth="1"/>
    <col min="3099" max="3099" width="9.6328125" style="65" customWidth="1"/>
    <col min="3100" max="3100" width="10.26953125" style="65" bestFit="1" customWidth="1"/>
    <col min="3101" max="3101" width="10.453125" style="65" bestFit="1" customWidth="1"/>
    <col min="3102" max="3328" width="8.7265625" style="65"/>
    <col min="3329" max="3329" width="2.6328125" style="65" customWidth="1"/>
    <col min="3330" max="3331" width="2.08984375" style="65" customWidth="1"/>
    <col min="3332" max="3332" width="8" style="65" customWidth="1"/>
    <col min="3333" max="3354" width="11.36328125" style="65" customWidth="1"/>
    <col min="3355" max="3355" width="9.6328125" style="65" customWidth="1"/>
    <col min="3356" max="3356" width="10.26953125" style="65" bestFit="1" customWidth="1"/>
    <col min="3357" max="3357" width="10.453125" style="65" bestFit="1" customWidth="1"/>
    <col min="3358" max="3584" width="8.7265625" style="65"/>
    <col min="3585" max="3585" width="2.6328125" style="65" customWidth="1"/>
    <col min="3586" max="3587" width="2.08984375" style="65" customWidth="1"/>
    <col min="3588" max="3588" width="8" style="65" customWidth="1"/>
    <col min="3589" max="3610" width="11.36328125" style="65" customWidth="1"/>
    <col min="3611" max="3611" width="9.6328125" style="65" customWidth="1"/>
    <col min="3612" max="3612" width="10.26953125" style="65" bestFit="1" customWidth="1"/>
    <col min="3613" max="3613" width="10.453125" style="65" bestFit="1" customWidth="1"/>
    <col min="3614" max="3840" width="8.7265625" style="65"/>
    <col min="3841" max="3841" width="2.6328125" style="65" customWidth="1"/>
    <col min="3842" max="3843" width="2.08984375" style="65" customWidth="1"/>
    <col min="3844" max="3844" width="8" style="65" customWidth="1"/>
    <col min="3845" max="3866" width="11.36328125" style="65" customWidth="1"/>
    <col min="3867" max="3867" width="9.6328125" style="65" customWidth="1"/>
    <col min="3868" max="3868" width="10.26953125" style="65" bestFit="1" customWidth="1"/>
    <col min="3869" max="3869" width="10.453125" style="65" bestFit="1" customWidth="1"/>
    <col min="3870" max="4096" width="8.7265625" style="65"/>
    <col min="4097" max="4097" width="2.6328125" style="65" customWidth="1"/>
    <col min="4098" max="4099" width="2.08984375" style="65" customWidth="1"/>
    <col min="4100" max="4100" width="8" style="65" customWidth="1"/>
    <col min="4101" max="4122" width="11.36328125" style="65" customWidth="1"/>
    <col min="4123" max="4123" width="9.6328125" style="65" customWidth="1"/>
    <col min="4124" max="4124" width="10.26953125" style="65" bestFit="1" customWidth="1"/>
    <col min="4125" max="4125" width="10.453125" style="65" bestFit="1" customWidth="1"/>
    <col min="4126" max="4352" width="8.7265625" style="65"/>
    <col min="4353" max="4353" width="2.6328125" style="65" customWidth="1"/>
    <col min="4354" max="4355" width="2.08984375" style="65" customWidth="1"/>
    <col min="4356" max="4356" width="8" style="65" customWidth="1"/>
    <col min="4357" max="4378" width="11.36328125" style="65" customWidth="1"/>
    <col min="4379" max="4379" width="9.6328125" style="65" customWidth="1"/>
    <col min="4380" max="4380" width="10.26953125" style="65" bestFit="1" customWidth="1"/>
    <col min="4381" max="4381" width="10.453125" style="65" bestFit="1" customWidth="1"/>
    <col min="4382" max="4608" width="8.7265625" style="65"/>
    <col min="4609" max="4609" width="2.6328125" style="65" customWidth="1"/>
    <col min="4610" max="4611" width="2.08984375" style="65" customWidth="1"/>
    <col min="4612" max="4612" width="8" style="65" customWidth="1"/>
    <col min="4613" max="4634" width="11.36328125" style="65" customWidth="1"/>
    <col min="4635" max="4635" width="9.6328125" style="65" customWidth="1"/>
    <col min="4636" max="4636" width="10.26953125" style="65" bestFit="1" customWidth="1"/>
    <col min="4637" max="4637" width="10.453125" style="65" bestFit="1" customWidth="1"/>
    <col min="4638" max="4864" width="8.7265625" style="65"/>
    <col min="4865" max="4865" width="2.6328125" style="65" customWidth="1"/>
    <col min="4866" max="4867" width="2.08984375" style="65" customWidth="1"/>
    <col min="4868" max="4868" width="8" style="65" customWidth="1"/>
    <col min="4869" max="4890" width="11.36328125" style="65" customWidth="1"/>
    <col min="4891" max="4891" width="9.6328125" style="65" customWidth="1"/>
    <col min="4892" max="4892" width="10.26953125" style="65" bestFit="1" customWidth="1"/>
    <col min="4893" max="4893" width="10.453125" style="65" bestFit="1" customWidth="1"/>
    <col min="4894" max="5120" width="8.7265625" style="65"/>
    <col min="5121" max="5121" width="2.6328125" style="65" customWidth="1"/>
    <col min="5122" max="5123" width="2.08984375" style="65" customWidth="1"/>
    <col min="5124" max="5124" width="8" style="65" customWidth="1"/>
    <col min="5125" max="5146" width="11.36328125" style="65" customWidth="1"/>
    <col min="5147" max="5147" width="9.6328125" style="65" customWidth="1"/>
    <col min="5148" max="5148" width="10.26953125" style="65" bestFit="1" customWidth="1"/>
    <col min="5149" max="5149" width="10.453125" style="65" bestFit="1" customWidth="1"/>
    <col min="5150" max="5376" width="8.7265625" style="65"/>
    <col min="5377" max="5377" width="2.6328125" style="65" customWidth="1"/>
    <col min="5378" max="5379" width="2.08984375" style="65" customWidth="1"/>
    <col min="5380" max="5380" width="8" style="65" customWidth="1"/>
    <col min="5381" max="5402" width="11.36328125" style="65" customWidth="1"/>
    <col min="5403" max="5403" width="9.6328125" style="65" customWidth="1"/>
    <col min="5404" max="5404" width="10.26953125" style="65" bestFit="1" customWidth="1"/>
    <col min="5405" max="5405" width="10.453125" style="65" bestFit="1" customWidth="1"/>
    <col min="5406" max="5632" width="8.7265625" style="65"/>
    <col min="5633" max="5633" width="2.6328125" style="65" customWidth="1"/>
    <col min="5634" max="5635" width="2.08984375" style="65" customWidth="1"/>
    <col min="5636" max="5636" width="8" style="65" customWidth="1"/>
    <col min="5637" max="5658" width="11.36328125" style="65" customWidth="1"/>
    <col min="5659" max="5659" width="9.6328125" style="65" customWidth="1"/>
    <col min="5660" max="5660" width="10.26953125" style="65" bestFit="1" customWidth="1"/>
    <col min="5661" max="5661" width="10.453125" style="65" bestFit="1" customWidth="1"/>
    <col min="5662" max="5888" width="8.7265625" style="65"/>
    <col min="5889" max="5889" width="2.6328125" style="65" customWidth="1"/>
    <col min="5890" max="5891" width="2.08984375" style="65" customWidth="1"/>
    <col min="5892" max="5892" width="8" style="65" customWidth="1"/>
    <col min="5893" max="5914" width="11.36328125" style="65" customWidth="1"/>
    <col min="5915" max="5915" width="9.6328125" style="65" customWidth="1"/>
    <col min="5916" max="5916" width="10.26953125" style="65" bestFit="1" customWidth="1"/>
    <col min="5917" max="5917" width="10.453125" style="65" bestFit="1" customWidth="1"/>
    <col min="5918" max="6144" width="8.7265625" style="65"/>
    <col min="6145" max="6145" width="2.6328125" style="65" customWidth="1"/>
    <col min="6146" max="6147" width="2.08984375" style="65" customWidth="1"/>
    <col min="6148" max="6148" width="8" style="65" customWidth="1"/>
    <col min="6149" max="6170" width="11.36328125" style="65" customWidth="1"/>
    <col min="6171" max="6171" width="9.6328125" style="65" customWidth="1"/>
    <col min="6172" max="6172" width="10.26953125" style="65" bestFit="1" customWidth="1"/>
    <col min="6173" max="6173" width="10.453125" style="65" bestFit="1" customWidth="1"/>
    <col min="6174" max="6400" width="8.7265625" style="65"/>
    <col min="6401" max="6401" width="2.6328125" style="65" customWidth="1"/>
    <col min="6402" max="6403" width="2.08984375" style="65" customWidth="1"/>
    <col min="6404" max="6404" width="8" style="65" customWidth="1"/>
    <col min="6405" max="6426" width="11.36328125" style="65" customWidth="1"/>
    <col min="6427" max="6427" width="9.6328125" style="65" customWidth="1"/>
    <col min="6428" max="6428" width="10.26953125" style="65" bestFit="1" customWidth="1"/>
    <col min="6429" max="6429" width="10.453125" style="65" bestFit="1" customWidth="1"/>
    <col min="6430" max="6656" width="8.7265625" style="65"/>
    <col min="6657" max="6657" width="2.6328125" style="65" customWidth="1"/>
    <col min="6658" max="6659" width="2.08984375" style="65" customWidth="1"/>
    <col min="6660" max="6660" width="8" style="65" customWidth="1"/>
    <col min="6661" max="6682" width="11.36328125" style="65" customWidth="1"/>
    <col min="6683" max="6683" width="9.6328125" style="65" customWidth="1"/>
    <col min="6684" max="6684" width="10.26953125" style="65" bestFit="1" customWidth="1"/>
    <col min="6685" max="6685" width="10.453125" style="65" bestFit="1" customWidth="1"/>
    <col min="6686" max="6912" width="8.7265625" style="65"/>
    <col min="6913" max="6913" width="2.6328125" style="65" customWidth="1"/>
    <col min="6914" max="6915" width="2.08984375" style="65" customWidth="1"/>
    <col min="6916" max="6916" width="8" style="65" customWidth="1"/>
    <col min="6917" max="6938" width="11.36328125" style="65" customWidth="1"/>
    <col min="6939" max="6939" width="9.6328125" style="65" customWidth="1"/>
    <col min="6940" max="6940" width="10.26953125" style="65" bestFit="1" customWidth="1"/>
    <col min="6941" max="6941" width="10.453125" style="65" bestFit="1" customWidth="1"/>
    <col min="6942" max="7168" width="8.7265625" style="65"/>
    <col min="7169" max="7169" width="2.6328125" style="65" customWidth="1"/>
    <col min="7170" max="7171" width="2.08984375" style="65" customWidth="1"/>
    <col min="7172" max="7172" width="8" style="65" customWidth="1"/>
    <col min="7173" max="7194" width="11.36328125" style="65" customWidth="1"/>
    <col min="7195" max="7195" width="9.6328125" style="65" customWidth="1"/>
    <col min="7196" max="7196" width="10.26953125" style="65" bestFit="1" customWidth="1"/>
    <col min="7197" max="7197" width="10.453125" style="65" bestFit="1" customWidth="1"/>
    <col min="7198" max="7424" width="8.7265625" style="65"/>
    <col min="7425" max="7425" width="2.6328125" style="65" customWidth="1"/>
    <col min="7426" max="7427" width="2.08984375" style="65" customWidth="1"/>
    <col min="7428" max="7428" width="8" style="65" customWidth="1"/>
    <col min="7429" max="7450" width="11.36328125" style="65" customWidth="1"/>
    <col min="7451" max="7451" width="9.6328125" style="65" customWidth="1"/>
    <col min="7452" max="7452" width="10.26953125" style="65" bestFit="1" customWidth="1"/>
    <col min="7453" max="7453" width="10.453125" style="65" bestFit="1" customWidth="1"/>
    <col min="7454" max="7680" width="8.7265625" style="65"/>
    <col min="7681" max="7681" width="2.6328125" style="65" customWidth="1"/>
    <col min="7682" max="7683" width="2.08984375" style="65" customWidth="1"/>
    <col min="7684" max="7684" width="8" style="65" customWidth="1"/>
    <col min="7685" max="7706" width="11.36328125" style="65" customWidth="1"/>
    <col min="7707" max="7707" width="9.6328125" style="65" customWidth="1"/>
    <col min="7708" max="7708" width="10.26953125" style="65" bestFit="1" customWidth="1"/>
    <col min="7709" max="7709" width="10.453125" style="65" bestFit="1" customWidth="1"/>
    <col min="7710" max="7936" width="8.7265625" style="65"/>
    <col min="7937" max="7937" width="2.6328125" style="65" customWidth="1"/>
    <col min="7938" max="7939" width="2.08984375" style="65" customWidth="1"/>
    <col min="7940" max="7940" width="8" style="65" customWidth="1"/>
    <col min="7941" max="7962" width="11.36328125" style="65" customWidth="1"/>
    <col min="7963" max="7963" width="9.6328125" style="65" customWidth="1"/>
    <col min="7964" max="7964" width="10.26953125" style="65" bestFit="1" customWidth="1"/>
    <col min="7965" max="7965" width="10.453125" style="65" bestFit="1" customWidth="1"/>
    <col min="7966" max="8192" width="8.7265625" style="65"/>
    <col min="8193" max="8193" width="2.6328125" style="65" customWidth="1"/>
    <col min="8194" max="8195" width="2.08984375" style="65" customWidth="1"/>
    <col min="8196" max="8196" width="8" style="65" customWidth="1"/>
    <col min="8197" max="8218" width="11.36328125" style="65" customWidth="1"/>
    <col min="8219" max="8219" width="9.6328125" style="65" customWidth="1"/>
    <col min="8220" max="8220" width="10.26953125" style="65" bestFit="1" customWidth="1"/>
    <col min="8221" max="8221" width="10.453125" style="65" bestFit="1" customWidth="1"/>
    <col min="8222" max="8448" width="8.7265625" style="65"/>
    <col min="8449" max="8449" width="2.6328125" style="65" customWidth="1"/>
    <col min="8450" max="8451" width="2.08984375" style="65" customWidth="1"/>
    <col min="8452" max="8452" width="8" style="65" customWidth="1"/>
    <col min="8453" max="8474" width="11.36328125" style="65" customWidth="1"/>
    <col min="8475" max="8475" width="9.6328125" style="65" customWidth="1"/>
    <col min="8476" max="8476" width="10.26953125" style="65" bestFit="1" customWidth="1"/>
    <col min="8477" max="8477" width="10.453125" style="65" bestFit="1" customWidth="1"/>
    <col min="8478" max="8704" width="8.7265625" style="65"/>
    <col min="8705" max="8705" width="2.6328125" style="65" customWidth="1"/>
    <col min="8706" max="8707" width="2.08984375" style="65" customWidth="1"/>
    <col min="8708" max="8708" width="8" style="65" customWidth="1"/>
    <col min="8709" max="8730" width="11.36328125" style="65" customWidth="1"/>
    <col min="8731" max="8731" width="9.6328125" style="65" customWidth="1"/>
    <col min="8732" max="8732" width="10.26953125" style="65" bestFit="1" customWidth="1"/>
    <col min="8733" max="8733" width="10.453125" style="65" bestFit="1" customWidth="1"/>
    <col min="8734" max="8960" width="8.7265625" style="65"/>
    <col min="8961" max="8961" width="2.6328125" style="65" customWidth="1"/>
    <col min="8962" max="8963" width="2.08984375" style="65" customWidth="1"/>
    <col min="8964" max="8964" width="8" style="65" customWidth="1"/>
    <col min="8965" max="8986" width="11.36328125" style="65" customWidth="1"/>
    <col min="8987" max="8987" width="9.6328125" style="65" customWidth="1"/>
    <col min="8988" max="8988" width="10.26953125" style="65" bestFit="1" customWidth="1"/>
    <col min="8989" max="8989" width="10.453125" style="65" bestFit="1" customWidth="1"/>
    <col min="8990" max="9216" width="8.7265625" style="65"/>
    <col min="9217" max="9217" width="2.6328125" style="65" customWidth="1"/>
    <col min="9218" max="9219" width="2.08984375" style="65" customWidth="1"/>
    <col min="9220" max="9220" width="8" style="65" customWidth="1"/>
    <col min="9221" max="9242" width="11.36328125" style="65" customWidth="1"/>
    <col min="9243" max="9243" width="9.6328125" style="65" customWidth="1"/>
    <col min="9244" max="9244" width="10.26953125" style="65" bestFit="1" customWidth="1"/>
    <col min="9245" max="9245" width="10.453125" style="65" bestFit="1" customWidth="1"/>
    <col min="9246" max="9472" width="8.7265625" style="65"/>
    <col min="9473" max="9473" width="2.6328125" style="65" customWidth="1"/>
    <col min="9474" max="9475" width="2.08984375" style="65" customWidth="1"/>
    <col min="9476" max="9476" width="8" style="65" customWidth="1"/>
    <col min="9477" max="9498" width="11.36328125" style="65" customWidth="1"/>
    <col min="9499" max="9499" width="9.6328125" style="65" customWidth="1"/>
    <col min="9500" max="9500" width="10.26953125" style="65" bestFit="1" customWidth="1"/>
    <col min="9501" max="9501" width="10.453125" style="65" bestFit="1" customWidth="1"/>
    <col min="9502" max="9728" width="8.7265625" style="65"/>
    <col min="9729" max="9729" width="2.6328125" style="65" customWidth="1"/>
    <col min="9730" max="9731" width="2.08984375" style="65" customWidth="1"/>
    <col min="9732" max="9732" width="8" style="65" customWidth="1"/>
    <col min="9733" max="9754" width="11.36328125" style="65" customWidth="1"/>
    <col min="9755" max="9755" width="9.6328125" style="65" customWidth="1"/>
    <col min="9756" max="9756" width="10.26953125" style="65" bestFit="1" customWidth="1"/>
    <col min="9757" max="9757" width="10.453125" style="65" bestFit="1" customWidth="1"/>
    <col min="9758" max="9984" width="8.7265625" style="65"/>
    <col min="9985" max="9985" width="2.6328125" style="65" customWidth="1"/>
    <col min="9986" max="9987" width="2.08984375" style="65" customWidth="1"/>
    <col min="9988" max="9988" width="8" style="65" customWidth="1"/>
    <col min="9989" max="10010" width="11.36328125" style="65" customWidth="1"/>
    <col min="10011" max="10011" width="9.6328125" style="65" customWidth="1"/>
    <col min="10012" max="10012" width="10.26953125" style="65" bestFit="1" customWidth="1"/>
    <col min="10013" max="10013" width="10.453125" style="65" bestFit="1" customWidth="1"/>
    <col min="10014" max="10240" width="8.7265625" style="65"/>
    <col min="10241" max="10241" width="2.6328125" style="65" customWidth="1"/>
    <col min="10242" max="10243" width="2.08984375" style="65" customWidth="1"/>
    <col min="10244" max="10244" width="8" style="65" customWidth="1"/>
    <col min="10245" max="10266" width="11.36328125" style="65" customWidth="1"/>
    <col min="10267" max="10267" width="9.6328125" style="65" customWidth="1"/>
    <col min="10268" max="10268" width="10.26953125" style="65" bestFit="1" customWidth="1"/>
    <col min="10269" max="10269" width="10.453125" style="65" bestFit="1" customWidth="1"/>
    <col min="10270" max="10496" width="8.7265625" style="65"/>
    <col min="10497" max="10497" width="2.6328125" style="65" customWidth="1"/>
    <col min="10498" max="10499" width="2.08984375" style="65" customWidth="1"/>
    <col min="10500" max="10500" width="8" style="65" customWidth="1"/>
    <col min="10501" max="10522" width="11.36328125" style="65" customWidth="1"/>
    <col min="10523" max="10523" width="9.6328125" style="65" customWidth="1"/>
    <col min="10524" max="10524" width="10.26953125" style="65" bestFit="1" customWidth="1"/>
    <col min="10525" max="10525" width="10.453125" style="65" bestFit="1" customWidth="1"/>
    <col min="10526" max="10752" width="8.7265625" style="65"/>
    <col min="10753" max="10753" width="2.6328125" style="65" customWidth="1"/>
    <col min="10754" max="10755" width="2.08984375" style="65" customWidth="1"/>
    <col min="10756" max="10756" width="8" style="65" customWidth="1"/>
    <col min="10757" max="10778" width="11.36328125" style="65" customWidth="1"/>
    <col min="10779" max="10779" width="9.6328125" style="65" customWidth="1"/>
    <col min="10780" max="10780" width="10.26953125" style="65" bestFit="1" customWidth="1"/>
    <col min="10781" max="10781" width="10.453125" style="65" bestFit="1" customWidth="1"/>
    <col min="10782" max="11008" width="8.7265625" style="65"/>
    <col min="11009" max="11009" width="2.6328125" style="65" customWidth="1"/>
    <col min="11010" max="11011" width="2.08984375" style="65" customWidth="1"/>
    <col min="11012" max="11012" width="8" style="65" customWidth="1"/>
    <col min="11013" max="11034" width="11.36328125" style="65" customWidth="1"/>
    <col min="11035" max="11035" width="9.6328125" style="65" customWidth="1"/>
    <col min="11036" max="11036" width="10.26953125" style="65" bestFit="1" customWidth="1"/>
    <col min="11037" max="11037" width="10.453125" style="65" bestFit="1" customWidth="1"/>
    <col min="11038" max="11264" width="8.7265625" style="65"/>
    <col min="11265" max="11265" width="2.6328125" style="65" customWidth="1"/>
    <col min="11266" max="11267" width="2.08984375" style="65" customWidth="1"/>
    <col min="11268" max="11268" width="8" style="65" customWidth="1"/>
    <col min="11269" max="11290" width="11.36328125" style="65" customWidth="1"/>
    <col min="11291" max="11291" width="9.6328125" style="65" customWidth="1"/>
    <col min="11292" max="11292" width="10.26953125" style="65" bestFit="1" customWidth="1"/>
    <col min="11293" max="11293" width="10.453125" style="65" bestFit="1" customWidth="1"/>
    <col min="11294" max="11520" width="8.7265625" style="65"/>
    <col min="11521" max="11521" width="2.6328125" style="65" customWidth="1"/>
    <col min="11522" max="11523" width="2.08984375" style="65" customWidth="1"/>
    <col min="11524" max="11524" width="8" style="65" customWidth="1"/>
    <col min="11525" max="11546" width="11.36328125" style="65" customWidth="1"/>
    <col min="11547" max="11547" width="9.6328125" style="65" customWidth="1"/>
    <col min="11548" max="11548" width="10.26953125" style="65" bestFit="1" customWidth="1"/>
    <col min="11549" max="11549" width="10.453125" style="65" bestFit="1" customWidth="1"/>
    <col min="11550" max="11776" width="8.7265625" style="65"/>
    <col min="11777" max="11777" width="2.6328125" style="65" customWidth="1"/>
    <col min="11778" max="11779" width="2.08984375" style="65" customWidth="1"/>
    <col min="11780" max="11780" width="8" style="65" customWidth="1"/>
    <col min="11781" max="11802" width="11.36328125" style="65" customWidth="1"/>
    <col min="11803" max="11803" width="9.6328125" style="65" customWidth="1"/>
    <col min="11804" max="11804" width="10.26953125" style="65" bestFit="1" customWidth="1"/>
    <col min="11805" max="11805" width="10.453125" style="65" bestFit="1" customWidth="1"/>
    <col min="11806" max="12032" width="8.7265625" style="65"/>
    <col min="12033" max="12033" width="2.6328125" style="65" customWidth="1"/>
    <col min="12034" max="12035" width="2.08984375" style="65" customWidth="1"/>
    <col min="12036" max="12036" width="8" style="65" customWidth="1"/>
    <col min="12037" max="12058" width="11.36328125" style="65" customWidth="1"/>
    <col min="12059" max="12059" width="9.6328125" style="65" customWidth="1"/>
    <col min="12060" max="12060" width="10.26953125" style="65" bestFit="1" customWidth="1"/>
    <col min="12061" max="12061" width="10.453125" style="65" bestFit="1" customWidth="1"/>
    <col min="12062" max="12288" width="8.7265625" style="65"/>
    <col min="12289" max="12289" width="2.6328125" style="65" customWidth="1"/>
    <col min="12290" max="12291" width="2.08984375" style="65" customWidth="1"/>
    <col min="12292" max="12292" width="8" style="65" customWidth="1"/>
    <col min="12293" max="12314" width="11.36328125" style="65" customWidth="1"/>
    <col min="12315" max="12315" width="9.6328125" style="65" customWidth="1"/>
    <col min="12316" max="12316" width="10.26953125" style="65" bestFit="1" customWidth="1"/>
    <col min="12317" max="12317" width="10.453125" style="65" bestFit="1" customWidth="1"/>
    <col min="12318" max="12544" width="8.7265625" style="65"/>
    <col min="12545" max="12545" width="2.6328125" style="65" customWidth="1"/>
    <col min="12546" max="12547" width="2.08984375" style="65" customWidth="1"/>
    <col min="12548" max="12548" width="8" style="65" customWidth="1"/>
    <col min="12549" max="12570" width="11.36328125" style="65" customWidth="1"/>
    <col min="12571" max="12571" width="9.6328125" style="65" customWidth="1"/>
    <col min="12572" max="12572" width="10.26953125" style="65" bestFit="1" customWidth="1"/>
    <col min="12573" max="12573" width="10.453125" style="65" bestFit="1" customWidth="1"/>
    <col min="12574" max="12800" width="8.7265625" style="65"/>
    <col min="12801" max="12801" width="2.6328125" style="65" customWidth="1"/>
    <col min="12802" max="12803" width="2.08984375" style="65" customWidth="1"/>
    <col min="12804" max="12804" width="8" style="65" customWidth="1"/>
    <col min="12805" max="12826" width="11.36328125" style="65" customWidth="1"/>
    <col min="12827" max="12827" width="9.6328125" style="65" customWidth="1"/>
    <col min="12828" max="12828" width="10.26953125" style="65" bestFit="1" customWidth="1"/>
    <col min="12829" max="12829" width="10.453125" style="65" bestFit="1" customWidth="1"/>
    <col min="12830" max="13056" width="8.7265625" style="65"/>
    <col min="13057" max="13057" width="2.6328125" style="65" customWidth="1"/>
    <col min="13058" max="13059" width="2.08984375" style="65" customWidth="1"/>
    <col min="13060" max="13060" width="8" style="65" customWidth="1"/>
    <col min="13061" max="13082" width="11.36328125" style="65" customWidth="1"/>
    <col min="13083" max="13083" width="9.6328125" style="65" customWidth="1"/>
    <col min="13084" max="13084" width="10.26953125" style="65" bestFit="1" customWidth="1"/>
    <col min="13085" max="13085" width="10.453125" style="65" bestFit="1" customWidth="1"/>
    <col min="13086" max="13312" width="8.7265625" style="65"/>
    <col min="13313" max="13313" width="2.6328125" style="65" customWidth="1"/>
    <col min="13314" max="13315" width="2.08984375" style="65" customWidth="1"/>
    <col min="13316" max="13316" width="8" style="65" customWidth="1"/>
    <col min="13317" max="13338" width="11.36328125" style="65" customWidth="1"/>
    <col min="13339" max="13339" width="9.6328125" style="65" customWidth="1"/>
    <col min="13340" max="13340" width="10.26953125" style="65" bestFit="1" customWidth="1"/>
    <col min="13341" max="13341" width="10.453125" style="65" bestFit="1" customWidth="1"/>
    <col min="13342" max="13568" width="8.7265625" style="65"/>
    <col min="13569" max="13569" width="2.6328125" style="65" customWidth="1"/>
    <col min="13570" max="13571" width="2.08984375" style="65" customWidth="1"/>
    <col min="13572" max="13572" width="8" style="65" customWidth="1"/>
    <col min="13573" max="13594" width="11.36328125" style="65" customWidth="1"/>
    <col min="13595" max="13595" width="9.6328125" style="65" customWidth="1"/>
    <col min="13596" max="13596" width="10.26953125" style="65" bestFit="1" customWidth="1"/>
    <col min="13597" max="13597" width="10.453125" style="65" bestFit="1" customWidth="1"/>
    <col min="13598" max="13824" width="8.7265625" style="65"/>
    <col min="13825" max="13825" width="2.6328125" style="65" customWidth="1"/>
    <col min="13826" max="13827" width="2.08984375" style="65" customWidth="1"/>
    <col min="13828" max="13828" width="8" style="65" customWidth="1"/>
    <col min="13829" max="13850" width="11.36328125" style="65" customWidth="1"/>
    <col min="13851" max="13851" width="9.6328125" style="65" customWidth="1"/>
    <col min="13852" max="13852" width="10.26953125" style="65" bestFit="1" customWidth="1"/>
    <col min="13853" max="13853" width="10.453125" style="65" bestFit="1" customWidth="1"/>
    <col min="13854" max="14080" width="8.7265625" style="65"/>
    <col min="14081" max="14081" width="2.6328125" style="65" customWidth="1"/>
    <col min="14082" max="14083" width="2.08984375" style="65" customWidth="1"/>
    <col min="14084" max="14084" width="8" style="65" customWidth="1"/>
    <col min="14085" max="14106" width="11.36328125" style="65" customWidth="1"/>
    <col min="14107" max="14107" width="9.6328125" style="65" customWidth="1"/>
    <col min="14108" max="14108" width="10.26953125" style="65" bestFit="1" customWidth="1"/>
    <col min="14109" max="14109" width="10.453125" style="65" bestFit="1" customWidth="1"/>
    <col min="14110" max="14336" width="8.7265625" style="65"/>
    <col min="14337" max="14337" width="2.6328125" style="65" customWidth="1"/>
    <col min="14338" max="14339" width="2.08984375" style="65" customWidth="1"/>
    <col min="14340" max="14340" width="8" style="65" customWidth="1"/>
    <col min="14341" max="14362" width="11.36328125" style="65" customWidth="1"/>
    <col min="14363" max="14363" width="9.6328125" style="65" customWidth="1"/>
    <col min="14364" max="14364" width="10.26953125" style="65" bestFit="1" customWidth="1"/>
    <col min="14365" max="14365" width="10.453125" style="65" bestFit="1" customWidth="1"/>
    <col min="14366" max="14592" width="8.7265625" style="65"/>
    <col min="14593" max="14593" width="2.6328125" style="65" customWidth="1"/>
    <col min="14594" max="14595" width="2.08984375" style="65" customWidth="1"/>
    <col min="14596" max="14596" width="8" style="65" customWidth="1"/>
    <col min="14597" max="14618" width="11.36328125" style="65" customWidth="1"/>
    <col min="14619" max="14619" width="9.6328125" style="65" customWidth="1"/>
    <col min="14620" max="14620" width="10.26953125" style="65" bestFit="1" customWidth="1"/>
    <col min="14621" max="14621" width="10.453125" style="65" bestFit="1" customWidth="1"/>
    <col min="14622" max="14848" width="8.7265625" style="65"/>
    <col min="14849" max="14849" width="2.6328125" style="65" customWidth="1"/>
    <col min="14850" max="14851" width="2.08984375" style="65" customWidth="1"/>
    <col min="14852" max="14852" width="8" style="65" customWidth="1"/>
    <col min="14853" max="14874" width="11.36328125" style="65" customWidth="1"/>
    <col min="14875" max="14875" width="9.6328125" style="65" customWidth="1"/>
    <col min="14876" max="14876" width="10.26953125" style="65" bestFit="1" customWidth="1"/>
    <col min="14877" max="14877" width="10.453125" style="65" bestFit="1" customWidth="1"/>
    <col min="14878" max="15104" width="8.7265625" style="65"/>
    <col min="15105" max="15105" width="2.6328125" style="65" customWidth="1"/>
    <col min="15106" max="15107" width="2.08984375" style="65" customWidth="1"/>
    <col min="15108" max="15108" width="8" style="65" customWidth="1"/>
    <col min="15109" max="15130" width="11.36328125" style="65" customWidth="1"/>
    <col min="15131" max="15131" width="9.6328125" style="65" customWidth="1"/>
    <col min="15132" max="15132" width="10.26953125" style="65" bestFit="1" customWidth="1"/>
    <col min="15133" max="15133" width="10.453125" style="65" bestFit="1" customWidth="1"/>
    <col min="15134" max="15360" width="8.7265625" style="65"/>
    <col min="15361" max="15361" width="2.6328125" style="65" customWidth="1"/>
    <col min="15362" max="15363" width="2.08984375" style="65" customWidth="1"/>
    <col min="15364" max="15364" width="8" style="65" customWidth="1"/>
    <col min="15365" max="15386" width="11.36328125" style="65" customWidth="1"/>
    <col min="15387" max="15387" width="9.6328125" style="65" customWidth="1"/>
    <col min="15388" max="15388" width="10.26953125" style="65" bestFit="1" customWidth="1"/>
    <col min="15389" max="15389" width="10.453125" style="65" bestFit="1" customWidth="1"/>
    <col min="15390" max="15616" width="8.7265625" style="65"/>
    <col min="15617" max="15617" width="2.6328125" style="65" customWidth="1"/>
    <col min="15618" max="15619" width="2.08984375" style="65" customWidth="1"/>
    <col min="15620" max="15620" width="8" style="65" customWidth="1"/>
    <col min="15621" max="15642" width="11.36328125" style="65" customWidth="1"/>
    <col min="15643" max="15643" width="9.6328125" style="65" customWidth="1"/>
    <col min="15644" max="15644" width="10.26953125" style="65" bestFit="1" customWidth="1"/>
    <col min="15645" max="15645" width="10.453125" style="65" bestFit="1" customWidth="1"/>
    <col min="15646" max="15872" width="8.7265625" style="65"/>
    <col min="15873" max="15873" width="2.6328125" style="65" customWidth="1"/>
    <col min="15874" max="15875" width="2.08984375" style="65" customWidth="1"/>
    <col min="15876" max="15876" width="8" style="65" customWidth="1"/>
    <col min="15877" max="15898" width="11.36328125" style="65" customWidth="1"/>
    <col min="15899" max="15899" width="9.6328125" style="65" customWidth="1"/>
    <col min="15900" max="15900" width="10.26953125" style="65" bestFit="1" customWidth="1"/>
    <col min="15901" max="15901" width="10.453125" style="65" bestFit="1" customWidth="1"/>
    <col min="15902" max="16128" width="8.7265625" style="65"/>
    <col min="16129" max="16129" width="2.6328125" style="65" customWidth="1"/>
    <col min="16130" max="16131" width="2.08984375" style="65" customWidth="1"/>
    <col min="16132" max="16132" width="8" style="65" customWidth="1"/>
    <col min="16133" max="16154" width="11.36328125" style="65" customWidth="1"/>
    <col min="16155" max="16155" width="9.6328125" style="65" customWidth="1"/>
    <col min="16156" max="16156" width="10.26953125" style="65" bestFit="1" customWidth="1"/>
    <col min="16157" max="16157" width="10.453125" style="65" bestFit="1" customWidth="1"/>
    <col min="16158" max="16384" width="8.7265625" style="65"/>
  </cols>
  <sheetData>
    <row r="1" spans="2:29" ht="14.25" customHeight="1" x14ac:dyDescent="0.2">
      <c r="B1" s="10" t="s">
        <v>399</v>
      </c>
      <c r="C1" s="1"/>
      <c r="D1" s="313"/>
      <c r="J1" s="65" t="s">
        <v>400</v>
      </c>
    </row>
    <row r="2" spans="2:29" ht="12" customHeight="1" x14ac:dyDescent="0.2"/>
    <row r="3" spans="2:29" s="2" customFormat="1" ht="12" customHeight="1" x14ac:dyDescent="0.2">
      <c r="B3" s="338" t="s">
        <v>110</v>
      </c>
      <c r="C3" s="385"/>
      <c r="D3" s="386"/>
      <c r="E3" s="356" t="s">
        <v>4</v>
      </c>
      <c r="F3" s="356" t="s">
        <v>401</v>
      </c>
      <c r="G3" s="344" t="s">
        <v>402</v>
      </c>
      <c r="H3" s="344" t="s">
        <v>403</v>
      </c>
      <c r="I3" s="344" t="s">
        <v>404</v>
      </c>
      <c r="J3" s="344" t="s">
        <v>405</v>
      </c>
      <c r="K3" s="344" t="s">
        <v>406</v>
      </c>
      <c r="L3" s="344" t="s">
        <v>407</v>
      </c>
      <c r="M3" s="344" t="s">
        <v>408</v>
      </c>
      <c r="N3" s="344" t="s">
        <v>409</v>
      </c>
      <c r="O3" s="344" t="s">
        <v>410</v>
      </c>
      <c r="P3" s="344" t="s">
        <v>411</v>
      </c>
      <c r="Q3" s="344" t="s">
        <v>412</v>
      </c>
      <c r="R3" s="344" t="s">
        <v>413</v>
      </c>
      <c r="S3" s="344" t="s">
        <v>414</v>
      </c>
      <c r="T3" s="344" t="s">
        <v>415</v>
      </c>
      <c r="U3" s="344" t="s">
        <v>416</v>
      </c>
      <c r="V3" s="344" t="s">
        <v>417</v>
      </c>
      <c r="W3" s="344" t="s">
        <v>418</v>
      </c>
      <c r="X3" s="344" t="s">
        <v>419</v>
      </c>
      <c r="Y3" s="344" t="s">
        <v>420</v>
      </c>
      <c r="Z3" s="344" t="s">
        <v>421</v>
      </c>
      <c r="AA3" s="344" t="s">
        <v>422</v>
      </c>
      <c r="AC3" s="315"/>
    </row>
    <row r="4" spans="2:29" s="2" customFormat="1" ht="12" customHeight="1" x14ac:dyDescent="0.2">
      <c r="B4" s="387"/>
      <c r="C4" s="388"/>
      <c r="D4" s="389"/>
      <c r="E4" s="452"/>
      <c r="F4" s="452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C4" s="315"/>
    </row>
    <row r="5" spans="2:29" s="2" customFormat="1" ht="12" customHeight="1" x14ac:dyDescent="0.2">
      <c r="B5" s="390"/>
      <c r="C5" s="391"/>
      <c r="D5" s="392"/>
      <c r="E5" s="354"/>
      <c r="F5" s="354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C5" s="315"/>
    </row>
    <row r="6" spans="2:29" s="2" customFormat="1" ht="12" customHeight="1" x14ac:dyDescent="0.2">
      <c r="B6" s="316"/>
      <c r="C6" s="317"/>
      <c r="D6" s="318"/>
      <c r="E6" s="52" t="s">
        <v>27</v>
      </c>
      <c r="F6" s="52" t="s">
        <v>27</v>
      </c>
      <c r="G6" s="52" t="s">
        <v>27</v>
      </c>
      <c r="H6" s="52" t="s">
        <v>27</v>
      </c>
      <c r="I6" s="52" t="s">
        <v>27</v>
      </c>
      <c r="J6" s="52" t="s">
        <v>27</v>
      </c>
      <c r="K6" s="52" t="s">
        <v>27</v>
      </c>
      <c r="L6" s="52" t="s">
        <v>27</v>
      </c>
      <c r="M6" s="52" t="s">
        <v>27</v>
      </c>
      <c r="N6" s="52" t="s">
        <v>27</v>
      </c>
      <c r="O6" s="52" t="s">
        <v>27</v>
      </c>
      <c r="P6" s="52" t="s">
        <v>27</v>
      </c>
      <c r="Q6" s="52" t="s">
        <v>27</v>
      </c>
      <c r="R6" s="52" t="s">
        <v>27</v>
      </c>
      <c r="S6" s="52" t="s">
        <v>27</v>
      </c>
      <c r="T6" s="52" t="s">
        <v>27</v>
      </c>
      <c r="U6" s="52" t="s">
        <v>27</v>
      </c>
      <c r="V6" s="52" t="s">
        <v>27</v>
      </c>
      <c r="W6" s="52" t="s">
        <v>27</v>
      </c>
      <c r="X6" s="52" t="s">
        <v>27</v>
      </c>
      <c r="Y6" s="52" t="s">
        <v>27</v>
      </c>
      <c r="Z6" s="52" t="s">
        <v>27</v>
      </c>
      <c r="AA6" s="52" t="s">
        <v>27</v>
      </c>
      <c r="AC6" s="315"/>
    </row>
    <row r="7" spans="2:29" s="19" customFormat="1" ht="12" customHeight="1" x14ac:dyDescent="0.2">
      <c r="B7" s="483" t="s">
        <v>423</v>
      </c>
      <c r="C7" s="484"/>
      <c r="D7" s="480"/>
      <c r="E7" s="319">
        <v>1926267</v>
      </c>
      <c r="F7" s="319">
        <v>62504</v>
      </c>
      <c r="G7" s="319">
        <v>73404</v>
      </c>
      <c r="H7" s="319">
        <v>83356</v>
      </c>
      <c r="I7" s="319">
        <v>89771</v>
      </c>
      <c r="J7" s="319">
        <v>84117</v>
      </c>
      <c r="K7" s="319">
        <v>84274</v>
      </c>
      <c r="L7" s="319">
        <v>89720</v>
      </c>
      <c r="M7" s="319">
        <v>102700</v>
      </c>
      <c r="N7" s="319">
        <v>119692</v>
      </c>
      <c r="O7" s="319">
        <v>146809</v>
      </c>
      <c r="P7" s="319">
        <v>138520</v>
      </c>
      <c r="Q7" s="319">
        <v>115695</v>
      </c>
      <c r="R7" s="319">
        <v>113695</v>
      </c>
      <c r="S7" s="319">
        <v>128753</v>
      </c>
      <c r="T7" s="319">
        <v>156265</v>
      </c>
      <c r="U7" s="319">
        <v>109409</v>
      </c>
      <c r="V7" s="319">
        <v>85371</v>
      </c>
      <c r="W7" s="319">
        <v>59013</v>
      </c>
      <c r="X7" s="319">
        <v>31005</v>
      </c>
      <c r="Y7" s="319">
        <v>8929</v>
      </c>
      <c r="Z7" s="319">
        <v>1419</v>
      </c>
      <c r="AA7" s="319">
        <v>41846</v>
      </c>
      <c r="AB7" s="2"/>
      <c r="AC7" s="315"/>
    </row>
    <row r="8" spans="2:29" s="19" customFormat="1" ht="12" customHeight="1" x14ac:dyDescent="0.2">
      <c r="B8" s="481" t="s">
        <v>424</v>
      </c>
      <c r="C8" s="482"/>
      <c r="D8" s="478"/>
      <c r="E8" s="322">
        <v>1913192</v>
      </c>
      <c r="F8" s="322">
        <v>60616</v>
      </c>
      <c r="G8" s="322">
        <v>71920</v>
      </c>
      <c r="H8" s="322">
        <v>81389</v>
      </c>
      <c r="I8" s="322">
        <v>88620</v>
      </c>
      <c r="J8" s="322">
        <v>84500</v>
      </c>
      <c r="K8" s="322">
        <v>83378</v>
      </c>
      <c r="L8" s="322">
        <v>87914</v>
      </c>
      <c r="M8" s="322">
        <v>100305</v>
      </c>
      <c r="N8" s="322">
        <v>115341</v>
      </c>
      <c r="O8" s="322">
        <v>142151</v>
      </c>
      <c r="P8" s="322">
        <v>141493</v>
      </c>
      <c r="Q8" s="322">
        <v>119901</v>
      </c>
      <c r="R8" s="322">
        <v>113037</v>
      </c>
      <c r="S8" s="322">
        <v>122770</v>
      </c>
      <c r="T8" s="322">
        <v>151008</v>
      </c>
      <c r="U8" s="322">
        <v>115427</v>
      </c>
      <c r="V8" s="322">
        <v>89462</v>
      </c>
      <c r="W8" s="322">
        <v>59800</v>
      </c>
      <c r="X8" s="322">
        <v>31594</v>
      </c>
      <c r="Y8" s="322">
        <v>9297</v>
      </c>
      <c r="Z8" s="322">
        <v>1423</v>
      </c>
      <c r="AA8" s="322">
        <v>41846</v>
      </c>
      <c r="AB8" s="2"/>
      <c r="AC8" s="315"/>
    </row>
    <row r="9" spans="2:29" s="19" customFormat="1" ht="12" customHeight="1" x14ac:dyDescent="0.2">
      <c r="B9" s="481" t="s">
        <v>113</v>
      </c>
      <c r="C9" s="482"/>
      <c r="D9" s="478"/>
      <c r="E9" s="322">
        <v>1635779</v>
      </c>
      <c r="F9" s="322">
        <v>52436</v>
      </c>
      <c r="G9" s="322">
        <v>62245</v>
      </c>
      <c r="H9" s="322">
        <v>70331</v>
      </c>
      <c r="I9" s="322">
        <v>76448</v>
      </c>
      <c r="J9" s="322">
        <v>72747</v>
      </c>
      <c r="K9" s="322">
        <v>71502</v>
      </c>
      <c r="L9" s="322">
        <v>75425</v>
      </c>
      <c r="M9" s="322">
        <v>86235</v>
      </c>
      <c r="N9" s="322">
        <v>99440</v>
      </c>
      <c r="O9" s="322">
        <v>122796</v>
      </c>
      <c r="P9" s="322">
        <v>122532</v>
      </c>
      <c r="Q9" s="322">
        <v>102290</v>
      </c>
      <c r="R9" s="322">
        <v>94569</v>
      </c>
      <c r="S9" s="322">
        <v>102167</v>
      </c>
      <c r="T9" s="322">
        <v>126540</v>
      </c>
      <c r="U9" s="322">
        <v>98407</v>
      </c>
      <c r="V9" s="322">
        <v>76387</v>
      </c>
      <c r="W9" s="322">
        <v>50643</v>
      </c>
      <c r="X9" s="322">
        <v>26482</v>
      </c>
      <c r="Y9" s="322">
        <v>7760</v>
      </c>
      <c r="Z9" s="322">
        <v>1143</v>
      </c>
      <c r="AA9" s="322">
        <v>37254</v>
      </c>
      <c r="AB9" s="2"/>
      <c r="AC9" s="315"/>
    </row>
    <row r="10" spans="2:29" s="2" customFormat="1" ht="12" customHeight="1" x14ac:dyDescent="0.2">
      <c r="B10" s="323"/>
      <c r="C10" s="479" t="s">
        <v>114</v>
      </c>
      <c r="D10" s="480"/>
      <c r="E10" s="319">
        <v>328964</v>
      </c>
      <c r="F10" s="319">
        <v>10671</v>
      </c>
      <c r="G10" s="319">
        <v>12049</v>
      </c>
      <c r="H10" s="319">
        <v>13055</v>
      </c>
      <c r="I10" s="319">
        <v>14513</v>
      </c>
      <c r="J10" s="319">
        <v>14117</v>
      </c>
      <c r="K10" s="319">
        <v>13274</v>
      </c>
      <c r="L10" s="319">
        <v>14526</v>
      </c>
      <c r="M10" s="319">
        <v>16543</v>
      </c>
      <c r="N10" s="319">
        <v>18531</v>
      </c>
      <c r="O10" s="319">
        <v>22933</v>
      </c>
      <c r="P10" s="319">
        <v>23137</v>
      </c>
      <c r="Q10" s="319">
        <v>20013</v>
      </c>
      <c r="R10" s="319">
        <v>18963</v>
      </c>
      <c r="S10" s="319">
        <v>20476</v>
      </c>
      <c r="T10" s="319">
        <v>24517</v>
      </c>
      <c r="U10" s="319">
        <v>19123</v>
      </c>
      <c r="V10" s="319">
        <v>15139</v>
      </c>
      <c r="W10" s="319">
        <v>10452</v>
      </c>
      <c r="X10" s="319">
        <v>5581</v>
      </c>
      <c r="Y10" s="319">
        <v>1692</v>
      </c>
      <c r="Z10" s="319">
        <v>225</v>
      </c>
      <c r="AA10" s="319">
        <v>19434</v>
      </c>
      <c r="AC10" s="315"/>
    </row>
    <row r="11" spans="2:29" s="2" customFormat="1" ht="12" customHeight="1" x14ac:dyDescent="0.2">
      <c r="B11" s="323"/>
      <c r="C11" s="479" t="s">
        <v>115</v>
      </c>
      <c r="D11" s="480"/>
      <c r="E11" s="319">
        <v>370257</v>
      </c>
      <c r="F11" s="319">
        <v>12784</v>
      </c>
      <c r="G11" s="319">
        <v>14909</v>
      </c>
      <c r="H11" s="319">
        <v>16342</v>
      </c>
      <c r="I11" s="319">
        <v>17644</v>
      </c>
      <c r="J11" s="319">
        <v>17002</v>
      </c>
      <c r="K11" s="319">
        <v>16429</v>
      </c>
      <c r="L11" s="319">
        <v>17859</v>
      </c>
      <c r="M11" s="319">
        <v>20610</v>
      </c>
      <c r="N11" s="319">
        <v>23480</v>
      </c>
      <c r="O11" s="319">
        <v>28434</v>
      </c>
      <c r="P11" s="319">
        <v>28471</v>
      </c>
      <c r="Q11" s="319">
        <v>23137</v>
      </c>
      <c r="R11" s="319">
        <v>20540</v>
      </c>
      <c r="S11" s="319">
        <v>21718</v>
      </c>
      <c r="T11" s="319">
        <v>26874</v>
      </c>
      <c r="U11" s="319">
        <v>21573</v>
      </c>
      <c r="V11" s="319">
        <v>16779</v>
      </c>
      <c r="W11" s="319">
        <v>11103</v>
      </c>
      <c r="X11" s="319">
        <v>6012</v>
      </c>
      <c r="Y11" s="319">
        <v>1775</v>
      </c>
      <c r="Z11" s="319">
        <v>277</v>
      </c>
      <c r="AA11" s="319">
        <v>6505</v>
      </c>
      <c r="AC11" s="315"/>
    </row>
    <row r="12" spans="2:29" s="2" customFormat="1" ht="12" customHeight="1" x14ac:dyDescent="0.2">
      <c r="B12" s="324"/>
      <c r="C12" s="479" t="s">
        <v>116</v>
      </c>
      <c r="D12" s="480"/>
      <c r="E12" s="319">
        <v>102749</v>
      </c>
      <c r="F12" s="319">
        <v>2300</v>
      </c>
      <c r="G12" s="319">
        <v>3043</v>
      </c>
      <c r="H12" s="319">
        <v>3820</v>
      </c>
      <c r="I12" s="319">
        <v>4261</v>
      </c>
      <c r="J12" s="319">
        <v>4584</v>
      </c>
      <c r="K12" s="319">
        <v>3605</v>
      </c>
      <c r="L12" s="319">
        <v>3624</v>
      </c>
      <c r="M12" s="319">
        <v>4412</v>
      </c>
      <c r="N12" s="319">
        <v>5328</v>
      </c>
      <c r="O12" s="319">
        <v>7318</v>
      </c>
      <c r="P12" s="319">
        <v>7844</v>
      </c>
      <c r="Q12" s="319">
        <v>7053</v>
      </c>
      <c r="R12" s="319">
        <v>6784</v>
      </c>
      <c r="S12" s="319">
        <v>7087</v>
      </c>
      <c r="T12" s="319">
        <v>9404</v>
      </c>
      <c r="U12" s="319">
        <v>8034</v>
      </c>
      <c r="V12" s="319">
        <v>6411</v>
      </c>
      <c r="W12" s="319">
        <v>4249</v>
      </c>
      <c r="X12" s="319">
        <v>2075</v>
      </c>
      <c r="Y12" s="319">
        <v>553</v>
      </c>
      <c r="Z12" s="319">
        <v>79</v>
      </c>
      <c r="AA12" s="319">
        <v>881</v>
      </c>
      <c r="AC12" s="315"/>
    </row>
    <row r="13" spans="2:29" s="2" customFormat="1" ht="12" customHeight="1" x14ac:dyDescent="0.2">
      <c r="B13" s="324"/>
      <c r="C13" s="479" t="s">
        <v>117</v>
      </c>
      <c r="D13" s="480"/>
      <c r="E13" s="319">
        <v>210888</v>
      </c>
      <c r="F13" s="319">
        <v>7800</v>
      </c>
      <c r="G13" s="319">
        <v>8841</v>
      </c>
      <c r="H13" s="319">
        <v>9719</v>
      </c>
      <c r="I13" s="319">
        <v>10518</v>
      </c>
      <c r="J13" s="319">
        <v>10866</v>
      </c>
      <c r="K13" s="319">
        <v>11072</v>
      </c>
      <c r="L13" s="319">
        <v>11114</v>
      </c>
      <c r="M13" s="319">
        <v>12159</v>
      </c>
      <c r="N13" s="319">
        <v>13931</v>
      </c>
      <c r="O13" s="319">
        <v>16768</v>
      </c>
      <c r="P13" s="319">
        <v>16199</v>
      </c>
      <c r="Q13" s="319">
        <v>13087</v>
      </c>
      <c r="R13" s="319">
        <v>11422</v>
      </c>
      <c r="S13" s="319">
        <v>11818</v>
      </c>
      <c r="T13" s="319">
        <v>14016</v>
      </c>
      <c r="U13" s="319">
        <v>10801</v>
      </c>
      <c r="V13" s="319">
        <v>8237</v>
      </c>
      <c r="W13" s="319">
        <v>5420</v>
      </c>
      <c r="X13" s="319">
        <v>2677</v>
      </c>
      <c r="Y13" s="319">
        <v>736</v>
      </c>
      <c r="Z13" s="319">
        <v>115</v>
      </c>
      <c r="AA13" s="319">
        <v>3572</v>
      </c>
      <c r="AC13" s="315"/>
    </row>
    <row r="14" spans="2:29" s="2" customFormat="1" ht="12" customHeight="1" x14ac:dyDescent="0.2">
      <c r="B14" s="324"/>
      <c r="C14" s="479" t="s">
        <v>118</v>
      </c>
      <c r="D14" s="480"/>
      <c r="E14" s="319">
        <v>221283</v>
      </c>
      <c r="F14" s="319">
        <v>8138</v>
      </c>
      <c r="G14" s="319">
        <v>9551</v>
      </c>
      <c r="H14" s="319">
        <v>10758</v>
      </c>
      <c r="I14" s="319">
        <v>10939</v>
      </c>
      <c r="J14" s="319">
        <v>10309</v>
      </c>
      <c r="K14" s="319">
        <v>11049</v>
      </c>
      <c r="L14" s="319">
        <v>11722</v>
      </c>
      <c r="M14" s="319">
        <v>12846</v>
      </c>
      <c r="N14" s="319">
        <v>15027</v>
      </c>
      <c r="O14" s="319">
        <v>17611</v>
      </c>
      <c r="P14" s="319">
        <v>17108</v>
      </c>
      <c r="Q14" s="319">
        <v>13155</v>
      </c>
      <c r="R14" s="319">
        <v>10868</v>
      </c>
      <c r="S14" s="319">
        <v>12000</v>
      </c>
      <c r="T14" s="319">
        <v>15905</v>
      </c>
      <c r="U14" s="319">
        <v>12863</v>
      </c>
      <c r="V14" s="319">
        <v>8999</v>
      </c>
      <c r="W14" s="319">
        <v>5409</v>
      </c>
      <c r="X14" s="319">
        <v>2549</v>
      </c>
      <c r="Y14" s="319">
        <v>777</v>
      </c>
      <c r="Z14" s="319">
        <v>126</v>
      </c>
      <c r="AA14" s="319">
        <v>3574</v>
      </c>
      <c r="AC14" s="315"/>
    </row>
    <row r="15" spans="2:29" s="2" customFormat="1" ht="12" customHeight="1" x14ac:dyDescent="0.2">
      <c r="B15" s="324"/>
      <c r="C15" s="479" t="s">
        <v>119</v>
      </c>
      <c r="D15" s="480"/>
      <c r="E15" s="319">
        <v>44078</v>
      </c>
      <c r="F15" s="319">
        <v>1124</v>
      </c>
      <c r="G15" s="319">
        <v>1508</v>
      </c>
      <c r="H15" s="319">
        <v>1706</v>
      </c>
      <c r="I15" s="319">
        <v>2076</v>
      </c>
      <c r="J15" s="319">
        <v>1542</v>
      </c>
      <c r="K15" s="319">
        <v>1605</v>
      </c>
      <c r="L15" s="319">
        <v>1739</v>
      </c>
      <c r="M15" s="319">
        <v>2219</v>
      </c>
      <c r="N15" s="319">
        <v>2383</v>
      </c>
      <c r="O15" s="319">
        <v>3071</v>
      </c>
      <c r="P15" s="319">
        <v>3146</v>
      </c>
      <c r="Q15" s="319">
        <v>2947</v>
      </c>
      <c r="R15" s="319">
        <v>3101</v>
      </c>
      <c r="S15" s="319">
        <v>3484</v>
      </c>
      <c r="T15" s="319">
        <v>3803</v>
      </c>
      <c r="U15" s="319">
        <v>2779</v>
      </c>
      <c r="V15" s="319">
        <v>2372</v>
      </c>
      <c r="W15" s="319">
        <v>1771</v>
      </c>
      <c r="X15" s="319">
        <v>1005</v>
      </c>
      <c r="Y15" s="319">
        <v>277</v>
      </c>
      <c r="Z15" s="319">
        <v>25</v>
      </c>
      <c r="AA15" s="319">
        <v>395</v>
      </c>
      <c r="AC15" s="315"/>
    </row>
    <row r="16" spans="2:29" s="2" customFormat="1" ht="12" customHeight="1" x14ac:dyDescent="0.2">
      <c r="B16" s="324"/>
      <c r="C16" s="479" t="s">
        <v>120</v>
      </c>
      <c r="D16" s="480"/>
      <c r="E16" s="319">
        <v>74385</v>
      </c>
      <c r="F16" s="319">
        <v>2057</v>
      </c>
      <c r="G16" s="319">
        <v>2687</v>
      </c>
      <c r="H16" s="319">
        <v>3262</v>
      </c>
      <c r="I16" s="319">
        <v>3481</v>
      </c>
      <c r="J16" s="319">
        <v>3316</v>
      </c>
      <c r="K16" s="319">
        <v>3401</v>
      </c>
      <c r="L16" s="319">
        <v>3445</v>
      </c>
      <c r="M16" s="319">
        <v>3907</v>
      </c>
      <c r="N16" s="319">
        <v>4638</v>
      </c>
      <c r="O16" s="319">
        <v>6105</v>
      </c>
      <c r="P16" s="319">
        <v>5933</v>
      </c>
      <c r="Q16" s="319">
        <v>4817</v>
      </c>
      <c r="R16" s="319">
        <v>4381</v>
      </c>
      <c r="S16" s="319">
        <v>4713</v>
      </c>
      <c r="T16" s="319">
        <v>5832</v>
      </c>
      <c r="U16" s="319">
        <v>4758</v>
      </c>
      <c r="V16" s="319">
        <v>3421</v>
      </c>
      <c r="W16" s="319">
        <v>2128</v>
      </c>
      <c r="X16" s="319">
        <v>1056</v>
      </c>
      <c r="Y16" s="319">
        <v>293</v>
      </c>
      <c r="Z16" s="319">
        <v>42</v>
      </c>
      <c r="AA16" s="319">
        <v>712</v>
      </c>
      <c r="AC16" s="315"/>
    </row>
    <row r="17" spans="2:29" s="2" customFormat="1" ht="12" customHeight="1" x14ac:dyDescent="0.2">
      <c r="B17" s="324"/>
      <c r="C17" s="479" t="s">
        <v>121</v>
      </c>
      <c r="D17" s="480"/>
      <c r="E17" s="319">
        <v>72703</v>
      </c>
      <c r="F17" s="319">
        <v>1933</v>
      </c>
      <c r="G17" s="319">
        <v>2381</v>
      </c>
      <c r="H17" s="319">
        <v>2852</v>
      </c>
      <c r="I17" s="319">
        <v>3114</v>
      </c>
      <c r="J17" s="319">
        <v>2612</v>
      </c>
      <c r="K17" s="319">
        <v>2805</v>
      </c>
      <c r="L17" s="319">
        <v>2861</v>
      </c>
      <c r="M17" s="319">
        <v>3485</v>
      </c>
      <c r="N17" s="319">
        <v>4156</v>
      </c>
      <c r="O17" s="319">
        <v>4998</v>
      </c>
      <c r="P17" s="319">
        <v>4956</v>
      </c>
      <c r="Q17" s="319">
        <v>4576</v>
      </c>
      <c r="R17" s="319">
        <v>5096</v>
      </c>
      <c r="S17" s="319">
        <v>5761</v>
      </c>
      <c r="T17" s="319">
        <v>6887</v>
      </c>
      <c r="U17" s="319">
        <v>4795</v>
      </c>
      <c r="V17" s="319">
        <v>4062</v>
      </c>
      <c r="W17" s="319">
        <v>2777</v>
      </c>
      <c r="X17" s="319">
        <v>1583</v>
      </c>
      <c r="Y17" s="319">
        <v>420</v>
      </c>
      <c r="Z17" s="319">
        <v>56</v>
      </c>
      <c r="AA17" s="319">
        <v>537</v>
      </c>
      <c r="AC17" s="315"/>
    </row>
    <row r="18" spans="2:29" s="2" customFormat="1" ht="12" customHeight="1" x14ac:dyDescent="0.2">
      <c r="B18" s="324"/>
      <c r="C18" s="479" t="s">
        <v>122</v>
      </c>
      <c r="D18" s="480"/>
      <c r="E18" s="319">
        <v>61920</v>
      </c>
      <c r="F18" s="319">
        <v>1649</v>
      </c>
      <c r="G18" s="319">
        <v>2091</v>
      </c>
      <c r="H18" s="319">
        <v>2606</v>
      </c>
      <c r="I18" s="319">
        <v>2928</v>
      </c>
      <c r="J18" s="319">
        <v>2624</v>
      </c>
      <c r="K18" s="319">
        <v>2581</v>
      </c>
      <c r="L18" s="319">
        <v>2617</v>
      </c>
      <c r="M18" s="319">
        <v>3046</v>
      </c>
      <c r="N18" s="319">
        <v>3539</v>
      </c>
      <c r="O18" s="319">
        <v>4643</v>
      </c>
      <c r="P18" s="319">
        <v>4633</v>
      </c>
      <c r="Q18" s="319">
        <v>3978</v>
      </c>
      <c r="R18" s="319">
        <v>3871</v>
      </c>
      <c r="S18" s="319">
        <v>4383</v>
      </c>
      <c r="T18" s="319">
        <v>5645</v>
      </c>
      <c r="U18" s="319">
        <v>3974</v>
      </c>
      <c r="V18" s="319">
        <v>3168</v>
      </c>
      <c r="W18" s="319">
        <v>2066</v>
      </c>
      <c r="X18" s="319">
        <v>1120</v>
      </c>
      <c r="Y18" s="319">
        <v>300</v>
      </c>
      <c r="Z18" s="319">
        <v>53</v>
      </c>
      <c r="AA18" s="319">
        <v>405</v>
      </c>
      <c r="AC18" s="315"/>
    </row>
    <row r="19" spans="2:29" s="2" customFormat="1" ht="12" customHeight="1" x14ac:dyDescent="0.2">
      <c r="B19" s="324"/>
      <c r="C19" s="479" t="s">
        <v>123</v>
      </c>
      <c r="D19" s="480"/>
      <c r="E19" s="319">
        <v>46096</v>
      </c>
      <c r="F19" s="319">
        <v>1140</v>
      </c>
      <c r="G19" s="319">
        <v>1599</v>
      </c>
      <c r="H19" s="319">
        <v>1929</v>
      </c>
      <c r="I19" s="319">
        <v>2136</v>
      </c>
      <c r="J19" s="319">
        <v>1760</v>
      </c>
      <c r="K19" s="319">
        <v>1786</v>
      </c>
      <c r="L19" s="319">
        <v>1801</v>
      </c>
      <c r="M19" s="319">
        <v>2067</v>
      </c>
      <c r="N19" s="319">
        <v>2479</v>
      </c>
      <c r="O19" s="319">
        <v>3304</v>
      </c>
      <c r="P19" s="319">
        <v>3275</v>
      </c>
      <c r="Q19" s="319">
        <v>2953</v>
      </c>
      <c r="R19" s="319">
        <v>3116</v>
      </c>
      <c r="S19" s="319">
        <v>3558</v>
      </c>
      <c r="T19" s="319">
        <v>4248</v>
      </c>
      <c r="U19" s="319">
        <v>3024</v>
      </c>
      <c r="V19" s="319">
        <v>2529</v>
      </c>
      <c r="W19" s="319">
        <v>1726</v>
      </c>
      <c r="X19" s="319">
        <v>1021</v>
      </c>
      <c r="Y19" s="319">
        <v>332</v>
      </c>
      <c r="Z19" s="319">
        <v>40</v>
      </c>
      <c r="AA19" s="325">
        <v>273</v>
      </c>
      <c r="AC19" s="315"/>
    </row>
    <row r="20" spans="2:29" s="2" customFormat="1" ht="12" customHeight="1" x14ac:dyDescent="0.2">
      <c r="B20" s="324"/>
      <c r="C20" s="479" t="s">
        <v>124</v>
      </c>
      <c r="D20" s="480"/>
      <c r="E20" s="319">
        <v>53545</v>
      </c>
      <c r="F20" s="319">
        <v>1302</v>
      </c>
      <c r="G20" s="319">
        <v>1713</v>
      </c>
      <c r="H20" s="319">
        <v>2109</v>
      </c>
      <c r="I20" s="319">
        <v>2320</v>
      </c>
      <c r="J20" s="319">
        <v>1876</v>
      </c>
      <c r="K20" s="319">
        <v>1899</v>
      </c>
      <c r="L20" s="319">
        <v>2034</v>
      </c>
      <c r="M20" s="319">
        <v>2417</v>
      </c>
      <c r="N20" s="319">
        <v>2843</v>
      </c>
      <c r="O20" s="319">
        <v>3750</v>
      </c>
      <c r="P20" s="319">
        <v>4050</v>
      </c>
      <c r="Q20" s="319">
        <v>3627</v>
      </c>
      <c r="R20" s="319">
        <v>3589</v>
      </c>
      <c r="S20" s="319">
        <v>4033</v>
      </c>
      <c r="T20" s="319">
        <v>5332</v>
      </c>
      <c r="U20" s="319">
        <v>3700</v>
      </c>
      <c r="V20" s="319">
        <v>3025</v>
      </c>
      <c r="W20" s="319">
        <v>2061</v>
      </c>
      <c r="X20" s="319">
        <v>1101</v>
      </c>
      <c r="Y20" s="319">
        <v>390</v>
      </c>
      <c r="Z20" s="319">
        <v>66</v>
      </c>
      <c r="AA20" s="325">
        <v>308</v>
      </c>
      <c r="AC20" s="315"/>
    </row>
    <row r="21" spans="2:29" s="2" customFormat="1" ht="12" customHeight="1" x14ac:dyDescent="0.2">
      <c r="B21" s="324"/>
      <c r="C21" s="479" t="s">
        <v>125</v>
      </c>
      <c r="D21" s="480"/>
      <c r="E21" s="319">
        <v>48911</v>
      </c>
      <c r="F21" s="319">
        <v>1538</v>
      </c>
      <c r="G21" s="319">
        <v>1873</v>
      </c>
      <c r="H21" s="319">
        <v>2173</v>
      </c>
      <c r="I21" s="319">
        <v>2518</v>
      </c>
      <c r="J21" s="319">
        <v>2139</v>
      </c>
      <c r="K21" s="319">
        <v>1996</v>
      </c>
      <c r="L21" s="319">
        <v>2083</v>
      </c>
      <c r="M21" s="319">
        <v>2524</v>
      </c>
      <c r="N21" s="319">
        <v>3105</v>
      </c>
      <c r="O21" s="319">
        <v>3861</v>
      </c>
      <c r="P21" s="319">
        <v>3780</v>
      </c>
      <c r="Q21" s="319">
        <v>2947</v>
      </c>
      <c r="R21" s="319">
        <v>2838</v>
      </c>
      <c r="S21" s="319">
        <v>3136</v>
      </c>
      <c r="T21" s="319">
        <v>4077</v>
      </c>
      <c r="U21" s="319">
        <v>2983</v>
      </c>
      <c r="V21" s="319">
        <v>2245</v>
      </c>
      <c r="W21" s="319">
        <v>1481</v>
      </c>
      <c r="X21" s="319">
        <v>702</v>
      </c>
      <c r="Y21" s="319">
        <v>215</v>
      </c>
      <c r="Z21" s="319">
        <v>39</v>
      </c>
      <c r="AA21" s="325">
        <v>658</v>
      </c>
      <c r="AC21" s="315"/>
    </row>
    <row r="22" spans="2:29" s="19" customFormat="1" ht="12" customHeight="1" x14ac:dyDescent="0.2">
      <c r="B22" s="481" t="s">
        <v>126</v>
      </c>
      <c r="C22" s="482"/>
      <c r="D22" s="478"/>
      <c r="E22" s="322">
        <v>277413</v>
      </c>
      <c r="F22" s="322">
        <v>8180</v>
      </c>
      <c r="G22" s="322">
        <v>9675</v>
      </c>
      <c r="H22" s="322">
        <v>11058</v>
      </c>
      <c r="I22" s="322">
        <v>12172</v>
      </c>
      <c r="J22" s="322">
        <v>11753</v>
      </c>
      <c r="K22" s="322">
        <v>11876</v>
      </c>
      <c r="L22" s="322">
        <v>12489</v>
      </c>
      <c r="M22" s="322">
        <v>14070</v>
      </c>
      <c r="N22" s="322">
        <v>15901</v>
      </c>
      <c r="O22" s="322">
        <v>19355</v>
      </c>
      <c r="P22" s="322">
        <v>18961</v>
      </c>
      <c r="Q22" s="322">
        <v>17611</v>
      </c>
      <c r="R22" s="322">
        <v>18468</v>
      </c>
      <c r="S22" s="322">
        <v>20603</v>
      </c>
      <c r="T22" s="322">
        <v>24468</v>
      </c>
      <c r="U22" s="322">
        <v>17020</v>
      </c>
      <c r="V22" s="322">
        <v>13075</v>
      </c>
      <c r="W22" s="322">
        <v>9157</v>
      </c>
      <c r="X22" s="322">
        <v>5112</v>
      </c>
      <c r="Y22" s="322">
        <v>1537</v>
      </c>
      <c r="Z22" s="322">
        <v>280</v>
      </c>
      <c r="AA22" s="322">
        <v>4592</v>
      </c>
      <c r="AB22" s="2"/>
      <c r="AC22" s="315"/>
    </row>
    <row r="23" spans="2:29" s="19" customFormat="1" ht="12" customHeight="1" x14ac:dyDescent="0.2">
      <c r="B23" s="326"/>
      <c r="C23" s="477" t="s">
        <v>127</v>
      </c>
      <c r="D23" s="478"/>
      <c r="E23" s="322">
        <v>36550</v>
      </c>
      <c r="F23" s="322">
        <v>1678</v>
      </c>
      <c r="G23" s="322">
        <v>1817</v>
      </c>
      <c r="H23" s="322">
        <v>1800</v>
      </c>
      <c r="I23" s="322">
        <v>1852</v>
      </c>
      <c r="J23" s="322">
        <v>1677</v>
      </c>
      <c r="K23" s="322">
        <v>1729</v>
      </c>
      <c r="L23" s="322">
        <v>2055</v>
      </c>
      <c r="M23" s="322">
        <v>2352</v>
      </c>
      <c r="N23" s="322">
        <v>2626</v>
      </c>
      <c r="O23" s="322">
        <v>2890</v>
      </c>
      <c r="P23" s="322">
        <v>2615</v>
      </c>
      <c r="Q23" s="322">
        <v>2035</v>
      </c>
      <c r="R23" s="322">
        <v>2063</v>
      </c>
      <c r="S23" s="322">
        <v>2226</v>
      </c>
      <c r="T23" s="322">
        <v>2450</v>
      </c>
      <c r="U23" s="322">
        <v>1785</v>
      </c>
      <c r="V23" s="322">
        <v>1342</v>
      </c>
      <c r="W23" s="322">
        <v>847</v>
      </c>
      <c r="X23" s="322">
        <v>460</v>
      </c>
      <c r="Y23" s="322">
        <v>124</v>
      </c>
      <c r="Z23" s="322">
        <v>19</v>
      </c>
      <c r="AA23" s="322">
        <v>108</v>
      </c>
      <c r="AB23" s="2"/>
      <c r="AC23" s="315"/>
    </row>
    <row r="24" spans="2:29" s="2" customFormat="1" ht="12" customHeight="1" x14ac:dyDescent="0.2">
      <c r="B24" s="324"/>
      <c r="C24" s="327"/>
      <c r="D24" s="328" t="s">
        <v>128</v>
      </c>
      <c r="E24" s="319">
        <v>14209</v>
      </c>
      <c r="F24" s="319">
        <v>540</v>
      </c>
      <c r="G24" s="319">
        <v>647</v>
      </c>
      <c r="H24" s="319">
        <v>623</v>
      </c>
      <c r="I24" s="319">
        <v>714</v>
      </c>
      <c r="J24" s="319">
        <v>751</v>
      </c>
      <c r="K24" s="319">
        <v>708</v>
      </c>
      <c r="L24" s="319">
        <v>742</v>
      </c>
      <c r="M24" s="319">
        <v>815</v>
      </c>
      <c r="N24" s="319">
        <v>958</v>
      </c>
      <c r="O24" s="319">
        <v>1074</v>
      </c>
      <c r="P24" s="319">
        <v>1035</v>
      </c>
      <c r="Q24" s="319">
        <v>814</v>
      </c>
      <c r="R24" s="319">
        <v>840</v>
      </c>
      <c r="S24" s="319">
        <v>922</v>
      </c>
      <c r="T24" s="319">
        <v>1071</v>
      </c>
      <c r="U24" s="319">
        <v>714</v>
      </c>
      <c r="V24" s="319">
        <v>548</v>
      </c>
      <c r="W24" s="319">
        <v>372</v>
      </c>
      <c r="X24" s="319">
        <v>201</v>
      </c>
      <c r="Y24" s="319">
        <v>56</v>
      </c>
      <c r="Z24" s="319">
        <v>7</v>
      </c>
      <c r="AA24" s="325">
        <v>57</v>
      </c>
      <c r="AC24" s="315"/>
    </row>
    <row r="25" spans="2:29" s="2" customFormat="1" ht="12" customHeight="1" x14ac:dyDescent="0.2">
      <c r="B25" s="324"/>
      <c r="C25" s="327"/>
      <c r="D25" s="328" t="s">
        <v>129</v>
      </c>
      <c r="E25" s="319">
        <v>22341</v>
      </c>
      <c r="F25" s="319">
        <v>1138</v>
      </c>
      <c r="G25" s="319">
        <v>1170</v>
      </c>
      <c r="H25" s="319">
        <v>1177</v>
      </c>
      <c r="I25" s="319">
        <v>1138</v>
      </c>
      <c r="J25" s="319">
        <v>926</v>
      </c>
      <c r="K25" s="319">
        <v>1021</v>
      </c>
      <c r="L25" s="319">
        <v>1313</v>
      </c>
      <c r="M25" s="319">
        <v>1537</v>
      </c>
      <c r="N25" s="319">
        <v>1668</v>
      </c>
      <c r="O25" s="319">
        <v>1816</v>
      </c>
      <c r="P25" s="319">
        <v>1580</v>
      </c>
      <c r="Q25" s="319">
        <v>1221</v>
      </c>
      <c r="R25" s="319">
        <v>1223</v>
      </c>
      <c r="S25" s="319">
        <v>1304</v>
      </c>
      <c r="T25" s="319">
        <v>1379</v>
      </c>
      <c r="U25" s="319">
        <v>1071</v>
      </c>
      <c r="V25" s="319">
        <v>794</v>
      </c>
      <c r="W25" s="319">
        <v>475</v>
      </c>
      <c r="X25" s="319">
        <v>259</v>
      </c>
      <c r="Y25" s="319">
        <v>68</v>
      </c>
      <c r="Z25" s="319">
        <v>12</v>
      </c>
      <c r="AA25" s="319">
        <v>51</v>
      </c>
      <c r="AC25" s="315"/>
    </row>
    <row r="26" spans="2:29" s="19" customFormat="1" ht="12" customHeight="1" x14ac:dyDescent="0.2">
      <c r="B26" s="326"/>
      <c r="C26" s="477" t="s">
        <v>130</v>
      </c>
      <c r="D26" s="478"/>
      <c r="E26" s="329">
        <v>2620</v>
      </c>
      <c r="F26" s="329">
        <v>45</v>
      </c>
      <c r="G26" s="329">
        <v>59</v>
      </c>
      <c r="H26" s="329">
        <v>65</v>
      </c>
      <c r="I26" s="329">
        <v>52</v>
      </c>
      <c r="J26" s="329">
        <v>64</v>
      </c>
      <c r="K26" s="329">
        <v>87</v>
      </c>
      <c r="L26" s="329">
        <v>72</v>
      </c>
      <c r="M26" s="329">
        <v>87</v>
      </c>
      <c r="N26" s="329">
        <v>91</v>
      </c>
      <c r="O26" s="329">
        <v>124</v>
      </c>
      <c r="P26" s="329">
        <v>114</v>
      </c>
      <c r="Q26" s="329">
        <v>127</v>
      </c>
      <c r="R26" s="329">
        <v>180</v>
      </c>
      <c r="S26" s="329">
        <v>257</v>
      </c>
      <c r="T26" s="329">
        <v>333</v>
      </c>
      <c r="U26" s="329">
        <v>213</v>
      </c>
      <c r="V26" s="329">
        <v>261</v>
      </c>
      <c r="W26" s="329">
        <v>229</v>
      </c>
      <c r="X26" s="329">
        <v>121</v>
      </c>
      <c r="Y26" s="329">
        <v>34</v>
      </c>
      <c r="Z26" s="329">
        <v>5</v>
      </c>
      <c r="AA26" s="325" t="s">
        <v>29</v>
      </c>
      <c r="AB26" s="2"/>
      <c r="AC26" s="315"/>
    </row>
    <row r="27" spans="2:29" s="2" customFormat="1" ht="12" customHeight="1" x14ac:dyDescent="0.2">
      <c r="B27" s="324"/>
      <c r="C27" s="327"/>
      <c r="D27" s="328" t="s">
        <v>131</v>
      </c>
      <c r="E27" s="319">
        <v>1070</v>
      </c>
      <c r="F27" s="319">
        <v>32</v>
      </c>
      <c r="G27" s="319">
        <v>43</v>
      </c>
      <c r="H27" s="319">
        <v>38</v>
      </c>
      <c r="I27" s="319">
        <v>29</v>
      </c>
      <c r="J27" s="319">
        <v>39</v>
      </c>
      <c r="K27" s="319">
        <v>51</v>
      </c>
      <c r="L27" s="319">
        <v>36</v>
      </c>
      <c r="M27" s="319">
        <v>49</v>
      </c>
      <c r="N27" s="319">
        <v>54</v>
      </c>
      <c r="O27" s="319">
        <v>58</v>
      </c>
      <c r="P27" s="319">
        <v>46</v>
      </c>
      <c r="Q27" s="319">
        <v>41</v>
      </c>
      <c r="R27" s="319">
        <v>66</v>
      </c>
      <c r="S27" s="319">
        <v>88</v>
      </c>
      <c r="T27" s="319">
        <v>111</v>
      </c>
      <c r="U27" s="319">
        <v>68</v>
      </c>
      <c r="V27" s="319">
        <v>78</v>
      </c>
      <c r="W27" s="319">
        <v>81</v>
      </c>
      <c r="X27" s="319">
        <v>48</v>
      </c>
      <c r="Y27" s="319">
        <v>13</v>
      </c>
      <c r="Z27" s="325">
        <v>1</v>
      </c>
      <c r="AA27" s="325" t="s">
        <v>29</v>
      </c>
      <c r="AC27" s="315"/>
    </row>
    <row r="28" spans="2:29" s="2" customFormat="1" ht="12" customHeight="1" x14ac:dyDescent="0.2">
      <c r="B28" s="324"/>
      <c r="C28" s="327"/>
      <c r="D28" s="328" t="s">
        <v>303</v>
      </c>
      <c r="E28" s="319">
        <v>1550</v>
      </c>
      <c r="F28" s="319">
        <v>13</v>
      </c>
      <c r="G28" s="319">
        <v>16</v>
      </c>
      <c r="H28" s="319">
        <v>27</v>
      </c>
      <c r="I28" s="319">
        <v>23</v>
      </c>
      <c r="J28" s="319">
        <v>25</v>
      </c>
      <c r="K28" s="319">
        <v>36</v>
      </c>
      <c r="L28" s="319">
        <v>36</v>
      </c>
      <c r="M28" s="319">
        <v>38</v>
      </c>
      <c r="N28" s="319">
        <v>37</v>
      </c>
      <c r="O28" s="319">
        <v>66</v>
      </c>
      <c r="P28" s="319">
        <v>68</v>
      </c>
      <c r="Q28" s="319">
        <v>86</v>
      </c>
      <c r="R28" s="319">
        <v>114</v>
      </c>
      <c r="S28" s="319">
        <v>169</v>
      </c>
      <c r="T28" s="319">
        <v>222</v>
      </c>
      <c r="U28" s="319">
        <v>145</v>
      </c>
      <c r="V28" s="319">
        <v>183</v>
      </c>
      <c r="W28" s="319">
        <v>148</v>
      </c>
      <c r="X28" s="319">
        <v>73</v>
      </c>
      <c r="Y28" s="319">
        <v>21</v>
      </c>
      <c r="Z28" s="319">
        <v>4</v>
      </c>
      <c r="AA28" s="325" t="s">
        <v>29</v>
      </c>
      <c r="AC28" s="315"/>
    </row>
    <row r="29" spans="2:29" s="2" customFormat="1" ht="12" customHeight="1" x14ac:dyDescent="0.2">
      <c r="B29" s="324"/>
      <c r="C29" s="477" t="s">
        <v>133</v>
      </c>
      <c r="D29" s="478"/>
      <c r="E29" s="322">
        <v>19787</v>
      </c>
      <c r="F29" s="322">
        <v>387</v>
      </c>
      <c r="G29" s="322">
        <v>512</v>
      </c>
      <c r="H29" s="322">
        <v>650</v>
      </c>
      <c r="I29" s="322">
        <v>708</v>
      </c>
      <c r="J29" s="322">
        <v>556</v>
      </c>
      <c r="K29" s="322">
        <v>574</v>
      </c>
      <c r="L29" s="322">
        <v>649</v>
      </c>
      <c r="M29" s="322">
        <v>802</v>
      </c>
      <c r="N29" s="322">
        <v>893</v>
      </c>
      <c r="O29" s="322">
        <v>1201</v>
      </c>
      <c r="P29" s="322">
        <v>1181</v>
      </c>
      <c r="Q29" s="322">
        <v>1287</v>
      </c>
      <c r="R29" s="322">
        <v>1484</v>
      </c>
      <c r="S29" s="322">
        <v>1869</v>
      </c>
      <c r="T29" s="322">
        <v>2174</v>
      </c>
      <c r="U29" s="322">
        <v>1416</v>
      </c>
      <c r="V29" s="322">
        <v>1373</v>
      </c>
      <c r="W29" s="322">
        <v>1002</v>
      </c>
      <c r="X29" s="322">
        <v>575</v>
      </c>
      <c r="Y29" s="322">
        <v>175</v>
      </c>
      <c r="Z29" s="322">
        <v>21</v>
      </c>
      <c r="AA29" s="329">
        <v>298</v>
      </c>
      <c r="AC29" s="315"/>
    </row>
    <row r="30" spans="2:29" s="2" customFormat="1" ht="12" customHeight="1" x14ac:dyDescent="0.2">
      <c r="B30" s="324"/>
      <c r="C30" s="327"/>
      <c r="D30" s="328" t="s">
        <v>134</v>
      </c>
      <c r="E30" s="319">
        <v>6135</v>
      </c>
      <c r="F30" s="319">
        <v>64</v>
      </c>
      <c r="G30" s="319">
        <v>98</v>
      </c>
      <c r="H30" s="319">
        <v>131</v>
      </c>
      <c r="I30" s="319">
        <v>169</v>
      </c>
      <c r="J30" s="319">
        <v>127</v>
      </c>
      <c r="K30" s="319">
        <v>136</v>
      </c>
      <c r="L30" s="319">
        <v>163</v>
      </c>
      <c r="M30" s="319">
        <v>196</v>
      </c>
      <c r="N30" s="319">
        <v>208</v>
      </c>
      <c r="O30" s="319">
        <v>283</v>
      </c>
      <c r="P30" s="319">
        <v>334</v>
      </c>
      <c r="Q30" s="319">
        <v>435</v>
      </c>
      <c r="R30" s="319">
        <v>541</v>
      </c>
      <c r="S30" s="319">
        <v>625</v>
      </c>
      <c r="T30" s="319">
        <v>779</v>
      </c>
      <c r="U30" s="319">
        <v>536</v>
      </c>
      <c r="V30" s="319">
        <v>566</v>
      </c>
      <c r="W30" s="319">
        <v>432</v>
      </c>
      <c r="X30" s="319">
        <v>239</v>
      </c>
      <c r="Y30" s="319">
        <v>66</v>
      </c>
      <c r="Z30" s="319">
        <v>7</v>
      </c>
      <c r="AA30" s="325" t="s">
        <v>29</v>
      </c>
      <c r="AC30" s="315"/>
    </row>
    <row r="31" spans="2:29" s="2" customFormat="1" ht="12" customHeight="1" x14ac:dyDescent="0.2">
      <c r="B31" s="324"/>
      <c r="C31" s="327"/>
      <c r="D31" s="328" t="s">
        <v>135</v>
      </c>
      <c r="E31" s="319">
        <v>1472</v>
      </c>
      <c r="F31" s="319">
        <v>9</v>
      </c>
      <c r="G31" s="319">
        <v>6</v>
      </c>
      <c r="H31" s="319">
        <v>22</v>
      </c>
      <c r="I31" s="319">
        <v>15</v>
      </c>
      <c r="J31" s="319">
        <v>13</v>
      </c>
      <c r="K31" s="319">
        <v>26</v>
      </c>
      <c r="L31" s="319">
        <v>29</v>
      </c>
      <c r="M31" s="319">
        <v>33</v>
      </c>
      <c r="N31" s="319">
        <v>28</v>
      </c>
      <c r="O31" s="319">
        <v>36</v>
      </c>
      <c r="P31" s="319">
        <v>65</v>
      </c>
      <c r="Q31" s="319">
        <v>82</v>
      </c>
      <c r="R31" s="319">
        <v>104</v>
      </c>
      <c r="S31" s="319">
        <v>189</v>
      </c>
      <c r="T31" s="319">
        <v>173</v>
      </c>
      <c r="U31" s="319">
        <v>133</v>
      </c>
      <c r="V31" s="319">
        <v>195</v>
      </c>
      <c r="W31" s="319">
        <v>170</v>
      </c>
      <c r="X31" s="319">
        <v>102</v>
      </c>
      <c r="Y31" s="319">
        <v>39</v>
      </c>
      <c r="Z31" s="325">
        <v>3</v>
      </c>
      <c r="AA31" s="325" t="s">
        <v>29</v>
      </c>
      <c r="AC31" s="315"/>
    </row>
    <row r="32" spans="2:29" s="2" customFormat="1" ht="12" customHeight="1" x14ac:dyDescent="0.2">
      <c r="B32" s="324"/>
      <c r="C32" s="327"/>
      <c r="D32" s="328" t="s">
        <v>136</v>
      </c>
      <c r="E32" s="319">
        <v>12180</v>
      </c>
      <c r="F32" s="319">
        <v>314</v>
      </c>
      <c r="G32" s="319">
        <v>408</v>
      </c>
      <c r="H32" s="319">
        <v>497</v>
      </c>
      <c r="I32" s="319">
        <v>524</v>
      </c>
      <c r="J32" s="319">
        <v>416</v>
      </c>
      <c r="K32" s="319">
        <v>412</v>
      </c>
      <c r="L32" s="319">
        <v>457</v>
      </c>
      <c r="M32" s="319">
        <v>573</v>
      </c>
      <c r="N32" s="319">
        <v>657</v>
      </c>
      <c r="O32" s="319">
        <v>882</v>
      </c>
      <c r="P32" s="319">
        <v>782</v>
      </c>
      <c r="Q32" s="319">
        <v>770</v>
      </c>
      <c r="R32" s="319">
        <v>839</v>
      </c>
      <c r="S32" s="319">
        <v>1055</v>
      </c>
      <c r="T32" s="319">
        <v>1222</v>
      </c>
      <c r="U32" s="319">
        <v>747</v>
      </c>
      <c r="V32" s="319">
        <v>612</v>
      </c>
      <c r="W32" s="319">
        <v>400</v>
      </c>
      <c r="X32" s="319">
        <v>234</v>
      </c>
      <c r="Y32" s="319">
        <v>70</v>
      </c>
      <c r="Z32" s="319">
        <v>11</v>
      </c>
      <c r="AA32" s="325">
        <v>298</v>
      </c>
      <c r="AC32" s="315"/>
    </row>
    <row r="33" spans="2:29" s="2" customFormat="1" ht="12" customHeight="1" x14ac:dyDescent="0.2">
      <c r="B33" s="324"/>
      <c r="C33" s="477" t="s">
        <v>137</v>
      </c>
      <c r="D33" s="478"/>
      <c r="E33" s="322">
        <v>49988</v>
      </c>
      <c r="F33" s="322">
        <v>1138</v>
      </c>
      <c r="G33" s="322">
        <v>1356</v>
      </c>
      <c r="H33" s="322">
        <v>1740</v>
      </c>
      <c r="I33" s="322">
        <v>1939</v>
      </c>
      <c r="J33" s="322">
        <v>1539</v>
      </c>
      <c r="K33" s="322">
        <v>1707</v>
      </c>
      <c r="L33" s="322">
        <v>1911</v>
      </c>
      <c r="M33" s="322">
        <v>1993</v>
      </c>
      <c r="N33" s="322">
        <v>2290</v>
      </c>
      <c r="O33" s="322">
        <v>3110</v>
      </c>
      <c r="P33" s="322">
        <v>3256</v>
      </c>
      <c r="Q33" s="322">
        <v>3232</v>
      </c>
      <c r="R33" s="322">
        <v>3837</v>
      </c>
      <c r="S33" s="322">
        <v>4367</v>
      </c>
      <c r="T33" s="322">
        <v>5103</v>
      </c>
      <c r="U33" s="322">
        <v>3572</v>
      </c>
      <c r="V33" s="322">
        <v>3104</v>
      </c>
      <c r="W33" s="322">
        <v>2389</v>
      </c>
      <c r="X33" s="322">
        <v>1394</v>
      </c>
      <c r="Y33" s="322">
        <v>407</v>
      </c>
      <c r="Z33" s="322">
        <v>65</v>
      </c>
      <c r="AA33" s="322">
        <v>539</v>
      </c>
      <c r="AC33" s="315"/>
    </row>
    <row r="34" spans="2:29" s="2" customFormat="1" ht="12" customHeight="1" x14ac:dyDescent="0.2">
      <c r="B34" s="324"/>
      <c r="C34" s="327"/>
      <c r="D34" s="328" t="s">
        <v>138</v>
      </c>
      <c r="E34" s="319">
        <v>14848</v>
      </c>
      <c r="F34" s="319">
        <v>353</v>
      </c>
      <c r="G34" s="319">
        <v>390</v>
      </c>
      <c r="H34" s="319">
        <v>512</v>
      </c>
      <c r="I34" s="319">
        <v>646</v>
      </c>
      <c r="J34" s="319">
        <v>465</v>
      </c>
      <c r="K34" s="319">
        <v>456</v>
      </c>
      <c r="L34" s="319">
        <v>544</v>
      </c>
      <c r="M34" s="319">
        <v>574</v>
      </c>
      <c r="N34" s="319">
        <v>651</v>
      </c>
      <c r="O34" s="319">
        <v>902</v>
      </c>
      <c r="P34" s="319">
        <v>999</v>
      </c>
      <c r="Q34" s="319">
        <v>959</v>
      </c>
      <c r="R34" s="319">
        <v>1079</v>
      </c>
      <c r="S34" s="319">
        <v>1271</v>
      </c>
      <c r="T34" s="319">
        <v>1454</v>
      </c>
      <c r="U34" s="319">
        <v>1084</v>
      </c>
      <c r="V34" s="319">
        <v>970</v>
      </c>
      <c r="W34" s="319">
        <v>807</v>
      </c>
      <c r="X34" s="319">
        <v>471</v>
      </c>
      <c r="Y34" s="319">
        <v>157</v>
      </c>
      <c r="Z34" s="319">
        <v>31</v>
      </c>
      <c r="AA34" s="325">
        <v>73</v>
      </c>
      <c r="AC34" s="315"/>
    </row>
    <row r="35" spans="2:29" s="2" customFormat="1" ht="12" customHeight="1" x14ac:dyDescent="0.2">
      <c r="B35" s="324"/>
      <c r="C35" s="327"/>
      <c r="D35" s="328" t="s">
        <v>139</v>
      </c>
      <c r="E35" s="319">
        <v>5029</v>
      </c>
      <c r="F35" s="319">
        <v>120</v>
      </c>
      <c r="G35" s="319">
        <v>119</v>
      </c>
      <c r="H35" s="319">
        <v>173</v>
      </c>
      <c r="I35" s="319">
        <v>196</v>
      </c>
      <c r="J35" s="319">
        <v>156</v>
      </c>
      <c r="K35" s="319">
        <v>165</v>
      </c>
      <c r="L35" s="319">
        <v>180</v>
      </c>
      <c r="M35" s="319">
        <v>196</v>
      </c>
      <c r="N35" s="319">
        <v>273</v>
      </c>
      <c r="O35" s="319">
        <v>361</v>
      </c>
      <c r="P35" s="319">
        <v>336</v>
      </c>
      <c r="Q35" s="319">
        <v>307</v>
      </c>
      <c r="R35" s="319">
        <v>402</v>
      </c>
      <c r="S35" s="319">
        <v>421</v>
      </c>
      <c r="T35" s="319">
        <v>519</v>
      </c>
      <c r="U35" s="319">
        <v>340</v>
      </c>
      <c r="V35" s="319">
        <v>300</v>
      </c>
      <c r="W35" s="319">
        <v>214</v>
      </c>
      <c r="X35" s="319">
        <v>150</v>
      </c>
      <c r="Y35" s="319">
        <v>47</v>
      </c>
      <c r="Z35" s="325">
        <v>5</v>
      </c>
      <c r="AA35" s="325">
        <v>49</v>
      </c>
      <c r="AC35" s="315"/>
    </row>
    <row r="36" spans="2:29" s="2" customFormat="1" ht="12" customHeight="1" x14ac:dyDescent="0.2">
      <c r="B36" s="324"/>
      <c r="C36" s="327"/>
      <c r="D36" s="328" t="s">
        <v>140</v>
      </c>
      <c r="E36" s="319">
        <v>8867</v>
      </c>
      <c r="F36" s="319">
        <v>236</v>
      </c>
      <c r="G36" s="319">
        <v>271</v>
      </c>
      <c r="H36" s="319">
        <v>336</v>
      </c>
      <c r="I36" s="319">
        <v>325</v>
      </c>
      <c r="J36" s="319">
        <v>262</v>
      </c>
      <c r="K36" s="319">
        <v>376</v>
      </c>
      <c r="L36" s="319">
        <v>402</v>
      </c>
      <c r="M36" s="319">
        <v>427</v>
      </c>
      <c r="N36" s="319">
        <v>418</v>
      </c>
      <c r="O36" s="319">
        <v>547</v>
      </c>
      <c r="P36" s="319">
        <v>580</v>
      </c>
      <c r="Q36" s="319">
        <v>617</v>
      </c>
      <c r="R36" s="319">
        <v>726</v>
      </c>
      <c r="S36" s="319">
        <v>788</v>
      </c>
      <c r="T36" s="319">
        <v>830</v>
      </c>
      <c r="U36" s="319">
        <v>627</v>
      </c>
      <c r="V36" s="319">
        <v>467</v>
      </c>
      <c r="W36" s="319">
        <v>361</v>
      </c>
      <c r="X36" s="319">
        <v>200</v>
      </c>
      <c r="Y36" s="325">
        <v>49</v>
      </c>
      <c r="Z36" s="319">
        <v>7</v>
      </c>
      <c r="AA36" s="325">
        <v>15</v>
      </c>
      <c r="AC36" s="315"/>
    </row>
    <row r="37" spans="2:29" s="2" customFormat="1" ht="12" customHeight="1" x14ac:dyDescent="0.2">
      <c r="B37" s="324"/>
      <c r="C37" s="327"/>
      <c r="D37" s="328" t="s">
        <v>141</v>
      </c>
      <c r="E37" s="319">
        <v>5895</v>
      </c>
      <c r="F37" s="319">
        <v>101</v>
      </c>
      <c r="G37" s="319">
        <v>142</v>
      </c>
      <c r="H37" s="319">
        <v>162</v>
      </c>
      <c r="I37" s="319">
        <v>167</v>
      </c>
      <c r="J37" s="319">
        <v>228</v>
      </c>
      <c r="K37" s="319">
        <v>253</v>
      </c>
      <c r="L37" s="319">
        <v>230</v>
      </c>
      <c r="M37" s="319">
        <v>181</v>
      </c>
      <c r="N37" s="319">
        <v>216</v>
      </c>
      <c r="O37" s="319">
        <v>366</v>
      </c>
      <c r="P37" s="319">
        <v>416</v>
      </c>
      <c r="Q37" s="319">
        <v>362</v>
      </c>
      <c r="R37" s="319">
        <v>365</v>
      </c>
      <c r="S37" s="319">
        <v>442</v>
      </c>
      <c r="T37" s="319">
        <v>581</v>
      </c>
      <c r="U37" s="319">
        <v>479</v>
      </c>
      <c r="V37" s="319">
        <v>406</v>
      </c>
      <c r="W37" s="319">
        <v>235</v>
      </c>
      <c r="X37" s="319">
        <v>141</v>
      </c>
      <c r="Y37" s="319">
        <v>33</v>
      </c>
      <c r="Z37" s="319">
        <v>5</v>
      </c>
      <c r="AA37" s="325">
        <v>384</v>
      </c>
      <c r="AC37" s="315"/>
    </row>
    <row r="38" spans="2:29" s="2" customFormat="1" ht="12" customHeight="1" x14ac:dyDescent="0.2">
      <c r="B38" s="324"/>
      <c r="C38" s="327"/>
      <c r="D38" s="328" t="s">
        <v>142</v>
      </c>
      <c r="E38" s="319">
        <v>3209</v>
      </c>
      <c r="F38" s="319">
        <v>96</v>
      </c>
      <c r="G38" s="319">
        <v>98</v>
      </c>
      <c r="H38" s="319">
        <v>131</v>
      </c>
      <c r="I38" s="319">
        <v>143</v>
      </c>
      <c r="J38" s="319">
        <v>106</v>
      </c>
      <c r="K38" s="319">
        <v>84</v>
      </c>
      <c r="L38" s="319">
        <v>98</v>
      </c>
      <c r="M38" s="319">
        <v>138</v>
      </c>
      <c r="N38" s="319">
        <v>168</v>
      </c>
      <c r="O38" s="319">
        <v>201</v>
      </c>
      <c r="P38" s="319">
        <v>193</v>
      </c>
      <c r="Q38" s="319">
        <v>200</v>
      </c>
      <c r="R38" s="319">
        <v>273</v>
      </c>
      <c r="S38" s="319">
        <v>280</v>
      </c>
      <c r="T38" s="319">
        <v>307</v>
      </c>
      <c r="U38" s="319">
        <v>204</v>
      </c>
      <c r="V38" s="319">
        <v>189</v>
      </c>
      <c r="W38" s="319">
        <v>172</v>
      </c>
      <c r="X38" s="319">
        <v>87</v>
      </c>
      <c r="Y38" s="319">
        <v>35</v>
      </c>
      <c r="Z38" s="325">
        <v>6</v>
      </c>
      <c r="AA38" s="325" t="s">
        <v>29</v>
      </c>
      <c r="AC38" s="315"/>
    </row>
    <row r="39" spans="2:29" s="2" customFormat="1" ht="12" customHeight="1" x14ac:dyDescent="0.2">
      <c r="B39" s="324"/>
      <c r="C39" s="327"/>
      <c r="D39" s="328" t="s">
        <v>143</v>
      </c>
      <c r="E39" s="319">
        <v>12140</v>
      </c>
      <c r="F39" s="319">
        <v>232</v>
      </c>
      <c r="G39" s="319">
        <v>336</v>
      </c>
      <c r="H39" s="319">
        <v>426</v>
      </c>
      <c r="I39" s="319">
        <v>462</v>
      </c>
      <c r="J39" s="319">
        <v>322</v>
      </c>
      <c r="K39" s="319">
        <v>373</v>
      </c>
      <c r="L39" s="319">
        <v>457</v>
      </c>
      <c r="M39" s="319">
        <v>477</v>
      </c>
      <c r="N39" s="319">
        <v>564</v>
      </c>
      <c r="O39" s="319">
        <v>733</v>
      </c>
      <c r="P39" s="319">
        <v>732</v>
      </c>
      <c r="Q39" s="319">
        <v>787</v>
      </c>
      <c r="R39" s="319">
        <v>992</v>
      </c>
      <c r="S39" s="319">
        <v>1165</v>
      </c>
      <c r="T39" s="319">
        <v>1412</v>
      </c>
      <c r="U39" s="319">
        <v>838</v>
      </c>
      <c r="V39" s="319">
        <v>772</v>
      </c>
      <c r="W39" s="319">
        <v>600</v>
      </c>
      <c r="X39" s="319">
        <v>345</v>
      </c>
      <c r="Y39" s="319">
        <v>86</v>
      </c>
      <c r="Z39" s="325">
        <v>11</v>
      </c>
      <c r="AA39" s="325">
        <v>18</v>
      </c>
      <c r="AC39" s="315"/>
    </row>
    <row r="40" spans="2:29" s="2" customFormat="1" ht="12" customHeight="1" x14ac:dyDescent="0.2">
      <c r="B40" s="324"/>
      <c r="C40" s="477" t="s">
        <v>144</v>
      </c>
      <c r="D40" s="478"/>
      <c r="E40" s="329">
        <v>30582</v>
      </c>
      <c r="F40" s="329">
        <v>744</v>
      </c>
      <c r="G40" s="329">
        <v>958</v>
      </c>
      <c r="H40" s="329">
        <v>1097</v>
      </c>
      <c r="I40" s="329">
        <v>1308</v>
      </c>
      <c r="J40" s="329">
        <v>964</v>
      </c>
      <c r="K40" s="329">
        <v>945</v>
      </c>
      <c r="L40" s="329">
        <v>1123</v>
      </c>
      <c r="M40" s="329">
        <v>1298</v>
      </c>
      <c r="N40" s="329">
        <v>1525</v>
      </c>
      <c r="O40" s="329">
        <v>1851</v>
      </c>
      <c r="P40" s="329">
        <v>1837</v>
      </c>
      <c r="Q40" s="329">
        <v>1957</v>
      </c>
      <c r="R40" s="329">
        <v>2415</v>
      </c>
      <c r="S40" s="329">
        <v>2755</v>
      </c>
      <c r="T40" s="329">
        <v>3178</v>
      </c>
      <c r="U40" s="329">
        <v>1964</v>
      </c>
      <c r="V40" s="329">
        <v>1754</v>
      </c>
      <c r="W40" s="329">
        <v>1481</v>
      </c>
      <c r="X40" s="329">
        <v>987</v>
      </c>
      <c r="Y40" s="329">
        <v>332</v>
      </c>
      <c r="Z40" s="329">
        <v>55</v>
      </c>
      <c r="AA40" s="329">
        <v>54</v>
      </c>
      <c r="AC40" s="315"/>
    </row>
    <row r="41" spans="2:29" s="2" customFormat="1" ht="12" customHeight="1" x14ac:dyDescent="0.2">
      <c r="B41" s="324"/>
      <c r="C41" s="327"/>
      <c r="D41" s="328" t="s">
        <v>145</v>
      </c>
      <c r="E41" s="319">
        <v>3802</v>
      </c>
      <c r="F41" s="319">
        <v>80</v>
      </c>
      <c r="G41" s="319">
        <v>93</v>
      </c>
      <c r="H41" s="319">
        <v>128</v>
      </c>
      <c r="I41" s="319">
        <v>177</v>
      </c>
      <c r="J41" s="319">
        <v>73</v>
      </c>
      <c r="K41" s="319">
        <v>74</v>
      </c>
      <c r="L41" s="319">
        <v>110</v>
      </c>
      <c r="M41" s="319">
        <v>157</v>
      </c>
      <c r="N41" s="319">
        <v>162</v>
      </c>
      <c r="O41" s="319">
        <v>239</v>
      </c>
      <c r="P41" s="319">
        <v>220</v>
      </c>
      <c r="Q41" s="319">
        <v>292</v>
      </c>
      <c r="R41" s="319">
        <v>359</v>
      </c>
      <c r="S41" s="319">
        <v>376</v>
      </c>
      <c r="T41" s="319">
        <v>427</v>
      </c>
      <c r="U41" s="319">
        <v>248</v>
      </c>
      <c r="V41" s="319">
        <v>229</v>
      </c>
      <c r="W41" s="319">
        <v>189</v>
      </c>
      <c r="X41" s="319">
        <v>111</v>
      </c>
      <c r="Y41" s="319">
        <v>32</v>
      </c>
      <c r="Z41" s="325">
        <v>4</v>
      </c>
      <c r="AA41" s="325">
        <v>22</v>
      </c>
      <c r="AC41" s="315"/>
    </row>
    <row r="42" spans="2:29" s="2" customFormat="1" ht="12" customHeight="1" x14ac:dyDescent="0.2">
      <c r="B42" s="324"/>
      <c r="C42" s="327"/>
      <c r="D42" s="328" t="s">
        <v>146</v>
      </c>
      <c r="E42" s="319">
        <v>3380</v>
      </c>
      <c r="F42" s="319">
        <v>84</v>
      </c>
      <c r="G42" s="319">
        <v>119</v>
      </c>
      <c r="H42" s="319">
        <v>140</v>
      </c>
      <c r="I42" s="319">
        <v>149</v>
      </c>
      <c r="J42" s="319">
        <v>98</v>
      </c>
      <c r="K42" s="319">
        <v>68</v>
      </c>
      <c r="L42" s="319">
        <v>92</v>
      </c>
      <c r="M42" s="319">
        <v>133</v>
      </c>
      <c r="N42" s="319">
        <v>181</v>
      </c>
      <c r="O42" s="319">
        <v>217</v>
      </c>
      <c r="P42" s="319">
        <v>169</v>
      </c>
      <c r="Q42" s="319">
        <v>143</v>
      </c>
      <c r="R42" s="319">
        <v>183</v>
      </c>
      <c r="S42" s="319">
        <v>279</v>
      </c>
      <c r="T42" s="319">
        <v>337</v>
      </c>
      <c r="U42" s="319">
        <v>185</v>
      </c>
      <c r="V42" s="319">
        <v>194</v>
      </c>
      <c r="W42" s="319">
        <v>224</v>
      </c>
      <c r="X42" s="319">
        <v>235</v>
      </c>
      <c r="Y42" s="319">
        <v>124</v>
      </c>
      <c r="Z42" s="319">
        <v>26</v>
      </c>
      <c r="AA42" s="325" t="s">
        <v>29</v>
      </c>
      <c r="AC42" s="315"/>
    </row>
    <row r="43" spans="2:29" s="2" customFormat="1" ht="12" customHeight="1" x14ac:dyDescent="0.2">
      <c r="B43" s="324"/>
      <c r="C43" s="327"/>
      <c r="D43" s="328" t="s">
        <v>147</v>
      </c>
      <c r="E43" s="319">
        <v>6826</v>
      </c>
      <c r="F43" s="319">
        <v>196</v>
      </c>
      <c r="G43" s="319">
        <v>254</v>
      </c>
      <c r="H43" s="319">
        <v>303</v>
      </c>
      <c r="I43" s="319">
        <v>301</v>
      </c>
      <c r="J43" s="319">
        <v>360</v>
      </c>
      <c r="K43" s="319">
        <v>317</v>
      </c>
      <c r="L43" s="319">
        <v>323</v>
      </c>
      <c r="M43" s="319">
        <v>371</v>
      </c>
      <c r="N43" s="319">
        <v>399</v>
      </c>
      <c r="O43" s="319">
        <v>420</v>
      </c>
      <c r="P43" s="319">
        <v>400</v>
      </c>
      <c r="Q43" s="319">
        <v>392</v>
      </c>
      <c r="R43" s="319">
        <v>465</v>
      </c>
      <c r="S43" s="319">
        <v>602</v>
      </c>
      <c r="T43" s="319">
        <v>626</v>
      </c>
      <c r="U43" s="319">
        <v>378</v>
      </c>
      <c r="V43" s="319">
        <v>276</v>
      </c>
      <c r="W43" s="319">
        <v>236</v>
      </c>
      <c r="X43" s="319">
        <v>158</v>
      </c>
      <c r="Y43" s="319">
        <v>41</v>
      </c>
      <c r="Z43" s="325">
        <v>4</v>
      </c>
      <c r="AA43" s="325">
        <v>4</v>
      </c>
      <c r="AC43" s="315"/>
    </row>
    <row r="44" spans="2:29" s="2" customFormat="1" ht="12" customHeight="1" x14ac:dyDescent="0.2">
      <c r="B44" s="324"/>
      <c r="C44" s="330"/>
      <c r="D44" s="331" t="s">
        <v>324</v>
      </c>
      <c r="E44" s="319">
        <v>16574</v>
      </c>
      <c r="F44" s="319">
        <v>384</v>
      </c>
      <c r="G44" s="319">
        <v>492</v>
      </c>
      <c r="H44" s="319">
        <v>526</v>
      </c>
      <c r="I44" s="319">
        <v>681</v>
      </c>
      <c r="J44" s="319">
        <v>433</v>
      </c>
      <c r="K44" s="319">
        <v>486</v>
      </c>
      <c r="L44" s="319">
        <v>598</v>
      </c>
      <c r="M44" s="319">
        <v>637</v>
      </c>
      <c r="N44" s="319">
        <v>783</v>
      </c>
      <c r="O44" s="319">
        <v>975</v>
      </c>
      <c r="P44" s="319">
        <v>1048</v>
      </c>
      <c r="Q44" s="319">
        <v>1130</v>
      </c>
      <c r="R44" s="319">
        <v>1408</v>
      </c>
      <c r="S44" s="319">
        <v>1498</v>
      </c>
      <c r="T44" s="319">
        <v>1788</v>
      </c>
      <c r="U44" s="319">
        <v>1153</v>
      </c>
      <c r="V44" s="319">
        <v>1055</v>
      </c>
      <c r="W44" s="319">
        <v>832</v>
      </c>
      <c r="X44" s="319">
        <v>483</v>
      </c>
      <c r="Y44" s="319">
        <v>135</v>
      </c>
      <c r="Z44" s="319">
        <v>21</v>
      </c>
      <c r="AA44" s="325">
        <v>28</v>
      </c>
      <c r="AC44" s="315"/>
    </row>
    <row r="45" spans="2:29" s="2" customFormat="1" ht="12" customHeight="1" x14ac:dyDescent="0.2">
      <c r="B45" s="324"/>
      <c r="C45" s="477" t="s">
        <v>149</v>
      </c>
      <c r="D45" s="478"/>
      <c r="E45" s="322">
        <v>35791</v>
      </c>
      <c r="F45" s="322">
        <v>1126</v>
      </c>
      <c r="G45" s="322">
        <v>1176</v>
      </c>
      <c r="H45" s="322">
        <v>1364</v>
      </c>
      <c r="I45" s="322">
        <v>1559</v>
      </c>
      <c r="J45" s="322">
        <v>1775</v>
      </c>
      <c r="K45" s="322">
        <v>1669</v>
      </c>
      <c r="L45" s="322">
        <v>1655</v>
      </c>
      <c r="M45" s="322">
        <v>1856</v>
      </c>
      <c r="N45" s="322">
        <v>2009</v>
      </c>
      <c r="O45" s="322">
        <v>2423</v>
      </c>
      <c r="P45" s="322">
        <v>2501</v>
      </c>
      <c r="Q45" s="322">
        <v>2545</v>
      </c>
      <c r="R45" s="322">
        <v>2396</v>
      </c>
      <c r="S45" s="322">
        <v>2412</v>
      </c>
      <c r="T45" s="322">
        <v>2755</v>
      </c>
      <c r="U45" s="322">
        <v>1845</v>
      </c>
      <c r="V45" s="322">
        <v>1184</v>
      </c>
      <c r="W45" s="322">
        <v>749</v>
      </c>
      <c r="X45" s="322">
        <v>438</v>
      </c>
      <c r="Y45" s="322">
        <v>146</v>
      </c>
      <c r="Z45" s="322">
        <v>36</v>
      </c>
      <c r="AA45" s="322">
        <v>2172</v>
      </c>
      <c r="AC45" s="315"/>
    </row>
    <row r="46" spans="2:29" s="2" customFormat="1" ht="12" customHeight="1" x14ac:dyDescent="0.2">
      <c r="B46" s="324"/>
      <c r="C46" s="327"/>
      <c r="D46" s="328" t="s">
        <v>150</v>
      </c>
      <c r="E46" s="319">
        <v>35791</v>
      </c>
      <c r="F46" s="319">
        <v>1126</v>
      </c>
      <c r="G46" s="319">
        <v>1176</v>
      </c>
      <c r="H46" s="319">
        <v>1364</v>
      </c>
      <c r="I46" s="319">
        <v>1559</v>
      </c>
      <c r="J46" s="319">
        <v>1775</v>
      </c>
      <c r="K46" s="319">
        <v>1669</v>
      </c>
      <c r="L46" s="319">
        <v>1655</v>
      </c>
      <c r="M46" s="319">
        <v>1856</v>
      </c>
      <c r="N46" s="319">
        <v>2009</v>
      </c>
      <c r="O46" s="319">
        <v>2423</v>
      </c>
      <c r="P46" s="319">
        <v>2501</v>
      </c>
      <c r="Q46" s="319">
        <v>2545</v>
      </c>
      <c r="R46" s="319">
        <v>2396</v>
      </c>
      <c r="S46" s="319">
        <v>2412</v>
      </c>
      <c r="T46" s="319">
        <v>2755</v>
      </c>
      <c r="U46" s="319">
        <v>1845</v>
      </c>
      <c r="V46" s="319">
        <v>1184</v>
      </c>
      <c r="W46" s="319">
        <v>749</v>
      </c>
      <c r="X46" s="319">
        <v>438</v>
      </c>
      <c r="Y46" s="319">
        <v>146</v>
      </c>
      <c r="Z46" s="319">
        <v>36</v>
      </c>
      <c r="AA46" s="319">
        <v>2172</v>
      </c>
      <c r="AC46" s="315"/>
    </row>
    <row r="47" spans="2:29" s="2" customFormat="1" ht="12" customHeight="1" x14ac:dyDescent="0.2">
      <c r="B47" s="324"/>
      <c r="C47" s="477" t="s">
        <v>151</v>
      </c>
      <c r="D47" s="478"/>
      <c r="E47" s="329">
        <v>102095</v>
      </c>
      <c r="F47" s="329">
        <v>3062</v>
      </c>
      <c r="G47" s="329">
        <v>3797</v>
      </c>
      <c r="H47" s="329">
        <v>4342</v>
      </c>
      <c r="I47" s="329">
        <v>4754</v>
      </c>
      <c r="J47" s="329">
        <v>5178</v>
      </c>
      <c r="K47" s="329">
        <v>5165</v>
      </c>
      <c r="L47" s="329">
        <v>5024</v>
      </c>
      <c r="M47" s="329">
        <v>5682</v>
      </c>
      <c r="N47" s="329">
        <v>6467</v>
      </c>
      <c r="O47" s="329">
        <v>7756</v>
      </c>
      <c r="P47" s="329">
        <v>7457</v>
      </c>
      <c r="Q47" s="329">
        <v>6428</v>
      </c>
      <c r="R47" s="329">
        <v>6093</v>
      </c>
      <c r="S47" s="329">
        <v>6717</v>
      </c>
      <c r="T47" s="329">
        <v>8475</v>
      </c>
      <c r="U47" s="329">
        <v>6225</v>
      </c>
      <c r="V47" s="329">
        <v>4057</v>
      </c>
      <c r="W47" s="329">
        <v>2460</v>
      </c>
      <c r="X47" s="329">
        <v>1137</v>
      </c>
      <c r="Y47" s="329">
        <v>319</v>
      </c>
      <c r="Z47" s="329">
        <v>79</v>
      </c>
      <c r="AA47" s="329">
        <v>1421</v>
      </c>
      <c r="AC47" s="315"/>
    </row>
    <row r="48" spans="2:29" s="2" customFormat="1" ht="12" customHeight="1" x14ac:dyDescent="0.2">
      <c r="B48" s="324"/>
      <c r="C48" s="327"/>
      <c r="D48" s="328" t="s">
        <v>152</v>
      </c>
      <c r="E48" s="319">
        <v>13704</v>
      </c>
      <c r="F48" s="319">
        <v>246</v>
      </c>
      <c r="G48" s="319">
        <v>395</v>
      </c>
      <c r="H48" s="319">
        <v>574</v>
      </c>
      <c r="I48" s="319">
        <v>619</v>
      </c>
      <c r="J48" s="319">
        <v>857</v>
      </c>
      <c r="K48" s="319">
        <v>506</v>
      </c>
      <c r="L48" s="319">
        <v>412</v>
      </c>
      <c r="M48" s="319">
        <v>556</v>
      </c>
      <c r="N48" s="319">
        <v>828</v>
      </c>
      <c r="O48" s="319">
        <v>977</v>
      </c>
      <c r="P48" s="319">
        <v>971</v>
      </c>
      <c r="Q48" s="319">
        <v>877</v>
      </c>
      <c r="R48" s="319">
        <v>916</v>
      </c>
      <c r="S48" s="319">
        <v>1176</v>
      </c>
      <c r="T48" s="319">
        <v>1427</v>
      </c>
      <c r="U48" s="319">
        <v>902</v>
      </c>
      <c r="V48" s="319">
        <v>625</v>
      </c>
      <c r="W48" s="319">
        <v>394</v>
      </c>
      <c r="X48" s="319">
        <v>198</v>
      </c>
      <c r="Y48" s="319">
        <v>64</v>
      </c>
      <c r="Z48" s="319">
        <v>9</v>
      </c>
      <c r="AA48" s="325">
        <v>175</v>
      </c>
      <c r="AC48" s="315"/>
    </row>
    <row r="49" spans="2:255" s="2" customFormat="1" ht="12" customHeight="1" x14ac:dyDescent="0.2">
      <c r="B49" s="324"/>
      <c r="C49" s="327"/>
      <c r="D49" s="328" t="s">
        <v>153</v>
      </c>
      <c r="E49" s="319">
        <v>10611</v>
      </c>
      <c r="F49" s="319">
        <v>310</v>
      </c>
      <c r="G49" s="319">
        <v>417</v>
      </c>
      <c r="H49" s="319">
        <v>481</v>
      </c>
      <c r="I49" s="319">
        <v>503</v>
      </c>
      <c r="J49" s="319">
        <v>467</v>
      </c>
      <c r="K49" s="319">
        <v>458</v>
      </c>
      <c r="L49" s="319">
        <v>491</v>
      </c>
      <c r="M49" s="319">
        <v>607</v>
      </c>
      <c r="N49" s="319">
        <v>615</v>
      </c>
      <c r="O49" s="319">
        <v>817</v>
      </c>
      <c r="P49" s="319">
        <v>722</v>
      </c>
      <c r="Q49" s="319">
        <v>604</v>
      </c>
      <c r="R49" s="319">
        <v>693</v>
      </c>
      <c r="S49" s="319">
        <v>793</v>
      </c>
      <c r="T49" s="319">
        <v>979</v>
      </c>
      <c r="U49" s="319">
        <v>682</v>
      </c>
      <c r="V49" s="319">
        <v>409</v>
      </c>
      <c r="W49" s="319">
        <v>292</v>
      </c>
      <c r="X49" s="319">
        <v>148</v>
      </c>
      <c r="Y49" s="319">
        <v>34</v>
      </c>
      <c r="Z49" s="325">
        <v>9</v>
      </c>
      <c r="AA49" s="325">
        <v>80</v>
      </c>
      <c r="AC49" s="315"/>
    </row>
    <row r="50" spans="2:255" s="2" customFormat="1" ht="12" customHeight="1" x14ac:dyDescent="0.2">
      <c r="B50" s="324"/>
      <c r="C50" s="327"/>
      <c r="D50" s="328" t="s">
        <v>154</v>
      </c>
      <c r="E50" s="319">
        <v>10712</v>
      </c>
      <c r="F50" s="319">
        <v>313</v>
      </c>
      <c r="G50" s="319">
        <v>414</v>
      </c>
      <c r="H50" s="319">
        <v>457</v>
      </c>
      <c r="I50" s="319">
        <v>495</v>
      </c>
      <c r="J50" s="319">
        <v>463</v>
      </c>
      <c r="K50" s="319">
        <v>494</v>
      </c>
      <c r="L50" s="319">
        <v>500</v>
      </c>
      <c r="M50" s="319">
        <v>541</v>
      </c>
      <c r="N50" s="319">
        <v>727</v>
      </c>
      <c r="O50" s="319">
        <v>843</v>
      </c>
      <c r="P50" s="319">
        <v>766</v>
      </c>
      <c r="Q50" s="319">
        <v>613</v>
      </c>
      <c r="R50" s="319">
        <v>678</v>
      </c>
      <c r="S50" s="319">
        <v>769</v>
      </c>
      <c r="T50" s="319">
        <v>996</v>
      </c>
      <c r="U50" s="319">
        <v>680</v>
      </c>
      <c r="V50" s="319">
        <v>438</v>
      </c>
      <c r="W50" s="319">
        <v>303</v>
      </c>
      <c r="X50" s="319">
        <v>144</v>
      </c>
      <c r="Y50" s="319">
        <v>47</v>
      </c>
      <c r="Z50" s="319">
        <v>16</v>
      </c>
      <c r="AA50" s="325">
        <v>15</v>
      </c>
      <c r="AC50" s="315"/>
    </row>
    <row r="51" spans="2:255" s="2" customFormat="1" ht="12" customHeight="1" x14ac:dyDescent="0.2">
      <c r="B51" s="324"/>
      <c r="C51" s="327"/>
      <c r="D51" s="328" t="s">
        <v>155</v>
      </c>
      <c r="E51" s="319">
        <v>42000</v>
      </c>
      <c r="F51" s="319">
        <v>1494</v>
      </c>
      <c r="G51" s="319">
        <v>1668</v>
      </c>
      <c r="H51" s="319">
        <v>1785</v>
      </c>
      <c r="I51" s="319">
        <v>1933</v>
      </c>
      <c r="J51" s="319">
        <v>2371</v>
      </c>
      <c r="K51" s="319">
        <v>2773</v>
      </c>
      <c r="L51" s="319">
        <v>2569</v>
      </c>
      <c r="M51" s="319">
        <v>2660</v>
      </c>
      <c r="N51" s="319">
        <v>2789</v>
      </c>
      <c r="O51" s="319">
        <v>3177</v>
      </c>
      <c r="P51" s="319">
        <v>3105</v>
      </c>
      <c r="Q51" s="319">
        <v>2811</v>
      </c>
      <c r="R51" s="319">
        <v>2271</v>
      </c>
      <c r="S51" s="319">
        <v>2183</v>
      </c>
      <c r="T51" s="319">
        <v>2645</v>
      </c>
      <c r="U51" s="319">
        <v>2108</v>
      </c>
      <c r="V51" s="319">
        <v>1433</v>
      </c>
      <c r="W51" s="319">
        <v>814</v>
      </c>
      <c r="X51" s="319">
        <v>345</v>
      </c>
      <c r="Y51" s="319">
        <v>90</v>
      </c>
      <c r="Z51" s="319">
        <v>23</v>
      </c>
      <c r="AA51" s="325">
        <v>953</v>
      </c>
      <c r="AC51" s="315"/>
    </row>
    <row r="52" spans="2:255" s="2" customFormat="1" ht="12" customHeight="1" x14ac:dyDescent="0.2">
      <c r="B52" s="324"/>
      <c r="C52" s="327"/>
      <c r="D52" s="328" t="s">
        <v>425</v>
      </c>
      <c r="E52" s="319">
        <v>25068</v>
      </c>
      <c r="F52" s="319">
        <v>699</v>
      </c>
      <c r="G52" s="319">
        <v>903</v>
      </c>
      <c r="H52" s="319">
        <v>1045</v>
      </c>
      <c r="I52" s="319">
        <v>1204</v>
      </c>
      <c r="J52" s="319">
        <v>1020</v>
      </c>
      <c r="K52" s="319">
        <v>934</v>
      </c>
      <c r="L52" s="319">
        <v>1052</v>
      </c>
      <c r="M52" s="319">
        <v>1318</v>
      </c>
      <c r="N52" s="319">
        <v>1508</v>
      </c>
      <c r="O52" s="319">
        <v>1942</v>
      </c>
      <c r="P52" s="319">
        <v>1893</v>
      </c>
      <c r="Q52" s="319">
        <v>1523</v>
      </c>
      <c r="R52" s="319">
        <v>1535</v>
      </c>
      <c r="S52" s="319">
        <v>1796</v>
      </c>
      <c r="T52" s="319">
        <v>2428</v>
      </c>
      <c r="U52" s="319">
        <v>1853</v>
      </c>
      <c r="V52" s="319">
        <v>1152</v>
      </c>
      <c r="W52" s="319">
        <v>657</v>
      </c>
      <c r="X52" s="319">
        <v>302</v>
      </c>
      <c r="Y52" s="319">
        <v>84</v>
      </c>
      <c r="Z52" s="319">
        <v>22</v>
      </c>
      <c r="AA52" s="325">
        <v>198</v>
      </c>
      <c r="AC52" s="315"/>
    </row>
    <row r="53" spans="2:255" s="2" customFormat="1" ht="12" customHeight="1" x14ac:dyDescent="0.2">
      <c r="AC53" s="315"/>
    </row>
    <row r="54" spans="2:255" s="2" customFormat="1" ht="12" customHeight="1" x14ac:dyDescent="0.2">
      <c r="B54" s="159" t="s">
        <v>426</v>
      </c>
      <c r="C54" s="159"/>
      <c r="D54" s="159"/>
      <c r="E54" s="159"/>
      <c r="F54" s="159"/>
      <c r="G54" s="159"/>
      <c r="H54" s="159"/>
      <c r="I54" s="159"/>
      <c r="J54" s="159"/>
      <c r="AC54" s="315"/>
    </row>
    <row r="55" spans="2:255" s="2" customFormat="1" ht="12" customHeight="1" x14ac:dyDescent="0.2">
      <c r="B55" s="159"/>
      <c r="C55" s="300"/>
      <c r="D55" s="300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C55" s="315"/>
    </row>
    <row r="56" spans="2:255" s="2" customFormat="1" ht="12" customHeight="1" x14ac:dyDescent="0.2">
      <c r="B56" s="159"/>
      <c r="C56" s="159"/>
      <c r="D56" s="159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C56" s="315"/>
      <c r="IU56" s="2">
        <f>SUM(A56:IT56)</f>
        <v>0</v>
      </c>
    </row>
    <row r="57" spans="2:255" s="2" customFormat="1" ht="12" customHeight="1" x14ac:dyDescent="0.2">
      <c r="B57" s="159"/>
      <c r="C57" s="159"/>
      <c r="D57" s="159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C57" s="315"/>
    </row>
    <row r="58" spans="2:255" x14ac:dyDescent="0.2"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2"/>
      <c r="T58" s="332"/>
      <c r="U58" s="332"/>
      <c r="V58" s="332"/>
      <c r="W58" s="332"/>
      <c r="X58" s="332"/>
      <c r="Y58" s="332"/>
      <c r="Z58" s="332"/>
      <c r="AA58" s="332"/>
      <c r="AB58" s="2"/>
      <c r="AC58" s="315"/>
      <c r="AD58" s="2"/>
    </row>
    <row r="59" spans="2:255" x14ac:dyDescent="0.2"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2"/>
      <c r="AC59" s="315"/>
      <c r="AD59" s="2"/>
    </row>
    <row r="60" spans="2:255" x14ac:dyDescent="0.2"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2"/>
      <c r="AC60" s="315"/>
      <c r="AD60" s="2"/>
    </row>
    <row r="61" spans="2:255" x14ac:dyDescent="0.2"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2"/>
      <c r="P61" s="332"/>
      <c r="Q61" s="332"/>
      <c r="R61" s="332"/>
      <c r="S61" s="332"/>
      <c r="T61" s="332"/>
      <c r="U61" s="332"/>
      <c r="V61" s="332"/>
      <c r="W61" s="332"/>
      <c r="X61" s="332"/>
      <c r="Y61" s="332"/>
      <c r="Z61" s="332"/>
      <c r="AA61" s="332"/>
      <c r="AB61" s="320"/>
      <c r="AC61" s="321"/>
      <c r="AD61" s="2"/>
    </row>
    <row r="62" spans="2:255" x14ac:dyDescent="0.2"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Z62" s="332"/>
      <c r="AA62" s="332"/>
      <c r="AB62" s="320"/>
      <c r="AC62" s="321"/>
      <c r="AD62" s="2"/>
    </row>
    <row r="63" spans="2:255" x14ac:dyDescent="0.2"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20"/>
      <c r="AC63" s="321"/>
      <c r="AD63" s="2"/>
    </row>
    <row r="64" spans="2:255" x14ac:dyDescent="0.2"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20"/>
      <c r="AC64" s="321"/>
      <c r="AD64" s="2"/>
    </row>
    <row r="65" spans="5:30" x14ac:dyDescent="0.2"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20"/>
      <c r="AC65" s="321"/>
      <c r="AD65" s="2"/>
    </row>
  </sheetData>
  <mergeCells count="47">
    <mergeCell ref="I3:I5"/>
    <mergeCell ref="Z3:Z5"/>
    <mergeCell ref="AA3:AA5"/>
    <mergeCell ref="P3:P5"/>
    <mergeCell ref="Q3:Q5"/>
    <mergeCell ref="R3:R5"/>
    <mergeCell ref="S3:S5"/>
    <mergeCell ref="T3:T5"/>
    <mergeCell ref="U3:U5"/>
    <mergeCell ref="C12:D12"/>
    <mergeCell ref="V3:V5"/>
    <mergeCell ref="W3:W5"/>
    <mergeCell ref="X3:X5"/>
    <mergeCell ref="Y3:Y5"/>
    <mergeCell ref="J3:J5"/>
    <mergeCell ref="K3:K5"/>
    <mergeCell ref="L3:L5"/>
    <mergeCell ref="M3:M5"/>
    <mergeCell ref="N3:N5"/>
    <mergeCell ref="O3:O5"/>
    <mergeCell ref="B3:D5"/>
    <mergeCell ref="E3:E5"/>
    <mergeCell ref="F3:F5"/>
    <mergeCell ref="G3:G5"/>
    <mergeCell ref="H3:H5"/>
    <mergeCell ref="B7:D7"/>
    <mergeCell ref="B8:D8"/>
    <mergeCell ref="B9:D9"/>
    <mergeCell ref="C10:D10"/>
    <mergeCell ref="C11:D11"/>
    <mergeCell ref="C26:D26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22:D22"/>
    <mergeCell ref="C23:D23"/>
    <mergeCell ref="C29:D29"/>
    <mergeCell ref="C33:D33"/>
    <mergeCell ref="C40:D40"/>
    <mergeCell ref="C45:D45"/>
    <mergeCell ref="C47:D47"/>
  </mergeCells>
  <phoneticPr fontId="4"/>
  <printOptions horizontalCentered="1" verticalCentered="1"/>
  <pageMargins left="0" right="0" top="0.39370078740157483" bottom="0" header="0.51181102362204722" footer="0.51181102362204722"/>
  <pageSetup paperSize="8" scale="73" pageOrder="overThenDown" orientation="landscape" r:id="rId1"/>
  <headerFooter alignWithMargins="0">
    <oddHeader>&amp;L&amp;F</oddHeader>
  </headerFooter>
  <rowBreaks count="1" manualBreakCount="1">
    <brk id="57" min="1" max="26" man="1"/>
  </rowBreaks>
  <colBreaks count="1" manualBreakCount="1">
    <brk id="17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C16A-D549-4417-9AF3-869EEDC76D45}">
  <sheetPr>
    <pageSetUpPr fitToPage="1"/>
  </sheetPr>
  <dimension ref="B1:O36"/>
  <sheetViews>
    <sheetView zoomScaleNormal="100" zoomScaleSheetLayoutView="100" workbookViewId="0"/>
  </sheetViews>
  <sheetFormatPr defaultRowHeight="13" x14ac:dyDescent="0.2"/>
  <cols>
    <col min="1" max="1" width="2.6328125" customWidth="1"/>
    <col min="2" max="2" width="5.81640625" customWidth="1"/>
    <col min="3" max="3" width="15.6328125" customWidth="1"/>
    <col min="4" max="11" width="12.6328125" customWidth="1"/>
    <col min="12" max="15" width="9.6328125" customWidth="1"/>
  </cols>
  <sheetData>
    <row r="1" spans="2:15" ht="14.25" customHeight="1" x14ac:dyDescent="0.2">
      <c r="B1" s="10" t="s">
        <v>48</v>
      </c>
      <c r="C1" s="1"/>
    </row>
    <row r="2" spans="2:15" ht="12" customHeight="1" x14ac:dyDescent="0.2"/>
    <row r="3" spans="2:15" s="2" customFormat="1" ht="12" customHeight="1" x14ac:dyDescent="0.2">
      <c r="B3" s="338" t="s">
        <v>49</v>
      </c>
      <c r="C3" s="339"/>
      <c r="D3" s="333" t="s">
        <v>50</v>
      </c>
      <c r="E3" s="337"/>
      <c r="F3" s="333" t="s">
        <v>51</v>
      </c>
      <c r="G3" s="336"/>
      <c r="H3" s="336"/>
      <c r="I3" s="336"/>
      <c r="J3" s="336"/>
      <c r="K3" s="337"/>
      <c r="L3" s="352" t="s">
        <v>52</v>
      </c>
      <c r="M3" s="353"/>
      <c r="N3" s="333" t="s">
        <v>53</v>
      </c>
      <c r="O3" s="335"/>
    </row>
    <row r="4" spans="2:15" s="2" customFormat="1" ht="12" customHeight="1" x14ac:dyDescent="0.2">
      <c r="B4" s="340"/>
      <c r="C4" s="341"/>
      <c r="D4" s="344" t="s">
        <v>54</v>
      </c>
      <c r="E4" s="348" t="s">
        <v>55</v>
      </c>
      <c r="F4" s="356" t="s">
        <v>54</v>
      </c>
      <c r="G4" s="48"/>
      <c r="H4" s="51"/>
      <c r="I4" s="333" t="s">
        <v>55</v>
      </c>
      <c r="J4" s="48"/>
      <c r="K4" s="48"/>
      <c r="L4" s="354"/>
      <c r="M4" s="355"/>
      <c r="N4" s="344" t="s">
        <v>54</v>
      </c>
      <c r="O4" s="348" t="s">
        <v>55</v>
      </c>
    </row>
    <row r="5" spans="2:15" s="2" customFormat="1" ht="12" customHeight="1" x14ac:dyDescent="0.2">
      <c r="B5" s="342"/>
      <c r="C5" s="343"/>
      <c r="D5" s="345"/>
      <c r="E5" s="349"/>
      <c r="F5" s="345"/>
      <c r="G5" s="3" t="s">
        <v>56</v>
      </c>
      <c r="H5" s="3" t="s">
        <v>57</v>
      </c>
      <c r="I5" s="349"/>
      <c r="J5" s="3" t="s">
        <v>56</v>
      </c>
      <c r="K5" s="47" t="s">
        <v>57</v>
      </c>
      <c r="L5" s="3" t="s">
        <v>54</v>
      </c>
      <c r="M5" s="3" t="s">
        <v>55</v>
      </c>
      <c r="N5" s="345"/>
      <c r="O5" s="349"/>
    </row>
    <row r="6" spans="2:15" s="2" customFormat="1" ht="12" customHeight="1" x14ac:dyDescent="0.2">
      <c r="B6" s="4"/>
      <c r="C6" s="5"/>
      <c r="D6" s="8" t="s">
        <v>58</v>
      </c>
      <c r="E6" s="8" t="s">
        <v>58</v>
      </c>
      <c r="F6" s="8" t="s">
        <v>59</v>
      </c>
      <c r="G6" s="8" t="s">
        <v>59</v>
      </c>
      <c r="H6" s="8" t="s">
        <v>59</v>
      </c>
      <c r="I6" s="8" t="s">
        <v>59</v>
      </c>
      <c r="J6" s="8" t="s">
        <v>59</v>
      </c>
      <c r="K6" s="8" t="s">
        <v>59</v>
      </c>
      <c r="L6" s="52" t="s">
        <v>59</v>
      </c>
      <c r="M6" s="52" t="s">
        <v>59</v>
      </c>
      <c r="N6" s="52" t="s">
        <v>28</v>
      </c>
      <c r="O6" s="52" t="s">
        <v>28</v>
      </c>
    </row>
    <row r="7" spans="2:15" s="2" customFormat="1" ht="12" customHeight="1" x14ac:dyDescent="0.2">
      <c r="B7" s="9" t="s">
        <v>60</v>
      </c>
      <c r="C7" s="13" t="s">
        <v>61</v>
      </c>
      <c r="D7" s="53">
        <v>16.739999999999998</v>
      </c>
      <c r="E7" s="53">
        <v>6298.54</v>
      </c>
      <c r="F7" s="54">
        <f>SUM(G7:H7)</f>
        <v>99117</v>
      </c>
      <c r="G7" s="54">
        <v>47006</v>
      </c>
      <c r="H7" s="55">
        <v>52111</v>
      </c>
      <c r="I7" s="54">
        <f t="shared" ref="I7:I26" si="0">SUM(J7:K7)</f>
        <v>953493</v>
      </c>
      <c r="J7" s="54">
        <v>467100</v>
      </c>
      <c r="K7" s="54">
        <v>486393</v>
      </c>
      <c r="L7" s="54">
        <v>5921</v>
      </c>
      <c r="M7" s="54">
        <v>151</v>
      </c>
      <c r="N7" s="56">
        <v>9.4</v>
      </c>
      <c r="O7" s="56">
        <v>90.6</v>
      </c>
    </row>
    <row r="8" spans="2:15" s="2" customFormat="1" ht="12" customHeight="1" x14ac:dyDescent="0.2">
      <c r="B8" s="9"/>
      <c r="C8" s="13" t="s">
        <v>62</v>
      </c>
      <c r="D8" s="53">
        <v>28.69</v>
      </c>
      <c r="E8" s="53">
        <v>6286.59</v>
      </c>
      <c r="F8" s="54">
        <f t="shared" ref="F8:F29" si="1">SUM(G8:H8)</f>
        <v>161939</v>
      </c>
      <c r="G8" s="54">
        <v>77017</v>
      </c>
      <c r="H8" s="54">
        <v>84922</v>
      </c>
      <c r="I8" s="54">
        <f t="shared" si="0"/>
        <v>956919</v>
      </c>
      <c r="J8" s="54">
        <v>471616</v>
      </c>
      <c r="K8" s="54">
        <v>485303</v>
      </c>
      <c r="L8" s="54">
        <v>5644</v>
      </c>
      <c r="M8" s="54">
        <v>152</v>
      </c>
      <c r="N8" s="56">
        <v>14.5</v>
      </c>
      <c r="O8" s="56">
        <v>85.5</v>
      </c>
    </row>
    <row r="9" spans="2:15" s="2" customFormat="1" ht="12" customHeight="1" x14ac:dyDescent="0.2">
      <c r="B9" s="9" t="s">
        <v>63</v>
      </c>
      <c r="C9" s="13" t="s">
        <v>38</v>
      </c>
      <c r="D9" s="53">
        <v>51.59</v>
      </c>
      <c r="E9" s="53">
        <v>6284.23</v>
      </c>
      <c r="F9" s="54">
        <f t="shared" si="1"/>
        <v>197759</v>
      </c>
      <c r="G9" s="54">
        <v>94879</v>
      </c>
      <c r="H9" s="54">
        <v>102880</v>
      </c>
      <c r="I9" s="54">
        <f t="shared" si="0"/>
        <v>988321</v>
      </c>
      <c r="J9" s="54">
        <v>486128</v>
      </c>
      <c r="K9" s="54">
        <v>502193</v>
      </c>
      <c r="L9" s="54">
        <v>3833</v>
      </c>
      <c r="M9" s="54">
        <v>157</v>
      </c>
      <c r="N9" s="56">
        <v>16.7</v>
      </c>
      <c r="O9" s="56">
        <v>83.3</v>
      </c>
    </row>
    <row r="10" spans="2:15" s="2" customFormat="1" ht="12" customHeight="1" x14ac:dyDescent="0.2">
      <c r="B10" s="9"/>
      <c r="C10" s="13" t="s">
        <v>12</v>
      </c>
      <c r="D10" s="53">
        <v>55.66</v>
      </c>
      <c r="E10" s="53">
        <v>6280.21</v>
      </c>
      <c r="F10" s="54">
        <f t="shared" si="1"/>
        <v>227609</v>
      </c>
      <c r="G10" s="54">
        <v>108811</v>
      </c>
      <c r="H10" s="54">
        <v>118798</v>
      </c>
      <c r="I10" s="54">
        <f t="shared" si="0"/>
        <v>1014844</v>
      </c>
      <c r="J10" s="54">
        <v>497968</v>
      </c>
      <c r="K10" s="54">
        <v>516876</v>
      </c>
      <c r="L10" s="54">
        <v>4089</v>
      </c>
      <c r="M10" s="54">
        <v>162</v>
      </c>
      <c r="N10" s="56">
        <v>18.3</v>
      </c>
      <c r="O10" s="56">
        <v>81.7</v>
      </c>
    </row>
    <row r="11" spans="2:15" s="2" customFormat="1" ht="12" customHeight="1" x14ac:dyDescent="0.2">
      <c r="B11" s="9"/>
      <c r="C11" s="13" t="s">
        <v>13</v>
      </c>
      <c r="D11" s="53">
        <v>95.8</v>
      </c>
      <c r="E11" s="53">
        <v>6240.07</v>
      </c>
      <c r="F11" s="54">
        <f t="shared" si="1"/>
        <v>284089</v>
      </c>
      <c r="G11" s="54">
        <v>133708</v>
      </c>
      <c r="H11" s="54">
        <v>150381</v>
      </c>
      <c r="I11" s="54">
        <f t="shared" si="0"/>
        <v>1014938</v>
      </c>
      <c r="J11" s="54">
        <v>504000</v>
      </c>
      <c r="K11" s="54">
        <v>510938</v>
      </c>
      <c r="L11" s="54">
        <v>2965</v>
      </c>
      <c r="M11" s="54">
        <v>163</v>
      </c>
      <c r="N11" s="56">
        <v>21.9</v>
      </c>
      <c r="O11" s="56">
        <v>78.099999999999994</v>
      </c>
    </row>
    <row r="12" spans="2:15" s="2" customFormat="1" ht="12" customHeight="1" x14ac:dyDescent="0.2">
      <c r="B12" s="9"/>
      <c r="C12" s="13" t="s">
        <v>34</v>
      </c>
      <c r="D12" s="53">
        <v>95.8</v>
      </c>
      <c r="E12" s="53">
        <v>6240.07</v>
      </c>
      <c r="F12" s="54">
        <f t="shared" si="1"/>
        <v>273701</v>
      </c>
      <c r="G12" s="54">
        <v>123493</v>
      </c>
      <c r="H12" s="54">
        <v>150208</v>
      </c>
      <c r="I12" s="54">
        <f t="shared" si="0"/>
        <v>1045079</v>
      </c>
      <c r="J12" s="54">
        <v>501084</v>
      </c>
      <c r="K12" s="54">
        <v>543995</v>
      </c>
      <c r="L12" s="54">
        <v>2857</v>
      </c>
      <c r="M12" s="54">
        <v>167</v>
      </c>
      <c r="N12" s="56">
        <v>20.7</v>
      </c>
      <c r="O12" s="56">
        <v>79.3</v>
      </c>
    </row>
    <row r="13" spans="2:15" s="2" customFormat="1" ht="12" customHeight="1" x14ac:dyDescent="0.2">
      <c r="B13" s="9"/>
      <c r="C13" s="13" t="s">
        <v>64</v>
      </c>
      <c r="D13" s="53">
        <v>95.8</v>
      </c>
      <c r="E13" s="53">
        <v>6240.07</v>
      </c>
      <c r="F13" s="54">
        <f t="shared" si="1"/>
        <v>287116</v>
      </c>
      <c r="G13" s="54">
        <v>133687</v>
      </c>
      <c r="H13" s="54">
        <v>153429</v>
      </c>
      <c r="I13" s="54">
        <f t="shared" si="0"/>
        <v>1258965</v>
      </c>
      <c r="J13" s="54">
        <v>590117</v>
      </c>
      <c r="K13" s="54">
        <v>668848</v>
      </c>
      <c r="L13" s="54">
        <v>2997</v>
      </c>
      <c r="M13" s="54">
        <v>202</v>
      </c>
      <c r="N13" s="56">
        <v>18.600000000000001</v>
      </c>
      <c r="O13" s="56">
        <v>81.400000000000006</v>
      </c>
    </row>
    <row r="14" spans="2:15" s="2" customFormat="1" ht="12" customHeight="1" x14ac:dyDescent="0.2">
      <c r="B14" s="9"/>
      <c r="C14" s="13" t="s">
        <v>15</v>
      </c>
      <c r="D14" s="53">
        <v>95.8</v>
      </c>
      <c r="E14" s="53">
        <v>6240.07</v>
      </c>
      <c r="F14" s="54">
        <f t="shared" si="1"/>
        <v>294380</v>
      </c>
      <c r="G14" s="54">
        <v>138598</v>
      </c>
      <c r="H14" s="54">
        <v>155782</v>
      </c>
      <c r="I14" s="54">
        <f t="shared" si="0"/>
        <v>1230255</v>
      </c>
      <c r="J14" s="54">
        <v>583745</v>
      </c>
      <c r="K14" s="54">
        <v>646510</v>
      </c>
      <c r="L14" s="54">
        <v>3073</v>
      </c>
      <c r="M14" s="54">
        <v>197</v>
      </c>
      <c r="N14" s="56">
        <v>19.3</v>
      </c>
      <c r="O14" s="56">
        <v>80.7</v>
      </c>
    </row>
    <row r="15" spans="2:15" s="2" customFormat="1" ht="12" customHeight="1" x14ac:dyDescent="0.2">
      <c r="B15" s="9"/>
      <c r="C15" s="13" t="s">
        <v>65</v>
      </c>
      <c r="D15" s="53">
        <v>95.8</v>
      </c>
      <c r="E15" s="53">
        <v>6240.07</v>
      </c>
      <c r="F15" s="54">
        <f t="shared" si="1"/>
        <v>316443</v>
      </c>
      <c r="G15" s="54">
        <v>150633</v>
      </c>
      <c r="H15" s="54">
        <v>165810</v>
      </c>
      <c r="I15" s="54">
        <f t="shared" si="0"/>
        <v>1256344</v>
      </c>
      <c r="J15" s="54">
        <v>608507</v>
      </c>
      <c r="K15" s="54">
        <v>647837</v>
      </c>
      <c r="L15" s="54">
        <v>3303</v>
      </c>
      <c r="M15" s="54">
        <v>201</v>
      </c>
      <c r="N15" s="56">
        <v>20.100000000000001</v>
      </c>
      <c r="O15" s="56">
        <v>79.900000000000006</v>
      </c>
    </row>
    <row r="16" spans="2:15" s="2" customFormat="1" ht="12" customHeight="1" x14ac:dyDescent="0.2">
      <c r="B16" s="9"/>
      <c r="C16" s="13" t="s">
        <v>66</v>
      </c>
      <c r="D16" s="53">
        <v>138.32</v>
      </c>
      <c r="E16" s="53">
        <v>6197.59</v>
      </c>
      <c r="F16" s="54">
        <f t="shared" si="1"/>
        <v>377483</v>
      </c>
      <c r="G16" s="54">
        <v>181213</v>
      </c>
      <c r="H16" s="54">
        <v>196270</v>
      </c>
      <c r="I16" s="54">
        <f t="shared" si="0"/>
        <v>1231411</v>
      </c>
      <c r="J16" s="54">
        <v>606209</v>
      </c>
      <c r="K16" s="54">
        <v>625202</v>
      </c>
      <c r="L16" s="54">
        <v>2729</v>
      </c>
      <c r="M16" s="54">
        <v>199</v>
      </c>
      <c r="N16" s="56">
        <v>23.5</v>
      </c>
      <c r="O16" s="56">
        <v>76.5</v>
      </c>
    </row>
    <row r="17" spans="2:15" s="2" customFormat="1" ht="12" customHeight="1" x14ac:dyDescent="0.2">
      <c r="B17" s="9"/>
      <c r="C17" s="13" t="s">
        <v>18</v>
      </c>
      <c r="D17" s="53">
        <v>137.75</v>
      </c>
      <c r="E17" s="53">
        <v>6196.37</v>
      </c>
      <c r="F17" s="54">
        <f t="shared" si="1"/>
        <v>384150</v>
      </c>
      <c r="G17" s="54">
        <v>184274</v>
      </c>
      <c r="H17" s="54">
        <v>199876</v>
      </c>
      <c r="I17" s="54">
        <f t="shared" si="0"/>
        <v>1217230</v>
      </c>
      <c r="J17" s="54">
        <v>594636</v>
      </c>
      <c r="K17" s="54">
        <v>622594</v>
      </c>
      <c r="L17" s="54">
        <v>2789</v>
      </c>
      <c r="M17" s="54">
        <v>196</v>
      </c>
      <c r="N17" s="56">
        <v>24</v>
      </c>
      <c r="O17" s="56">
        <v>76</v>
      </c>
    </row>
    <row r="18" spans="2:15" s="2" customFormat="1" ht="12" customHeight="1" x14ac:dyDescent="0.2">
      <c r="B18" s="9"/>
      <c r="C18" s="13" t="s">
        <v>19</v>
      </c>
      <c r="D18" s="53">
        <v>841.1</v>
      </c>
      <c r="E18" s="53">
        <v>5490.76</v>
      </c>
      <c r="F18" s="54">
        <f t="shared" si="1"/>
        <v>772234</v>
      </c>
      <c r="G18" s="54">
        <v>370310</v>
      </c>
      <c r="H18" s="54">
        <v>401924</v>
      </c>
      <c r="I18" s="54">
        <f t="shared" si="0"/>
        <v>841315</v>
      </c>
      <c r="J18" s="54">
        <v>411297</v>
      </c>
      <c r="K18" s="54">
        <v>430018</v>
      </c>
      <c r="L18" s="54">
        <v>918</v>
      </c>
      <c r="M18" s="54">
        <v>153</v>
      </c>
      <c r="N18" s="56">
        <v>47.9</v>
      </c>
      <c r="O18" s="56">
        <v>52.1</v>
      </c>
    </row>
    <row r="19" spans="2:15" s="2" customFormat="1" ht="12" customHeight="1" x14ac:dyDescent="0.2">
      <c r="B19" s="9"/>
      <c r="C19" s="13" t="s">
        <v>20</v>
      </c>
      <c r="D19" s="53">
        <v>1033.97</v>
      </c>
      <c r="E19" s="53">
        <v>5315.99</v>
      </c>
      <c r="F19" s="54">
        <f t="shared" si="1"/>
        <v>858420</v>
      </c>
      <c r="G19" s="54">
        <v>409678</v>
      </c>
      <c r="H19" s="54">
        <v>448742</v>
      </c>
      <c r="I19" s="54">
        <f t="shared" si="0"/>
        <v>720056</v>
      </c>
      <c r="J19" s="54">
        <v>349961</v>
      </c>
      <c r="K19" s="54">
        <v>370095</v>
      </c>
      <c r="L19" s="54">
        <v>830</v>
      </c>
      <c r="M19" s="54">
        <v>136</v>
      </c>
      <c r="N19" s="56">
        <v>54.4</v>
      </c>
      <c r="O19" s="56">
        <v>45.6</v>
      </c>
    </row>
    <row r="20" spans="2:15" s="2" customFormat="1" ht="12" customHeight="1" x14ac:dyDescent="0.2">
      <c r="B20" s="9"/>
      <c r="C20" s="13" t="s">
        <v>21</v>
      </c>
      <c r="D20" s="53">
        <v>1085.3900000000001</v>
      </c>
      <c r="E20" s="53">
        <v>5264.57</v>
      </c>
      <c r="F20" s="54">
        <f t="shared" si="1"/>
        <v>945541</v>
      </c>
      <c r="G20" s="54">
        <v>456186</v>
      </c>
      <c r="H20" s="54">
        <v>489355</v>
      </c>
      <c r="I20" s="54">
        <f t="shared" si="0"/>
        <v>660043</v>
      </c>
      <c r="J20" s="54">
        <v>322730</v>
      </c>
      <c r="K20" s="54">
        <v>337313</v>
      </c>
      <c r="L20" s="54">
        <v>871</v>
      </c>
      <c r="M20" s="54">
        <v>125</v>
      </c>
      <c r="N20" s="56">
        <v>58.9</v>
      </c>
      <c r="O20" s="56">
        <v>41.1</v>
      </c>
    </row>
    <row r="21" spans="2:15" s="2" customFormat="1" ht="12" customHeight="1" x14ac:dyDescent="0.2">
      <c r="B21" s="9"/>
      <c r="C21" s="13" t="s">
        <v>22</v>
      </c>
      <c r="D21" s="53">
        <v>1124.94</v>
      </c>
      <c r="E21" s="57">
        <v>5230.67</v>
      </c>
      <c r="F21" s="54">
        <f t="shared" si="1"/>
        <v>1028979</v>
      </c>
      <c r="G21" s="54">
        <v>500430</v>
      </c>
      <c r="H21" s="54">
        <v>528549</v>
      </c>
      <c r="I21" s="54">
        <f t="shared" si="0"/>
        <v>629930</v>
      </c>
      <c r="J21" s="54">
        <v>307840</v>
      </c>
      <c r="K21" s="54">
        <v>322090</v>
      </c>
      <c r="L21" s="54">
        <v>915</v>
      </c>
      <c r="M21" s="54">
        <v>120</v>
      </c>
      <c r="N21" s="56">
        <v>62</v>
      </c>
      <c r="O21" s="56">
        <v>38</v>
      </c>
    </row>
    <row r="22" spans="2:15" s="2" customFormat="1" ht="12" customHeight="1" x14ac:dyDescent="0.2">
      <c r="B22" s="9"/>
      <c r="C22" s="13" t="s">
        <v>23</v>
      </c>
      <c r="D22" s="53">
        <v>1124.94</v>
      </c>
      <c r="E22" s="53">
        <v>5230.67</v>
      </c>
      <c r="F22" s="54">
        <f t="shared" si="1"/>
        <v>1100699</v>
      </c>
      <c r="G22" s="54">
        <v>536826</v>
      </c>
      <c r="H22" s="54">
        <v>563873</v>
      </c>
      <c r="I22" s="54">
        <f t="shared" si="0"/>
        <v>655781</v>
      </c>
      <c r="J22" s="54">
        <v>322538</v>
      </c>
      <c r="K22" s="54">
        <v>333243</v>
      </c>
      <c r="L22" s="54">
        <v>979</v>
      </c>
      <c r="M22" s="54">
        <v>125</v>
      </c>
      <c r="N22" s="56">
        <v>62.7</v>
      </c>
      <c r="O22" s="56">
        <v>37.299999999999997</v>
      </c>
    </row>
    <row r="23" spans="2:15" s="2" customFormat="1" ht="12" customHeight="1" x14ac:dyDescent="0.2">
      <c r="B23" s="9"/>
      <c r="C23" s="13" t="s">
        <v>24</v>
      </c>
      <c r="D23" s="53">
        <v>1125.33</v>
      </c>
      <c r="E23" s="53">
        <v>5230.28</v>
      </c>
      <c r="F23" s="54">
        <f t="shared" si="1"/>
        <v>1157925</v>
      </c>
      <c r="G23" s="54">
        <v>567721</v>
      </c>
      <c r="H23" s="54">
        <v>590204</v>
      </c>
      <c r="I23" s="54">
        <f t="shared" si="0"/>
        <v>690637</v>
      </c>
      <c r="J23" s="54">
        <v>341150</v>
      </c>
      <c r="K23" s="54">
        <v>349487</v>
      </c>
      <c r="L23" s="54">
        <v>1029</v>
      </c>
      <c r="M23" s="54">
        <v>132</v>
      </c>
      <c r="N23" s="56">
        <v>62.6</v>
      </c>
      <c r="O23" s="56">
        <v>37.4</v>
      </c>
    </row>
    <row r="24" spans="2:15" s="2" customFormat="1" ht="12" customHeight="1" x14ac:dyDescent="0.2">
      <c r="B24" s="9"/>
      <c r="C24" s="13" t="s">
        <v>25</v>
      </c>
      <c r="D24" s="53">
        <v>1125.33</v>
      </c>
      <c r="E24" s="53">
        <v>5230.28</v>
      </c>
      <c r="F24" s="54">
        <f t="shared" si="1"/>
        <v>1206849</v>
      </c>
      <c r="G24" s="54">
        <v>593736</v>
      </c>
      <c r="H24" s="54">
        <v>613113</v>
      </c>
      <c r="I24" s="54">
        <f t="shared" si="0"/>
        <v>714410</v>
      </c>
      <c r="J24" s="54">
        <v>353277</v>
      </c>
      <c r="K24" s="54">
        <v>361133</v>
      </c>
      <c r="L24" s="54">
        <v>1072</v>
      </c>
      <c r="M24" s="54">
        <v>137</v>
      </c>
      <c r="N24" s="56">
        <v>62.8</v>
      </c>
      <c r="O24" s="56">
        <v>37.200000000000003</v>
      </c>
    </row>
    <row r="25" spans="2:15" s="2" customFormat="1" ht="12" customHeight="1" x14ac:dyDescent="0.2">
      <c r="B25" s="9" t="s">
        <v>67</v>
      </c>
      <c r="C25" s="13" t="s">
        <v>68</v>
      </c>
      <c r="D25" s="53">
        <v>1130.8</v>
      </c>
      <c r="E25" s="53">
        <v>5232.38</v>
      </c>
      <c r="F25" s="54">
        <f t="shared" si="1"/>
        <v>1232572</v>
      </c>
      <c r="G25" s="54">
        <v>607652</v>
      </c>
      <c r="H25" s="54">
        <v>624920</v>
      </c>
      <c r="I25" s="54">
        <f t="shared" si="0"/>
        <v>733693</v>
      </c>
      <c r="J25" s="54">
        <v>364052</v>
      </c>
      <c r="K25" s="54">
        <v>369641</v>
      </c>
      <c r="L25" s="54">
        <v>1090</v>
      </c>
      <c r="M25" s="54">
        <v>140</v>
      </c>
      <c r="N25" s="56">
        <v>62.7</v>
      </c>
      <c r="O25" s="56">
        <v>37.299999999999997</v>
      </c>
    </row>
    <row r="26" spans="2:15" s="2" customFormat="1" ht="12" customHeight="1" x14ac:dyDescent="0.2">
      <c r="B26" s="9"/>
      <c r="C26" s="13" t="s">
        <v>69</v>
      </c>
      <c r="D26" s="53">
        <v>1130.6400000000001</v>
      </c>
      <c r="E26" s="53">
        <v>5232.54</v>
      </c>
      <c r="F26" s="54">
        <f t="shared" si="1"/>
        <v>1238845</v>
      </c>
      <c r="G26" s="54">
        <v>610892</v>
      </c>
      <c r="H26" s="54">
        <v>627953</v>
      </c>
      <c r="I26" s="54">
        <f t="shared" si="0"/>
        <v>764695</v>
      </c>
      <c r="J26" s="54">
        <v>378718</v>
      </c>
      <c r="K26" s="54">
        <v>385977</v>
      </c>
      <c r="L26" s="54">
        <v>1096</v>
      </c>
      <c r="M26" s="54">
        <v>146</v>
      </c>
      <c r="N26" s="56">
        <v>61.8</v>
      </c>
      <c r="O26" s="56">
        <v>38.200000000000003</v>
      </c>
    </row>
    <row r="27" spans="2:15" s="2" customFormat="1" ht="12" customHeight="1" x14ac:dyDescent="0.2">
      <c r="B27" s="9"/>
      <c r="C27" s="58" t="s">
        <v>33</v>
      </c>
      <c r="D27" s="53">
        <v>1130.6099999999999</v>
      </c>
      <c r="E27" s="53">
        <v>5232.55</v>
      </c>
      <c r="F27" s="54">
        <f t="shared" si="1"/>
        <v>1247586</v>
      </c>
      <c r="G27" s="54">
        <v>614532</v>
      </c>
      <c r="H27" s="54">
        <v>633054</v>
      </c>
      <c r="I27" s="54">
        <f>SUM(J27:K27)</f>
        <v>777266</v>
      </c>
      <c r="J27" s="54">
        <v>384817</v>
      </c>
      <c r="K27" s="54">
        <v>392449</v>
      </c>
      <c r="L27" s="54">
        <v>1103.4000000000001</v>
      </c>
      <c r="M27" s="54">
        <v>148.5</v>
      </c>
      <c r="N27" s="56">
        <v>61.6</v>
      </c>
      <c r="O27" s="56">
        <v>38.4</v>
      </c>
    </row>
    <row r="28" spans="2:15" s="2" customFormat="1" ht="12" customHeight="1" x14ac:dyDescent="0.2">
      <c r="B28" s="9"/>
      <c r="C28" s="58" t="s">
        <v>39</v>
      </c>
      <c r="D28" s="53">
        <v>1821.34</v>
      </c>
      <c r="E28" s="53">
        <v>4541.82</v>
      </c>
      <c r="F28" s="54">
        <f t="shared" si="1"/>
        <v>1446488</v>
      </c>
      <c r="G28" s="54">
        <v>712267</v>
      </c>
      <c r="H28" s="54">
        <v>734221</v>
      </c>
      <c r="I28" s="54">
        <f>SUM(J28:K28)</f>
        <v>577647</v>
      </c>
      <c r="J28" s="54">
        <v>284079</v>
      </c>
      <c r="K28" s="54">
        <v>293568</v>
      </c>
      <c r="L28" s="54">
        <v>794.2</v>
      </c>
      <c r="M28" s="54">
        <v>127.2</v>
      </c>
      <c r="N28" s="56">
        <v>71.459999999999994</v>
      </c>
      <c r="O28" s="56">
        <v>28.53</v>
      </c>
    </row>
    <row r="29" spans="2:15" s="2" customFormat="1" ht="12" customHeight="1" x14ac:dyDescent="0.2">
      <c r="B29" s="9"/>
      <c r="C29" s="58" t="s">
        <v>40</v>
      </c>
      <c r="D29" s="59">
        <v>2892.94</v>
      </c>
      <c r="E29" s="59">
        <v>3469.39</v>
      </c>
      <c r="F29" s="54">
        <f t="shared" si="1"/>
        <v>1703207</v>
      </c>
      <c r="G29" s="54">
        <v>837184</v>
      </c>
      <c r="H29" s="54">
        <v>866023</v>
      </c>
      <c r="I29" s="54">
        <f>SUM(J29:K29)</f>
        <v>304861</v>
      </c>
      <c r="J29" s="54">
        <v>150835</v>
      </c>
      <c r="K29" s="54">
        <v>154026</v>
      </c>
      <c r="L29" s="54">
        <v>588.70000000000005</v>
      </c>
      <c r="M29" s="54">
        <v>87.9</v>
      </c>
      <c r="N29" s="56">
        <v>84.8</v>
      </c>
      <c r="O29" s="56">
        <v>15.2</v>
      </c>
    </row>
    <row r="30" spans="2:15" s="2" customFormat="1" ht="12" customHeight="1" x14ac:dyDescent="0.2">
      <c r="B30" s="9"/>
      <c r="C30" s="58" t="s">
        <v>44</v>
      </c>
      <c r="D30" s="59">
        <v>2892.74</v>
      </c>
      <c r="E30" s="59">
        <v>3469.55</v>
      </c>
      <c r="F30" s="54">
        <f>SUM(G30:H30)</f>
        <v>1678998</v>
      </c>
      <c r="G30" s="54">
        <v>826647</v>
      </c>
      <c r="H30" s="54">
        <v>852351</v>
      </c>
      <c r="I30" s="54">
        <v>294117</v>
      </c>
      <c r="J30" s="54">
        <v>146636</v>
      </c>
      <c r="K30" s="54">
        <v>147481</v>
      </c>
      <c r="L30" s="54">
        <v>580.4</v>
      </c>
      <c r="M30" s="54">
        <v>84.8</v>
      </c>
      <c r="N30" s="56">
        <f>F30/1973115*100</f>
        <v>85.093773044145934</v>
      </c>
      <c r="O30" s="56">
        <f>I30/1973115*100</f>
        <v>14.906226955854068</v>
      </c>
    </row>
    <row r="31" spans="2:15" s="2" customFormat="1" ht="12" customHeight="1" x14ac:dyDescent="0.2">
      <c r="B31" s="9" t="s">
        <v>46</v>
      </c>
      <c r="C31" s="60" t="s">
        <v>70</v>
      </c>
      <c r="D31" s="61">
        <v>2892.74</v>
      </c>
      <c r="E31" s="61">
        <v>3469.55</v>
      </c>
      <c r="F31" s="62">
        <v>1656920</v>
      </c>
      <c r="G31" s="62">
        <v>818445</v>
      </c>
      <c r="H31" s="62">
        <v>838475</v>
      </c>
      <c r="I31" s="62">
        <v>282190</v>
      </c>
      <c r="J31" s="62">
        <v>140966</v>
      </c>
      <c r="K31" s="62">
        <v>141224</v>
      </c>
      <c r="L31" s="62">
        <f>ROUND(F31/D31,0)</f>
        <v>573</v>
      </c>
      <c r="M31" s="62">
        <f>ROUND(I31/E31,0)</f>
        <v>81</v>
      </c>
      <c r="N31" s="63">
        <f>F31/1939110*100</f>
        <v>85.447447540366454</v>
      </c>
      <c r="O31" s="63">
        <f>I31/1939110*100</f>
        <v>14.552552459633544</v>
      </c>
    </row>
    <row r="32" spans="2:15" s="2" customFormat="1" ht="12" customHeight="1" x14ac:dyDescent="0.2"/>
    <row r="33" spans="2:13" s="2" customFormat="1" ht="12" customHeight="1" x14ac:dyDescent="0.2">
      <c r="B33" s="350" t="s">
        <v>45</v>
      </c>
      <c r="C33" s="351"/>
      <c r="D33" s="351"/>
      <c r="F33" s="11"/>
      <c r="H33" s="11"/>
      <c r="M33" s="66"/>
    </row>
    <row r="34" spans="2:13" s="2" customFormat="1" ht="12" customHeight="1" x14ac:dyDescent="0.2">
      <c r="B34" s="7" t="s">
        <v>71</v>
      </c>
      <c r="C34"/>
      <c r="D34"/>
      <c r="F34" s="11"/>
      <c r="H34" s="11"/>
      <c r="M34" s="66"/>
    </row>
    <row r="35" spans="2:13" s="2" customFormat="1" ht="12" customHeight="1" x14ac:dyDescent="0.2">
      <c r="B35" s="7"/>
      <c r="C35"/>
      <c r="D35"/>
      <c r="F35" s="11"/>
      <c r="H35" s="11"/>
      <c r="M35" s="66"/>
    </row>
    <row r="36" spans="2:13" s="43" customFormat="1" ht="14" x14ac:dyDescent="0.2"/>
  </sheetData>
  <mergeCells count="12">
    <mergeCell ref="O4:O5"/>
    <mergeCell ref="B33:D33"/>
    <mergeCell ref="B3:C5"/>
    <mergeCell ref="D3:E3"/>
    <mergeCell ref="F3:K3"/>
    <mergeCell ref="L3:M4"/>
    <mergeCell ref="N3:O3"/>
    <mergeCell ref="D4:D5"/>
    <mergeCell ref="E4:E5"/>
    <mergeCell ref="F4:F5"/>
    <mergeCell ref="I4:I5"/>
    <mergeCell ref="N4:N5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scale="83" orientation="landscape" verticalDpi="400" r:id="rId1"/>
  <headerFooter alignWithMargins="0">
    <oddHeader>&amp;L&amp;F</oddHead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4E3CA-BFD9-40D6-A00C-78CE8A3524A9}">
  <sheetPr>
    <pageSetUpPr fitToPage="1"/>
  </sheetPr>
  <dimension ref="B1:S145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" x14ac:dyDescent="0.2"/>
  <cols>
    <col min="1" max="1" width="2.6328125" customWidth="1"/>
    <col min="2" max="3" width="4.453125" customWidth="1"/>
    <col min="4" max="4" width="11.36328125" bestFit="1" customWidth="1"/>
    <col min="5" max="5" width="12.81640625" customWidth="1"/>
    <col min="6" max="6" width="10.90625" customWidth="1"/>
    <col min="7" max="7" width="11.453125" customWidth="1"/>
    <col min="8" max="10" width="10.90625" customWidth="1"/>
    <col min="11" max="11" width="12" customWidth="1"/>
    <col min="12" max="12" width="10.90625" customWidth="1"/>
    <col min="14" max="14" width="12.36328125" bestFit="1" customWidth="1"/>
  </cols>
  <sheetData>
    <row r="1" spans="2:12" ht="14.25" customHeight="1" x14ac:dyDescent="0.2">
      <c r="B1" s="10" t="s">
        <v>72</v>
      </c>
      <c r="C1" s="1"/>
    </row>
    <row r="2" spans="2:12" ht="12" customHeight="1" x14ac:dyDescent="0.2"/>
    <row r="3" spans="2:12" s="2" customFormat="1" ht="12" customHeight="1" x14ac:dyDescent="0.2">
      <c r="B3" s="338" t="s">
        <v>73</v>
      </c>
      <c r="C3" s="339"/>
      <c r="D3" s="344" t="s">
        <v>74</v>
      </c>
      <c r="E3" s="356" t="s">
        <v>75</v>
      </c>
      <c r="F3" s="361"/>
      <c r="G3" s="353"/>
      <c r="H3" s="363" t="s">
        <v>76</v>
      </c>
      <c r="I3" s="363" t="s">
        <v>77</v>
      </c>
      <c r="J3" s="363" t="s">
        <v>78</v>
      </c>
      <c r="K3" s="363" t="s">
        <v>41</v>
      </c>
      <c r="L3" s="363" t="s">
        <v>79</v>
      </c>
    </row>
    <row r="4" spans="2:12" s="2" customFormat="1" ht="12" customHeight="1" x14ac:dyDescent="0.2">
      <c r="B4" s="340"/>
      <c r="C4" s="341"/>
      <c r="D4" s="359"/>
      <c r="E4" s="354"/>
      <c r="F4" s="362"/>
      <c r="G4" s="355"/>
      <c r="H4" s="364"/>
      <c r="I4" s="364"/>
      <c r="J4" s="364"/>
      <c r="K4" s="364"/>
      <c r="L4" s="364"/>
    </row>
    <row r="5" spans="2:12" s="2" customFormat="1" ht="12" customHeight="1" x14ac:dyDescent="0.2">
      <c r="B5" s="340"/>
      <c r="C5" s="341"/>
      <c r="D5" s="360"/>
      <c r="E5" s="366" t="s">
        <v>80</v>
      </c>
      <c r="F5" s="344" t="s">
        <v>56</v>
      </c>
      <c r="G5" s="344" t="s">
        <v>57</v>
      </c>
      <c r="H5" s="364"/>
      <c r="I5" s="364"/>
      <c r="J5" s="364"/>
      <c r="K5" s="364"/>
      <c r="L5" s="364"/>
    </row>
    <row r="6" spans="2:12" s="2" customFormat="1" ht="12" customHeight="1" x14ac:dyDescent="0.2">
      <c r="B6" s="342"/>
      <c r="C6" s="343"/>
      <c r="D6" s="345"/>
      <c r="E6" s="367"/>
      <c r="F6" s="345"/>
      <c r="G6" s="345"/>
      <c r="H6" s="365"/>
      <c r="I6" s="365"/>
      <c r="J6" s="365"/>
      <c r="K6" s="365"/>
      <c r="L6" s="365"/>
    </row>
    <row r="7" spans="2:12" s="2" customFormat="1" ht="12" customHeight="1" x14ac:dyDescent="0.2">
      <c r="B7" s="67"/>
      <c r="C7" s="68"/>
      <c r="D7" s="52" t="s">
        <v>81</v>
      </c>
      <c r="E7" s="52" t="s">
        <v>59</v>
      </c>
      <c r="F7" s="52" t="s">
        <v>59</v>
      </c>
      <c r="G7" s="52" t="s">
        <v>59</v>
      </c>
      <c r="H7" s="52" t="s">
        <v>59</v>
      </c>
      <c r="I7" s="52" t="s">
        <v>28</v>
      </c>
      <c r="J7" s="52" t="s">
        <v>59</v>
      </c>
      <c r="K7" s="52" t="s">
        <v>59</v>
      </c>
      <c r="L7" s="52" t="s">
        <v>59</v>
      </c>
    </row>
    <row r="8" spans="2:12" s="2" customFormat="1" ht="12" customHeight="1" x14ac:dyDescent="0.2">
      <c r="B8" s="69" t="s">
        <v>82</v>
      </c>
      <c r="C8" s="70">
        <v>40</v>
      </c>
      <c r="D8" s="71">
        <v>145566</v>
      </c>
      <c r="E8" s="71">
        <v>945726</v>
      </c>
      <c r="F8" s="71">
        <v>467883</v>
      </c>
      <c r="G8" s="71">
        <v>477843</v>
      </c>
      <c r="H8" s="71">
        <v>12461</v>
      </c>
      <c r="I8" s="72">
        <v>1.34</v>
      </c>
      <c r="J8" s="72">
        <v>6.5</v>
      </c>
      <c r="K8" s="73">
        <v>149.30000000000001</v>
      </c>
      <c r="L8" s="72">
        <v>97.92</v>
      </c>
    </row>
    <row r="9" spans="2:12" s="2" customFormat="1" ht="12" customHeight="1" x14ac:dyDescent="0.2">
      <c r="B9" s="74"/>
      <c r="C9" s="70">
        <v>41</v>
      </c>
      <c r="D9" s="71">
        <v>147189</v>
      </c>
      <c r="E9" s="71">
        <v>958054</v>
      </c>
      <c r="F9" s="71">
        <v>474158</v>
      </c>
      <c r="G9" s="71">
        <v>483896</v>
      </c>
      <c r="H9" s="71">
        <v>12328</v>
      </c>
      <c r="I9" s="72">
        <v>1.3</v>
      </c>
      <c r="J9" s="72">
        <v>6.51</v>
      </c>
      <c r="K9" s="73">
        <v>151.30000000000001</v>
      </c>
      <c r="L9" s="72">
        <v>97.99</v>
      </c>
    </row>
    <row r="10" spans="2:12" s="2" customFormat="1" ht="12" customHeight="1" x14ac:dyDescent="0.2">
      <c r="B10" s="74"/>
      <c r="C10" s="70">
        <v>42</v>
      </c>
      <c r="D10" s="71">
        <v>148482</v>
      </c>
      <c r="E10" s="71">
        <v>966409</v>
      </c>
      <c r="F10" s="71">
        <v>477920</v>
      </c>
      <c r="G10" s="71">
        <v>488489</v>
      </c>
      <c r="H10" s="71">
        <v>8355</v>
      </c>
      <c r="I10" s="72">
        <v>0.87</v>
      </c>
      <c r="J10" s="72">
        <v>6.51</v>
      </c>
      <c r="K10" s="73">
        <v>152.6</v>
      </c>
      <c r="L10" s="72">
        <v>97.84</v>
      </c>
    </row>
    <row r="11" spans="2:12" s="2" customFormat="1" ht="12" customHeight="1" x14ac:dyDescent="0.2">
      <c r="B11" s="74"/>
      <c r="C11" s="70">
        <v>43</v>
      </c>
      <c r="D11" s="71">
        <v>149657</v>
      </c>
      <c r="E11" s="71">
        <v>988241</v>
      </c>
      <c r="F11" s="71">
        <v>488237</v>
      </c>
      <c r="G11" s="71">
        <v>500004</v>
      </c>
      <c r="H11" s="71">
        <v>21832</v>
      </c>
      <c r="I11" s="72">
        <v>2.2599999999999998</v>
      </c>
      <c r="J11" s="72">
        <v>6.6</v>
      </c>
      <c r="K11" s="73">
        <v>156</v>
      </c>
      <c r="L11" s="72">
        <v>97.65</v>
      </c>
    </row>
    <row r="12" spans="2:12" s="2" customFormat="1" ht="12" customHeight="1" x14ac:dyDescent="0.2">
      <c r="B12" s="74"/>
      <c r="C12" s="70">
        <v>44</v>
      </c>
      <c r="D12" s="71">
        <v>151194</v>
      </c>
      <c r="E12" s="71">
        <v>995552</v>
      </c>
      <c r="F12" s="71">
        <v>492560</v>
      </c>
      <c r="G12" s="71">
        <v>502992</v>
      </c>
      <c r="H12" s="71">
        <v>7311</v>
      </c>
      <c r="I12" s="72">
        <v>0.74</v>
      </c>
      <c r="J12" s="72">
        <v>6.58</v>
      </c>
      <c r="K12" s="73">
        <v>157.19999999999999</v>
      </c>
      <c r="L12" s="72">
        <v>97.93</v>
      </c>
    </row>
    <row r="13" spans="2:12" s="2" customFormat="1" ht="12" customHeight="1" x14ac:dyDescent="0.2">
      <c r="B13" s="357" t="s">
        <v>83</v>
      </c>
      <c r="C13" s="358"/>
      <c r="D13" s="71">
        <v>152511</v>
      </c>
      <c r="E13" s="71">
        <v>1007648</v>
      </c>
      <c r="F13" s="71">
        <v>498194</v>
      </c>
      <c r="G13" s="71">
        <v>509454</v>
      </c>
      <c r="H13" s="71">
        <v>12096</v>
      </c>
      <c r="I13" s="72">
        <v>1.22</v>
      </c>
      <c r="J13" s="72">
        <v>6.61</v>
      </c>
      <c r="K13" s="73">
        <v>159.1</v>
      </c>
      <c r="L13" s="72">
        <v>97.79</v>
      </c>
    </row>
    <row r="14" spans="2:12" s="2" customFormat="1" ht="12" customHeight="1" x14ac:dyDescent="0.2">
      <c r="B14" s="74"/>
      <c r="C14" s="70">
        <v>2</v>
      </c>
      <c r="D14" s="71">
        <v>156220</v>
      </c>
      <c r="E14" s="71">
        <v>1017984</v>
      </c>
      <c r="F14" s="71">
        <v>502609</v>
      </c>
      <c r="G14" s="71">
        <v>515375</v>
      </c>
      <c r="H14" s="71">
        <v>10336</v>
      </c>
      <c r="I14" s="72">
        <v>1.03</v>
      </c>
      <c r="J14" s="72">
        <v>6.52</v>
      </c>
      <c r="K14" s="73">
        <v>160.69999999999999</v>
      </c>
      <c r="L14" s="72">
        <v>97.52</v>
      </c>
    </row>
    <row r="15" spans="2:12" s="2" customFormat="1" ht="12" customHeight="1" x14ac:dyDescent="0.2">
      <c r="B15" s="74"/>
      <c r="C15" s="70">
        <v>3</v>
      </c>
      <c r="D15" s="71">
        <v>158981</v>
      </c>
      <c r="E15" s="71">
        <v>1032698</v>
      </c>
      <c r="F15" s="71">
        <v>510329</v>
      </c>
      <c r="G15" s="71">
        <v>522369</v>
      </c>
      <c r="H15" s="71">
        <v>14714</v>
      </c>
      <c r="I15" s="72">
        <v>1.45</v>
      </c>
      <c r="J15" s="72">
        <v>6.5</v>
      </c>
      <c r="K15" s="73">
        <v>163</v>
      </c>
      <c r="L15" s="72">
        <v>97.7</v>
      </c>
    </row>
    <row r="16" spans="2:12" s="2" customFormat="1" ht="12" customHeight="1" x14ac:dyDescent="0.2">
      <c r="B16" s="74"/>
      <c r="C16" s="70">
        <v>4</v>
      </c>
      <c r="D16" s="71">
        <v>161186</v>
      </c>
      <c r="E16" s="71">
        <v>1042279</v>
      </c>
      <c r="F16" s="71">
        <v>514208</v>
      </c>
      <c r="G16" s="71">
        <v>528071</v>
      </c>
      <c r="H16" s="71">
        <v>9581</v>
      </c>
      <c r="I16" s="72">
        <v>0.93</v>
      </c>
      <c r="J16" s="72">
        <v>6.47</v>
      </c>
      <c r="K16" s="73">
        <v>164.5</v>
      </c>
      <c r="L16" s="72">
        <v>97.37</v>
      </c>
    </row>
    <row r="17" spans="2:12" s="2" customFormat="1" ht="12" customHeight="1" x14ac:dyDescent="0.2">
      <c r="B17" s="74"/>
      <c r="C17" s="70">
        <v>5</v>
      </c>
      <c r="D17" s="71">
        <v>164694</v>
      </c>
      <c r="E17" s="71">
        <v>1060893</v>
      </c>
      <c r="F17" s="71">
        <v>523448</v>
      </c>
      <c r="G17" s="71">
        <v>537445</v>
      </c>
      <c r="H17" s="71">
        <v>18614</v>
      </c>
      <c r="I17" s="72">
        <v>1.79</v>
      </c>
      <c r="J17" s="72">
        <v>6.44</v>
      </c>
      <c r="K17" s="73">
        <v>167.5</v>
      </c>
      <c r="L17" s="72">
        <v>97.4</v>
      </c>
    </row>
    <row r="18" spans="2:12" s="2" customFormat="1" ht="12" customHeight="1" x14ac:dyDescent="0.2">
      <c r="B18" s="74"/>
      <c r="C18" s="70">
        <v>6</v>
      </c>
      <c r="D18" s="71">
        <v>167343</v>
      </c>
      <c r="E18" s="71">
        <v>1080239</v>
      </c>
      <c r="F18" s="71">
        <v>532965</v>
      </c>
      <c r="G18" s="71">
        <v>547274</v>
      </c>
      <c r="H18" s="71">
        <v>19346</v>
      </c>
      <c r="I18" s="72">
        <v>1.82</v>
      </c>
      <c r="J18" s="72">
        <v>6.46</v>
      </c>
      <c r="K18" s="73">
        <v>170.5</v>
      </c>
      <c r="L18" s="72">
        <v>97.39</v>
      </c>
    </row>
    <row r="19" spans="2:12" s="2" customFormat="1" ht="12" customHeight="1" x14ac:dyDescent="0.2">
      <c r="B19" s="74"/>
      <c r="C19" s="70">
        <v>7</v>
      </c>
      <c r="D19" s="71">
        <v>172695</v>
      </c>
      <c r="E19" s="71">
        <v>1079363</v>
      </c>
      <c r="F19" s="71">
        <v>530675</v>
      </c>
      <c r="G19" s="71">
        <v>548688</v>
      </c>
      <c r="H19" s="75" t="s">
        <v>84</v>
      </c>
      <c r="I19" s="72">
        <v>-0.08</v>
      </c>
      <c r="J19" s="72">
        <v>6.25</v>
      </c>
      <c r="K19" s="73">
        <v>170.4</v>
      </c>
      <c r="L19" s="72">
        <v>96.72</v>
      </c>
    </row>
    <row r="20" spans="2:12" s="2" customFormat="1" ht="12" customHeight="1" x14ac:dyDescent="0.2">
      <c r="B20" s="74"/>
      <c r="C20" s="70">
        <v>8</v>
      </c>
      <c r="D20" s="71">
        <v>185181</v>
      </c>
      <c r="E20" s="71">
        <v>1093801</v>
      </c>
      <c r="F20" s="71">
        <v>538166</v>
      </c>
      <c r="G20" s="71">
        <v>555635</v>
      </c>
      <c r="H20" s="71">
        <v>14438</v>
      </c>
      <c r="I20" s="72">
        <v>1.34</v>
      </c>
      <c r="J20" s="72">
        <v>5.91</v>
      </c>
      <c r="K20" s="73">
        <v>172.7</v>
      </c>
      <c r="L20" s="72">
        <v>96.86</v>
      </c>
    </row>
    <row r="21" spans="2:12" s="80" customFormat="1" ht="12" customHeight="1" x14ac:dyDescent="0.2">
      <c r="B21" s="76"/>
      <c r="C21" s="70">
        <v>9</v>
      </c>
      <c r="D21" s="77">
        <v>195486</v>
      </c>
      <c r="E21" s="77">
        <v>1052610</v>
      </c>
      <c r="F21" s="77">
        <v>514106</v>
      </c>
      <c r="G21" s="77">
        <v>538504</v>
      </c>
      <c r="H21" s="54">
        <v>-41191</v>
      </c>
      <c r="I21" s="78">
        <v>-3.77</v>
      </c>
      <c r="J21" s="78">
        <v>5.38</v>
      </c>
      <c r="K21" s="79">
        <v>166.7</v>
      </c>
      <c r="L21" s="78">
        <v>95.47</v>
      </c>
    </row>
    <row r="22" spans="2:12" s="2" customFormat="1" ht="12" customHeight="1" x14ac:dyDescent="0.2">
      <c r="B22" s="74"/>
      <c r="C22" s="70">
        <v>10</v>
      </c>
      <c r="D22" s="77">
        <v>198190</v>
      </c>
      <c r="E22" s="77">
        <v>1067100</v>
      </c>
      <c r="F22" s="77">
        <v>520900</v>
      </c>
      <c r="G22" s="77">
        <v>546200</v>
      </c>
      <c r="H22" s="77">
        <v>14490</v>
      </c>
      <c r="I22" s="78">
        <v>1.38</v>
      </c>
      <c r="J22" s="78">
        <v>5.38</v>
      </c>
      <c r="K22" s="79">
        <v>168.5</v>
      </c>
      <c r="L22" s="78">
        <v>95.37</v>
      </c>
    </row>
    <row r="23" spans="2:12" s="2" customFormat="1" ht="12" customHeight="1" x14ac:dyDescent="0.2">
      <c r="B23" s="74"/>
      <c r="C23" s="70">
        <v>11</v>
      </c>
      <c r="D23" s="77">
        <v>201060</v>
      </c>
      <c r="E23" s="77">
        <v>1082600</v>
      </c>
      <c r="F23" s="77">
        <v>528300</v>
      </c>
      <c r="G23" s="77">
        <v>554300</v>
      </c>
      <c r="H23" s="77">
        <v>15500</v>
      </c>
      <c r="I23" s="78">
        <v>1.45</v>
      </c>
      <c r="J23" s="78">
        <v>5.38</v>
      </c>
      <c r="K23" s="79">
        <v>170.9</v>
      </c>
      <c r="L23" s="78">
        <v>95.31</v>
      </c>
    </row>
    <row r="24" spans="2:12" s="2" customFormat="1" ht="12" customHeight="1" x14ac:dyDescent="0.2">
      <c r="B24" s="74"/>
      <c r="C24" s="70">
        <v>12</v>
      </c>
      <c r="D24" s="77">
        <v>203670</v>
      </c>
      <c r="E24" s="77">
        <v>1096500</v>
      </c>
      <c r="F24" s="77">
        <v>534700</v>
      </c>
      <c r="G24" s="77">
        <v>561800</v>
      </c>
      <c r="H24" s="77">
        <v>13900</v>
      </c>
      <c r="I24" s="78">
        <v>1.28</v>
      </c>
      <c r="J24" s="78">
        <v>5.38</v>
      </c>
      <c r="K24" s="79">
        <v>173.1</v>
      </c>
      <c r="L24" s="78">
        <v>95.18</v>
      </c>
    </row>
    <row r="25" spans="2:12" s="2" customFormat="1" ht="12" customHeight="1" x14ac:dyDescent="0.2">
      <c r="B25" s="74"/>
      <c r="C25" s="70">
        <v>13</v>
      </c>
      <c r="D25" s="77">
        <v>207160</v>
      </c>
      <c r="E25" s="77">
        <v>1115200</v>
      </c>
      <c r="F25" s="77">
        <v>543200</v>
      </c>
      <c r="G25" s="77">
        <v>572000</v>
      </c>
      <c r="H25" s="77">
        <v>18700</v>
      </c>
      <c r="I25" s="78">
        <v>1.71</v>
      </c>
      <c r="J25" s="78">
        <v>5.38</v>
      </c>
      <c r="K25" s="79">
        <v>176.1</v>
      </c>
      <c r="L25" s="78">
        <v>94.97</v>
      </c>
    </row>
    <row r="26" spans="2:12" s="80" customFormat="1" ht="12" customHeight="1" x14ac:dyDescent="0.2">
      <c r="B26" s="76"/>
      <c r="C26" s="70">
        <v>14</v>
      </c>
      <c r="D26" s="77">
        <v>207223</v>
      </c>
      <c r="E26" s="77">
        <v>1118858</v>
      </c>
      <c r="F26" s="77">
        <v>548633</v>
      </c>
      <c r="G26" s="77">
        <v>570225</v>
      </c>
      <c r="H26" s="77">
        <v>3658</v>
      </c>
      <c r="I26" s="78">
        <v>0.33</v>
      </c>
      <c r="J26" s="78">
        <v>5.4</v>
      </c>
      <c r="K26" s="79">
        <v>177.2</v>
      </c>
      <c r="L26" s="78">
        <v>96.21</v>
      </c>
    </row>
    <row r="27" spans="2:12" s="2" customFormat="1" ht="12" customHeight="1" x14ac:dyDescent="0.2">
      <c r="B27" s="357" t="s">
        <v>85</v>
      </c>
      <c r="C27" s="358"/>
      <c r="D27" s="77">
        <v>209770</v>
      </c>
      <c r="E27" s="77">
        <v>1132600</v>
      </c>
      <c r="F27" s="77">
        <v>555700</v>
      </c>
      <c r="G27" s="77">
        <v>576900</v>
      </c>
      <c r="H27" s="77">
        <v>13742</v>
      </c>
      <c r="I27" s="78">
        <v>1.23</v>
      </c>
      <c r="J27" s="78">
        <v>5.4</v>
      </c>
      <c r="K27" s="79">
        <v>178.8</v>
      </c>
      <c r="L27" s="78">
        <v>96.33</v>
      </c>
    </row>
    <row r="28" spans="2:12" s="2" customFormat="1" ht="12" customHeight="1" x14ac:dyDescent="0.2">
      <c r="B28" s="81"/>
      <c r="C28" s="70">
        <v>2</v>
      </c>
      <c r="D28" s="77">
        <v>212470</v>
      </c>
      <c r="E28" s="77">
        <v>1146600</v>
      </c>
      <c r="F28" s="77">
        <v>563100</v>
      </c>
      <c r="G28" s="77">
        <v>583500</v>
      </c>
      <c r="H28" s="77">
        <v>14000</v>
      </c>
      <c r="I28" s="78">
        <v>1.24</v>
      </c>
      <c r="J28" s="78">
        <v>5.4</v>
      </c>
      <c r="K28" s="79">
        <v>181</v>
      </c>
      <c r="L28" s="78">
        <v>96.5</v>
      </c>
    </row>
    <row r="29" spans="2:12" s="2" customFormat="1" ht="12" customHeight="1" x14ac:dyDescent="0.2">
      <c r="B29" s="74"/>
      <c r="C29" s="70">
        <v>3</v>
      </c>
      <c r="D29" s="77">
        <v>215140</v>
      </c>
      <c r="E29" s="77">
        <v>1160700</v>
      </c>
      <c r="F29" s="77">
        <v>570400</v>
      </c>
      <c r="G29" s="77">
        <v>590300</v>
      </c>
      <c r="H29" s="77">
        <v>14100</v>
      </c>
      <c r="I29" s="78">
        <v>1.23</v>
      </c>
      <c r="J29" s="78">
        <v>5.4</v>
      </c>
      <c r="K29" s="79">
        <v>183.2</v>
      </c>
      <c r="L29" s="78">
        <v>96.63</v>
      </c>
    </row>
    <row r="30" spans="2:12" s="2" customFormat="1" ht="12" customHeight="1" x14ac:dyDescent="0.2">
      <c r="B30" s="74"/>
      <c r="C30" s="70">
        <v>4</v>
      </c>
      <c r="D30" s="77">
        <v>217900</v>
      </c>
      <c r="E30" s="77">
        <v>1175100</v>
      </c>
      <c r="F30" s="77">
        <v>577900</v>
      </c>
      <c r="G30" s="77">
        <v>597200</v>
      </c>
      <c r="H30" s="77">
        <v>14400</v>
      </c>
      <c r="I30" s="78">
        <v>1.24</v>
      </c>
      <c r="J30" s="78">
        <v>5.39</v>
      </c>
      <c r="K30" s="79">
        <v>185.5</v>
      </c>
      <c r="L30" s="78">
        <v>96.77</v>
      </c>
    </row>
    <row r="31" spans="2:12" s="80" customFormat="1" ht="12" customHeight="1" x14ac:dyDescent="0.2">
      <c r="B31" s="76"/>
      <c r="C31" s="70">
        <v>5</v>
      </c>
      <c r="D31" s="77">
        <v>217058</v>
      </c>
      <c r="E31" s="77">
        <v>1186080</v>
      </c>
      <c r="F31" s="77">
        <v>581007</v>
      </c>
      <c r="G31" s="77">
        <v>605073</v>
      </c>
      <c r="H31" s="77">
        <v>10980</v>
      </c>
      <c r="I31" s="78">
        <v>0.93</v>
      </c>
      <c r="J31" s="78">
        <v>5.46</v>
      </c>
      <c r="K31" s="79">
        <v>187.2</v>
      </c>
      <c r="L31" s="78">
        <v>96.02</v>
      </c>
    </row>
    <row r="32" spans="2:12" s="2" customFormat="1" ht="12" customHeight="1" x14ac:dyDescent="0.2">
      <c r="B32" s="74"/>
      <c r="C32" s="70">
        <v>6</v>
      </c>
      <c r="D32" s="77">
        <v>219430</v>
      </c>
      <c r="E32" s="77">
        <v>1199200</v>
      </c>
      <c r="F32" s="82">
        <v>587300</v>
      </c>
      <c r="G32" s="77">
        <v>611900</v>
      </c>
      <c r="H32" s="77">
        <v>13120</v>
      </c>
      <c r="I32" s="78">
        <v>1.1100000000000001</v>
      </c>
      <c r="J32" s="78">
        <v>5.47</v>
      </c>
      <c r="K32" s="79">
        <v>189.3</v>
      </c>
      <c r="L32" s="78">
        <v>95.98</v>
      </c>
    </row>
    <row r="33" spans="2:12" s="2" customFormat="1" ht="12" customHeight="1" x14ac:dyDescent="0.2">
      <c r="B33" s="74"/>
      <c r="C33" s="70">
        <v>7</v>
      </c>
      <c r="D33" s="77">
        <v>221840</v>
      </c>
      <c r="E33" s="77">
        <v>1212400</v>
      </c>
      <c r="F33" s="77">
        <v>593700</v>
      </c>
      <c r="G33" s="77">
        <v>618700</v>
      </c>
      <c r="H33" s="77">
        <v>13200</v>
      </c>
      <c r="I33" s="78">
        <v>1.1000000000000001</v>
      </c>
      <c r="J33" s="78">
        <v>5.47</v>
      </c>
      <c r="K33" s="79">
        <v>191.4</v>
      </c>
      <c r="L33" s="78">
        <v>95.96</v>
      </c>
    </row>
    <row r="34" spans="2:12" s="2" customFormat="1" ht="12" customHeight="1" x14ac:dyDescent="0.2">
      <c r="B34" s="74"/>
      <c r="C34" s="70">
        <v>8</v>
      </c>
      <c r="D34" s="77">
        <v>224380</v>
      </c>
      <c r="E34" s="77">
        <v>1225900</v>
      </c>
      <c r="F34" s="77">
        <v>600200</v>
      </c>
      <c r="G34" s="77">
        <v>625700</v>
      </c>
      <c r="H34" s="77">
        <v>13500</v>
      </c>
      <c r="I34" s="78">
        <v>1.1100000000000001</v>
      </c>
      <c r="J34" s="78">
        <v>5.46</v>
      </c>
      <c r="K34" s="79">
        <v>193.5</v>
      </c>
      <c r="L34" s="78">
        <v>95.92</v>
      </c>
    </row>
    <row r="35" spans="2:12" s="2" customFormat="1" ht="12" customHeight="1" x14ac:dyDescent="0.2">
      <c r="B35" s="74"/>
      <c r="C35" s="70">
        <v>9</v>
      </c>
      <c r="D35" s="77">
        <v>226880</v>
      </c>
      <c r="E35" s="77">
        <v>1239500</v>
      </c>
      <c r="F35" s="77">
        <v>606700</v>
      </c>
      <c r="G35" s="77">
        <v>632800</v>
      </c>
      <c r="H35" s="77">
        <v>13600</v>
      </c>
      <c r="I35" s="78">
        <v>1.1100000000000001</v>
      </c>
      <c r="J35" s="78">
        <v>5.46</v>
      </c>
      <c r="K35" s="79">
        <v>197.7</v>
      </c>
      <c r="L35" s="78">
        <v>95.88</v>
      </c>
    </row>
    <row r="36" spans="2:12" s="80" customFormat="1" ht="12" customHeight="1" x14ac:dyDescent="0.2">
      <c r="B36" s="76"/>
      <c r="C36" s="70">
        <v>10</v>
      </c>
      <c r="D36" s="77">
        <v>225223</v>
      </c>
      <c r="E36" s="77">
        <v>1242453</v>
      </c>
      <c r="F36" s="77">
        <v>606779</v>
      </c>
      <c r="G36" s="77">
        <v>635674</v>
      </c>
      <c r="H36" s="77">
        <v>2953</v>
      </c>
      <c r="I36" s="78">
        <v>0.24</v>
      </c>
      <c r="J36" s="78">
        <v>5.52</v>
      </c>
      <c r="K36" s="79">
        <v>196.1</v>
      </c>
      <c r="L36" s="78">
        <v>95.45</v>
      </c>
    </row>
    <row r="37" spans="2:12" s="2" customFormat="1" ht="12" customHeight="1" x14ac:dyDescent="0.2">
      <c r="B37" s="74"/>
      <c r="C37" s="70">
        <v>11</v>
      </c>
      <c r="D37" s="77">
        <v>227350</v>
      </c>
      <c r="E37" s="77">
        <v>1254200</v>
      </c>
      <c r="F37" s="77">
        <v>612000</v>
      </c>
      <c r="G37" s="77">
        <v>642200</v>
      </c>
      <c r="H37" s="77">
        <v>11747</v>
      </c>
      <c r="I37" s="78">
        <v>0.95</v>
      </c>
      <c r="J37" s="78">
        <v>5.52</v>
      </c>
      <c r="K37" s="79">
        <v>198</v>
      </c>
      <c r="L37" s="78">
        <v>95.3</v>
      </c>
    </row>
    <row r="38" spans="2:12" s="2" customFormat="1" ht="12" customHeight="1" x14ac:dyDescent="0.2">
      <c r="B38" s="74"/>
      <c r="C38" s="70">
        <v>12</v>
      </c>
      <c r="D38" s="77">
        <v>229500</v>
      </c>
      <c r="E38" s="77">
        <v>1265900</v>
      </c>
      <c r="F38" s="77">
        <v>617600</v>
      </c>
      <c r="G38" s="77">
        <v>648300</v>
      </c>
      <c r="H38" s="77">
        <v>11700</v>
      </c>
      <c r="I38" s="78">
        <v>0.93</v>
      </c>
      <c r="J38" s="78">
        <v>5.52</v>
      </c>
      <c r="K38" s="79">
        <v>199.9</v>
      </c>
      <c r="L38" s="78">
        <v>95.26</v>
      </c>
    </row>
    <row r="39" spans="2:12" s="2" customFormat="1" ht="12" customHeight="1" x14ac:dyDescent="0.2">
      <c r="B39" s="74"/>
      <c r="C39" s="70">
        <v>13</v>
      </c>
      <c r="D39" s="77">
        <v>231670</v>
      </c>
      <c r="E39" s="77">
        <v>1277300</v>
      </c>
      <c r="F39" s="77">
        <v>622800</v>
      </c>
      <c r="G39" s="77">
        <v>654500</v>
      </c>
      <c r="H39" s="77">
        <v>11400</v>
      </c>
      <c r="I39" s="78">
        <v>0.9</v>
      </c>
      <c r="J39" s="78">
        <v>5.51</v>
      </c>
      <c r="K39" s="79">
        <v>201.7</v>
      </c>
      <c r="L39" s="78">
        <v>95.16</v>
      </c>
    </row>
    <row r="40" spans="2:12" s="2" customFormat="1" ht="12" customHeight="1" x14ac:dyDescent="0.2">
      <c r="B40" s="74"/>
      <c r="C40" s="70">
        <v>14</v>
      </c>
      <c r="D40" s="77">
        <v>232920</v>
      </c>
      <c r="E40" s="77">
        <v>1284900</v>
      </c>
      <c r="F40" s="77">
        <v>626300</v>
      </c>
      <c r="G40" s="77">
        <v>658600</v>
      </c>
      <c r="H40" s="77">
        <v>7600</v>
      </c>
      <c r="I40" s="78">
        <v>0.6</v>
      </c>
      <c r="J40" s="78">
        <v>5.52</v>
      </c>
      <c r="K40" s="79">
        <v>202.9</v>
      </c>
      <c r="L40" s="78">
        <v>95.1</v>
      </c>
    </row>
    <row r="41" spans="2:12" s="80" customFormat="1" ht="12" customHeight="1" x14ac:dyDescent="0.2">
      <c r="B41" s="76"/>
      <c r="C41" s="70">
        <v>15</v>
      </c>
      <c r="D41" s="77">
        <v>234332</v>
      </c>
      <c r="E41" s="77">
        <v>1299027</v>
      </c>
      <c r="F41" s="77">
        <v>637708</v>
      </c>
      <c r="G41" s="77">
        <v>661319</v>
      </c>
      <c r="H41" s="77">
        <v>14127</v>
      </c>
      <c r="I41" s="78">
        <v>1.1000000000000001</v>
      </c>
      <c r="J41" s="78">
        <v>5.54</v>
      </c>
      <c r="K41" s="79">
        <v>205</v>
      </c>
      <c r="L41" s="78">
        <v>96.43</v>
      </c>
    </row>
    <row r="42" spans="2:12" s="2" customFormat="1" ht="12" customHeight="1" x14ac:dyDescent="0.2">
      <c r="B42" s="74"/>
      <c r="C42" s="70">
        <v>16</v>
      </c>
      <c r="D42" s="83" t="s">
        <v>86</v>
      </c>
      <c r="E42" s="77">
        <v>1312800</v>
      </c>
      <c r="F42" s="77">
        <v>644300</v>
      </c>
      <c r="G42" s="77">
        <v>668500</v>
      </c>
      <c r="H42" s="77">
        <v>13773</v>
      </c>
      <c r="I42" s="78">
        <v>1.06</v>
      </c>
      <c r="J42" s="83" t="s">
        <v>86</v>
      </c>
      <c r="K42" s="79">
        <v>207.3</v>
      </c>
      <c r="L42" s="78">
        <v>96.38</v>
      </c>
    </row>
    <row r="43" spans="2:12" s="2" customFormat="1" ht="12" customHeight="1" x14ac:dyDescent="0.2">
      <c r="B43" s="74"/>
      <c r="C43" s="70">
        <v>17</v>
      </c>
      <c r="D43" s="83" t="s">
        <v>86</v>
      </c>
      <c r="E43" s="77">
        <v>1329100</v>
      </c>
      <c r="F43" s="77">
        <v>651400</v>
      </c>
      <c r="G43" s="77">
        <v>677700</v>
      </c>
      <c r="H43" s="77">
        <v>16300</v>
      </c>
      <c r="I43" s="78">
        <v>1.24</v>
      </c>
      <c r="J43" s="83" t="s">
        <v>86</v>
      </c>
      <c r="K43" s="79">
        <v>209.8</v>
      </c>
      <c r="L43" s="78">
        <v>96.12</v>
      </c>
    </row>
    <row r="44" spans="2:12" s="2" customFormat="1" ht="12" customHeight="1" x14ac:dyDescent="0.2">
      <c r="B44" s="74"/>
      <c r="C44" s="70">
        <v>18</v>
      </c>
      <c r="D44" s="83" t="s">
        <v>86</v>
      </c>
      <c r="E44" s="83" t="s">
        <v>86</v>
      </c>
      <c r="F44" s="83" t="s">
        <v>86</v>
      </c>
      <c r="G44" s="83" t="s">
        <v>86</v>
      </c>
      <c r="H44" s="83" t="s">
        <v>86</v>
      </c>
      <c r="I44" s="83" t="s">
        <v>86</v>
      </c>
      <c r="J44" s="83" t="s">
        <v>86</v>
      </c>
      <c r="K44" s="83" t="s">
        <v>86</v>
      </c>
      <c r="L44" s="83" t="s">
        <v>86</v>
      </c>
    </row>
    <row r="45" spans="2:12" s="2" customFormat="1" ht="12" customHeight="1" x14ac:dyDescent="0.2">
      <c r="B45" s="74"/>
      <c r="C45" s="70">
        <v>19</v>
      </c>
      <c r="D45" s="77">
        <v>246056</v>
      </c>
      <c r="E45" s="77">
        <v>1319517</v>
      </c>
      <c r="F45" s="77">
        <v>625179</v>
      </c>
      <c r="G45" s="77">
        <v>694338</v>
      </c>
      <c r="H45" s="83" t="s">
        <v>86</v>
      </c>
      <c r="I45" s="83" t="s">
        <v>86</v>
      </c>
      <c r="J45" s="78">
        <v>5.36</v>
      </c>
      <c r="K45" s="79">
        <v>208.2</v>
      </c>
      <c r="L45" s="78">
        <v>90.04</v>
      </c>
    </row>
    <row r="46" spans="2:12" s="80" customFormat="1" ht="12" customHeight="1" x14ac:dyDescent="0.2">
      <c r="B46" s="76"/>
      <c r="C46" s="70">
        <v>20</v>
      </c>
      <c r="D46" s="77">
        <v>286904</v>
      </c>
      <c r="E46" s="77">
        <v>1546081</v>
      </c>
      <c r="F46" s="77">
        <v>723804</v>
      </c>
      <c r="G46" s="77">
        <v>822277</v>
      </c>
      <c r="H46" s="77">
        <v>226564</v>
      </c>
      <c r="I46" s="78">
        <v>17.170000000000002</v>
      </c>
      <c r="J46" s="78">
        <v>5.39</v>
      </c>
      <c r="K46" s="79">
        <v>244</v>
      </c>
      <c r="L46" s="78">
        <v>88.02</v>
      </c>
    </row>
    <row r="47" spans="2:12" s="2" customFormat="1" ht="12" customHeight="1" x14ac:dyDescent="0.2">
      <c r="B47" s="74"/>
      <c r="C47" s="70">
        <v>21</v>
      </c>
      <c r="D47" s="77">
        <v>288582</v>
      </c>
      <c r="E47" s="77">
        <v>1524635</v>
      </c>
      <c r="F47" s="77">
        <v>722343</v>
      </c>
      <c r="G47" s="77">
        <v>802292</v>
      </c>
      <c r="H47" s="54">
        <v>-21446</v>
      </c>
      <c r="I47" s="78">
        <v>-1.39</v>
      </c>
      <c r="J47" s="78">
        <v>5.28</v>
      </c>
      <c r="K47" s="79">
        <v>240.7</v>
      </c>
      <c r="L47" s="78">
        <v>90.03</v>
      </c>
    </row>
    <row r="48" spans="2:12" s="2" customFormat="1" ht="12" customHeight="1" x14ac:dyDescent="0.2">
      <c r="B48" s="74"/>
      <c r="C48" s="70">
        <v>22</v>
      </c>
      <c r="D48" s="77">
        <v>295802</v>
      </c>
      <c r="E48" s="77">
        <v>1572787</v>
      </c>
      <c r="F48" s="77">
        <v>759140</v>
      </c>
      <c r="G48" s="77">
        <v>813647</v>
      </c>
      <c r="H48" s="77">
        <v>48152</v>
      </c>
      <c r="I48" s="78">
        <v>3.16</v>
      </c>
      <c r="J48" s="78">
        <v>5.32</v>
      </c>
      <c r="K48" s="79">
        <v>248.2</v>
      </c>
      <c r="L48" s="78">
        <v>93.3</v>
      </c>
    </row>
    <row r="49" spans="2:12" s="2" customFormat="1" ht="12" customHeight="1" x14ac:dyDescent="0.2">
      <c r="B49" s="74"/>
      <c r="C49" s="70">
        <v>23</v>
      </c>
      <c r="D49" s="77">
        <v>296385</v>
      </c>
      <c r="E49" s="77">
        <v>1608894</v>
      </c>
      <c r="F49" s="77">
        <v>787422</v>
      </c>
      <c r="G49" s="77">
        <v>821472</v>
      </c>
      <c r="H49" s="77">
        <v>36107</v>
      </c>
      <c r="I49" s="78">
        <v>2.2999999999999998</v>
      </c>
      <c r="J49" s="78">
        <v>5.43</v>
      </c>
      <c r="K49" s="79">
        <v>254</v>
      </c>
      <c r="L49" s="78">
        <v>95.86</v>
      </c>
    </row>
    <row r="50" spans="2:12" s="2" customFormat="1" ht="12" customHeight="1" x14ac:dyDescent="0.2">
      <c r="B50" s="74"/>
      <c r="C50" s="70">
        <v>24</v>
      </c>
      <c r="D50" s="77">
        <v>299899</v>
      </c>
      <c r="E50" s="77">
        <v>1611769</v>
      </c>
      <c r="F50" s="77">
        <v>783535</v>
      </c>
      <c r="G50" s="77">
        <v>828234</v>
      </c>
      <c r="H50" s="77">
        <v>2875</v>
      </c>
      <c r="I50" s="78">
        <v>0.18</v>
      </c>
      <c r="J50" s="78">
        <v>5.37</v>
      </c>
      <c r="K50" s="79">
        <v>254.5</v>
      </c>
      <c r="L50" s="78">
        <v>94.6</v>
      </c>
    </row>
    <row r="51" spans="2:12" s="80" customFormat="1" ht="12" customHeight="1" x14ac:dyDescent="0.2">
      <c r="B51" s="84"/>
      <c r="C51" s="70">
        <v>25</v>
      </c>
      <c r="D51" s="77">
        <v>294846</v>
      </c>
      <c r="E51" s="77">
        <v>1601380</v>
      </c>
      <c r="F51" s="77">
        <v>778910</v>
      </c>
      <c r="G51" s="77">
        <v>822470</v>
      </c>
      <c r="H51" s="54">
        <v>-10389</v>
      </c>
      <c r="I51" s="85">
        <v>-0.64</v>
      </c>
      <c r="J51" s="78">
        <v>5.43</v>
      </c>
      <c r="K51" s="79">
        <v>252.8</v>
      </c>
      <c r="L51" s="78">
        <v>94.7</v>
      </c>
    </row>
    <row r="52" spans="2:12" s="2" customFormat="1" ht="12" customHeight="1" x14ac:dyDescent="0.2">
      <c r="B52" s="74"/>
      <c r="C52" s="70">
        <v>26</v>
      </c>
      <c r="D52" s="77">
        <v>294357</v>
      </c>
      <c r="E52" s="77">
        <v>1605023</v>
      </c>
      <c r="F52" s="77">
        <v>779945</v>
      </c>
      <c r="G52" s="77">
        <v>825078</v>
      </c>
      <c r="H52" s="54">
        <v>3643</v>
      </c>
      <c r="I52" s="85">
        <v>0.23</v>
      </c>
      <c r="J52" s="78">
        <v>5.45</v>
      </c>
      <c r="K52" s="79">
        <v>253.4</v>
      </c>
      <c r="L52" s="78">
        <v>94.53</v>
      </c>
    </row>
    <row r="53" spans="2:12" s="2" customFormat="1" ht="12" customHeight="1" x14ac:dyDescent="0.2">
      <c r="B53" s="74"/>
      <c r="C53" s="70">
        <v>27</v>
      </c>
      <c r="D53" s="77">
        <v>293571</v>
      </c>
      <c r="E53" s="77">
        <v>1605551</v>
      </c>
      <c r="F53" s="77">
        <v>779596</v>
      </c>
      <c r="G53" s="77">
        <v>825955</v>
      </c>
      <c r="H53" s="54">
        <v>528</v>
      </c>
      <c r="I53" s="85">
        <v>0.03</v>
      </c>
      <c r="J53" s="78">
        <v>5.47</v>
      </c>
      <c r="K53" s="79">
        <v>253.5</v>
      </c>
      <c r="L53" s="78">
        <v>94.39</v>
      </c>
    </row>
    <row r="54" spans="2:12" s="2" customFormat="1" ht="12" customHeight="1" x14ac:dyDescent="0.2">
      <c r="B54" s="74"/>
      <c r="C54" s="70">
        <v>28</v>
      </c>
      <c r="D54" s="77">
        <v>293699</v>
      </c>
      <c r="E54" s="77">
        <v>1608908</v>
      </c>
      <c r="F54" s="77">
        <v>780563</v>
      </c>
      <c r="G54" s="77">
        <v>828345</v>
      </c>
      <c r="H54" s="54">
        <v>3357</v>
      </c>
      <c r="I54" s="85">
        <v>0.21</v>
      </c>
      <c r="J54" s="78">
        <v>5.48</v>
      </c>
      <c r="K54" s="79">
        <v>254</v>
      </c>
      <c r="L54" s="78">
        <v>94.23</v>
      </c>
    </row>
    <row r="55" spans="2:12" s="2" customFormat="1" ht="12" customHeight="1" x14ac:dyDescent="0.2">
      <c r="B55" s="74"/>
      <c r="C55" s="70">
        <v>29</v>
      </c>
      <c r="D55" s="77">
        <v>294889</v>
      </c>
      <c r="E55" s="77">
        <v>1611269</v>
      </c>
      <c r="F55" s="77">
        <v>781630</v>
      </c>
      <c r="G55" s="77">
        <v>829639</v>
      </c>
      <c r="H55" s="54">
        <v>2361</v>
      </c>
      <c r="I55" s="85">
        <v>0.15</v>
      </c>
      <c r="J55" s="78">
        <v>5.46</v>
      </c>
      <c r="K55" s="79">
        <v>254.4</v>
      </c>
      <c r="L55" s="78">
        <v>94.21</v>
      </c>
    </row>
    <row r="56" spans="2:12" s="80" customFormat="1" ht="12" customHeight="1" x14ac:dyDescent="0.2">
      <c r="B56" s="76"/>
      <c r="C56" s="70">
        <v>30</v>
      </c>
      <c r="D56" s="77">
        <v>301500</v>
      </c>
      <c r="E56" s="77">
        <v>1613549</v>
      </c>
      <c r="F56" s="77">
        <v>781607</v>
      </c>
      <c r="G56" s="77">
        <v>831942</v>
      </c>
      <c r="H56" s="54">
        <v>2280</v>
      </c>
      <c r="I56" s="85">
        <v>0.14000000000000001</v>
      </c>
      <c r="J56" s="78">
        <v>5.35</v>
      </c>
      <c r="K56" s="79">
        <v>254.8</v>
      </c>
      <c r="L56" s="78">
        <v>93.95</v>
      </c>
    </row>
    <row r="57" spans="2:12" s="2" customFormat="1" ht="12" customHeight="1" x14ac:dyDescent="0.2">
      <c r="B57" s="74"/>
      <c r="C57" s="70">
        <v>31</v>
      </c>
      <c r="D57" s="77">
        <v>301821</v>
      </c>
      <c r="E57" s="77">
        <v>1610941</v>
      </c>
      <c r="F57" s="77">
        <v>779015</v>
      </c>
      <c r="G57" s="77">
        <v>831926</v>
      </c>
      <c r="H57" s="54" t="s">
        <v>87</v>
      </c>
      <c r="I57" s="85">
        <v>-0.16</v>
      </c>
      <c r="J57" s="78">
        <v>5.34</v>
      </c>
      <c r="K57" s="79">
        <v>254.3</v>
      </c>
      <c r="L57" s="78">
        <v>93.64</v>
      </c>
    </row>
    <row r="58" spans="2:12" s="2" customFormat="1" ht="12" customHeight="1" x14ac:dyDescent="0.2">
      <c r="B58" s="76"/>
      <c r="C58" s="70">
        <v>32</v>
      </c>
      <c r="D58" s="77">
        <v>302268</v>
      </c>
      <c r="E58" s="77">
        <v>1602635</v>
      </c>
      <c r="F58" s="77">
        <v>773613</v>
      </c>
      <c r="G58" s="77">
        <v>829022</v>
      </c>
      <c r="H58" s="54" t="s">
        <v>88</v>
      </c>
      <c r="I58" s="85">
        <v>-0.52</v>
      </c>
      <c r="J58" s="78">
        <v>5.3</v>
      </c>
      <c r="K58" s="79">
        <v>252.2</v>
      </c>
      <c r="L58" s="78">
        <v>93.32</v>
      </c>
    </row>
    <row r="59" spans="2:12" s="2" customFormat="1" ht="12" customHeight="1" x14ac:dyDescent="0.2">
      <c r="B59" s="76"/>
      <c r="C59" s="70">
        <v>33</v>
      </c>
      <c r="D59" s="77">
        <v>303217</v>
      </c>
      <c r="E59" s="77">
        <v>1597175</v>
      </c>
      <c r="F59" s="77">
        <v>770601</v>
      </c>
      <c r="G59" s="77">
        <v>826574</v>
      </c>
      <c r="H59" s="54" t="s">
        <v>89</v>
      </c>
      <c r="I59" s="85">
        <v>-0.34</v>
      </c>
      <c r="J59" s="78">
        <v>5.27</v>
      </c>
      <c r="K59" s="79">
        <v>252.2</v>
      </c>
      <c r="L59" s="78">
        <v>93.23</v>
      </c>
    </row>
    <row r="60" spans="2:12" s="2" customFormat="1" ht="12" customHeight="1" x14ac:dyDescent="0.2">
      <c r="B60" s="74"/>
      <c r="C60" s="70">
        <v>34</v>
      </c>
      <c r="D60" s="77">
        <v>306611</v>
      </c>
      <c r="E60" s="77">
        <v>1600550</v>
      </c>
      <c r="F60" s="77">
        <v>772415</v>
      </c>
      <c r="G60" s="77">
        <v>828135</v>
      </c>
      <c r="H60" s="54">
        <v>3375</v>
      </c>
      <c r="I60" s="85">
        <v>0.21</v>
      </c>
      <c r="J60" s="78">
        <v>5.22</v>
      </c>
      <c r="K60" s="79">
        <v>251.9</v>
      </c>
      <c r="L60" s="78">
        <v>93.27</v>
      </c>
    </row>
    <row r="61" spans="2:12" s="80" customFormat="1" ht="12" customHeight="1" x14ac:dyDescent="0.2">
      <c r="B61" s="76"/>
      <c r="C61" s="70">
        <v>35</v>
      </c>
      <c r="D61" s="77">
        <v>321441</v>
      </c>
      <c r="E61" s="77">
        <v>1578476</v>
      </c>
      <c r="F61" s="77">
        <v>759639</v>
      </c>
      <c r="G61" s="77">
        <v>818837</v>
      </c>
      <c r="H61" s="54">
        <v>-22074</v>
      </c>
      <c r="I61" s="85">
        <v>-1.38</v>
      </c>
      <c r="J61" s="78">
        <v>4.91</v>
      </c>
      <c r="K61" s="79">
        <v>248.6</v>
      </c>
      <c r="L61" s="78">
        <v>92.77</v>
      </c>
    </row>
    <row r="62" spans="2:12" s="2" customFormat="1" ht="12" customHeight="1" x14ac:dyDescent="0.2">
      <c r="B62" s="74"/>
      <c r="C62" s="70">
        <v>36</v>
      </c>
      <c r="D62" s="77">
        <v>325297</v>
      </c>
      <c r="E62" s="77">
        <v>1582014</v>
      </c>
      <c r="F62" s="77">
        <v>762197</v>
      </c>
      <c r="G62" s="77">
        <v>819817</v>
      </c>
      <c r="H62" s="54">
        <v>3538</v>
      </c>
      <c r="I62" s="85">
        <v>0.22</v>
      </c>
      <c r="J62" s="78">
        <v>4.8600000000000003</v>
      </c>
      <c r="K62" s="79">
        <v>249.1</v>
      </c>
      <c r="L62" s="78">
        <v>92.97</v>
      </c>
    </row>
    <row r="63" spans="2:12" s="2" customFormat="1" ht="12" customHeight="1" x14ac:dyDescent="0.2">
      <c r="B63" s="74"/>
      <c r="C63" s="70">
        <v>37</v>
      </c>
      <c r="D63" s="77">
        <v>330073</v>
      </c>
      <c r="E63" s="77">
        <v>1586072</v>
      </c>
      <c r="F63" s="77">
        <v>765316</v>
      </c>
      <c r="G63" s="77">
        <v>820756</v>
      </c>
      <c r="H63" s="54">
        <v>4058</v>
      </c>
      <c r="I63" s="85">
        <v>0.26</v>
      </c>
      <c r="J63" s="78">
        <v>4.8099999999999996</v>
      </c>
      <c r="K63" s="79">
        <v>249.8</v>
      </c>
      <c r="L63" s="78">
        <v>93.25</v>
      </c>
    </row>
    <row r="64" spans="2:12" s="2" customFormat="1" ht="12" customHeight="1" x14ac:dyDescent="0.2">
      <c r="B64" s="74"/>
      <c r="C64" s="70">
        <v>38</v>
      </c>
      <c r="D64" s="77">
        <v>337696</v>
      </c>
      <c r="E64" s="77">
        <v>1594023</v>
      </c>
      <c r="F64" s="77">
        <v>770364</v>
      </c>
      <c r="G64" s="77">
        <v>823659</v>
      </c>
      <c r="H64" s="54">
        <v>7951</v>
      </c>
      <c r="I64" s="85">
        <v>0.5</v>
      </c>
      <c r="J64" s="78">
        <v>4.72</v>
      </c>
      <c r="K64" s="79">
        <v>251</v>
      </c>
      <c r="L64" s="78">
        <v>93.53</v>
      </c>
    </row>
    <row r="65" spans="2:12" s="86" customFormat="1" ht="12" customHeight="1" x14ac:dyDescent="0.2">
      <c r="B65" s="74"/>
      <c r="C65" s="70">
        <v>39</v>
      </c>
      <c r="D65" s="77">
        <v>347987</v>
      </c>
      <c r="E65" s="77">
        <v>1609340</v>
      </c>
      <c r="F65" s="77">
        <v>780354</v>
      </c>
      <c r="G65" s="77">
        <v>828986</v>
      </c>
      <c r="H65" s="54">
        <v>15317</v>
      </c>
      <c r="I65" s="85">
        <v>0.96</v>
      </c>
      <c r="J65" s="78">
        <v>4.62</v>
      </c>
      <c r="K65" s="79">
        <v>253.4</v>
      </c>
      <c r="L65" s="78">
        <v>94.13</v>
      </c>
    </row>
    <row r="66" spans="2:12" s="80" customFormat="1" ht="12" customHeight="1" x14ac:dyDescent="0.2">
      <c r="B66" s="76"/>
      <c r="C66" s="70">
        <v>40</v>
      </c>
      <c r="D66" s="77">
        <v>359831</v>
      </c>
      <c r="E66" s="77">
        <v>1605584</v>
      </c>
      <c r="F66" s="77">
        <v>778916</v>
      </c>
      <c r="G66" s="77">
        <v>826668</v>
      </c>
      <c r="H66" s="54">
        <v>-3756</v>
      </c>
      <c r="I66" s="85">
        <v>-0.23</v>
      </c>
      <c r="J66" s="78">
        <v>4.46</v>
      </c>
      <c r="K66" s="79">
        <v>252.8</v>
      </c>
      <c r="L66" s="78">
        <v>94.22</v>
      </c>
    </row>
    <row r="67" spans="2:12" s="2" customFormat="1" ht="12" customHeight="1" x14ac:dyDescent="0.2">
      <c r="B67" s="76"/>
      <c r="C67" s="70">
        <v>41</v>
      </c>
      <c r="D67" s="77">
        <v>367699</v>
      </c>
      <c r="E67" s="77">
        <v>1608107</v>
      </c>
      <c r="F67" s="77">
        <v>780672</v>
      </c>
      <c r="G67" s="77">
        <v>827435</v>
      </c>
      <c r="H67" s="54">
        <v>2523</v>
      </c>
      <c r="I67" s="85">
        <v>0.16</v>
      </c>
      <c r="J67" s="78">
        <v>4.37</v>
      </c>
      <c r="K67" s="79">
        <v>253.2</v>
      </c>
      <c r="L67" s="78">
        <v>94.35</v>
      </c>
    </row>
    <row r="68" spans="2:12" s="2" customFormat="1" ht="12" customHeight="1" x14ac:dyDescent="0.2">
      <c r="B68" s="74"/>
      <c r="C68" s="70">
        <v>42</v>
      </c>
      <c r="D68" s="77">
        <v>375799</v>
      </c>
      <c r="E68" s="77">
        <v>1620179</v>
      </c>
      <c r="F68" s="77">
        <v>788043</v>
      </c>
      <c r="G68" s="77">
        <v>832136</v>
      </c>
      <c r="H68" s="54">
        <v>12072</v>
      </c>
      <c r="I68" s="85">
        <v>0.75</v>
      </c>
      <c r="J68" s="78">
        <v>4.3099999999999996</v>
      </c>
      <c r="K68" s="79">
        <v>255.1</v>
      </c>
      <c r="L68" s="78">
        <v>94.7</v>
      </c>
    </row>
    <row r="69" spans="2:12" s="2" customFormat="1" ht="12" customHeight="1" x14ac:dyDescent="0.2">
      <c r="B69" s="74"/>
      <c r="C69" s="70">
        <v>43</v>
      </c>
      <c r="D69" s="77">
        <v>384514</v>
      </c>
      <c r="E69" s="77">
        <v>1634198</v>
      </c>
      <c r="F69" s="77">
        <v>796157</v>
      </c>
      <c r="G69" s="77">
        <v>838041</v>
      </c>
      <c r="H69" s="54">
        <v>14019</v>
      </c>
      <c r="I69" s="85">
        <v>0.87</v>
      </c>
      <c r="J69" s="78">
        <v>4.25</v>
      </c>
      <c r="K69" s="79">
        <v>257.10000000000002</v>
      </c>
      <c r="L69" s="78">
        <v>95</v>
      </c>
    </row>
    <row r="70" spans="2:12" s="2" customFormat="1" ht="12" customHeight="1" x14ac:dyDescent="0.2">
      <c r="B70" s="74"/>
      <c r="C70" s="70">
        <v>44</v>
      </c>
      <c r="D70" s="77">
        <v>394154</v>
      </c>
      <c r="E70" s="77">
        <v>1647758</v>
      </c>
      <c r="F70" s="77">
        <v>804120</v>
      </c>
      <c r="G70" s="77">
        <v>843638</v>
      </c>
      <c r="H70" s="54">
        <v>13560</v>
      </c>
      <c r="I70" s="85">
        <v>0.83</v>
      </c>
      <c r="J70" s="78">
        <v>4.18</v>
      </c>
      <c r="K70" s="79">
        <v>259.3</v>
      </c>
      <c r="L70" s="78">
        <v>95.32</v>
      </c>
    </row>
    <row r="71" spans="2:12" s="80" customFormat="1" ht="12" customHeight="1" x14ac:dyDescent="0.2">
      <c r="B71" s="76"/>
      <c r="C71" s="70">
        <v>45</v>
      </c>
      <c r="D71" s="77">
        <v>405344</v>
      </c>
      <c r="E71" s="77">
        <v>1658909</v>
      </c>
      <c r="F71" s="77">
        <v>808270</v>
      </c>
      <c r="G71" s="77">
        <v>850639</v>
      </c>
      <c r="H71" s="54">
        <v>11151</v>
      </c>
      <c r="I71" s="85">
        <v>0.68</v>
      </c>
      <c r="J71" s="78">
        <v>4.09</v>
      </c>
      <c r="K71" s="79">
        <v>261</v>
      </c>
      <c r="L71" s="78">
        <v>95.02</v>
      </c>
    </row>
    <row r="72" spans="2:12" s="2" customFormat="1" ht="12" customHeight="1" x14ac:dyDescent="0.2">
      <c r="B72" s="74"/>
      <c r="C72" s="70">
        <v>46</v>
      </c>
      <c r="D72" s="77">
        <v>415225</v>
      </c>
      <c r="E72" s="77">
        <v>1675874</v>
      </c>
      <c r="F72" s="77">
        <v>816977</v>
      </c>
      <c r="G72" s="77">
        <v>858897</v>
      </c>
      <c r="H72" s="54">
        <v>16965</v>
      </c>
      <c r="I72" s="85">
        <v>1.02</v>
      </c>
      <c r="J72" s="78">
        <v>4.04</v>
      </c>
      <c r="K72" s="79">
        <v>263.7</v>
      </c>
      <c r="L72" s="78">
        <v>95.12</v>
      </c>
    </row>
    <row r="73" spans="2:12" s="2" customFormat="1" ht="12" customHeight="1" x14ac:dyDescent="0.2">
      <c r="B73" s="74"/>
      <c r="C73" s="70">
        <v>47</v>
      </c>
      <c r="D73" s="77">
        <v>425782</v>
      </c>
      <c r="E73" s="77">
        <v>1695092</v>
      </c>
      <c r="F73" s="77">
        <v>827238</v>
      </c>
      <c r="G73" s="77">
        <v>867854</v>
      </c>
      <c r="H73" s="54">
        <v>19218</v>
      </c>
      <c r="I73" s="85">
        <v>1.1499999999999999</v>
      </c>
      <c r="J73" s="78">
        <v>3.98</v>
      </c>
      <c r="K73" s="79">
        <v>266.7</v>
      </c>
      <c r="L73" s="78">
        <v>95.32</v>
      </c>
    </row>
    <row r="74" spans="2:12" s="2" customFormat="1" ht="12" customHeight="1" x14ac:dyDescent="0.2">
      <c r="B74" s="74"/>
      <c r="C74" s="70">
        <v>48</v>
      </c>
      <c r="D74" s="77">
        <v>435929</v>
      </c>
      <c r="E74" s="77">
        <v>1718377</v>
      </c>
      <c r="F74" s="77">
        <v>840081</v>
      </c>
      <c r="G74" s="77">
        <v>878296</v>
      </c>
      <c r="H74" s="54">
        <v>23285</v>
      </c>
      <c r="I74" s="85">
        <v>1.37</v>
      </c>
      <c r="J74" s="78">
        <v>3.94</v>
      </c>
      <c r="K74" s="79">
        <v>270.39999999999998</v>
      </c>
      <c r="L74" s="78">
        <v>95.65</v>
      </c>
    </row>
    <row r="75" spans="2:12" s="2" customFormat="1" ht="12" customHeight="1" x14ac:dyDescent="0.2">
      <c r="B75" s="74"/>
      <c r="C75" s="70">
        <v>49</v>
      </c>
      <c r="D75" s="77">
        <v>445368</v>
      </c>
      <c r="E75" s="77">
        <v>1740658</v>
      </c>
      <c r="F75" s="77">
        <v>851769</v>
      </c>
      <c r="G75" s="77">
        <v>888889</v>
      </c>
      <c r="H75" s="54">
        <v>22281</v>
      </c>
      <c r="I75" s="85">
        <v>1.3</v>
      </c>
      <c r="J75" s="78">
        <v>3.91</v>
      </c>
      <c r="K75" s="79">
        <v>273.89999999999998</v>
      </c>
      <c r="L75" s="78">
        <v>95.82</v>
      </c>
    </row>
    <row r="76" spans="2:12" s="80" customFormat="1" ht="12" customHeight="1" x14ac:dyDescent="0.2">
      <c r="B76" s="76"/>
      <c r="C76" s="70">
        <v>50</v>
      </c>
      <c r="D76" s="77">
        <v>459914</v>
      </c>
      <c r="E76" s="77">
        <v>1756480</v>
      </c>
      <c r="F76" s="77">
        <v>859364</v>
      </c>
      <c r="G76" s="77">
        <v>897116</v>
      </c>
      <c r="H76" s="54">
        <v>15822</v>
      </c>
      <c r="I76" s="85">
        <v>0.91</v>
      </c>
      <c r="J76" s="78">
        <v>3.82</v>
      </c>
      <c r="K76" s="79">
        <v>276.39999999999998</v>
      </c>
      <c r="L76" s="78">
        <v>95.79</v>
      </c>
    </row>
    <row r="77" spans="2:12" s="2" customFormat="1" ht="12" customHeight="1" x14ac:dyDescent="0.2">
      <c r="B77" s="74"/>
      <c r="C77" s="70">
        <v>51</v>
      </c>
      <c r="D77" s="77">
        <v>468437</v>
      </c>
      <c r="E77" s="77">
        <v>1776909</v>
      </c>
      <c r="F77" s="77">
        <v>870189</v>
      </c>
      <c r="G77" s="77">
        <v>906720</v>
      </c>
      <c r="H77" s="11">
        <v>20429</v>
      </c>
      <c r="I77" s="85">
        <v>1.1599999999999999</v>
      </c>
      <c r="J77" s="78">
        <v>3.79</v>
      </c>
      <c r="K77" s="79">
        <v>279.60000000000002</v>
      </c>
      <c r="L77" s="78">
        <v>95.97</v>
      </c>
    </row>
    <row r="78" spans="2:12" s="2" customFormat="1" ht="12" customHeight="1" x14ac:dyDescent="0.2">
      <c r="B78" s="74"/>
      <c r="C78" s="70">
        <v>52</v>
      </c>
      <c r="D78" s="77">
        <v>477148</v>
      </c>
      <c r="E78" s="77">
        <v>1796589</v>
      </c>
      <c r="F78" s="77">
        <v>880300</v>
      </c>
      <c r="G78" s="77">
        <v>916289</v>
      </c>
      <c r="H78" s="54">
        <v>19680</v>
      </c>
      <c r="I78" s="85">
        <v>1.1100000000000001</v>
      </c>
      <c r="J78" s="78">
        <v>3.77</v>
      </c>
      <c r="K78" s="79">
        <v>282.7</v>
      </c>
      <c r="L78" s="78">
        <v>96.07</v>
      </c>
    </row>
    <row r="79" spans="2:12" s="2" customFormat="1" ht="12" customHeight="1" x14ac:dyDescent="0.2">
      <c r="B79" s="74"/>
      <c r="C79" s="70">
        <v>53</v>
      </c>
      <c r="D79" s="77">
        <v>487264</v>
      </c>
      <c r="E79" s="77">
        <v>1814327</v>
      </c>
      <c r="F79" s="77">
        <v>889443</v>
      </c>
      <c r="G79" s="77">
        <v>924884</v>
      </c>
      <c r="H79" s="54">
        <v>17738</v>
      </c>
      <c r="I79" s="85">
        <v>0.99</v>
      </c>
      <c r="J79" s="78">
        <v>3.72</v>
      </c>
      <c r="K79" s="79">
        <v>285.5</v>
      </c>
      <c r="L79" s="78">
        <v>96.17</v>
      </c>
    </row>
    <row r="80" spans="2:12" s="2" customFormat="1" ht="12" customHeight="1" x14ac:dyDescent="0.2">
      <c r="B80" s="74"/>
      <c r="C80" s="70">
        <v>54</v>
      </c>
      <c r="D80" s="77">
        <v>494920</v>
      </c>
      <c r="E80" s="77">
        <v>1829784</v>
      </c>
      <c r="F80" s="77">
        <v>897636</v>
      </c>
      <c r="G80" s="77">
        <v>932148</v>
      </c>
      <c r="H80" s="54">
        <v>15457</v>
      </c>
      <c r="I80" s="85">
        <v>0.85</v>
      </c>
      <c r="J80" s="78">
        <v>3.7</v>
      </c>
      <c r="K80" s="79">
        <v>287.89999999999998</v>
      </c>
      <c r="L80" s="78">
        <v>96.3</v>
      </c>
    </row>
    <row r="81" spans="2:13" s="80" customFormat="1" ht="12" customHeight="1" x14ac:dyDescent="0.2">
      <c r="B81" s="76"/>
      <c r="C81" s="70">
        <v>55</v>
      </c>
      <c r="D81" s="77">
        <v>516390</v>
      </c>
      <c r="E81" s="77">
        <v>1848562</v>
      </c>
      <c r="F81" s="77">
        <v>908871</v>
      </c>
      <c r="G81" s="77">
        <v>939691</v>
      </c>
      <c r="H81" s="54">
        <v>18778</v>
      </c>
      <c r="I81" s="85">
        <v>1.03</v>
      </c>
      <c r="J81" s="78">
        <v>3.58</v>
      </c>
      <c r="K81" s="79">
        <v>290.89999999999998</v>
      </c>
      <c r="L81" s="78">
        <v>96.72</v>
      </c>
    </row>
    <row r="82" spans="2:13" s="2" customFormat="1" ht="12" customHeight="1" x14ac:dyDescent="0.2">
      <c r="B82" s="74"/>
      <c r="C82" s="70">
        <v>56</v>
      </c>
      <c r="D82" s="77">
        <v>524523</v>
      </c>
      <c r="E82" s="77">
        <v>1863384</v>
      </c>
      <c r="F82" s="77">
        <v>916582</v>
      </c>
      <c r="G82" s="77">
        <v>946802</v>
      </c>
      <c r="H82" s="54">
        <v>14822</v>
      </c>
      <c r="I82" s="85">
        <v>0.8</v>
      </c>
      <c r="J82" s="78">
        <v>3.55</v>
      </c>
      <c r="K82" s="79">
        <v>293.2</v>
      </c>
      <c r="L82" s="78">
        <v>96.81</v>
      </c>
    </row>
    <row r="83" spans="2:13" s="2" customFormat="1" ht="12" customHeight="1" x14ac:dyDescent="0.2">
      <c r="B83" s="74"/>
      <c r="C83" s="70">
        <v>57</v>
      </c>
      <c r="D83" s="77">
        <v>532441</v>
      </c>
      <c r="E83" s="77">
        <v>1877193</v>
      </c>
      <c r="F83" s="77">
        <v>923591</v>
      </c>
      <c r="G83" s="77">
        <v>953602</v>
      </c>
      <c r="H83" s="54">
        <v>13809</v>
      </c>
      <c r="I83" s="85">
        <v>0.74</v>
      </c>
      <c r="J83" s="78">
        <v>3.53</v>
      </c>
      <c r="K83" s="79">
        <v>295.39999999999998</v>
      </c>
      <c r="L83" s="78">
        <v>96.85</v>
      </c>
    </row>
    <row r="84" spans="2:13" s="2" customFormat="1" ht="12" customHeight="1" x14ac:dyDescent="0.2">
      <c r="B84" s="74"/>
      <c r="C84" s="70">
        <v>58</v>
      </c>
      <c r="D84" s="77">
        <v>540217</v>
      </c>
      <c r="E84" s="77">
        <v>1890125</v>
      </c>
      <c r="F84" s="77">
        <v>929783</v>
      </c>
      <c r="G84" s="77">
        <v>960342</v>
      </c>
      <c r="H84" s="54">
        <v>12932</v>
      </c>
      <c r="I84" s="85">
        <v>0.69</v>
      </c>
      <c r="J84" s="78">
        <v>3.5</v>
      </c>
      <c r="K84" s="79">
        <v>297.39999999999998</v>
      </c>
      <c r="L84" s="78">
        <v>96.82</v>
      </c>
    </row>
    <row r="85" spans="2:13" s="2" customFormat="1" ht="12" customHeight="1" x14ac:dyDescent="0.2">
      <c r="B85" s="74"/>
      <c r="C85" s="70">
        <v>59</v>
      </c>
      <c r="D85" s="77">
        <v>548519</v>
      </c>
      <c r="E85" s="77">
        <v>1903501</v>
      </c>
      <c r="F85" s="77">
        <v>936727</v>
      </c>
      <c r="G85" s="77">
        <v>966774</v>
      </c>
      <c r="H85" s="54">
        <v>13376</v>
      </c>
      <c r="I85" s="85">
        <v>0.71</v>
      </c>
      <c r="J85" s="78">
        <v>3.47</v>
      </c>
      <c r="K85" s="79">
        <v>299.5</v>
      </c>
      <c r="L85" s="78">
        <v>96.89</v>
      </c>
    </row>
    <row r="86" spans="2:13" s="80" customFormat="1" ht="12" customHeight="1" x14ac:dyDescent="0.2">
      <c r="B86" s="76"/>
      <c r="C86" s="70">
        <v>60</v>
      </c>
      <c r="D86" s="77">
        <v>556268</v>
      </c>
      <c r="E86" s="77">
        <v>1921259</v>
      </c>
      <c r="F86" s="77">
        <v>947013</v>
      </c>
      <c r="G86" s="77">
        <v>974246</v>
      </c>
      <c r="H86" s="54">
        <v>17758</v>
      </c>
      <c r="I86" s="85">
        <v>0.93</v>
      </c>
      <c r="J86" s="78">
        <v>3.45</v>
      </c>
      <c r="K86" s="79">
        <v>302.3</v>
      </c>
      <c r="L86" s="78">
        <v>97.2</v>
      </c>
    </row>
    <row r="87" spans="2:13" s="2" customFormat="1" ht="12" customHeight="1" x14ac:dyDescent="0.2">
      <c r="B87" s="74"/>
      <c r="C87" s="70">
        <v>61</v>
      </c>
      <c r="D87" s="77">
        <v>563889</v>
      </c>
      <c r="E87" s="77">
        <v>1931045</v>
      </c>
      <c r="F87" s="77">
        <v>951892</v>
      </c>
      <c r="G87" s="77">
        <v>979153</v>
      </c>
      <c r="H87" s="54">
        <v>9786</v>
      </c>
      <c r="I87" s="85">
        <v>0.51</v>
      </c>
      <c r="J87" s="78">
        <v>3.42</v>
      </c>
      <c r="K87" s="79">
        <v>303.8</v>
      </c>
      <c r="L87" s="78">
        <v>97.22</v>
      </c>
    </row>
    <row r="88" spans="2:13" s="2" customFormat="1" ht="12" customHeight="1" x14ac:dyDescent="0.2">
      <c r="B88" s="74"/>
      <c r="C88" s="70">
        <v>62</v>
      </c>
      <c r="D88" s="77">
        <v>571209</v>
      </c>
      <c r="E88" s="77">
        <v>1939995</v>
      </c>
      <c r="F88" s="77">
        <v>956633</v>
      </c>
      <c r="G88" s="77">
        <v>983362</v>
      </c>
      <c r="H88" s="54">
        <v>8950</v>
      </c>
      <c r="I88" s="85">
        <v>0.46</v>
      </c>
      <c r="J88" s="78">
        <v>3.4</v>
      </c>
      <c r="K88" s="79">
        <v>304.89999999999998</v>
      </c>
      <c r="L88" s="78">
        <v>97.28</v>
      </c>
    </row>
    <row r="89" spans="2:13" s="2" customFormat="1" ht="12" customHeight="1" x14ac:dyDescent="0.2">
      <c r="B89" s="74"/>
      <c r="C89" s="70">
        <v>63</v>
      </c>
      <c r="D89" s="77">
        <v>578925</v>
      </c>
      <c r="E89" s="77">
        <v>1948615</v>
      </c>
      <c r="F89" s="77">
        <v>960811</v>
      </c>
      <c r="G89" s="77">
        <v>987804</v>
      </c>
      <c r="H89" s="54">
        <v>8620</v>
      </c>
      <c r="I89" s="85">
        <v>0.44</v>
      </c>
      <c r="J89" s="78">
        <v>3.37</v>
      </c>
      <c r="K89" s="87">
        <v>-306.2</v>
      </c>
      <c r="L89" s="78">
        <v>97.27</v>
      </c>
    </row>
    <row r="90" spans="2:13" s="2" customFormat="1" ht="12" customHeight="1" x14ac:dyDescent="0.2">
      <c r="B90" s="357" t="s">
        <v>90</v>
      </c>
      <c r="C90" s="358"/>
      <c r="D90" s="77">
        <v>588444</v>
      </c>
      <c r="E90" s="77">
        <v>1958917</v>
      </c>
      <c r="F90" s="77">
        <v>966185</v>
      </c>
      <c r="G90" s="77">
        <v>992732</v>
      </c>
      <c r="H90" s="54">
        <v>10302</v>
      </c>
      <c r="I90" s="85">
        <v>0.53</v>
      </c>
      <c r="J90" s="78">
        <v>3.33</v>
      </c>
      <c r="K90" s="87">
        <v>-307.8</v>
      </c>
      <c r="L90" s="78">
        <v>97.33</v>
      </c>
    </row>
    <row r="91" spans="2:13" s="80" customFormat="1" ht="12" customHeight="1" x14ac:dyDescent="0.2">
      <c r="B91" s="76"/>
      <c r="C91" s="70">
        <v>2</v>
      </c>
      <c r="D91" s="77">
        <v>603198</v>
      </c>
      <c r="E91" s="77">
        <v>1966265</v>
      </c>
      <c r="F91" s="77">
        <v>971704</v>
      </c>
      <c r="G91" s="77">
        <v>994561</v>
      </c>
      <c r="H91" s="54">
        <v>7348</v>
      </c>
      <c r="I91" s="85">
        <v>0.38</v>
      </c>
      <c r="J91" s="78">
        <v>3.26</v>
      </c>
      <c r="K91" s="79">
        <v>309</v>
      </c>
      <c r="L91" s="78">
        <v>97.7</v>
      </c>
      <c r="M91" s="88"/>
    </row>
    <row r="92" spans="2:13" s="2" customFormat="1" ht="12" customHeight="1" x14ac:dyDescent="0.2">
      <c r="B92" s="74"/>
      <c r="C92" s="70">
        <v>3</v>
      </c>
      <c r="D92" s="77">
        <v>616395</v>
      </c>
      <c r="E92" s="77">
        <v>1980818</v>
      </c>
      <c r="F92" s="77">
        <v>979522</v>
      </c>
      <c r="G92" s="77">
        <v>1001296</v>
      </c>
      <c r="H92" s="54">
        <v>14553</v>
      </c>
      <c r="I92" s="85">
        <v>0.74</v>
      </c>
      <c r="J92" s="78">
        <v>3.21</v>
      </c>
      <c r="K92" s="79">
        <v>311.3</v>
      </c>
      <c r="L92" s="78">
        <v>97.83</v>
      </c>
      <c r="M92" s="89"/>
    </row>
    <row r="93" spans="2:13" s="2" customFormat="1" ht="12" customHeight="1" x14ac:dyDescent="0.2">
      <c r="B93" s="74"/>
      <c r="C93" s="70">
        <v>4</v>
      </c>
      <c r="D93" s="77">
        <v>627946</v>
      </c>
      <c r="E93" s="77">
        <v>1992108</v>
      </c>
      <c r="F93" s="77">
        <v>985506</v>
      </c>
      <c r="G93" s="77">
        <v>1006602</v>
      </c>
      <c r="H93" s="54">
        <v>11290</v>
      </c>
      <c r="I93" s="85">
        <v>0.56999999999999995</v>
      </c>
      <c r="J93" s="78">
        <v>3.17</v>
      </c>
      <c r="K93" s="79">
        <v>313.10000000000002</v>
      </c>
      <c r="L93" s="78">
        <v>97.9</v>
      </c>
      <c r="M93" s="89"/>
    </row>
    <row r="94" spans="2:13" s="2" customFormat="1" ht="12" customHeight="1" x14ac:dyDescent="0.2">
      <c r="B94" s="74"/>
      <c r="C94" s="70">
        <v>5</v>
      </c>
      <c r="D94" s="77">
        <v>637526</v>
      </c>
      <c r="E94" s="77">
        <v>1999291</v>
      </c>
      <c r="F94" s="77">
        <v>989281</v>
      </c>
      <c r="G94" s="77">
        <v>1010010</v>
      </c>
      <c r="H94" s="54">
        <v>7183</v>
      </c>
      <c r="I94" s="85">
        <v>0.36</v>
      </c>
      <c r="J94" s="78">
        <v>3.14</v>
      </c>
      <c r="K94" s="79">
        <v>314.2</v>
      </c>
      <c r="L94" s="78">
        <v>97.95</v>
      </c>
      <c r="M94" s="89"/>
    </row>
    <row r="95" spans="2:13" s="2" customFormat="1" ht="12" customHeight="1" x14ac:dyDescent="0.2">
      <c r="B95" s="74"/>
      <c r="C95" s="70">
        <v>6</v>
      </c>
      <c r="D95" s="77">
        <v>646971</v>
      </c>
      <c r="E95" s="77">
        <v>2006292</v>
      </c>
      <c r="F95" s="77">
        <v>992447</v>
      </c>
      <c r="G95" s="77">
        <v>1013845</v>
      </c>
      <c r="H95" s="54">
        <v>7001</v>
      </c>
      <c r="I95" s="85">
        <v>0.35</v>
      </c>
      <c r="J95" s="78">
        <v>3.1</v>
      </c>
      <c r="K95" s="79">
        <v>315.3</v>
      </c>
      <c r="L95" s="78">
        <v>97.89</v>
      </c>
      <c r="M95" s="89"/>
    </row>
    <row r="96" spans="2:13" s="80" customFormat="1" ht="12" customHeight="1" x14ac:dyDescent="0.2">
      <c r="B96" s="76"/>
      <c r="C96" s="70">
        <v>7</v>
      </c>
      <c r="D96" s="77">
        <v>650836</v>
      </c>
      <c r="E96" s="77">
        <v>2003540</v>
      </c>
      <c r="F96" s="77">
        <v>989610</v>
      </c>
      <c r="G96" s="77">
        <v>1013930</v>
      </c>
      <c r="H96" s="54" t="s">
        <v>91</v>
      </c>
      <c r="I96" s="85">
        <v>-0.14000000000000001</v>
      </c>
      <c r="J96" s="78">
        <v>3.08</v>
      </c>
      <c r="K96" s="79">
        <v>314.89999999999998</v>
      </c>
      <c r="L96" s="78">
        <v>97.6</v>
      </c>
      <c r="M96" s="88"/>
    </row>
    <row r="97" spans="2:19" s="2" customFormat="1" ht="12" customHeight="1" x14ac:dyDescent="0.2">
      <c r="B97" s="74"/>
      <c r="C97" s="70">
        <v>8</v>
      </c>
      <c r="D97" s="77">
        <v>661376</v>
      </c>
      <c r="E97" s="77">
        <v>2010742</v>
      </c>
      <c r="F97" s="77">
        <v>993421</v>
      </c>
      <c r="G97" s="77">
        <v>1017321</v>
      </c>
      <c r="H97" s="54">
        <v>7202</v>
      </c>
      <c r="I97" s="85">
        <v>0.36</v>
      </c>
      <c r="J97" s="78">
        <v>3.04</v>
      </c>
      <c r="K97" s="79">
        <v>316</v>
      </c>
      <c r="L97" s="78">
        <v>97.65</v>
      </c>
      <c r="M97" s="89"/>
    </row>
    <row r="98" spans="2:19" s="2" customFormat="1" ht="12" customHeight="1" x14ac:dyDescent="0.2">
      <c r="B98" s="74"/>
      <c r="C98" s="70">
        <v>9</v>
      </c>
      <c r="D98" s="77">
        <v>671945</v>
      </c>
      <c r="E98" s="77">
        <v>2018010</v>
      </c>
      <c r="F98" s="77">
        <v>997085</v>
      </c>
      <c r="G98" s="77">
        <v>1020925</v>
      </c>
      <c r="H98" s="54">
        <v>7268</v>
      </c>
      <c r="I98" s="85">
        <v>0.36</v>
      </c>
      <c r="J98" s="78">
        <v>3</v>
      </c>
      <c r="K98" s="79">
        <v>317.10000000000002</v>
      </c>
      <c r="L98" s="78">
        <v>97.66</v>
      </c>
      <c r="M98" s="89"/>
    </row>
    <row r="99" spans="2:19" s="2" customFormat="1" ht="12" customHeight="1" x14ac:dyDescent="0.2">
      <c r="B99" s="74"/>
      <c r="C99" s="90">
        <v>10</v>
      </c>
      <c r="D99" s="77">
        <v>682264</v>
      </c>
      <c r="E99" s="77">
        <v>2023892</v>
      </c>
      <c r="F99" s="77">
        <v>999717</v>
      </c>
      <c r="G99" s="77">
        <v>1024175</v>
      </c>
      <c r="H99" s="54">
        <v>5882</v>
      </c>
      <c r="I99" s="85">
        <v>0.28999999999999998</v>
      </c>
      <c r="J99" s="78">
        <v>2.97</v>
      </c>
      <c r="K99" s="79">
        <v>318.10000000000002</v>
      </c>
      <c r="L99" s="78">
        <v>97.61</v>
      </c>
      <c r="M99" s="89"/>
    </row>
    <row r="100" spans="2:19" s="2" customFormat="1" ht="12" customHeight="1" x14ac:dyDescent="0.2">
      <c r="B100" s="74"/>
      <c r="C100" s="70">
        <v>11</v>
      </c>
      <c r="D100" s="77">
        <v>692300</v>
      </c>
      <c r="E100" s="77">
        <v>2028121</v>
      </c>
      <c r="F100" s="77">
        <v>1001659</v>
      </c>
      <c r="G100" s="77">
        <v>1026462</v>
      </c>
      <c r="H100" s="54">
        <v>4229</v>
      </c>
      <c r="I100" s="85">
        <v>0.21</v>
      </c>
      <c r="J100" s="78">
        <v>2.93</v>
      </c>
      <c r="K100" s="79">
        <v>318.7</v>
      </c>
      <c r="L100" s="78">
        <v>97.58</v>
      </c>
      <c r="M100" s="89"/>
    </row>
    <row r="101" spans="2:19" s="80" customFormat="1" ht="12" customHeight="1" x14ac:dyDescent="0.2">
      <c r="B101" s="76"/>
      <c r="C101" s="70">
        <v>12</v>
      </c>
      <c r="D101" s="77">
        <v>695092</v>
      </c>
      <c r="E101" s="77">
        <v>2024852</v>
      </c>
      <c r="F101" s="77">
        <v>999349</v>
      </c>
      <c r="G101" s="77">
        <v>1025503</v>
      </c>
      <c r="H101" s="54" t="s">
        <v>92</v>
      </c>
      <c r="I101" s="85">
        <v>-0.16</v>
      </c>
      <c r="J101" s="78">
        <v>2.91</v>
      </c>
      <c r="K101" s="79">
        <v>318.2</v>
      </c>
      <c r="L101" s="78">
        <v>97.45</v>
      </c>
      <c r="M101" s="88"/>
    </row>
    <row r="102" spans="2:19" s="93" customFormat="1" ht="12" customHeight="1" x14ac:dyDescent="0.2">
      <c r="B102" s="91"/>
      <c r="C102" s="70">
        <v>13</v>
      </c>
      <c r="D102" s="77">
        <v>706774</v>
      </c>
      <c r="E102" s="77">
        <v>2031372</v>
      </c>
      <c r="F102" s="77">
        <v>1001962</v>
      </c>
      <c r="G102" s="77">
        <v>1029410</v>
      </c>
      <c r="H102" s="54">
        <v>6520</v>
      </c>
      <c r="I102" s="85">
        <v>0.32</v>
      </c>
      <c r="J102" s="78">
        <v>2.87</v>
      </c>
      <c r="K102" s="79">
        <v>319.2</v>
      </c>
      <c r="L102" s="78">
        <v>97.33</v>
      </c>
      <c r="M102" s="92"/>
    </row>
    <row r="103" spans="2:19" s="93" customFormat="1" ht="12" customHeight="1" x14ac:dyDescent="0.2">
      <c r="B103" s="91"/>
      <c r="C103" s="70">
        <v>14</v>
      </c>
      <c r="D103" s="77">
        <v>714875</v>
      </c>
      <c r="E103" s="77">
        <v>2031975</v>
      </c>
      <c r="F103" s="77">
        <v>1002039</v>
      </c>
      <c r="G103" s="77">
        <v>1029936</v>
      </c>
      <c r="H103" s="54">
        <v>603</v>
      </c>
      <c r="I103" s="85">
        <v>0.03</v>
      </c>
      <c r="J103" s="78">
        <v>2.84</v>
      </c>
      <c r="K103" s="79">
        <v>319.3</v>
      </c>
      <c r="L103" s="78">
        <v>97.29</v>
      </c>
      <c r="M103" s="92"/>
    </row>
    <row r="104" spans="2:19" s="93" customFormat="1" ht="12" customHeight="1" x14ac:dyDescent="0.2">
      <c r="B104" s="91"/>
      <c r="C104" s="70">
        <v>15</v>
      </c>
      <c r="D104" s="77">
        <v>723407</v>
      </c>
      <c r="E104" s="77">
        <v>2033535</v>
      </c>
      <c r="F104" s="77">
        <v>1003080</v>
      </c>
      <c r="G104" s="77">
        <v>1030455</v>
      </c>
      <c r="H104" s="54">
        <v>1560</v>
      </c>
      <c r="I104" s="85">
        <v>0.08</v>
      </c>
      <c r="J104" s="78">
        <v>2.81</v>
      </c>
      <c r="K104" s="79">
        <v>319.60000000000002</v>
      </c>
      <c r="L104" s="78">
        <v>97.34</v>
      </c>
      <c r="M104" s="92"/>
    </row>
    <row r="105" spans="2:19" s="93" customFormat="1" ht="12" customHeight="1" x14ac:dyDescent="0.2">
      <c r="B105" s="94"/>
      <c r="C105" s="70">
        <v>16</v>
      </c>
      <c r="D105" s="77">
        <v>731992</v>
      </c>
      <c r="E105" s="77">
        <v>2033744</v>
      </c>
      <c r="F105" s="77">
        <v>1002992</v>
      </c>
      <c r="G105" s="77">
        <v>1030752</v>
      </c>
      <c r="H105" s="54">
        <v>209</v>
      </c>
      <c r="I105" s="85">
        <v>0.01</v>
      </c>
      <c r="J105" s="78">
        <v>2.78</v>
      </c>
      <c r="K105" s="79">
        <v>319.60000000000002</v>
      </c>
      <c r="L105" s="78">
        <v>97.31</v>
      </c>
      <c r="M105" s="92"/>
    </row>
    <row r="106" spans="2:19" s="80" customFormat="1" ht="12" customHeight="1" x14ac:dyDescent="0.2">
      <c r="B106" s="76"/>
      <c r="C106" s="70">
        <v>17</v>
      </c>
      <c r="D106" s="77">
        <v>726203</v>
      </c>
      <c r="E106" s="77">
        <v>2024135</v>
      </c>
      <c r="F106" s="77">
        <v>996346</v>
      </c>
      <c r="G106" s="77">
        <v>1027789</v>
      </c>
      <c r="H106" s="54">
        <v>-3227</v>
      </c>
      <c r="I106" s="85">
        <v>-0.15917000000000001</v>
      </c>
      <c r="J106" s="78">
        <v>2.7869999999999999</v>
      </c>
      <c r="K106" s="79">
        <v>318.10000000000002</v>
      </c>
      <c r="L106" s="78">
        <v>96.94</v>
      </c>
      <c r="M106" s="88"/>
    </row>
    <row r="107" spans="2:19" s="2" customFormat="1" ht="12" customHeight="1" x14ac:dyDescent="0.2">
      <c r="B107" s="74"/>
      <c r="C107" s="70">
        <v>18</v>
      </c>
      <c r="D107" s="77">
        <v>734016</v>
      </c>
      <c r="E107" s="77">
        <v>2019297</v>
      </c>
      <c r="F107" s="77">
        <v>994154</v>
      </c>
      <c r="G107" s="77">
        <v>1025143</v>
      </c>
      <c r="H107" s="54">
        <v>-4838</v>
      </c>
      <c r="I107" s="85">
        <v>-0.24</v>
      </c>
      <c r="J107" s="78">
        <v>2.75</v>
      </c>
      <c r="K107" s="79">
        <v>317.3</v>
      </c>
      <c r="L107" s="78">
        <v>96.98</v>
      </c>
      <c r="M107" s="89"/>
    </row>
    <row r="108" spans="2:19" s="2" customFormat="1" ht="12" customHeight="1" x14ac:dyDescent="0.2">
      <c r="B108" s="74"/>
      <c r="C108" s="70">
        <v>19</v>
      </c>
      <c r="D108" s="77">
        <v>742122</v>
      </c>
      <c r="E108" s="77">
        <v>2016027</v>
      </c>
      <c r="F108" s="77">
        <v>992074</v>
      </c>
      <c r="G108" s="77">
        <v>1023953</v>
      </c>
      <c r="H108" s="54">
        <v>-3270</v>
      </c>
      <c r="I108" s="85">
        <v>-0.16</v>
      </c>
      <c r="J108" s="78">
        <v>2.72</v>
      </c>
      <c r="K108" s="79">
        <v>316.8</v>
      </c>
      <c r="L108" s="78">
        <f>F108/G108*100</f>
        <v>96.886673509428661</v>
      </c>
      <c r="M108" s="89"/>
    </row>
    <row r="109" spans="2:19" s="2" customFormat="1" ht="12" customHeight="1" x14ac:dyDescent="0.2">
      <c r="B109" s="74"/>
      <c r="C109" s="70">
        <v>20</v>
      </c>
      <c r="D109" s="77">
        <v>749068</v>
      </c>
      <c r="E109" s="77">
        <v>2012816</v>
      </c>
      <c r="F109" s="77">
        <v>990264</v>
      </c>
      <c r="G109" s="77">
        <v>1022552</v>
      </c>
      <c r="H109" s="54">
        <v>-3211</v>
      </c>
      <c r="I109" s="85">
        <v>-0.16</v>
      </c>
      <c r="J109" s="78">
        <v>2.69</v>
      </c>
      <c r="K109" s="79">
        <v>316.3</v>
      </c>
      <c r="L109" s="78">
        <f>F109/G109*100</f>
        <v>96.842409970348697</v>
      </c>
      <c r="M109" s="89"/>
    </row>
    <row r="110" spans="2:19" s="2" customFormat="1" ht="12" customHeight="1" x14ac:dyDescent="0.2">
      <c r="B110" s="74"/>
      <c r="C110" s="70">
        <v>21</v>
      </c>
      <c r="D110" s="77">
        <v>754197</v>
      </c>
      <c r="E110" s="77">
        <v>2006903</v>
      </c>
      <c r="F110" s="77">
        <v>986813</v>
      </c>
      <c r="G110" s="77">
        <v>1020090</v>
      </c>
      <c r="H110" s="54">
        <v>-5913</v>
      </c>
      <c r="I110" s="85">
        <v>-0.28999999999999998</v>
      </c>
      <c r="J110" s="78">
        <v>2.66</v>
      </c>
      <c r="K110" s="79">
        <v>315.39999999999998</v>
      </c>
      <c r="L110" s="78">
        <v>96.737836857532173</v>
      </c>
      <c r="M110" s="89"/>
    </row>
    <row r="111" spans="2:19" s="80" customFormat="1" ht="12" customHeight="1" x14ac:dyDescent="0.2">
      <c r="B111" s="95"/>
      <c r="C111" s="96">
        <v>22</v>
      </c>
      <c r="D111" s="77">
        <v>755756</v>
      </c>
      <c r="E111" s="77">
        <v>2008068</v>
      </c>
      <c r="F111" s="77">
        <v>988019</v>
      </c>
      <c r="G111" s="77">
        <v>1020049</v>
      </c>
      <c r="H111" s="54">
        <v>1165</v>
      </c>
      <c r="I111" s="85">
        <v>5.8000000000000003E-2</v>
      </c>
      <c r="J111" s="78">
        <v>2.657</v>
      </c>
      <c r="K111" s="79">
        <v>315.60000000000002</v>
      </c>
      <c r="L111" s="78">
        <f>F111/G111*100</f>
        <v>96.859954766878843</v>
      </c>
      <c r="M111" s="88"/>
      <c r="S111" s="97"/>
    </row>
    <row r="112" spans="2:19" s="2" customFormat="1" ht="12" customHeight="1" x14ac:dyDescent="0.2">
      <c r="B112" s="95"/>
      <c r="C112" s="96">
        <v>23</v>
      </c>
      <c r="D112" s="77">
        <v>760931</v>
      </c>
      <c r="E112" s="77">
        <v>2000876</v>
      </c>
      <c r="F112" s="77">
        <v>984373</v>
      </c>
      <c r="G112" s="77">
        <v>1016503</v>
      </c>
      <c r="H112" s="54">
        <v>-7192</v>
      </c>
      <c r="I112" s="85">
        <v>-0.36</v>
      </c>
      <c r="J112" s="78">
        <v>2.63</v>
      </c>
      <c r="K112" s="79">
        <v>314.5</v>
      </c>
      <c r="L112" s="78">
        <v>96.839163288253943</v>
      </c>
      <c r="M112" s="89"/>
    </row>
    <row r="113" spans="2:14" s="2" customFormat="1" ht="12" customHeight="1" x14ac:dyDescent="0.2">
      <c r="B113" s="95"/>
      <c r="C113" s="96">
        <v>24</v>
      </c>
      <c r="D113" s="77">
        <v>766766</v>
      </c>
      <c r="E113" s="77">
        <v>1992432</v>
      </c>
      <c r="F113" s="77">
        <v>980216</v>
      </c>
      <c r="G113" s="77">
        <v>1012216</v>
      </c>
      <c r="H113" s="54">
        <v>-8444</v>
      </c>
      <c r="I113" s="85">
        <v>-0.42201515736107587</v>
      </c>
      <c r="J113" s="78">
        <v>2.5984876742056899</v>
      </c>
      <c r="K113" s="79">
        <v>313.1607445699924</v>
      </c>
      <c r="L113" s="78">
        <v>96.838619425102948</v>
      </c>
      <c r="M113" s="89"/>
    </row>
    <row r="114" spans="2:14" s="2" customFormat="1" ht="12" customHeight="1" x14ac:dyDescent="0.2">
      <c r="B114" s="95"/>
      <c r="C114" s="96">
        <v>25</v>
      </c>
      <c r="D114" s="77">
        <v>772346</v>
      </c>
      <c r="E114" s="77">
        <v>1984334</v>
      </c>
      <c r="F114" s="77">
        <v>976357</v>
      </c>
      <c r="G114" s="77">
        <v>1007977</v>
      </c>
      <c r="H114" s="54">
        <v>-8098</v>
      </c>
      <c r="I114" s="85">
        <v>-0.40643796124535242</v>
      </c>
      <c r="J114" s="78">
        <v>2.5692293350389592</v>
      </c>
      <c r="K114" s="79">
        <v>311.88794042434137</v>
      </c>
      <c r="L114" s="78">
        <v>96.863023660262087</v>
      </c>
      <c r="M114" s="89"/>
    </row>
    <row r="115" spans="2:14" s="2" customFormat="1" ht="12" customHeight="1" x14ac:dyDescent="0.2">
      <c r="B115" s="95"/>
      <c r="C115" s="96">
        <v>26</v>
      </c>
      <c r="D115" s="77">
        <v>779267</v>
      </c>
      <c r="E115" s="77">
        <v>1977013</v>
      </c>
      <c r="F115" s="77">
        <v>973343</v>
      </c>
      <c r="G115" s="77">
        <v>1003670</v>
      </c>
      <c r="H115" s="54">
        <v>-7321</v>
      </c>
      <c r="I115" s="85">
        <v>-0.36893990628593776</v>
      </c>
      <c r="J115" s="78">
        <v>2.5370161959893078</v>
      </c>
      <c r="K115" s="79">
        <v>310.73726134922265</v>
      </c>
      <c r="L115" s="78">
        <v>96.978389311227801</v>
      </c>
      <c r="M115" s="89"/>
    </row>
    <row r="116" spans="2:14" s="80" customFormat="1" ht="12" customHeight="1" x14ac:dyDescent="0.2">
      <c r="B116" s="98"/>
      <c r="C116" s="96">
        <v>27</v>
      </c>
      <c r="D116" s="77">
        <v>773952</v>
      </c>
      <c r="E116" s="77">
        <v>1973115</v>
      </c>
      <c r="F116" s="77">
        <v>973283</v>
      </c>
      <c r="G116" s="77">
        <v>999832</v>
      </c>
      <c r="H116" s="54">
        <v>-3898</v>
      </c>
      <c r="I116" s="85">
        <v>-0.19755564171000001</v>
      </c>
      <c r="J116" s="78">
        <v>2.5523948959241372</v>
      </c>
      <c r="K116" s="79">
        <v>310.10000000000002</v>
      </c>
      <c r="L116" s="78">
        <v>97.344653901855509</v>
      </c>
      <c r="M116" s="88"/>
    </row>
    <row r="117" spans="2:14" s="2" customFormat="1" ht="12" customHeight="1" x14ac:dyDescent="0.2">
      <c r="B117" s="95"/>
      <c r="C117" s="96">
        <v>28</v>
      </c>
      <c r="D117" s="77">
        <v>782474</v>
      </c>
      <c r="E117" s="77">
        <v>1966381</v>
      </c>
      <c r="F117" s="77">
        <v>970439</v>
      </c>
      <c r="G117" s="77">
        <v>995942</v>
      </c>
      <c r="H117" s="54">
        <v>-6734</v>
      </c>
      <c r="I117" s="85">
        <v>-0.34128776072352596</v>
      </c>
      <c r="J117" s="78">
        <v>2.5130304649100164</v>
      </c>
      <c r="K117" s="79">
        <v>309.10000000000002</v>
      </c>
      <c r="L117" s="78">
        <v>97.439308714764522</v>
      </c>
      <c r="M117" s="89"/>
    </row>
    <row r="118" spans="2:14" s="2" customFormat="1" ht="12" customHeight="1" x14ac:dyDescent="0.2">
      <c r="B118" s="95"/>
      <c r="C118" s="96">
        <v>29</v>
      </c>
      <c r="D118" s="77">
        <v>791211</v>
      </c>
      <c r="E118" s="77">
        <v>1958409</v>
      </c>
      <c r="F118" s="77">
        <v>967165</v>
      </c>
      <c r="G118" s="77">
        <v>991244</v>
      </c>
      <c r="H118" s="54">
        <v>-7972</v>
      </c>
      <c r="I118" s="85">
        <v>-0.41</v>
      </c>
      <c r="J118" s="78">
        <v>2.48</v>
      </c>
      <c r="K118" s="79">
        <v>307.8</v>
      </c>
      <c r="L118" s="78">
        <v>97.57</v>
      </c>
      <c r="M118" s="89"/>
    </row>
    <row r="119" spans="2:14" s="2" customFormat="1" ht="12" customHeight="1" x14ac:dyDescent="0.2">
      <c r="B119" s="95"/>
      <c r="C119" s="96">
        <v>30</v>
      </c>
      <c r="D119" s="77">
        <v>799103</v>
      </c>
      <c r="E119" s="77">
        <v>1949440</v>
      </c>
      <c r="F119" s="77">
        <v>963102</v>
      </c>
      <c r="G119" s="77">
        <v>986338</v>
      </c>
      <c r="H119" s="54">
        <v>-8969</v>
      </c>
      <c r="I119" s="85">
        <v>-0.45797379403383048</v>
      </c>
      <c r="J119" s="78">
        <v>2.4395353289876276</v>
      </c>
      <c r="K119" s="79">
        <v>306.40587965320611</v>
      </c>
      <c r="L119" s="78">
        <v>97.644215269005159</v>
      </c>
      <c r="M119" s="89"/>
    </row>
    <row r="120" spans="2:14" s="2" customFormat="1" ht="12" customHeight="1" x14ac:dyDescent="0.2">
      <c r="B120" s="368" t="s">
        <v>93</v>
      </c>
      <c r="C120" s="369"/>
      <c r="D120" s="77">
        <v>805678</v>
      </c>
      <c r="E120" s="77">
        <v>1937626</v>
      </c>
      <c r="F120" s="77">
        <v>958063</v>
      </c>
      <c r="G120" s="77">
        <v>979563</v>
      </c>
      <c r="H120" s="54">
        <v>-11814</v>
      </c>
      <c r="I120" s="85">
        <v>-0.60602019041365707</v>
      </c>
      <c r="J120" s="78">
        <v>2.4049632731686899</v>
      </c>
      <c r="K120" s="79">
        <v>304.54899815789298</v>
      </c>
      <c r="L120" s="78">
        <v>97.8051437222517</v>
      </c>
      <c r="M120" s="89"/>
    </row>
    <row r="121" spans="2:14" s="2" customFormat="1" ht="12" customHeight="1" x14ac:dyDescent="0.2">
      <c r="B121" s="99"/>
      <c r="C121" s="96">
        <v>2</v>
      </c>
      <c r="D121" s="77">
        <v>805252</v>
      </c>
      <c r="E121" s="77">
        <v>1939110</v>
      </c>
      <c r="F121" s="77">
        <v>959411</v>
      </c>
      <c r="G121" s="77">
        <v>979699</v>
      </c>
      <c r="H121" s="54">
        <v>1484</v>
      </c>
      <c r="I121" s="85">
        <v>0.08</v>
      </c>
      <c r="J121" s="78">
        <v>2.41</v>
      </c>
      <c r="K121" s="79">
        <v>304.8</v>
      </c>
      <c r="L121" s="78">
        <v>97.93</v>
      </c>
      <c r="M121" s="89"/>
      <c r="N121" s="100"/>
    </row>
    <row r="122" spans="2:14" s="2" customFormat="1" ht="12" customHeight="1" x14ac:dyDescent="0.2">
      <c r="B122" s="99"/>
      <c r="C122" s="96">
        <v>3</v>
      </c>
      <c r="D122" s="77">
        <v>811013</v>
      </c>
      <c r="E122" s="77">
        <v>1926325</v>
      </c>
      <c r="F122" s="77">
        <v>952836</v>
      </c>
      <c r="G122" s="77">
        <v>973489</v>
      </c>
      <c r="H122" s="54">
        <v>-12785</v>
      </c>
      <c r="I122" s="85">
        <v>-0.66</v>
      </c>
      <c r="J122" s="78">
        <v>2.38</v>
      </c>
      <c r="K122" s="79">
        <v>302.8</v>
      </c>
      <c r="L122" s="78">
        <v>97.9</v>
      </c>
      <c r="M122" s="89"/>
      <c r="N122" s="100"/>
    </row>
    <row r="123" spans="2:14" s="2" customFormat="1" ht="12" customHeight="1" x14ac:dyDescent="0.2">
      <c r="B123" s="101"/>
      <c r="C123" s="96">
        <v>4</v>
      </c>
      <c r="D123" s="77">
        <v>816816</v>
      </c>
      <c r="E123" s="77">
        <v>1913236</v>
      </c>
      <c r="F123" s="77">
        <v>946468</v>
      </c>
      <c r="G123" s="77">
        <v>966768</v>
      </c>
      <c r="H123" s="54">
        <v>-13089</v>
      </c>
      <c r="I123" s="85">
        <v>-0.68</v>
      </c>
      <c r="J123" s="78">
        <v>2.34</v>
      </c>
      <c r="K123" s="79">
        <v>300.7</v>
      </c>
      <c r="L123" s="78">
        <v>97.9</v>
      </c>
      <c r="M123" s="89"/>
      <c r="N123" s="100"/>
    </row>
    <row r="124" spans="2:14" s="2" customFormat="1" ht="12" customHeight="1" x14ac:dyDescent="0.2">
      <c r="B124" s="101"/>
      <c r="C124" s="102">
        <v>5</v>
      </c>
      <c r="D124" s="103">
        <v>824021</v>
      </c>
      <c r="E124" s="103">
        <v>1900840</v>
      </c>
      <c r="F124" s="103">
        <v>940836</v>
      </c>
      <c r="G124" s="103">
        <v>960004</v>
      </c>
      <c r="H124" s="62">
        <v>-12396</v>
      </c>
      <c r="I124" s="104">
        <v>-0.65</v>
      </c>
      <c r="J124" s="105">
        <v>2.31</v>
      </c>
      <c r="K124" s="106">
        <v>298.8</v>
      </c>
      <c r="L124" s="105">
        <v>98</v>
      </c>
      <c r="M124" s="89"/>
      <c r="N124" s="100"/>
    </row>
    <row r="125" spans="2:14" s="2" customFormat="1" ht="12" customHeight="1" x14ac:dyDescent="0.2">
      <c r="F125" s="107" t="s">
        <v>94</v>
      </c>
    </row>
    <row r="126" spans="2:14" s="2" customFormat="1" ht="12" customHeight="1" x14ac:dyDescent="0.2">
      <c r="B126" s="108" t="s">
        <v>95</v>
      </c>
      <c r="C126" s="109"/>
      <c r="D126" s="109"/>
    </row>
    <row r="127" spans="2:14" s="2" customFormat="1" ht="12" customHeight="1" x14ac:dyDescent="0.2">
      <c r="B127" s="108" t="s">
        <v>96</v>
      </c>
      <c r="C127" s="108"/>
      <c r="D127" s="108"/>
      <c r="E127" s="110"/>
      <c r="F127" s="110"/>
      <c r="G127" s="110"/>
      <c r="H127" s="110"/>
      <c r="I127" s="110"/>
      <c r="J127" s="110"/>
      <c r="K127" s="110"/>
      <c r="L127" s="110"/>
    </row>
    <row r="128" spans="2:14" s="2" customFormat="1" ht="12" customHeight="1" x14ac:dyDescent="0.2">
      <c r="B128" s="108"/>
      <c r="C128" s="108" t="s">
        <v>97</v>
      </c>
      <c r="D128" s="108"/>
      <c r="E128" s="110"/>
      <c r="F128" s="110"/>
      <c r="G128" s="110"/>
      <c r="H128" s="110"/>
      <c r="I128" s="110"/>
      <c r="J128" s="110"/>
      <c r="K128" s="110"/>
      <c r="L128" s="110"/>
    </row>
    <row r="129" spans="2:12" s="2" customFormat="1" ht="12" customHeight="1" x14ac:dyDescent="0.2">
      <c r="B129" s="108" t="s">
        <v>98</v>
      </c>
      <c r="C129" s="108"/>
      <c r="D129" s="108"/>
      <c r="E129" s="110"/>
      <c r="F129" s="110"/>
      <c r="G129" s="110"/>
      <c r="H129" s="110"/>
      <c r="I129" s="110"/>
      <c r="J129" s="110"/>
      <c r="K129" s="110"/>
      <c r="L129" s="110" t="s">
        <v>94</v>
      </c>
    </row>
    <row r="130" spans="2:12" s="2" customFormat="1" ht="12" customHeight="1" x14ac:dyDescent="0.2">
      <c r="B130" s="108" t="s">
        <v>99</v>
      </c>
      <c r="C130" s="108"/>
      <c r="D130" s="108"/>
      <c r="E130" s="110"/>
      <c r="F130" s="110"/>
      <c r="G130" s="110"/>
      <c r="H130" s="110"/>
      <c r="I130" s="110"/>
      <c r="J130" s="110"/>
      <c r="K130" s="110"/>
      <c r="L130" s="110"/>
    </row>
    <row r="131" spans="2:12" s="2" customFormat="1" ht="12" customHeight="1" x14ac:dyDescent="0.2">
      <c r="B131" s="108" t="s">
        <v>100</v>
      </c>
      <c r="C131" s="108"/>
      <c r="D131" s="108"/>
      <c r="E131" s="110"/>
      <c r="F131" s="110"/>
      <c r="G131" s="110"/>
      <c r="H131" s="110"/>
      <c r="I131" s="110"/>
      <c r="J131" s="110"/>
      <c r="K131" s="110"/>
      <c r="L131" s="110"/>
    </row>
    <row r="132" spans="2:12" s="2" customFormat="1" ht="12" customHeight="1" x14ac:dyDescent="0.2">
      <c r="B132" s="108" t="s">
        <v>101</v>
      </c>
      <c r="C132" s="108"/>
      <c r="D132" s="108"/>
      <c r="E132" s="110"/>
      <c r="F132" s="110"/>
      <c r="G132" s="110"/>
      <c r="H132" s="110"/>
      <c r="I132" s="110"/>
      <c r="J132" s="110"/>
      <c r="K132" s="110"/>
      <c r="L132" s="110"/>
    </row>
    <row r="133" spans="2:12" s="2" customFormat="1" ht="12" customHeight="1" x14ac:dyDescent="0.2">
      <c r="B133" s="108" t="s">
        <v>102</v>
      </c>
      <c r="C133" s="108"/>
      <c r="D133" s="108"/>
      <c r="E133" s="110"/>
      <c r="F133" s="110"/>
      <c r="G133" s="110"/>
      <c r="H133" s="110"/>
      <c r="I133" s="110"/>
      <c r="J133" s="110"/>
      <c r="K133" s="110"/>
      <c r="L133" s="110"/>
    </row>
    <row r="134" spans="2:12" s="2" customFormat="1" ht="12" customHeight="1" x14ac:dyDescent="0.2">
      <c r="B134" s="370" t="s">
        <v>103</v>
      </c>
      <c r="C134" s="370"/>
      <c r="D134" s="370"/>
      <c r="E134" s="370"/>
      <c r="F134" s="370"/>
      <c r="G134" s="370"/>
      <c r="H134" s="370"/>
      <c r="I134" s="370"/>
      <c r="J134" s="370"/>
      <c r="K134" s="370"/>
      <c r="L134" s="370"/>
    </row>
    <row r="135" spans="2:12" s="2" customFormat="1" ht="12" customHeight="1" x14ac:dyDescent="0.2">
      <c r="B135" s="108" t="s">
        <v>104</v>
      </c>
      <c r="C135" s="108"/>
      <c r="D135" s="108"/>
      <c r="E135" s="110"/>
      <c r="F135" s="110"/>
      <c r="G135" s="110"/>
      <c r="H135" s="110"/>
      <c r="I135" s="110"/>
      <c r="J135" s="110"/>
      <c r="K135" s="110"/>
      <c r="L135" s="110"/>
    </row>
    <row r="136" spans="2:12" s="2" customFormat="1" ht="12" customHeight="1" x14ac:dyDescent="0.2">
      <c r="B136" s="108"/>
      <c r="C136" s="108" t="s">
        <v>105</v>
      </c>
      <c r="D136" s="108"/>
      <c r="E136" s="110"/>
      <c r="F136" s="110"/>
      <c r="G136" s="110"/>
      <c r="H136" s="110"/>
      <c r="I136" s="110"/>
      <c r="J136" s="110"/>
      <c r="K136" s="110"/>
      <c r="L136" s="110"/>
    </row>
    <row r="137" spans="2:12" s="2" customFormat="1" ht="12" customHeight="1" x14ac:dyDescent="0.2">
      <c r="B137" s="370" t="s">
        <v>106</v>
      </c>
      <c r="C137" s="370"/>
      <c r="D137" s="370"/>
      <c r="E137" s="370"/>
      <c r="F137" s="370"/>
      <c r="G137" s="370"/>
      <c r="H137" s="370"/>
      <c r="I137" s="370"/>
      <c r="J137" s="370"/>
      <c r="K137" s="370"/>
      <c r="L137" s="110"/>
    </row>
    <row r="138" spans="2:12" s="2" customFormat="1" ht="12" customHeight="1" x14ac:dyDescent="0.2">
      <c r="B138" s="108" t="s">
        <v>107</v>
      </c>
      <c r="C138" s="108"/>
      <c r="D138" s="108"/>
      <c r="E138" s="110"/>
      <c r="F138" s="110"/>
      <c r="G138" s="110"/>
      <c r="H138" s="110"/>
      <c r="I138" s="110"/>
      <c r="J138" s="110"/>
      <c r="K138" s="110"/>
      <c r="L138" s="110"/>
    </row>
    <row r="139" spans="2:12" x14ac:dyDescent="0.2">
      <c r="B139" s="108" t="s">
        <v>108</v>
      </c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</row>
    <row r="140" spans="2:12" x14ac:dyDescent="0.2">
      <c r="B140" s="108"/>
      <c r="H140" s="112"/>
      <c r="I140" s="113"/>
    </row>
    <row r="141" spans="2:12" x14ac:dyDescent="0.2">
      <c r="B141" s="108"/>
      <c r="H141" s="114"/>
    </row>
    <row r="142" spans="2:12" x14ac:dyDescent="0.2">
      <c r="B142" s="108"/>
    </row>
    <row r="143" spans="2:12" x14ac:dyDescent="0.2">
      <c r="B143" s="108"/>
    </row>
    <row r="144" spans="2:12" x14ac:dyDescent="0.2">
      <c r="B144" s="108"/>
    </row>
    <row r="145" spans="2:2" x14ac:dyDescent="0.2">
      <c r="B145" s="108"/>
    </row>
  </sheetData>
  <mergeCells count="17">
    <mergeCell ref="B27:C27"/>
    <mergeCell ref="B90:C90"/>
    <mergeCell ref="B120:C120"/>
    <mergeCell ref="B134:L134"/>
    <mergeCell ref="B137:K137"/>
    <mergeCell ref="K3:K6"/>
    <mergeCell ref="L3:L6"/>
    <mergeCell ref="E5:E6"/>
    <mergeCell ref="F5:F6"/>
    <mergeCell ref="G5:G6"/>
    <mergeCell ref="I3:I6"/>
    <mergeCell ref="J3:J6"/>
    <mergeCell ref="B13:C13"/>
    <mergeCell ref="B3:C6"/>
    <mergeCell ref="D3:D6"/>
    <mergeCell ref="E3:G4"/>
    <mergeCell ref="H3:H6"/>
  </mergeCells>
  <phoneticPr fontId="4"/>
  <printOptions horizontalCentered="1"/>
  <pageMargins left="0.59055118110236227" right="0.39370078740157483" top="1.1811023622047245" bottom="0.59055118110236227" header="0.51181102362204722" footer="0.51181102362204722"/>
  <pageSetup paperSize="9" scale="83" fitToHeight="2" orientation="portrait" r:id="rId1"/>
  <headerFooter alignWithMargins="0">
    <oddHeader>&amp;L&amp;F</oddHeader>
  </headerFooter>
  <rowBreaks count="1" manualBreakCount="1">
    <brk id="6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D020-7B37-43C6-8183-DE47527B35EB}">
  <sheetPr>
    <pageSetUpPr fitToPage="1"/>
  </sheetPr>
  <dimension ref="B1:P59"/>
  <sheetViews>
    <sheetView zoomScaleNormal="100" zoomScaleSheetLayoutView="100" workbookViewId="0"/>
  </sheetViews>
  <sheetFormatPr defaultRowHeight="13" x14ac:dyDescent="0.2"/>
  <cols>
    <col min="1" max="1" width="2.6328125" customWidth="1"/>
    <col min="2" max="3" width="2.08984375" customWidth="1"/>
    <col min="4" max="4" width="8" customWidth="1"/>
    <col min="5" max="5" width="11.36328125" style="115" bestFit="1" customWidth="1"/>
    <col min="6" max="6" width="11.54296875" style="115" customWidth="1"/>
    <col min="7" max="8" width="10.90625" style="115" customWidth="1"/>
    <col min="9" max="9" width="11.90625" style="121" customWidth="1"/>
    <col min="10" max="10" width="10.90625" style="122" customWidth="1"/>
    <col min="11" max="11" width="9.6328125" style="123" customWidth="1"/>
    <col min="12" max="12" width="11.90625" style="124" customWidth="1"/>
    <col min="13" max="13" width="10.90625" style="124" customWidth="1"/>
  </cols>
  <sheetData>
    <row r="1" spans="2:15" ht="14.25" customHeight="1" x14ac:dyDescent="0.2">
      <c r="B1" s="10" t="s">
        <v>109</v>
      </c>
      <c r="C1" s="1"/>
      <c r="D1" s="1"/>
      <c r="I1" s="116"/>
      <c r="J1" s="117"/>
      <c r="K1" s="118"/>
      <c r="L1" s="119"/>
      <c r="M1" s="119"/>
    </row>
    <row r="2" spans="2:15" ht="12" customHeight="1" x14ac:dyDescent="0.2">
      <c r="E2" s="120"/>
      <c r="F2" s="120"/>
      <c r="G2" s="120"/>
      <c r="H2" s="120"/>
    </row>
    <row r="3" spans="2:15" s="2" customFormat="1" ht="12" customHeight="1" x14ac:dyDescent="0.2">
      <c r="B3" s="338" t="s">
        <v>110</v>
      </c>
      <c r="C3" s="385"/>
      <c r="D3" s="386"/>
      <c r="E3" s="381" t="s">
        <v>74</v>
      </c>
      <c r="F3" s="395" t="s">
        <v>75</v>
      </c>
      <c r="G3" s="396"/>
      <c r="H3" s="397"/>
      <c r="I3" s="401" t="s">
        <v>76</v>
      </c>
      <c r="J3" s="404" t="s">
        <v>77</v>
      </c>
      <c r="K3" s="404" t="s">
        <v>78</v>
      </c>
      <c r="L3" s="373" t="s">
        <v>41</v>
      </c>
      <c r="M3" s="376" t="s">
        <v>79</v>
      </c>
    </row>
    <row r="4" spans="2:15" s="2" customFormat="1" ht="12" customHeight="1" x14ac:dyDescent="0.2">
      <c r="B4" s="387"/>
      <c r="C4" s="388"/>
      <c r="D4" s="389"/>
      <c r="E4" s="393"/>
      <c r="F4" s="398"/>
      <c r="G4" s="399"/>
      <c r="H4" s="400"/>
      <c r="I4" s="402"/>
      <c r="J4" s="405"/>
      <c r="K4" s="407"/>
      <c r="L4" s="374"/>
      <c r="M4" s="377"/>
    </row>
    <row r="5" spans="2:15" s="2" customFormat="1" ht="12" customHeight="1" x14ac:dyDescent="0.2">
      <c r="B5" s="387"/>
      <c r="C5" s="388"/>
      <c r="D5" s="389"/>
      <c r="E5" s="394"/>
      <c r="F5" s="379" t="s">
        <v>80</v>
      </c>
      <c r="G5" s="381" t="s">
        <v>56</v>
      </c>
      <c r="H5" s="381" t="s">
        <v>57</v>
      </c>
      <c r="I5" s="402"/>
      <c r="J5" s="405"/>
      <c r="K5" s="407"/>
      <c r="L5" s="374"/>
      <c r="M5" s="377"/>
    </row>
    <row r="6" spans="2:15" s="2" customFormat="1" ht="12" customHeight="1" x14ac:dyDescent="0.2">
      <c r="B6" s="390"/>
      <c r="C6" s="391"/>
      <c r="D6" s="392"/>
      <c r="E6" s="382"/>
      <c r="F6" s="380"/>
      <c r="G6" s="382"/>
      <c r="H6" s="382"/>
      <c r="I6" s="403"/>
      <c r="J6" s="406"/>
      <c r="K6" s="408"/>
      <c r="L6" s="375"/>
      <c r="M6" s="378"/>
    </row>
    <row r="7" spans="2:15" s="2" customFormat="1" ht="12" customHeight="1" x14ac:dyDescent="0.2">
      <c r="B7" s="125"/>
      <c r="C7" s="126"/>
      <c r="D7" s="5"/>
      <c r="E7" s="127" t="s">
        <v>81</v>
      </c>
      <c r="F7" s="127" t="s">
        <v>59</v>
      </c>
      <c r="G7" s="127" t="s">
        <v>59</v>
      </c>
      <c r="H7" s="127" t="s">
        <v>59</v>
      </c>
      <c r="I7" s="128" t="s">
        <v>59</v>
      </c>
      <c r="J7" s="129" t="s">
        <v>28</v>
      </c>
      <c r="K7" s="130" t="s">
        <v>59</v>
      </c>
      <c r="L7" s="131" t="s">
        <v>59</v>
      </c>
      <c r="M7" s="132" t="s">
        <v>59</v>
      </c>
    </row>
    <row r="8" spans="2:15" s="19" customFormat="1" ht="12" customHeight="1" x14ac:dyDescent="0.2">
      <c r="B8" s="383" t="s">
        <v>111</v>
      </c>
      <c r="C8" s="384"/>
      <c r="D8" s="372"/>
      <c r="E8" s="134">
        <v>816816</v>
      </c>
      <c r="F8" s="134">
        <v>1913236</v>
      </c>
      <c r="G8" s="134">
        <v>946468</v>
      </c>
      <c r="H8" s="134">
        <v>966768</v>
      </c>
      <c r="I8" s="54">
        <v>-13089</v>
      </c>
      <c r="J8" s="78">
        <v>-0.67948035767588544</v>
      </c>
      <c r="K8" s="135">
        <v>2.3423096511331805</v>
      </c>
      <c r="L8" s="136">
        <v>300.71546678234841</v>
      </c>
      <c r="M8" s="137">
        <v>97.900220114856921</v>
      </c>
      <c r="O8" s="138"/>
    </row>
    <row r="9" spans="2:15" s="19" customFormat="1" ht="12" customHeight="1" x14ac:dyDescent="0.2">
      <c r="B9" s="409" t="s">
        <v>112</v>
      </c>
      <c r="C9" s="410"/>
      <c r="D9" s="411"/>
      <c r="E9" s="140">
        <v>824021</v>
      </c>
      <c r="F9" s="140">
        <v>1900840</v>
      </c>
      <c r="G9" s="140">
        <v>940836</v>
      </c>
      <c r="H9" s="140">
        <v>960004</v>
      </c>
      <c r="I9" s="62">
        <v>-12396</v>
      </c>
      <c r="J9" s="105">
        <v>-0.64790752421551756</v>
      </c>
      <c r="K9" s="141">
        <v>2.3067858707484397</v>
      </c>
      <c r="L9" s="142">
        <v>298.76710864658577</v>
      </c>
      <c r="M9" s="143">
        <v>98.003341652743117</v>
      </c>
      <c r="O9" s="138"/>
    </row>
    <row r="10" spans="2:15" s="19" customFormat="1" ht="12" customHeight="1" x14ac:dyDescent="0.2">
      <c r="B10" s="409" t="s">
        <v>113</v>
      </c>
      <c r="C10" s="410"/>
      <c r="D10" s="411"/>
      <c r="E10" s="140">
        <v>707198</v>
      </c>
      <c r="F10" s="140">
        <v>1626125</v>
      </c>
      <c r="G10" s="140">
        <v>803147</v>
      </c>
      <c r="H10" s="140">
        <v>822978</v>
      </c>
      <c r="I10" s="62">
        <v>-9728</v>
      </c>
      <c r="J10" s="105">
        <v>-0.59467446035799065</v>
      </c>
      <c r="K10" s="141">
        <v>2.2993914009937813</v>
      </c>
      <c r="L10" s="144">
        <v>562.14004715252668</v>
      </c>
      <c r="M10" s="143">
        <v>97.5903365582069</v>
      </c>
    </row>
    <row r="11" spans="2:15" s="2" customFormat="1" ht="12" customHeight="1" x14ac:dyDescent="0.2">
      <c r="B11" s="4"/>
      <c r="C11" s="371" t="s">
        <v>114</v>
      </c>
      <c r="D11" s="372"/>
      <c r="E11" s="145">
        <v>145144</v>
      </c>
      <c r="F11" s="145">
        <v>326904</v>
      </c>
      <c r="G11" s="134">
        <v>159490</v>
      </c>
      <c r="H11" s="134">
        <v>167414</v>
      </c>
      <c r="I11" s="54">
        <v>-2054</v>
      </c>
      <c r="J11" s="78">
        <v>-0.62439581952711287</v>
      </c>
      <c r="K11" s="135">
        <v>2.2522736041448495</v>
      </c>
      <c r="L11" s="136">
        <v>1049.1479187393691</v>
      </c>
      <c r="M11" s="137">
        <v>95.266823563142864</v>
      </c>
    </row>
    <row r="12" spans="2:15" s="2" customFormat="1" ht="12" customHeight="1" x14ac:dyDescent="0.2">
      <c r="B12" s="4"/>
      <c r="C12" s="371" t="s">
        <v>115</v>
      </c>
      <c r="D12" s="372"/>
      <c r="E12" s="145">
        <v>165220</v>
      </c>
      <c r="F12" s="145">
        <v>368945</v>
      </c>
      <c r="G12" s="134">
        <v>180582</v>
      </c>
      <c r="H12" s="134">
        <v>188363</v>
      </c>
      <c r="I12" s="54">
        <v>-1332</v>
      </c>
      <c r="J12" s="78">
        <v>-0.35973068810647169</v>
      </c>
      <c r="K12" s="135">
        <v>2.23305289916475</v>
      </c>
      <c r="L12" s="136">
        <v>803.52164822719749</v>
      </c>
      <c r="M12" s="137">
        <v>95.869146276073323</v>
      </c>
    </row>
    <row r="13" spans="2:15" s="2" customFormat="1" ht="12" customHeight="1" x14ac:dyDescent="0.2">
      <c r="B13" s="9"/>
      <c r="C13" s="371" t="s">
        <v>116</v>
      </c>
      <c r="D13" s="372"/>
      <c r="E13" s="145">
        <v>44590</v>
      </c>
      <c r="F13" s="145">
        <v>101015</v>
      </c>
      <c r="G13" s="134">
        <v>48836</v>
      </c>
      <c r="H13" s="134">
        <v>52179</v>
      </c>
      <c r="I13" s="54">
        <v>-1731</v>
      </c>
      <c r="J13" s="78">
        <v>-1.6847371187199502</v>
      </c>
      <c r="K13" s="135">
        <v>2.2654182552141737</v>
      </c>
      <c r="L13" s="136">
        <v>368.06339952632538</v>
      </c>
      <c r="M13" s="137">
        <v>93.593207995553769</v>
      </c>
    </row>
    <row r="14" spans="2:15" s="2" customFormat="1" ht="12" customHeight="1" x14ac:dyDescent="0.2">
      <c r="B14" s="9"/>
      <c r="C14" s="371" t="s">
        <v>117</v>
      </c>
      <c r="D14" s="372"/>
      <c r="E14" s="145">
        <v>89757</v>
      </c>
      <c r="F14" s="145">
        <v>211001</v>
      </c>
      <c r="G14" s="134">
        <v>105912</v>
      </c>
      <c r="H14" s="134">
        <v>105089</v>
      </c>
      <c r="I14" s="54">
        <v>101</v>
      </c>
      <c r="J14" s="78">
        <v>4.7889995258416307E-2</v>
      </c>
      <c r="K14" s="135">
        <v>2.3508027229074053</v>
      </c>
      <c r="L14" s="136">
        <v>1513.20281124498</v>
      </c>
      <c r="M14" s="137">
        <v>100.78314571458478</v>
      </c>
    </row>
    <row r="15" spans="2:15" s="2" customFormat="1" ht="12" customHeight="1" x14ac:dyDescent="0.2">
      <c r="B15" s="9"/>
      <c r="C15" s="371" t="s">
        <v>118</v>
      </c>
      <c r="D15" s="372"/>
      <c r="E15" s="145">
        <v>95214</v>
      </c>
      <c r="F15" s="145">
        <v>221286</v>
      </c>
      <c r="G15" s="134">
        <v>113213</v>
      </c>
      <c r="H15" s="134">
        <v>108073</v>
      </c>
      <c r="I15" s="54">
        <v>-39</v>
      </c>
      <c r="J15" s="78">
        <v>-1.7621145374449341E-2</v>
      </c>
      <c r="K15" s="135">
        <v>2.3240909950217405</v>
      </c>
      <c r="L15" s="136">
        <v>1260.6015722912157</v>
      </c>
      <c r="M15" s="137">
        <v>104.75604452545963</v>
      </c>
    </row>
    <row r="16" spans="2:15" s="2" customFormat="1" ht="12" customHeight="1" x14ac:dyDescent="0.2">
      <c r="B16" s="9"/>
      <c r="C16" s="371" t="s">
        <v>119</v>
      </c>
      <c r="D16" s="372"/>
      <c r="E16" s="145">
        <v>18901</v>
      </c>
      <c r="F16" s="145">
        <v>43109</v>
      </c>
      <c r="G16" s="134">
        <v>20961</v>
      </c>
      <c r="H16" s="134">
        <v>22148</v>
      </c>
      <c r="I16" s="54">
        <v>-970</v>
      </c>
      <c r="J16" s="78">
        <v>-2.2005943873499851</v>
      </c>
      <c r="K16" s="135">
        <v>2.2807787947727634</v>
      </c>
      <c r="L16" s="136">
        <v>97.210571415685749</v>
      </c>
      <c r="M16" s="137">
        <v>94.640599602672921</v>
      </c>
    </row>
    <row r="17" spans="2:16" s="2" customFormat="1" ht="12" customHeight="1" x14ac:dyDescent="0.2">
      <c r="B17" s="9"/>
      <c r="C17" s="371" t="s">
        <v>120</v>
      </c>
      <c r="D17" s="372"/>
      <c r="E17" s="145">
        <v>32455</v>
      </c>
      <c r="F17" s="145">
        <v>74003</v>
      </c>
      <c r="G17" s="134">
        <v>37094</v>
      </c>
      <c r="H17" s="134">
        <v>36909</v>
      </c>
      <c r="I17" s="54">
        <v>-365</v>
      </c>
      <c r="J17" s="78">
        <v>-0.49080249569707401</v>
      </c>
      <c r="K17" s="135">
        <v>2.280172546602989</v>
      </c>
      <c r="L17" s="136">
        <v>1213.760865999672</v>
      </c>
      <c r="M17" s="137">
        <v>100.50123276165705</v>
      </c>
    </row>
    <row r="18" spans="2:16" s="2" customFormat="1" ht="12" customHeight="1" x14ac:dyDescent="0.2">
      <c r="B18" s="9"/>
      <c r="C18" s="371" t="s">
        <v>121</v>
      </c>
      <c r="D18" s="372"/>
      <c r="E18" s="145">
        <v>29461</v>
      </c>
      <c r="F18" s="145">
        <v>71820</v>
      </c>
      <c r="G18" s="134">
        <v>35007</v>
      </c>
      <c r="H18" s="134">
        <v>36813</v>
      </c>
      <c r="I18" s="54">
        <v>-883</v>
      </c>
      <c r="J18" s="78">
        <v>-1.2145303495041468</v>
      </c>
      <c r="K18" s="135">
        <v>2.4377991242659789</v>
      </c>
      <c r="L18" s="136">
        <v>298.91372206267948</v>
      </c>
      <c r="M18" s="137">
        <v>95.094124358243022</v>
      </c>
    </row>
    <row r="19" spans="2:16" s="2" customFormat="1" ht="12" customHeight="1" x14ac:dyDescent="0.2">
      <c r="B19" s="9"/>
      <c r="C19" s="371" t="s">
        <v>122</v>
      </c>
      <c r="D19" s="372"/>
      <c r="E19" s="145">
        <v>25686</v>
      </c>
      <c r="F19" s="145">
        <v>61235</v>
      </c>
      <c r="G19" s="134">
        <v>29815</v>
      </c>
      <c r="H19" s="134">
        <v>31420</v>
      </c>
      <c r="I19" s="54">
        <v>-677</v>
      </c>
      <c r="J19" s="78">
        <v>-1.0934875306887195</v>
      </c>
      <c r="K19" s="135">
        <v>2.3839834929533597</v>
      </c>
      <c r="L19" s="136">
        <v>339.64723501026128</v>
      </c>
      <c r="M19" s="137">
        <v>94.89178866963718</v>
      </c>
    </row>
    <row r="20" spans="2:16" s="2" customFormat="1" ht="12" customHeight="1" x14ac:dyDescent="0.2">
      <c r="B20" s="9"/>
      <c r="C20" s="371" t="s">
        <v>123</v>
      </c>
      <c r="D20" s="372"/>
      <c r="E20" s="145">
        <v>18776</v>
      </c>
      <c r="F20" s="145">
        <v>45575</v>
      </c>
      <c r="G20" s="134">
        <v>22452</v>
      </c>
      <c r="H20" s="134">
        <v>23123</v>
      </c>
      <c r="I20" s="54">
        <v>-523</v>
      </c>
      <c r="J20" s="78">
        <v>-1.1345394594125557</v>
      </c>
      <c r="K20" s="135">
        <v>2.4273008095440987</v>
      </c>
      <c r="L20" s="136">
        <v>370.98087098087098</v>
      </c>
      <c r="M20" s="137">
        <v>97.098127405613454</v>
      </c>
    </row>
    <row r="21" spans="2:16" s="2" customFormat="1" ht="12" customHeight="1" x14ac:dyDescent="0.2">
      <c r="B21" s="9"/>
      <c r="C21" s="371" t="s">
        <v>124</v>
      </c>
      <c r="D21" s="372"/>
      <c r="E21" s="145">
        <v>22266</v>
      </c>
      <c r="F21" s="145">
        <v>52829</v>
      </c>
      <c r="G21" s="134">
        <v>25889</v>
      </c>
      <c r="H21" s="134">
        <v>26940</v>
      </c>
      <c r="I21" s="54">
        <v>-742</v>
      </c>
      <c r="J21" s="78">
        <v>-1.3850777472886451</v>
      </c>
      <c r="K21" s="135">
        <v>2.3726309170933262</v>
      </c>
      <c r="L21" s="136">
        <v>191.1946726502841</v>
      </c>
      <c r="M21" s="137">
        <v>96.098737936154421</v>
      </c>
    </row>
    <row r="22" spans="2:16" s="2" customFormat="1" ht="12" customHeight="1" x14ac:dyDescent="0.2">
      <c r="B22" s="9"/>
      <c r="C22" s="371" t="s">
        <v>125</v>
      </c>
      <c r="D22" s="372"/>
      <c r="E22" s="145">
        <v>19728</v>
      </c>
      <c r="F22" s="145">
        <v>48403</v>
      </c>
      <c r="G22" s="134">
        <v>23896</v>
      </c>
      <c r="H22" s="134">
        <v>24507</v>
      </c>
      <c r="I22" s="54">
        <v>-513</v>
      </c>
      <c r="J22" s="78">
        <v>-1.0487366096982582</v>
      </c>
      <c r="K22" s="135">
        <v>2.4535178426601782</v>
      </c>
      <c r="L22" s="136">
        <v>232.23778907974284</v>
      </c>
      <c r="M22" s="137">
        <v>97.506834781899059</v>
      </c>
    </row>
    <row r="23" spans="2:16" s="19" customFormat="1" ht="12" customHeight="1" x14ac:dyDescent="0.2">
      <c r="B23" s="409" t="s">
        <v>126</v>
      </c>
      <c r="C23" s="410"/>
      <c r="D23" s="411"/>
      <c r="E23" s="140">
        <v>116823</v>
      </c>
      <c r="F23" s="140">
        <v>274715</v>
      </c>
      <c r="G23" s="140">
        <v>137689</v>
      </c>
      <c r="H23" s="140">
        <v>137026</v>
      </c>
      <c r="I23" s="62">
        <v>-2668</v>
      </c>
      <c r="J23" s="105">
        <v>-0.96184697692360388</v>
      </c>
      <c r="K23" s="141">
        <v>2.3515489244412486</v>
      </c>
      <c r="L23" s="144">
        <v>79.178856047614232</v>
      </c>
      <c r="M23" s="143">
        <v>100.48384978033367</v>
      </c>
      <c r="O23" s="138"/>
      <c r="P23" s="138"/>
    </row>
    <row r="24" spans="2:16" s="19" customFormat="1" ht="12" customHeight="1" x14ac:dyDescent="0.2">
      <c r="B24" s="18"/>
      <c r="C24" s="412" t="s">
        <v>127</v>
      </c>
      <c r="D24" s="411"/>
      <c r="E24" s="146">
        <v>13861</v>
      </c>
      <c r="F24" s="146">
        <v>36777</v>
      </c>
      <c r="G24" s="146">
        <v>18309</v>
      </c>
      <c r="H24" s="146">
        <v>18468</v>
      </c>
      <c r="I24" s="62">
        <v>223</v>
      </c>
      <c r="J24" s="105">
        <v>0.61005635498167088</v>
      </c>
      <c r="K24" s="141">
        <v>2.653271769713585</v>
      </c>
      <c r="L24" s="144">
        <v>760.16949152542372</v>
      </c>
      <c r="M24" s="143">
        <v>99.139051332033787</v>
      </c>
    </row>
    <row r="25" spans="2:16" s="2" customFormat="1" ht="12" customHeight="1" x14ac:dyDescent="0.2">
      <c r="B25" s="9"/>
      <c r="C25" s="147"/>
      <c r="D25" s="148" t="s">
        <v>128</v>
      </c>
      <c r="E25" s="145">
        <v>5404</v>
      </c>
      <c r="F25" s="145">
        <v>14218</v>
      </c>
      <c r="G25" s="134">
        <v>7263</v>
      </c>
      <c r="H25" s="134">
        <v>6955</v>
      </c>
      <c r="I25" s="54">
        <v>8</v>
      </c>
      <c r="J25" s="78">
        <v>5.6298381421534129E-2</v>
      </c>
      <c r="K25" s="135">
        <v>2.6310140636565507</v>
      </c>
      <c r="L25" s="136">
        <v>509.24068767908307</v>
      </c>
      <c r="M25" s="137">
        <v>104.42846872753415</v>
      </c>
    </row>
    <row r="26" spans="2:16" s="2" customFormat="1" ht="12" customHeight="1" x14ac:dyDescent="0.2">
      <c r="B26" s="9"/>
      <c r="C26" s="147"/>
      <c r="D26" s="148" t="s">
        <v>129</v>
      </c>
      <c r="E26" s="145">
        <v>8457</v>
      </c>
      <c r="F26" s="145">
        <v>22559</v>
      </c>
      <c r="G26" s="134">
        <v>11046</v>
      </c>
      <c r="H26" s="134">
        <v>11513</v>
      </c>
      <c r="I26" s="54">
        <v>215</v>
      </c>
      <c r="J26" s="78">
        <v>0.96222699606158257</v>
      </c>
      <c r="K26" s="135">
        <v>2.66749438335107</v>
      </c>
      <c r="L26" s="136">
        <v>1102.5904203323557</v>
      </c>
      <c r="M26" s="137">
        <v>95.943715799530963</v>
      </c>
    </row>
    <row r="27" spans="2:16" s="19" customFormat="1" ht="12" customHeight="1" x14ac:dyDescent="0.2">
      <c r="B27" s="18"/>
      <c r="C27" s="412" t="s">
        <v>130</v>
      </c>
      <c r="D27" s="411"/>
      <c r="E27" s="146">
        <v>1303</v>
      </c>
      <c r="F27" s="146">
        <v>2504</v>
      </c>
      <c r="G27" s="146">
        <v>1235</v>
      </c>
      <c r="H27" s="146">
        <v>1269</v>
      </c>
      <c r="I27" s="62">
        <v>-110</v>
      </c>
      <c r="J27" s="105">
        <v>-4.2081101759755164</v>
      </c>
      <c r="K27" s="141">
        <v>1.9217191097467383</v>
      </c>
      <c r="L27" s="144">
        <v>8.4469032519228175</v>
      </c>
      <c r="M27" s="143">
        <v>97.320724980299445</v>
      </c>
    </row>
    <row r="28" spans="2:16" s="2" customFormat="1" ht="12" customHeight="1" x14ac:dyDescent="0.2">
      <c r="B28" s="9"/>
      <c r="C28" s="147"/>
      <c r="D28" s="148" t="s">
        <v>131</v>
      </c>
      <c r="E28" s="145">
        <v>526</v>
      </c>
      <c r="F28" s="145">
        <v>1028</v>
      </c>
      <c r="G28" s="134">
        <v>529</v>
      </c>
      <c r="H28" s="134">
        <v>499</v>
      </c>
      <c r="I28" s="54">
        <v>-40</v>
      </c>
      <c r="J28" s="78">
        <v>-3.7453183520599254</v>
      </c>
      <c r="K28" s="135">
        <v>1.9543726235741445</v>
      </c>
      <c r="L28" s="136">
        <v>5.6530107231234537</v>
      </c>
      <c r="M28" s="137">
        <v>106.01202404809619</v>
      </c>
    </row>
    <row r="29" spans="2:16" s="2" customFormat="1" ht="12" customHeight="1" x14ac:dyDescent="0.2">
      <c r="B29" s="9"/>
      <c r="C29" s="147"/>
      <c r="D29" s="148" t="s">
        <v>132</v>
      </c>
      <c r="E29" s="145">
        <v>777</v>
      </c>
      <c r="F29" s="145">
        <v>1476</v>
      </c>
      <c r="G29" s="134">
        <v>706</v>
      </c>
      <c r="H29" s="134">
        <v>770</v>
      </c>
      <c r="I29" s="54">
        <v>-70</v>
      </c>
      <c r="J29" s="78">
        <v>-4.5278137128072444</v>
      </c>
      <c r="K29" s="135">
        <v>1.8996138996138996</v>
      </c>
      <c r="L29" s="136">
        <v>12.879581151832461</v>
      </c>
      <c r="M29" s="137">
        <v>91.688311688311686</v>
      </c>
    </row>
    <row r="30" spans="2:16" s="19" customFormat="1" ht="12" customHeight="1" x14ac:dyDescent="0.2">
      <c r="B30" s="18"/>
      <c r="C30" s="412" t="s">
        <v>133</v>
      </c>
      <c r="D30" s="411"/>
      <c r="E30" s="146">
        <v>8226</v>
      </c>
      <c r="F30" s="146">
        <v>19320</v>
      </c>
      <c r="G30" s="146">
        <v>9495</v>
      </c>
      <c r="H30" s="146">
        <v>9825</v>
      </c>
      <c r="I30" s="62">
        <v>-465</v>
      </c>
      <c r="J30" s="105">
        <v>-2.350265352539803</v>
      </c>
      <c r="K30" s="141">
        <v>2.348650619985412</v>
      </c>
      <c r="L30" s="144">
        <v>52.814302506765806</v>
      </c>
      <c r="M30" s="143">
        <v>96.641221374045799</v>
      </c>
    </row>
    <row r="31" spans="2:16" s="2" customFormat="1" ht="12" customHeight="1" x14ac:dyDescent="0.2">
      <c r="B31" s="9"/>
      <c r="C31" s="147"/>
      <c r="D31" s="148" t="s">
        <v>134</v>
      </c>
      <c r="E31" s="145">
        <v>2808</v>
      </c>
      <c r="F31" s="145">
        <v>5904</v>
      </c>
      <c r="G31" s="134">
        <v>2886</v>
      </c>
      <c r="H31" s="134">
        <v>3018</v>
      </c>
      <c r="I31" s="54">
        <v>-236</v>
      </c>
      <c r="J31" s="78">
        <v>-3.8436482084690553</v>
      </c>
      <c r="K31" s="135">
        <v>2.1025641025641026</v>
      </c>
      <c r="L31" s="136">
        <v>31.340906677991295</v>
      </c>
      <c r="M31" s="137">
        <v>95.62624254473161</v>
      </c>
    </row>
    <row r="32" spans="2:16" s="2" customFormat="1" ht="12" customHeight="1" x14ac:dyDescent="0.2">
      <c r="B32" s="9"/>
      <c r="C32" s="147"/>
      <c r="D32" s="148" t="s">
        <v>135</v>
      </c>
      <c r="E32" s="145">
        <v>730</v>
      </c>
      <c r="F32" s="145">
        <v>1403</v>
      </c>
      <c r="G32" s="134">
        <v>675</v>
      </c>
      <c r="H32" s="134">
        <v>728</v>
      </c>
      <c r="I32" s="54">
        <v>-67</v>
      </c>
      <c r="J32" s="78">
        <v>-4.5578231292517009</v>
      </c>
      <c r="K32" s="135">
        <v>1.9219178082191781</v>
      </c>
      <c r="L32" s="136">
        <v>11.806782798956492</v>
      </c>
      <c r="M32" s="137">
        <v>92.719780219780219</v>
      </c>
    </row>
    <row r="33" spans="2:13" s="2" customFormat="1" ht="12" customHeight="1" x14ac:dyDescent="0.2">
      <c r="B33" s="9"/>
      <c r="C33" s="147"/>
      <c r="D33" s="148" t="s">
        <v>136</v>
      </c>
      <c r="E33" s="145">
        <v>4688</v>
      </c>
      <c r="F33" s="145">
        <v>12013</v>
      </c>
      <c r="G33" s="134">
        <v>5934</v>
      </c>
      <c r="H33" s="134">
        <v>6079</v>
      </c>
      <c r="I33" s="54">
        <v>-162</v>
      </c>
      <c r="J33" s="78">
        <v>-1.3305954825462014</v>
      </c>
      <c r="K33" s="135">
        <v>2.5625</v>
      </c>
      <c r="L33" s="136">
        <v>204.96502303361203</v>
      </c>
      <c r="M33" s="137">
        <v>97.614739266326694</v>
      </c>
    </row>
    <row r="34" spans="2:13" s="19" customFormat="1" ht="12" customHeight="1" x14ac:dyDescent="0.2">
      <c r="B34" s="18"/>
      <c r="C34" s="412" t="s">
        <v>137</v>
      </c>
      <c r="D34" s="411"/>
      <c r="E34" s="149">
        <v>21716</v>
      </c>
      <c r="F34" s="146">
        <v>49109</v>
      </c>
      <c r="G34" s="146">
        <v>24565</v>
      </c>
      <c r="H34" s="146">
        <v>24544</v>
      </c>
      <c r="I34" s="62">
        <v>-866</v>
      </c>
      <c r="J34" s="105">
        <v>-1.7328664332166084</v>
      </c>
      <c r="K34" s="141">
        <v>2.2614201510407073</v>
      </c>
      <c r="L34" s="144">
        <v>38.409917484650578</v>
      </c>
      <c r="M34" s="143">
        <v>100.08556062581486</v>
      </c>
    </row>
    <row r="35" spans="2:13" s="2" customFormat="1" ht="12" customHeight="1" x14ac:dyDescent="0.2">
      <c r="B35" s="9"/>
      <c r="C35" s="147"/>
      <c r="D35" s="148" t="s">
        <v>138</v>
      </c>
      <c r="E35" s="150">
        <v>6221</v>
      </c>
      <c r="F35" s="145">
        <v>14507</v>
      </c>
      <c r="G35" s="134">
        <v>7068</v>
      </c>
      <c r="H35" s="134">
        <v>7439</v>
      </c>
      <c r="I35" s="54">
        <v>-358</v>
      </c>
      <c r="J35" s="78">
        <v>-2.4083417423477966</v>
      </c>
      <c r="K35" s="135">
        <v>2.3319402025397844</v>
      </c>
      <c r="L35" s="136">
        <v>33.024494627572395</v>
      </c>
      <c r="M35" s="137">
        <v>95.012770533673887</v>
      </c>
    </row>
    <row r="36" spans="2:13" s="2" customFormat="1" ht="12" customHeight="1" x14ac:dyDescent="0.2">
      <c r="B36" s="9"/>
      <c r="C36" s="147"/>
      <c r="D36" s="148" t="s">
        <v>139</v>
      </c>
      <c r="E36" s="150">
        <v>2288</v>
      </c>
      <c r="F36" s="145">
        <v>4935</v>
      </c>
      <c r="G36" s="134">
        <v>2478</v>
      </c>
      <c r="H36" s="134">
        <v>2457</v>
      </c>
      <c r="I36" s="54">
        <v>-92</v>
      </c>
      <c r="J36" s="78">
        <v>-1.8301173662223991</v>
      </c>
      <c r="K36" s="135">
        <v>2.1569055944055946</v>
      </c>
      <c r="L36" s="136">
        <v>36.869630183040719</v>
      </c>
      <c r="M36" s="137">
        <v>100.85470085470085</v>
      </c>
    </row>
    <row r="37" spans="2:13" s="2" customFormat="1" ht="12" customHeight="1" x14ac:dyDescent="0.2">
      <c r="B37" s="9"/>
      <c r="C37" s="147"/>
      <c r="D37" s="148" t="s">
        <v>140</v>
      </c>
      <c r="E37" s="150">
        <v>3942</v>
      </c>
      <c r="F37" s="145">
        <v>8846</v>
      </c>
      <c r="G37" s="134">
        <v>4653</v>
      </c>
      <c r="H37" s="134">
        <v>4193</v>
      </c>
      <c r="I37" s="54">
        <v>-10</v>
      </c>
      <c r="J37" s="78">
        <v>-0.11291779584462511</v>
      </c>
      <c r="K37" s="135">
        <v>2.2440385591070524</v>
      </c>
      <c r="L37" s="136">
        <v>26.204159014159607</v>
      </c>
      <c r="M37" s="137">
        <v>110.97066539470546</v>
      </c>
    </row>
    <row r="38" spans="2:13" s="2" customFormat="1" ht="12" customHeight="1" x14ac:dyDescent="0.2">
      <c r="B38" s="9"/>
      <c r="C38" s="147"/>
      <c r="D38" s="148" t="s">
        <v>141</v>
      </c>
      <c r="E38" s="150">
        <v>3269</v>
      </c>
      <c r="F38" s="145">
        <v>5850</v>
      </c>
      <c r="G38" s="134">
        <v>2989</v>
      </c>
      <c r="H38" s="134">
        <v>2861</v>
      </c>
      <c r="I38" s="54">
        <v>-35</v>
      </c>
      <c r="J38" s="78">
        <v>-0.59473237043330507</v>
      </c>
      <c r="K38" s="135">
        <v>1.789538085041297</v>
      </c>
      <c r="L38" s="136">
        <v>117.58793969849246</v>
      </c>
      <c r="M38" s="137">
        <v>104.47396015379238</v>
      </c>
    </row>
    <row r="39" spans="2:13" s="2" customFormat="1" ht="12" customHeight="1" x14ac:dyDescent="0.2">
      <c r="B39" s="9"/>
      <c r="C39" s="147"/>
      <c r="D39" s="148" t="s">
        <v>142</v>
      </c>
      <c r="E39" s="150">
        <v>997</v>
      </c>
      <c r="F39" s="145">
        <v>3151</v>
      </c>
      <c r="G39" s="134">
        <v>1542</v>
      </c>
      <c r="H39" s="134">
        <v>1609</v>
      </c>
      <c r="I39" s="54">
        <v>-52</v>
      </c>
      <c r="J39" s="78">
        <v>-1.6234779893849516</v>
      </c>
      <c r="K39" s="135">
        <v>3.1604814443329992</v>
      </c>
      <c r="L39" s="136">
        <v>49.096291679650975</v>
      </c>
      <c r="M39" s="137">
        <v>95.835922933499063</v>
      </c>
    </row>
    <row r="40" spans="2:13" s="2" customFormat="1" ht="12" customHeight="1" x14ac:dyDescent="0.2">
      <c r="B40" s="9"/>
      <c r="C40" s="147"/>
      <c r="D40" s="148" t="s">
        <v>143</v>
      </c>
      <c r="E40" s="150">
        <v>4999</v>
      </c>
      <c r="F40" s="145">
        <v>11820</v>
      </c>
      <c r="G40" s="134">
        <v>5835</v>
      </c>
      <c r="H40" s="134">
        <v>5985</v>
      </c>
      <c r="I40" s="54">
        <v>-319</v>
      </c>
      <c r="J40" s="78">
        <v>-2.6278935661916138</v>
      </c>
      <c r="K40" s="135">
        <v>2.364472894578916</v>
      </c>
      <c r="L40" s="136">
        <v>46.551927848450241</v>
      </c>
      <c r="M40" s="137">
        <v>97.493734335839605</v>
      </c>
    </row>
    <row r="41" spans="2:13" s="19" customFormat="1" ht="12" customHeight="1" x14ac:dyDescent="0.2">
      <c r="B41" s="18"/>
      <c r="C41" s="412" t="s">
        <v>144</v>
      </c>
      <c r="D41" s="411"/>
      <c r="E41" s="146">
        <v>12416</v>
      </c>
      <c r="F41" s="146">
        <v>30020</v>
      </c>
      <c r="G41" s="146">
        <v>14648</v>
      </c>
      <c r="H41" s="146">
        <v>15372</v>
      </c>
      <c r="I41" s="62">
        <v>-558</v>
      </c>
      <c r="J41" s="105">
        <v>-1.8248413892340898</v>
      </c>
      <c r="K41" s="141">
        <v>2.4178479381443299</v>
      </c>
      <c r="L41" s="144">
        <v>22.704068127330345</v>
      </c>
      <c r="M41" s="143">
        <v>95.290137913088728</v>
      </c>
    </row>
    <row r="42" spans="2:13" s="2" customFormat="1" ht="12" customHeight="1" x14ac:dyDescent="0.2">
      <c r="B42" s="9"/>
      <c r="C42" s="147"/>
      <c r="D42" s="148" t="s">
        <v>145</v>
      </c>
      <c r="E42" s="145">
        <v>1592</v>
      </c>
      <c r="F42" s="145">
        <v>3705</v>
      </c>
      <c r="G42" s="134">
        <v>1828</v>
      </c>
      <c r="H42" s="134">
        <v>1877</v>
      </c>
      <c r="I42" s="54">
        <v>-93</v>
      </c>
      <c r="J42" s="78">
        <v>-2.4486571879936809</v>
      </c>
      <c r="K42" s="135">
        <v>2.3272613065326633</v>
      </c>
      <c r="L42" s="136">
        <v>9.4573208086583627</v>
      </c>
      <c r="M42" s="137">
        <v>97.389451251997869</v>
      </c>
    </row>
    <row r="43" spans="2:13" s="2" customFormat="1" ht="12" customHeight="1" x14ac:dyDescent="0.2">
      <c r="B43" s="9"/>
      <c r="C43" s="147"/>
      <c r="D43" s="148" t="s">
        <v>146</v>
      </c>
      <c r="E43" s="145">
        <v>996</v>
      </c>
      <c r="F43" s="145">
        <v>3326</v>
      </c>
      <c r="G43" s="134">
        <v>1507</v>
      </c>
      <c r="H43" s="134">
        <v>1819</v>
      </c>
      <c r="I43" s="54">
        <v>-51</v>
      </c>
      <c r="J43" s="78">
        <v>-1.5102161681966242</v>
      </c>
      <c r="K43" s="135">
        <v>3.3393574297188753</v>
      </c>
      <c r="L43" s="136">
        <v>39.014662756598241</v>
      </c>
      <c r="M43" s="137">
        <v>82.847718526663002</v>
      </c>
    </row>
    <row r="44" spans="2:13" s="2" customFormat="1" ht="12" customHeight="1" x14ac:dyDescent="0.2">
      <c r="B44" s="9"/>
      <c r="C44" s="147"/>
      <c r="D44" s="148" t="s">
        <v>147</v>
      </c>
      <c r="E44" s="145">
        <v>2800</v>
      </c>
      <c r="F44" s="145">
        <v>6756</v>
      </c>
      <c r="G44" s="134">
        <v>3388</v>
      </c>
      <c r="H44" s="134">
        <v>3368</v>
      </c>
      <c r="I44" s="54">
        <v>-69</v>
      </c>
      <c r="J44" s="78">
        <v>-1.0109890109890112</v>
      </c>
      <c r="K44" s="135">
        <v>2.4128571428571428</v>
      </c>
      <c r="L44" s="136">
        <v>105.33208606173994</v>
      </c>
      <c r="M44" s="137">
        <v>100.5938242280285</v>
      </c>
    </row>
    <row r="45" spans="2:13" s="2" customFormat="1" ht="12" customHeight="1" x14ac:dyDescent="0.2">
      <c r="B45" s="9"/>
      <c r="C45" s="151"/>
      <c r="D45" s="152" t="s">
        <v>148</v>
      </c>
      <c r="E45" s="145">
        <v>7028</v>
      </c>
      <c r="F45" s="145">
        <v>16233</v>
      </c>
      <c r="G45" s="134">
        <v>7925</v>
      </c>
      <c r="H45" s="134">
        <v>8308</v>
      </c>
      <c r="I45" s="54">
        <v>-345</v>
      </c>
      <c r="J45" s="78">
        <v>-2.0810712993123417</v>
      </c>
      <c r="K45" s="135">
        <v>2.3097609561752988</v>
      </c>
      <c r="L45" s="136">
        <v>20.782762329082807</v>
      </c>
      <c r="M45" s="137">
        <v>95.389985556090522</v>
      </c>
    </row>
    <row r="46" spans="2:13" s="19" customFormat="1" ht="12" customHeight="1" x14ac:dyDescent="0.2">
      <c r="B46" s="18"/>
      <c r="C46" s="412" t="s">
        <v>149</v>
      </c>
      <c r="D46" s="411"/>
      <c r="E46" s="146">
        <v>15433</v>
      </c>
      <c r="F46" s="146">
        <v>35458</v>
      </c>
      <c r="G46" s="140">
        <v>17336</v>
      </c>
      <c r="H46" s="140">
        <v>18122</v>
      </c>
      <c r="I46" s="62">
        <v>-332</v>
      </c>
      <c r="J46" s="105">
        <v>-0.92763341715563008</v>
      </c>
      <c r="K46" s="141">
        <v>2.2975442234173524</v>
      </c>
      <c r="L46" s="144">
        <v>1375.4072924747866</v>
      </c>
      <c r="M46" s="143">
        <v>95.662730382959936</v>
      </c>
    </row>
    <row r="47" spans="2:13" s="2" customFormat="1" ht="12" customHeight="1" x14ac:dyDescent="0.2">
      <c r="B47" s="9"/>
      <c r="C47" s="147"/>
      <c r="D47" s="148" t="s">
        <v>150</v>
      </c>
      <c r="E47" s="145">
        <v>15433</v>
      </c>
      <c r="F47" s="145">
        <v>35458</v>
      </c>
      <c r="G47" s="134">
        <v>17336</v>
      </c>
      <c r="H47" s="134">
        <v>18122</v>
      </c>
      <c r="I47" s="54">
        <v>-332</v>
      </c>
      <c r="J47" s="78">
        <v>-0.92763341715563008</v>
      </c>
      <c r="K47" s="135">
        <v>2.2975442234173524</v>
      </c>
      <c r="L47" s="136">
        <v>1375.4072924747866</v>
      </c>
      <c r="M47" s="137">
        <v>95.662730382959936</v>
      </c>
    </row>
    <row r="48" spans="2:13" s="19" customFormat="1" ht="12" customHeight="1" x14ac:dyDescent="0.2">
      <c r="B48" s="18"/>
      <c r="C48" s="412" t="s">
        <v>151</v>
      </c>
      <c r="D48" s="411"/>
      <c r="E48" s="146">
        <v>43868</v>
      </c>
      <c r="F48" s="146">
        <v>101527</v>
      </c>
      <c r="G48" s="146">
        <v>52101</v>
      </c>
      <c r="H48" s="146">
        <v>49426</v>
      </c>
      <c r="I48" s="62">
        <v>-560</v>
      </c>
      <c r="J48" s="105">
        <v>-0.54855172548904363</v>
      </c>
      <c r="K48" s="141">
        <v>2.3143749430108507</v>
      </c>
      <c r="L48" s="144">
        <v>767.05197944998486</v>
      </c>
      <c r="M48" s="143">
        <v>105.41213126694453</v>
      </c>
    </row>
    <row r="49" spans="2:13" s="2" customFormat="1" ht="12" customHeight="1" x14ac:dyDescent="0.2">
      <c r="B49" s="9"/>
      <c r="C49" s="147"/>
      <c r="D49" s="148" t="s">
        <v>152</v>
      </c>
      <c r="E49" s="145">
        <v>5683</v>
      </c>
      <c r="F49" s="145">
        <v>13577</v>
      </c>
      <c r="G49" s="134">
        <v>6775</v>
      </c>
      <c r="H49" s="134">
        <v>6802</v>
      </c>
      <c r="I49" s="54">
        <v>-126</v>
      </c>
      <c r="J49" s="78">
        <v>-0.91950667736991898</v>
      </c>
      <c r="K49" s="135">
        <v>2.389055076544079</v>
      </c>
      <c r="L49" s="136">
        <v>324.34304825609172</v>
      </c>
      <c r="M49" s="137">
        <v>99.603057924139961</v>
      </c>
    </row>
    <row r="50" spans="2:13" s="2" customFormat="1" ht="12" customHeight="1" x14ac:dyDescent="0.2">
      <c r="B50" s="9"/>
      <c r="C50" s="147"/>
      <c r="D50" s="148" t="s">
        <v>153</v>
      </c>
      <c r="E50" s="145">
        <v>4148</v>
      </c>
      <c r="F50" s="145">
        <v>10552</v>
      </c>
      <c r="G50" s="134">
        <v>5297</v>
      </c>
      <c r="H50" s="134">
        <v>5255</v>
      </c>
      <c r="I50" s="54">
        <v>-57</v>
      </c>
      <c r="J50" s="78">
        <v>-0.53727966820623996</v>
      </c>
      <c r="K50" s="135">
        <v>2.5438765670202508</v>
      </c>
      <c r="L50" s="136">
        <v>537.27087576374743</v>
      </c>
      <c r="M50" s="137">
        <v>100.79923882017125</v>
      </c>
    </row>
    <row r="51" spans="2:13" s="2" customFormat="1" ht="12" customHeight="1" x14ac:dyDescent="0.2">
      <c r="B51" s="9"/>
      <c r="C51" s="147"/>
      <c r="D51" s="148" t="s">
        <v>154</v>
      </c>
      <c r="E51" s="145">
        <v>4244</v>
      </c>
      <c r="F51" s="145">
        <v>10568</v>
      </c>
      <c r="G51" s="134">
        <v>5345</v>
      </c>
      <c r="H51" s="134">
        <v>5223</v>
      </c>
      <c r="I51" s="54">
        <v>-110</v>
      </c>
      <c r="J51" s="78">
        <v>-1.0301554598239371</v>
      </c>
      <c r="K51" s="135">
        <v>2.4901036757775685</v>
      </c>
      <c r="L51" s="136">
        <v>486.33225954901059</v>
      </c>
      <c r="M51" s="137">
        <v>102.33582232433467</v>
      </c>
    </row>
    <row r="52" spans="2:13" s="2" customFormat="1" ht="12" customHeight="1" x14ac:dyDescent="0.2">
      <c r="B52" s="9"/>
      <c r="C52" s="147"/>
      <c r="D52" s="148" t="s">
        <v>155</v>
      </c>
      <c r="E52" s="145">
        <v>19522</v>
      </c>
      <c r="F52" s="145">
        <v>41680</v>
      </c>
      <c r="G52" s="134">
        <v>21977</v>
      </c>
      <c r="H52" s="134">
        <v>19703</v>
      </c>
      <c r="I52" s="54">
        <v>-323</v>
      </c>
      <c r="J52" s="78">
        <v>-0.76899269099826206</v>
      </c>
      <c r="K52" s="135">
        <v>2.1350271488576991</v>
      </c>
      <c r="L52" s="136">
        <v>2311.702717692734</v>
      </c>
      <c r="M52" s="137">
        <v>111.54138963609603</v>
      </c>
    </row>
    <row r="53" spans="2:13" s="2" customFormat="1" ht="12" customHeight="1" x14ac:dyDescent="0.2">
      <c r="B53" s="9"/>
      <c r="C53" s="147"/>
      <c r="D53" s="148" t="s">
        <v>156</v>
      </c>
      <c r="E53" s="145">
        <v>10271</v>
      </c>
      <c r="F53" s="145">
        <v>25150</v>
      </c>
      <c r="G53" s="134">
        <v>12707</v>
      </c>
      <c r="H53" s="134">
        <v>12443</v>
      </c>
      <c r="I53" s="54">
        <v>56</v>
      </c>
      <c r="J53" s="78">
        <v>0.22316091495975135</v>
      </c>
      <c r="K53" s="135">
        <v>2.4486418070295004</v>
      </c>
      <c r="L53" s="136">
        <v>808.42172934747668</v>
      </c>
      <c r="M53" s="137">
        <v>102.1216748372579</v>
      </c>
    </row>
    <row r="54" spans="2:13" s="2" customFormat="1" ht="12" customHeight="1" x14ac:dyDescent="0.2">
      <c r="E54" s="153"/>
      <c r="F54" s="154"/>
      <c r="G54" s="154"/>
      <c r="H54" s="155"/>
      <c r="I54" s="156"/>
      <c r="J54" s="117"/>
      <c r="K54" s="157"/>
      <c r="L54" s="158"/>
      <c r="M54" s="158"/>
    </row>
    <row r="55" spans="2:13" s="2" customFormat="1" ht="12" customHeight="1" x14ac:dyDescent="0.2">
      <c r="B55" s="413" t="s">
        <v>157</v>
      </c>
      <c r="C55" s="414"/>
      <c r="D55" s="414"/>
      <c r="E55" s="414"/>
      <c r="F55" s="414"/>
      <c r="G55" s="153"/>
      <c r="H55" s="153"/>
      <c r="I55" s="156"/>
      <c r="J55" s="161"/>
      <c r="K55" s="118"/>
      <c r="L55" s="162"/>
      <c r="M55" s="162"/>
    </row>
    <row r="56" spans="2:13" x14ac:dyDescent="0.2">
      <c r="B56" s="163"/>
      <c r="C56" s="164"/>
      <c r="D56" s="164"/>
      <c r="E56" s="165"/>
      <c r="F56" s="165"/>
      <c r="G56" s="165"/>
      <c r="H56" s="165"/>
      <c r="I56" s="165"/>
      <c r="J56" s="166"/>
      <c r="K56" s="164"/>
      <c r="L56" s="164"/>
      <c r="M56" s="164"/>
    </row>
    <row r="57" spans="2:13" x14ac:dyDescent="0.2">
      <c r="B57" s="164" t="s">
        <v>158</v>
      </c>
      <c r="C57" s="164"/>
      <c r="D57" s="164"/>
      <c r="E57" s="165">
        <f>SUM(E11:E22)</f>
        <v>707198</v>
      </c>
      <c r="F57" s="165">
        <f>SUM(F11:F22)</f>
        <v>1626125</v>
      </c>
      <c r="G57" s="165">
        <f>SUM(G11:G22)</f>
        <v>803147</v>
      </c>
      <c r="H57" s="165">
        <f>SUM(H11:H22)</f>
        <v>822978</v>
      </c>
      <c r="I57" s="165">
        <f>SUM(I11:I22)</f>
        <v>-9728</v>
      </c>
      <c r="J57" s="165"/>
      <c r="K57" s="165"/>
      <c r="L57" s="165"/>
      <c r="M57" s="165"/>
    </row>
    <row r="58" spans="2:13" x14ac:dyDescent="0.2">
      <c r="B58" s="164" t="s">
        <v>159</v>
      </c>
      <c r="C58" s="164"/>
      <c r="D58" s="164"/>
      <c r="E58" s="165">
        <f>E10+E23</f>
        <v>824021</v>
      </c>
      <c r="F58" s="165">
        <f>F10+F23</f>
        <v>1900840</v>
      </c>
      <c r="G58" s="165">
        <f>G10+G23</f>
        <v>940836</v>
      </c>
      <c r="H58" s="165">
        <f>H10+H23</f>
        <v>960004</v>
      </c>
      <c r="I58" s="165">
        <f>I10+I23</f>
        <v>-12396</v>
      </c>
      <c r="J58" s="164"/>
      <c r="K58" s="164"/>
      <c r="L58" s="164"/>
      <c r="M58" s="164"/>
    </row>
    <row r="59" spans="2:13" x14ac:dyDescent="0.2">
      <c r="D59" s="167"/>
      <c r="E59" s="168">
        <f>E24+E27+E30+E34+E41+E46+E48</f>
        <v>116823</v>
      </c>
      <c r="F59" s="168">
        <f>F24+F27+F30+F34+F41+F46+F48</f>
        <v>274715</v>
      </c>
      <c r="G59" s="168">
        <f>G24+G27+G30+G34+G41+G46+G48</f>
        <v>137689</v>
      </c>
      <c r="H59" s="168">
        <f>H24+H27+H30+H34+H41+H46+H48</f>
        <v>137026</v>
      </c>
      <c r="I59" s="168">
        <f>I24+I27+I30+I34+I41+I46+I48</f>
        <v>-2668</v>
      </c>
      <c r="K59" s="169"/>
    </row>
  </sheetData>
  <mergeCells count="35">
    <mergeCell ref="C34:D34"/>
    <mergeCell ref="C41:D41"/>
    <mergeCell ref="C46:D46"/>
    <mergeCell ref="C48:D48"/>
    <mergeCell ref="B55:F55"/>
    <mergeCell ref="C12:D12"/>
    <mergeCell ref="C13:D13"/>
    <mergeCell ref="C30:D30"/>
    <mergeCell ref="C15:D15"/>
    <mergeCell ref="C16:D16"/>
    <mergeCell ref="C17:D17"/>
    <mergeCell ref="C18:D18"/>
    <mergeCell ref="C19:D19"/>
    <mergeCell ref="C20:D20"/>
    <mergeCell ref="C21:D21"/>
    <mergeCell ref="C22:D22"/>
    <mergeCell ref="B23:D23"/>
    <mergeCell ref="C24:D24"/>
    <mergeCell ref="C27:D27"/>
    <mergeCell ref="C14:D14"/>
    <mergeCell ref="L3:L6"/>
    <mergeCell ref="M3:M6"/>
    <mergeCell ref="F5:F6"/>
    <mergeCell ref="G5:G6"/>
    <mergeCell ref="H5:H6"/>
    <mergeCell ref="B8:D8"/>
    <mergeCell ref="B3:D6"/>
    <mergeCell ref="E3:E6"/>
    <mergeCell ref="F3:H4"/>
    <mergeCell ref="I3:I6"/>
    <mergeCell ref="J3:J6"/>
    <mergeCell ref="K3:K6"/>
    <mergeCell ref="B9:D9"/>
    <mergeCell ref="B10:D10"/>
    <mergeCell ref="C11:D11"/>
  </mergeCells>
  <phoneticPr fontId="4"/>
  <pageMargins left="0.19685039370078741" right="0" top="0.78740157480314965" bottom="0" header="0.51181102362204722" footer="0.51181102362204722"/>
  <pageSetup paperSize="9" scale="89" pageOrder="overThenDown" orientation="portrait" r:id="rId1"/>
  <headerFooter alignWithMargins="0">
    <oddHeader>&amp;L&amp;F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B39FF-C071-4378-BC01-31A0EB4587FB}">
  <dimension ref="B1:Q126"/>
  <sheetViews>
    <sheetView zoomScaleNormal="100" zoomScaleSheetLayoutView="100" workbookViewId="0"/>
  </sheetViews>
  <sheetFormatPr defaultRowHeight="13" x14ac:dyDescent="0.2"/>
  <cols>
    <col min="1" max="1" width="2.6328125" customWidth="1"/>
    <col min="2" max="2" width="10.81640625" customWidth="1"/>
    <col min="3" max="5" width="15.81640625" customWidth="1"/>
    <col min="6" max="7" width="15.81640625" style="170" customWidth="1"/>
    <col min="8" max="8" width="13.90625" customWidth="1"/>
    <col min="9" max="9" width="2.81640625" customWidth="1"/>
    <col min="10" max="10" width="8.984375E-2" customWidth="1"/>
    <col min="11" max="11" width="14.1796875" customWidth="1"/>
    <col min="12" max="12" width="16.81640625" bestFit="1" customWidth="1"/>
    <col min="13" max="13" width="13.6328125" style="171" customWidth="1"/>
    <col min="14" max="14" width="15.08984375" bestFit="1" customWidth="1"/>
    <col min="15" max="15" width="12.1796875" bestFit="1" customWidth="1"/>
    <col min="16" max="16" width="14.1796875" customWidth="1"/>
  </cols>
  <sheetData>
    <row r="1" spans="2:17" ht="14.25" customHeight="1" x14ac:dyDescent="0.2">
      <c r="B1" s="10" t="s">
        <v>160</v>
      </c>
    </row>
    <row r="2" spans="2:17" ht="12" customHeight="1" x14ac:dyDescent="0.2">
      <c r="C2" s="172"/>
      <c r="D2" s="172"/>
      <c r="E2" s="172"/>
      <c r="F2" s="173"/>
      <c r="G2" s="173"/>
      <c r="I2" s="172"/>
    </row>
    <row r="3" spans="2:17" s="2" customFormat="1" ht="12" customHeight="1" x14ac:dyDescent="0.2">
      <c r="B3" s="420" t="s">
        <v>161</v>
      </c>
      <c r="C3" s="423" t="s">
        <v>162</v>
      </c>
      <c r="D3" s="423" t="s">
        <v>163</v>
      </c>
      <c r="E3" s="423" t="s">
        <v>164</v>
      </c>
      <c r="F3" s="425" t="s">
        <v>165</v>
      </c>
      <c r="G3" s="425" t="s">
        <v>166</v>
      </c>
      <c r="H3" s="415" t="s">
        <v>167</v>
      </c>
      <c r="I3" s="416"/>
      <c r="J3" s="174"/>
      <c r="K3" s="174"/>
      <c r="M3" s="89"/>
    </row>
    <row r="4" spans="2:17" s="2" customFormat="1" ht="12" customHeight="1" x14ac:dyDescent="0.2">
      <c r="B4" s="421"/>
      <c r="C4" s="424"/>
      <c r="D4" s="424"/>
      <c r="E4" s="424"/>
      <c r="F4" s="426"/>
      <c r="G4" s="426"/>
      <c r="H4" s="417" t="s">
        <v>168</v>
      </c>
      <c r="I4" s="175"/>
      <c r="J4" s="176"/>
      <c r="K4" s="176"/>
      <c r="M4" s="89"/>
    </row>
    <row r="5" spans="2:17" s="2" customFormat="1" ht="12" customHeight="1" x14ac:dyDescent="0.2">
      <c r="B5" s="422"/>
      <c r="C5" s="177" t="s">
        <v>169</v>
      </c>
      <c r="D5" s="177" t="s">
        <v>169</v>
      </c>
      <c r="E5" s="177" t="s">
        <v>169</v>
      </c>
      <c r="F5" s="178" t="s">
        <v>169</v>
      </c>
      <c r="G5" s="178" t="s">
        <v>169</v>
      </c>
      <c r="H5" s="418"/>
      <c r="I5" s="179"/>
      <c r="J5" s="176"/>
      <c r="K5" s="176"/>
      <c r="M5" s="89"/>
    </row>
    <row r="6" spans="2:17" s="2" customFormat="1" ht="12" customHeight="1" x14ac:dyDescent="0.2">
      <c r="B6" s="180"/>
      <c r="C6" s="181" t="s">
        <v>170</v>
      </c>
      <c r="D6" s="181" t="s">
        <v>170</v>
      </c>
      <c r="E6" s="181" t="s">
        <v>170</v>
      </c>
      <c r="F6" s="181" t="s">
        <v>170</v>
      </c>
      <c r="G6" s="181" t="s">
        <v>170</v>
      </c>
      <c r="H6" s="182" t="s">
        <v>58</v>
      </c>
      <c r="I6" s="183"/>
      <c r="J6" s="184"/>
      <c r="K6" s="176"/>
      <c r="M6" s="89"/>
    </row>
    <row r="7" spans="2:17" s="19" customFormat="1" ht="12" customHeight="1" x14ac:dyDescent="0.2">
      <c r="B7" s="185" t="s">
        <v>171</v>
      </c>
      <c r="C7" s="186">
        <v>126443180</v>
      </c>
      <c r="D7" s="186">
        <v>126166948</v>
      </c>
      <c r="E7" s="186">
        <v>126146099</v>
      </c>
      <c r="F7" s="186">
        <v>125502290</v>
      </c>
      <c r="G7" s="186">
        <v>124946789</v>
      </c>
      <c r="H7" s="187">
        <v>377973.26</v>
      </c>
      <c r="I7" s="188"/>
      <c r="J7" s="189"/>
      <c r="K7" s="176"/>
      <c r="L7" s="2"/>
      <c r="M7" s="191"/>
      <c r="N7" s="190"/>
      <c r="O7" s="192"/>
      <c r="P7" s="190"/>
      <c r="Q7" s="190"/>
    </row>
    <row r="8" spans="2:17" s="2" customFormat="1" ht="12" customHeight="1" x14ac:dyDescent="0.2">
      <c r="B8" s="193" t="s">
        <v>172</v>
      </c>
      <c r="C8" s="194">
        <v>5285753</v>
      </c>
      <c r="D8" s="194">
        <v>5250049</v>
      </c>
      <c r="E8" s="194">
        <v>5224614</v>
      </c>
      <c r="F8" s="194">
        <v>5182794</v>
      </c>
      <c r="G8" s="194">
        <v>5140354</v>
      </c>
      <c r="H8" s="195">
        <v>83423.81</v>
      </c>
      <c r="I8" s="196"/>
      <c r="J8" s="197"/>
      <c r="K8" s="176"/>
      <c r="M8" s="89"/>
      <c r="N8" s="198"/>
      <c r="P8" s="198"/>
    </row>
    <row r="9" spans="2:17" s="2" customFormat="1" ht="12" customHeight="1" x14ac:dyDescent="0.2">
      <c r="B9" s="193" t="s">
        <v>173</v>
      </c>
      <c r="C9" s="194">
        <v>1262861</v>
      </c>
      <c r="D9" s="194">
        <v>1246371</v>
      </c>
      <c r="E9" s="194">
        <v>1237984</v>
      </c>
      <c r="F9" s="194">
        <v>1221324</v>
      </c>
      <c r="G9" s="194">
        <v>1204392</v>
      </c>
      <c r="H9" s="199">
        <v>9645.9500000000007</v>
      </c>
      <c r="I9" s="200"/>
      <c r="J9" s="201"/>
      <c r="K9" s="176"/>
      <c r="M9" s="89"/>
      <c r="N9" s="198"/>
      <c r="P9" s="198"/>
    </row>
    <row r="10" spans="2:17" s="2" customFormat="1" ht="12" customHeight="1" x14ac:dyDescent="0.2">
      <c r="B10" s="193" t="s">
        <v>174</v>
      </c>
      <c r="C10" s="194">
        <v>1240742</v>
      </c>
      <c r="D10" s="194">
        <v>1226816</v>
      </c>
      <c r="E10" s="194">
        <v>1210534</v>
      </c>
      <c r="F10" s="194">
        <v>1196433</v>
      </c>
      <c r="G10" s="194">
        <v>1180595</v>
      </c>
      <c r="H10" s="199">
        <v>15275.01</v>
      </c>
      <c r="I10" s="196"/>
      <c r="J10" s="201"/>
      <c r="K10" s="176"/>
      <c r="M10" s="89"/>
      <c r="N10" s="198"/>
      <c r="P10" s="198"/>
    </row>
    <row r="11" spans="2:17" s="2" customFormat="1" ht="12" customHeight="1" x14ac:dyDescent="0.2">
      <c r="B11" s="193" t="s">
        <v>175</v>
      </c>
      <c r="C11" s="194">
        <v>2315577</v>
      </c>
      <c r="D11" s="194">
        <v>2306365</v>
      </c>
      <c r="E11" s="194">
        <v>2301996</v>
      </c>
      <c r="F11" s="194">
        <v>2290159</v>
      </c>
      <c r="G11" s="194">
        <v>2279977</v>
      </c>
      <c r="H11" s="199">
        <v>7282.29</v>
      </c>
      <c r="I11" s="200" t="s">
        <v>176</v>
      </c>
      <c r="J11" s="201"/>
      <c r="K11" s="176"/>
      <c r="M11" s="89"/>
      <c r="N11" s="198"/>
      <c r="P11" s="198"/>
    </row>
    <row r="12" spans="2:17" s="2" customFormat="1" ht="12" customHeight="1" x14ac:dyDescent="0.2">
      <c r="B12" s="193" t="s">
        <v>177</v>
      </c>
      <c r="C12" s="194">
        <v>981016</v>
      </c>
      <c r="D12" s="194">
        <v>966490</v>
      </c>
      <c r="E12" s="194">
        <v>959502</v>
      </c>
      <c r="F12" s="194">
        <v>944902</v>
      </c>
      <c r="G12" s="194">
        <v>929901</v>
      </c>
      <c r="H12" s="199">
        <v>11637.52</v>
      </c>
      <c r="I12" s="200"/>
      <c r="J12" s="201"/>
      <c r="K12" s="176"/>
      <c r="M12" s="89"/>
      <c r="N12" s="198"/>
      <c r="P12" s="198"/>
    </row>
    <row r="13" spans="2:17" s="2" customFormat="1" ht="12" customHeight="1" x14ac:dyDescent="0.2">
      <c r="B13" s="193" t="s">
        <v>178</v>
      </c>
      <c r="C13" s="194">
        <v>1090247</v>
      </c>
      <c r="D13" s="194">
        <v>1077666</v>
      </c>
      <c r="E13" s="194">
        <v>1068027</v>
      </c>
      <c r="F13" s="194">
        <v>1054890</v>
      </c>
      <c r="G13" s="194">
        <v>1041025</v>
      </c>
      <c r="H13" s="199">
        <v>9323.15</v>
      </c>
      <c r="I13" s="200" t="s">
        <v>176</v>
      </c>
      <c r="J13" s="201"/>
      <c r="M13" s="89"/>
      <c r="N13" s="198"/>
      <c r="P13" s="198"/>
    </row>
    <row r="14" spans="2:17" s="2" customFormat="1" ht="12" customHeight="1" x14ac:dyDescent="0.2">
      <c r="B14" s="193" t="s">
        <v>179</v>
      </c>
      <c r="C14" s="194">
        <v>1863732</v>
      </c>
      <c r="D14" s="194">
        <v>1845519</v>
      </c>
      <c r="E14" s="194">
        <v>1833152</v>
      </c>
      <c r="F14" s="194">
        <v>1811940</v>
      </c>
      <c r="G14" s="194">
        <v>1790181</v>
      </c>
      <c r="H14" s="199">
        <v>13784.14</v>
      </c>
      <c r="I14" s="196"/>
      <c r="J14" s="201"/>
      <c r="M14" s="89"/>
      <c r="N14" s="198"/>
      <c r="P14" s="198"/>
    </row>
    <row r="15" spans="2:17" s="2" customFormat="1" ht="12" customHeight="1" x14ac:dyDescent="0.2">
      <c r="B15" s="193" t="s">
        <v>180</v>
      </c>
      <c r="C15" s="194">
        <v>2877196</v>
      </c>
      <c r="D15" s="194">
        <v>2860307</v>
      </c>
      <c r="E15" s="194">
        <v>2867009</v>
      </c>
      <c r="F15" s="194">
        <v>2851682</v>
      </c>
      <c r="G15" s="194">
        <v>2839555</v>
      </c>
      <c r="H15" s="199">
        <v>6097.54</v>
      </c>
      <c r="I15" s="196"/>
      <c r="J15" s="201"/>
      <c r="M15" s="89"/>
      <c r="N15" s="198"/>
      <c r="P15" s="198"/>
    </row>
    <row r="16" spans="2:17" s="2" customFormat="1" ht="12" customHeight="1" x14ac:dyDescent="0.2">
      <c r="B16" s="193" t="s">
        <v>181</v>
      </c>
      <c r="C16" s="194">
        <v>1945954</v>
      </c>
      <c r="D16" s="194">
        <v>1933990</v>
      </c>
      <c r="E16" s="194">
        <v>1933146</v>
      </c>
      <c r="F16" s="194">
        <v>1921341</v>
      </c>
      <c r="G16" s="194">
        <v>1908821</v>
      </c>
      <c r="H16" s="199">
        <v>6408.09</v>
      </c>
      <c r="I16" s="196"/>
      <c r="J16" s="201"/>
      <c r="M16" s="89"/>
      <c r="N16" s="198"/>
      <c r="P16" s="198"/>
    </row>
    <row r="17" spans="2:16" s="19" customFormat="1" ht="12" customHeight="1" x14ac:dyDescent="0.2">
      <c r="B17" s="185" t="s">
        <v>182</v>
      </c>
      <c r="C17" s="186">
        <v>1952135</v>
      </c>
      <c r="D17" s="186">
        <v>1942456</v>
      </c>
      <c r="E17" s="186">
        <v>1939110</v>
      </c>
      <c r="F17" s="186">
        <v>1926522</v>
      </c>
      <c r="G17" s="186">
        <v>1913254</v>
      </c>
      <c r="H17" s="187">
        <v>6362.28</v>
      </c>
      <c r="I17" s="202"/>
      <c r="J17" s="189"/>
      <c r="K17" s="419"/>
      <c r="L17" s="419"/>
      <c r="M17" s="419"/>
      <c r="N17" s="190"/>
      <c r="P17" s="190"/>
    </row>
    <row r="18" spans="2:16" s="2" customFormat="1" ht="12" x14ac:dyDescent="0.2">
      <c r="B18" s="193" t="s">
        <v>183</v>
      </c>
      <c r="C18" s="194">
        <v>7329806</v>
      </c>
      <c r="D18" s="194">
        <v>7349693</v>
      </c>
      <c r="E18" s="194">
        <v>7344765</v>
      </c>
      <c r="F18" s="194">
        <v>7340467</v>
      </c>
      <c r="G18" s="194">
        <v>7337089</v>
      </c>
      <c r="H18" s="199">
        <v>3797.75</v>
      </c>
      <c r="I18" s="200" t="s">
        <v>176</v>
      </c>
      <c r="J18" s="201"/>
      <c r="K18" s="86"/>
      <c r="M18" s="89"/>
      <c r="N18" s="198"/>
      <c r="P18" s="198"/>
    </row>
    <row r="19" spans="2:16" s="2" customFormat="1" ht="12" x14ac:dyDescent="0.2">
      <c r="B19" s="193" t="s">
        <v>184</v>
      </c>
      <c r="C19" s="194">
        <v>6254585</v>
      </c>
      <c r="D19" s="194">
        <v>6259382</v>
      </c>
      <c r="E19" s="194">
        <v>6284480</v>
      </c>
      <c r="F19" s="194">
        <v>6275160</v>
      </c>
      <c r="G19" s="194">
        <v>6265975</v>
      </c>
      <c r="H19" s="199">
        <v>5156.74</v>
      </c>
      <c r="I19" s="200" t="s">
        <v>176</v>
      </c>
      <c r="J19" s="201"/>
      <c r="K19" s="86"/>
      <c r="M19" s="89"/>
      <c r="N19" s="198"/>
      <c r="P19" s="198"/>
    </row>
    <row r="20" spans="2:16" s="2" customFormat="1" ht="12" x14ac:dyDescent="0.2">
      <c r="B20" s="193" t="s">
        <v>185</v>
      </c>
      <c r="C20" s="194">
        <v>13822133</v>
      </c>
      <c r="D20" s="194">
        <v>13920663</v>
      </c>
      <c r="E20" s="194">
        <v>14047594</v>
      </c>
      <c r="F20" s="194">
        <v>14010099</v>
      </c>
      <c r="G20" s="194">
        <v>14038167</v>
      </c>
      <c r="H20" s="199">
        <v>2194.0500000000002</v>
      </c>
      <c r="I20" s="200" t="s">
        <v>176</v>
      </c>
      <c r="J20" s="201"/>
      <c r="K20" s="86"/>
      <c r="M20" s="89"/>
      <c r="N20" s="198"/>
      <c r="P20" s="198"/>
    </row>
    <row r="21" spans="2:16" s="2" customFormat="1" ht="12" customHeight="1" x14ac:dyDescent="0.2">
      <c r="B21" s="193" t="s">
        <v>186</v>
      </c>
      <c r="C21" s="194">
        <v>9176594</v>
      </c>
      <c r="D21" s="194">
        <v>9198268</v>
      </c>
      <c r="E21" s="194">
        <v>9237337</v>
      </c>
      <c r="F21" s="194">
        <v>9236322</v>
      </c>
      <c r="G21" s="194">
        <v>9232489</v>
      </c>
      <c r="H21" s="199">
        <v>2416.3200000000002</v>
      </c>
      <c r="I21" s="196"/>
      <c r="J21" s="201"/>
      <c r="M21" s="89"/>
      <c r="N21" s="198"/>
      <c r="P21" s="198"/>
    </row>
    <row r="22" spans="2:16" s="2" customFormat="1" ht="12" customHeight="1" x14ac:dyDescent="0.2">
      <c r="B22" s="193" t="s">
        <v>187</v>
      </c>
      <c r="C22" s="194">
        <v>2245660</v>
      </c>
      <c r="D22" s="194">
        <v>2223106</v>
      </c>
      <c r="E22" s="194">
        <v>2201272</v>
      </c>
      <c r="F22" s="194">
        <v>2177047</v>
      </c>
      <c r="G22" s="194">
        <v>2152693</v>
      </c>
      <c r="H22" s="199">
        <v>12583.96</v>
      </c>
      <c r="I22" s="200" t="s">
        <v>176</v>
      </c>
      <c r="J22" s="201"/>
      <c r="M22" s="89"/>
      <c r="N22" s="198"/>
      <c r="P22" s="198"/>
    </row>
    <row r="23" spans="2:16" s="2" customFormat="1" ht="12" customHeight="1" x14ac:dyDescent="0.2">
      <c r="B23" s="193" t="s">
        <v>188</v>
      </c>
      <c r="C23" s="194">
        <v>1050485</v>
      </c>
      <c r="D23" s="194">
        <v>1043502</v>
      </c>
      <c r="E23" s="194">
        <v>1034814</v>
      </c>
      <c r="F23" s="194">
        <v>1025440</v>
      </c>
      <c r="G23" s="194">
        <v>1016534</v>
      </c>
      <c r="H23" s="199">
        <v>4247.54</v>
      </c>
      <c r="I23" s="200" t="s">
        <v>176</v>
      </c>
      <c r="J23" s="201"/>
      <c r="M23" s="89"/>
      <c r="N23" s="198"/>
      <c r="P23" s="198"/>
    </row>
    <row r="24" spans="2:16" s="2" customFormat="1" ht="12" customHeight="1" x14ac:dyDescent="0.2">
      <c r="B24" s="193" t="s">
        <v>189</v>
      </c>
      <c r="C24" s="194">
        <v>1143395</v>
      </c>
      <c r="D24" s="194">
        <v>1137649</v>
      </c>
      <c r="E24" s="194">
        <v>1132526</v>
      </c>
      <c r="F24" s="194">
        <v>1125139</v>
      </c>
      <c r="G24" s="194">
        <v>1117637</v>
      </c>
      <c r="H24" s="199">
        <v>4186.2299999999996</v>
      </c>
      <c r="I24" s="200"/>
      <c r="J24" s="201"/>
      <c r="M24" s="89"/>
      <c r="N24" s="198"/>
      <c r="P24" s="198"/>
    </row>
    <row r="25" spans="2:16" s="2" customFormat="1" ht="12" customHeight="1" x14ac:dyDescent="0.2">
      <c r="B25" s="193" t="s">
        <v>190</v>
      </c>
      <c r="C25" s="194">
        <v>773973</v>
      </c>
      <c r="D25" s="194">
        <v>767937</v>
      </c>
      <c r="E25" s="194">
        <v>766863</v>
      </c>
      <c r="F25" s="194">
        <v>760440</v>
      </c>
      <c r="G25" s="194">
        <v>752855</v>
      </c>
      <c r="H25" s="199">
        <v>4190.58</v>
      </c>
      <c r="I25" s="196"/>
      <c r="J25" s="201"/>
      <c r="M25" s="89"/>
      <c r="N25" s="198"/>
      <c r="P25" s="198"/>
    </row>
    <row r="26" spans="2:16" s="2" customFormat="1" ht="12" customHeight="1" x14ac:dyDescent="0.2">
      <c r="B26" s="193" t="s">
        <v>191</v>
      </c>
      <c r="C26" s="194">
        <v>817480</v>
      </c>
      <c r="D26" s="194">
        <v>810956</v>
      </c>
      <c r="E26" s="194">
        <v>809974</v>
      </c>
      <c r="F26" s="194">
        <v>805353</v>
      </c>
      <c r="G26" s="194">
        <v>801874</v>
      </c>
      <c r="H26" s="199">
        <v>4465.2700000000004</v>
      </c>
      <c r="I26" s="200" t="s">
        <v>176</v>
      </c>
      <c r="J26" s="201"/>
      <c r="M26" s="89"/>
      <c r="N26" s="198"/>
      <c r="P26" s="198"/>
    </row>
    <row r="27" spans="2:16" s="2" customFormat="1" ht="12" customHeight="1" x14ac:dyDescent="0.2">
      <c r="B27" s="193" t="s">
        <v>192</v>
      </c>
      <c r="C27" s="194">
        <v>2063298</v>
      </c>
      <c r="D27" s="194">
        <v>2048790</v>
      </c>
      <c r="E27" s="194">
        <v>2048011</v>
      </c>
      <c r="F27" s="194">
        <v>2033182</v>
      </c>
      <c r="G27" s="194">
        <v>2019993</v>
      </c>
      <c r="H27" s="199">
        <v>13561.56</v>
      </c>
      <c r="I27" s="200" t="s">
        <v>176</v>
      </c>
      <c r="J27" s="201"/>
      <c r="M27" s="89"/>
      <c r="N27" s="198"/>
      <c r="P27" s="198"/>
    </row>
    <row r="28" spans="2:16" s="2" customFormat="1" ht="12" customHeight="1" x14ac:dyDescent="0.2">
      <c r="B28" s="193" t="s">
        <v>193</v>
      </c>
      <c r="C28" s="194">
        <v>1996691</v>
      </c>
      <c r="D28" s="194">
        <v>1986587</v>
      </c>
      <c r="E28" s="194">
        <v>1978742</v>
      </c>
      <c r="F28" s="194">
        <v>1960941</v>
      </c>
      <c r="G28" s="194">
        <v>1945763</v>
      </c>
      <c r="H28" s="199">
        <v>10621.29</v>
      </c>
      <c r="I28" s="200" t="s">
        <v>176</v>
      </c>
      <c r="J28" s="201"/>
      <c r="M28" s="89"/>
      <c r="N28" s="198"/>
      <c r="P28" s="198"/>
    </row>
    <row r="29" spans="2:16" s="2" customFormat="1" ht="12" customHeight="1" x14ac:dyDescent="0.2">
      <c r="B29" s="193" t="s">
        <v>194</v>
      </c>
      <c r="C29" s="194">
        <v>3659169</v>
      </c>
      <c r="D29" s="194">
        <v>3643528</v>
      </c>
      <c r="E29" s="194">
        <v>3633202</v>
      </c>
      <c r="F29" s="194">
        <v>3607595</v>
      </c>
      <c r="G29" s="194">
        <v>3582297</v>
      </c>
      <c r="H29" s="199">
        <v>7777.02</v>
      </c>
      <c r="I29" s="200" t="s">
        <v>176</v>
      </c>
      <c r="J29" s="201"/>
      <c r="K29" s="86"/>
      <c r="M29" s="89"/>
      <c r="N29" s="198"/>
      <c r="P29" s="198"/>
    </row>
    <row r="30" spans="2:16" s="2" customFormat="1" ht="12" customHeight="1" x14ac:dyDescent="0.2">
      <c r="B30" s="193" t="s">
        <v>195</v>
      </c>
      <c r="C30" s="194">
        <v>7536775</v>
      </c>
      <c r="D30" s="194">
        <v>7552239</v>
      </c>
      <c r="E30" s="194">
        <v>7542415</v>
      </c>
      <c r="F30" s="194">
        <v>7516604</v>
      </c>
      <c r="G30" s="194">
        <v>7495171</v>
      </c>
      <c r="H30" s="199">
        <v>5173.24</v>
      </c>
      <c r="I30" s="200" t="s">
        <v>176</v>
      </c>
      <c r="J30" s="201"/>
      <c r="M30" s="89"/>
      <c r="N30" s="198"/>
      <c r="P30" s="198"/>
    </row>
    <row r="31" spans="2:16" s="2" customFormat="1" ht="12" customHeight="1" x14ac:dyDescent="0.2">
      <c r="B31" s="193" t="s">
        <v>196</v>
      </c>
      <c r="C31" s="194">
        <v>1791336</v>
      </c>
      <c r="D31" s="194">
        <v>1780882</v>
      </c>
      <c r="E31" s="194">
        <v>1770254</v>
      </c>
      <c r="F31" s="194">
        <v>1755689</v>
      </c>
      <c r="G31" s="194">
        <v>1742174</v>
      </c>
      <c r="H31" s="199">
        <v>5774.48</v>
      </c>
      <c r="I31" s="200" t="s">
        <v>176</v>
      </c>
      <c r="J31" s="201"/>
      <c r="M31" s="89"/>
      <c r="N31" s="198"/>
      <c r="P31" s="198"/>
    </row>
    <row r="32" spans="2:16" s="2" customFormat="1" ht="12" customHeight="1" x14ac:dyDescent="0.2">
      <c r="B32" s="193" t="s">
        <v>197</v>
      </c>
      <c r="C32" s="194">
        <v>1412430</v>
      </c>
      <c r="D32" s="194">
        <v>1413943</v>
      </c>
      <c r="E32" s="194">
        <v>1413610</v>
      </c>
      <c r="F32" s="194">
        <v>1410509</v>
      </c>
      <c r="G32" s="194">
        <v>1408931</v>
      </c>
      <c r="H32" s="199">
        <v>4017.38</v>
      </c>
      <c r="I32" s="200" t="s">
        <v>176</v>
      </c>
      <c r="J32" s="201"/>
      <c r="M32" s="89"/>
      <c r="N32" s="198"/>
      <c r="P32" s="198"/>
    </row>
    <row r="33" spans="2:16" s="2" customFormat="1" ht="12" customHeight="1" x14ac:dyDescent="0.2">
      <c r="B33" s="193" t="s">
        <v>198</v>
      </c>
      <c r="C33" s="203">
        <v>2590895</v>
      </c>
      <c r="D33" s="203">
        <v>2582957</v>
      </c>
      <c r="E33" s="203">
        <v>2578087</v>
      </c>
      <c r="F33" s="203">
        <v>2561399</v>
      </c>
      <c r="G33" s="203">
        <v>2549749</v>
      </c>
      <c r="H33" s="204">
        <v>4612.2</v>
      </c>
      <c r="I33" s="205"/>
      <c r="J33" s="206"/>
      <c r="M33" s="89"/>
      <c r="N33" s="198"/>
      <c r="P33" s="198"/>
    </row>
    <row r="34" spans="2:16" s="2" customFormat="1" ht="12" customHeight="1" x14ac:dyDescent="0.2">
      <c r="B34" s="193" t="s">
        <v>199</v>
      </c>
      <c r="C34" s="203">
        <v>8812920</v>
      </c>
      <c r="D34" s="203">
        <v>8809363</v>
      </c>
      <c r="E34" s="203">
        <v>8837685</v>
      </c>
      <c r="F34" s="203">
        <v>8806114</v>
      </c>
      <c r="G34" s="203">
        <v>8782484</v>
      </c>
      <c r="H34" s="204">
        <v>1905.34</v>
      </c>
      <c r="I34" s="205"/>
      <c r="J34" s="206"/>
      <c r="K34" s="86"/>
      <c r="M34" s="89"/>
      <c r="N34" s="198"/>
      <c r="P34" s="198"/>
    </row>
    <row r="35" spans="2:16" s="2" customFormat="1" ht="12" customHeight="1" x14ac:dyDescent="0.2">
      <c r="B35" s="193" t="s">
        <v>200</v>
      </c>
      <c r="C35" s="203">
        <v>5484375</v>
      </c>
      <c r="D35" s="203">
        <v>5466190</v>
      </c>
      <c r="E35" s="203">
        <v>5465002</v>
      </c>
      <c r="F35" s="203">
        <v>5432413</v>
      </c>
      <c r="G35" s="203">
        <v>5402493</v>
      </c>
      <c r="H35" s="204">
        <v>8400.94</v>
      </c>
      <c r="I35" s="205"/>
      <c r="J35" s="206"/>
      <c r="M35" s="89"/>
      <c r="N35" s="198"/>
      <c r="P35" s="198"/>
    </row>
    <row r="36" spans="2:16" s="2" customFormat="1" ht="12" customHeight="1" x14ac:dyDescent="0.2">
      <c r="B36" s="193" t="s">
        <v>201</v>
      </c>
      <c r="C36" s="203">
        <v>1339011</v>
      </c>
      <c r="D36" s="203">
        <v>1330123</v>
      </c>
      <c r="E36" s="203">
        <v>1324473</v>
      </c>
      <c r="F36" s="203">
        <v>1315339</v>
      </c>
      <c r="G36" s="203">
        <v>1305812</v>
      </c>
      <c r="H36" s="204">
        <v>3690.94</v>
      </c>
      <c r="I36" s="205"/>
      <c r="J36" s="206"/>
      <c r="M36" s="89"/>
      <c r="N36" s="198"/>
      <c r="P36" s="198"/>
    </row>
    <row r="37" spans="2:16" s="2" customFormat="1" ht="12" customHeight="1" x14ac:dyDescent="0.2">
      <c r="B37" s="193" t="s">
        <v>202</v>
      </c>
      <c r="C37" s="203">
        <v>934707</v>
      </c>
      <c r="D37" s="203">
        <v>924933</v>
      </c>
      <c r="E37" s="203">
        <v>922584</v>
      </c>
      <c r="F37" s="203">
        <v>913599</v>
      </c>
      <c r="G37" s="203">
        <v>903265</v>
      </c>
      <c r="H37" s="204">
        <v>4724.6899999999996</v>
      </c>
      <c r="I37" s="205"/>
      <c r="J37" s="206"/>
      <c r="M37" s="89"/>
      <c r="N37" s="198"/>
      <c r="P37" s="198"/>
    </row>
    <row r="38" spans="2:16" s="2" customFormat="1" ht="12" customHeight="1" x14ac:dyDescent="0.2">
      <c r="B38" s="193" t="s">
        <v>203</v>
      </c>
      <c r="C38" s="203">
        <v>560397</v>
      </c>
      <c r="D38" s="203">
        <v>555558</v>
      </c>
      <c r="E38" s="203">
        <v>553407</v>
      </c>
      <c r="F38" s="203">
        <v>548629</v>
      </c>
      <c r="G38" s="203">
        <v>543620</v>
      </c>
      <c r="H38" s="204">
        <v>3507.13</v>
      </c>
      <c r="I38" s="205"/>
      <c r="J38" s="206"/>
      <c r="M38" s="89"/>
      <c r="N38" s="198"/>
      <c r="P38" s="198"/>
    </row>
    <row r="39" spans="2:16" s="2" customFormat="1" ht="12" customHeight="1" x14ac:dyDescent="0.2">
      <c r="B39" s="193" t="s">
        <v>204</v>
      </c>
      <c r="C39" s="203">
        <v>680031</v>
      </c>
      <c r="D39" s="203">
        <v>674346</v>
      </c>
      <c r="E39" s="203">
        <v>671126</v>
      </c>
      <c r="F39" s="203">
        <v>664887</v>
      </c>
      <c r="G39" s="203">
        <v>657909</v>
      </c>
      <c r="H39" s="204">
        <v>6707.86</v>
      </c>
      <c r="I39" s="205"/>
      <c r="J39" s="206"/>
      <c r="M39" s="89"/>
      <c r="N39" s="198"/>
      <c r="P39" s="198"/>
    </row>
    <row r="40" spans="2:16" s="2" customFormat="1" ht="12" customHeight="1" x14ac:dyDescent="0.2">
      <c r="B40" s="193" t="s">
        <v>205</v>
      </c>
      <c r="C40" s="203">
        <v>1898237</v>
      </c>
      <c r="D40" s="203">
        <v>1889586</v>
      </c>
      <c r="E40" s="203">
        <v>1888432</v>
      </c>
      <c r="F40" s="203">
        <v>1876265</v>
      </c>
      <c r="G40" s="203">
        <v>1862317</v>
      </c>
      <c r="H40" s="204">
        <v>7114.77</v>
      </c>
      <c r="I40" s="200" t="s">
        <v>176</v>
      </c>
      <c r="J40" s="206"/>
      <c r="M40" s="89"/>
      <c r="N40" s="198"/>
      <c r="P40" s="198"/>
    </row>
    <row r="41" spans="2:16" s="2" customFormat="1" ht="12" customHeight="1" x14ac:dyDescent="0.2">
      <c r="B41" s="193" t="s">
        <v>206</v>
      </c>
      <c r="C41" s="203">
        <v>2817157</v>
      </c>
      <c r="D41" s="203">
        <v>2804177</v>
      </c>
      <c r="E41" s="203">
        <v>2799702</v>
      </c>
      <c r="F41" s="203">
        <v>2779630</v>
      </c>
      <c r="G41" s="203">
        <v>2759500</v>
      </c>
      <c r="H41" s="204">
        <v>8479</v>
      </c>
      <c r="I41" s="205"/>
      <c r="J41" s="206"/>
      <c r="M41" s="89"/>
      <c r="N41" s="198"/>
      <c r="P41" s="198"/>
    </row>
    <row r="42" spans="2:16" s="2" customFormat="1" ht="12" customHeight="1" x14ac:dyDescent="0.2">
      <c r="B42" s="193" t="s">
        <v>207</v>
      </c>
      <c r="C42" s="203">
        <v>1370424</v>
      </c>
      <c r="D42" s="203">
        <v>1358336</v>
      </c>
      <c r="E42" s="203">
        <v>1342059</v>
      </c>
      <c r="F42" s="203">
        <v>1327518</v>
      </c>
      <c r="G42" s="203">
        <v>1313403</v>
      </c>
      <c r="H42" s="204">
        <v>6112.5</v>
      </c>
      <c r="I42" s="205"/>
      <c r="J42" s="206"/>
      <c r="M42" s="89"/>
      <c r="N42" s="198"/>
      <c r="P42" s="198"/>
    </row>
    <row r="43" spans="2:16" s="2" customFormat="1" ht="12" customHeight="1" x14ac:dyDescent="0.2">
      <c r="B43" s="193" t="s">
        <v>208</v>
      </c>
      <c r="C43" s="203">
        <v>735970</v>
      </c>
      <c r="D43" s="203">
        <v>727977</v>
      </c>
      <c r="E43" s="203">
        <v>719559</v>
      </c>
      <c r="F43" s="203">
        <v>711975</v>
      </c>
      <c r="G43" s="203">
        <v>703852</v>
      </c>
      <c r="H43" s="204">
        <v>4146.99</v>
      </c>
      <c r="I43" s="205"/>
      <c r="J43" s="206"/>
      <c r="M43" s="89"/>
      <c r="N43" s="198"/>
      <c r="P43" s="198"/>
    </row>
    <row r="44" spans="2:16" s="2" customFormat="1" ht="12" customHeight="1" x14ac:dyDescent="0.2">
      <c r="B44" s="193" t="s">
        <v>209</v>
      </c>
      <c r="C44" s="203">
        <v>962032</v>
      </c>
      <c r="D44" s="203">
        <v>956347</v>
      </c>
      <c r="E44" s="203">
        <v>950244</v>
      </c>
      <c r="F44" s="203">
        <v>942224</v>
      </c>
      <c r="G44" s="203">
        <v>934060</v>
      </c>
      <c r="H44" s="204">
        <v>1876.91</v>
      </c>
      <c r="I44" s="200" t="s">
        <v>176</v>
      </c>
      <c r="J44" s="206"/>
      <c r="M44" s="89"/>
      <c r="N44" s="198"/>
      <c r="P44" s="198"/>
    </row>
    <row r="45" spans="2:16" s="2" customFormat="1" ht="12" customHeight="1" x14ac:dyDescent="0.2">
      <c r="B45" s="193" t="s">
        <v>210</v>
      </c>
      <c r="C45" s="203">
        <v>1351783</v>
      </c>
      <c r="D45" s="203">
        <v>1339215</v>
      </c>
      <c r="E45" s="203">
        <v>1334841</v>
      </c>
      <c r="F45" s="203">
        <v>1320921</v>
      </c>
      <c r="G45" s="203">
        <v>1306486</v>
      </c>
      <c r="H45" s="204">
        <v>5675.98</v>
      </c>
      <c r="I45" s="205"/>
      <c r="J45" s="206"/>
      <c r="M45" s="89"/>
      <c r="N45" s="198"/>
      <c r="P45" s="198"/>
    </row>
    <row r="46" spans="2:16" s="2" customFormat="1" ht="12" customHeight="1" x14ac:dyDescent="0.2">
      <c r="B46" s="193" t="s">
        <v>211</v>
      </c>
      <c r="C46" s="203">
        <v>706126</v>
      </c>
      <c r="D46" s="203">
        <v>698029</v>
      </c>
      <c r="E46" s="203">
        <v>691527</v>
      </c>
      <c r="F46" s="203">
        <v>684039</v>
      </c>
      <c r="G46" s="203">
        <v>675705</v>
      </c>
      <c r="H46" s="204">
        <v>7102.91</v>
      </c>
      <c r="I46" s="205"/>
      <c r="J46" s="206"/>
      <c r="M46" s="89"/>
      <c r="N46" s="198"/>
      <c r="P46" s="198"/>
    </row>
    <row r="47" spans="2:16" s="2" customFormat="1" ht="12" customHeight="1" x14ac:dyDescent="0.2">
      <c r="B47" s="193" t="s">
        <v>212</v>
      </c>
      <c r="C47" s="203">
        <v>5107267</v>
      </c>
      <c r="D47" s="203">
        <v>5103679</v>
      </c>
      <c r="E47" s="203">
        <v>5135214</v>
      </c>
      <c r="F47" s="203">
        <v>5123748</v>
      </c>
      <c r="G47" s="203">
        <v>5116046</v>
      </c>
      <c r="H47" s="204">
        <v>4987.6400000000003</v>
      </c>
      <c r="I47" s="200" t="s">
        <v>176</v>
      </c>
      <c r="J47" s="206"/>
      <c r="K47" s="86"/>
      <c r="M47" s="89"/>
      <c r="N47" s="198"/>
      <c r="P47" s="198"/>
    </row>
    <row r="48" spans="2:16" s="2" customFormat="1" ht="12" customHeight="1" x14ac:dyDescent="0.2">
      <c r="B48" s="193" t="s">
        <v>213</v>
      </c>
      <c r="C48" s="203">
        <v>819214</v>
      </c>
      <c r="D48" s="203">
        <v>814711</v>
      </c>
      <c r="E48" s="203">
        <v>811442</v>
      </c>
      <c r="F48" s="203">
        <v>805971</v>
      </c>
      <c r="G48" s="203">
        <v>800787</v>
      </c>
      <c r="H48" s="204">
        <v>2440.67</v>
      </c>
      <c r="I48" s="205"/>
      <c r="J48" s="206"/>
      <c r="M48" s="89"/>
      <c r="N48" s="198"/>
      <c r="P48" s="198"/>
    </row>
    <row r="49" spans="2:16" s="2" customFormat="1" ht="12" customHeight="1" x14ac:dyDescent="0.2">
      <c r="B49" s="193" t="s">
        <v>214</v>
      </c>
      <c r="C49" s="203">
        <v>1340600</v>
      </c>
      <c r="D49" s="203">
        <v>1326524</v>
      </c>
      <c r="E49" s="203">
        <v>1312317</v>
      </c>
      <c r="F49" s="203">
        <v>1296839</v>
      </c>
      <c r="G49" s="203">
        <v>1283128</v>
      </c>
      <c r="H49" s="204">
        <v>4130.99</v>
      </c>
      <c r="I49" s="200"/>
      <c r="J49" s="206"/>
      <c r="M49" s="89"/>
      <c r="N49" s="198"/>
      <c r="P49" s="198"/>
    </row>
    <row r="50" spans="2:16" s="2" customFormat="1" ht="12" customHeight="1" x14ac:dyDescent="0.2">
      <c r="B50" s="193" t="s">
        <v>215</v>
      </c>
      <c r="C50" s="203">
        <v>1756896</v>
      </c>
      <c r="D50" s="203">
        <v>1747567</v>
      </c>
      <c r="E50" s="203">
        <v>1738301</v>
      </c>
      <c r="F50" s="203">
        <v>1728263</v>
      </c>
      <c r="G50" s="203">
        <v>1718327</v>
      </c>
      <c r="H50" s="204">
        <v>7409.18</v>
      </c>
      <c r="I50" s="200" t="s">
        <v>176</v>
      </c>
      <c r="J50" s="206"/>
      <c r="M50" s="89"/>
      <c r="N50" s="198"/>
      <c r="P50" s="198"/>
    </row>
    <row r="51" spans="2:16" s="2" customFormat="1" ht="12" customHeight="1" x14ac:dyDescent="0.2">
      <c r="B51" s="193" t="s">
        <v>216</v>
      </c>
      <c r="C51" s="203">
        <v>1143585</v>
      </c>
      <c r="D51" s="203">
        <v>1135434</v>
      </c>
      <c r="E51" s="203">
        <v>1123852</v>
      </c>
      <c r="F51" s="203">
        <v>1114449</v>
      </c>
      <c r="G51" s="203">
        <v>1106831</v>
      </c>
      <c r="H51" s="204">
        <v>6340.7</v>
      </c>
      <c r="I51" s="200" t="s">
        <v>176</v>
      </c>
      <c r="J51" s="206"/>
      <c r="M51" s="89"/>
      <c r="N51" s="198"/>
      <c r="P51" s="198"/>
    </row>
    <row r="52" spans="2:16" s="2" customFormat="1" ht="12" customHeight="1" x14ac:dyDescent="0.2">
      <c r="B52" s="193" t="s">
        <v>217</v>
      </c>
      <c r="C52" s="203">
        <v>1080736</v>
      </c>
      <c r="D52" s="203">
        <v>1073301</v>
      </c>
      <c r="E52" s="203">
        <v>1069576</v>
      </c>
      <c r="F52" s="203">
        <v>1061240</v>
      </c>
      <c r="G52" s="203">
        <v>1052338</v>
      </c>
      <c r="H52" s="204">
        <v>7734.24</v>
      </c>
      <c r="I52" s="200" t="s">
        <v>176</v>
      </c>
      <c r="J52" s="206"/>
      <c r="M52" s="89"/>
      <c r="N52" s="198"/>
      <c r="P52" s="198"/>
    </row>
    <row r="53" spans="2:16" s="2" customFormat="1" ht="12" customHeight="1" x14ac:dyDescent="0.2">
      <c r="B53" s="193" t="s">
        <v>218</v>
      </c>
      <c r="C53" s="203">
        <v>1614233</v>
      </c>
      <c r="D53" s="203">
        <v>1602273</v>
      </c>
      <c r="E53" s="203">
        <v>1588256</v>
      </c>
      <c r="F53" s="203">
        <v>1576391</v>
      </c>
      <c r="G53" s="203">
        <v>1562662</v>
      </c>
      <c r="H53" s="204">
        <v>9186.33</v>
      </c>
      <c r="I53" s="200" t="s">
        <v>176</v>
      </c>
      <c r="J53" s="206"/>
      <c r="M53" s="89"/>
      <c r="N53" s="198"/>
      <c r="P53" s="198"/>
    </row>
    <row r="54" spans="2:16" s="2" customFormat="1" ht="12" customHeight="1" x14ac:dyDescent="0.2">
      <c r="B54" s="193" t="s">
        <v>219</v>
      </c>
      <c r="C54" s="203">
        <v>1447561</v>
      </c>
      <c r="D54" s="203">
        <v>1453168</v>
      </c>
      <c r="E54" s="203">
        <v>1467480</v>
      </c>
      <c r="F54" s="203">
        <v>1468463</v>
      </c>
      <c r="G54" s="203">
        <v>1468318</v>
      </c>
      <c r="H54" s="204">
        <v>2282.15</v>
      </c>
      <c r="I54" s="205"/>
      <c r="J54" s="206"/>
      <c r="M54" s="89"/>
      <c r="N54" s="198"/>
      <c r="P54" s="198"/>
    </row>
    <row r="55" spans="2:16" s="2" customFormat="1" ht="12" customHeight="1" x14ac:dyDescent="0.2">
      <c r="B55" s="207"/>
      <c r="C55" s="207"/>
      <c r="D55" s="207"/>
      <c r="E55" s="207"/>
      <c r="F55" s="208"/>
      <c r="G55" s="208"/>
      <c r="H55" s="207"/>
      <c r="I55" s="207"/>
      <c r="J55" s="207"/>
      <c r="K55" s="207"/>
      <c r="M55" s="89"/>
    </row>
    <row r="56" spans="2:16" s="2" customFormat="1" ht="12" customHeight="1" x14ac:dyDescent="0.2">
      <c r="B56" s="108" t="s">
        <v>220</v>
      </c>
      <c r="C56" s="207"/>
      <c r="D56" s="207"/>
      <c r="E56" s="207"/>
      <c r="F56" s="208"/>
      <c r="G56" s="208"/>
      <c r="H56" s="209"/>
      <c r="I56" s="207"/>
      <c r="J56" s="207"/>
      <c r="K56" s="207"/>
      <c r="M56" s="89"/>
    </row>
    <row r="57" spans="2:16" s="2" customFormat="1" ht="12" customHeight="1" x14ac:dyDescent="0.2">
      <c r="B57" s="210" t="s">
        <v>221</v>
      </c>
      <c r="C57" s="207"/>
      <c r="D57" s="207"/>
      <c r="E57" s="207"/>
      <c r="F57" s="208"/>
      <c r="G57" s="208"/>
      <c r="H57" s="207"/>
      <c r="I57" s="207"/>
      <c r="J57" s="207"/>
      <c r="K57" s="207"/>
      <c r="M57" s="89"/>
    </row>
    <row r="58" spans="2:16" s="2" customFormat="1" ht="12" customHeight="1" x14ac:dyDescent="0.2">
      <c r="B58" s="210" t="s">
        <v>222</v>
      </c>
      <c r="C58" s="207"/>
      <c r="D58" s="207"/>
      <c r="E58" s="207"/>
      <c r="F58" s="208"/>
      <c r="G58" s="208"/>
      <c r="H58" s="207"/>
      <c r="I58" s="207"/>
      <c r="J58" s="207"/>
      <c r="K58" s="207"/>
      <c r="M58" s="89"/>
    </row>
    <row r="59" spans="2:16" s="2" customFormat="1" ht="11.25" customHeight="1" x14ac:dyDescent="0.2">
      <c r="B59" s="210" t="s">
        <v>223</v>
      </c>
      <c r="C59" s="211"/>
      <c r="D59" s="212"/>
      <c r="E59" s="212"/>
      <c r="F59" s="213"/>
      <c r="G59" s="213"/>
      <c r="H59" s="207"/>
      <c r="I59" s="109"/>
      <c r="J59" s="207"/>
      <c r="K59" s="207"/>
      <c r="M59" s="89"/>
    </row>
    <row r="60" spans="2:16" s="2" customFormat="1" ht="12" customHeight="1" x14ac:dyDescent="0.2">
      <c r="B60" s="214"/>
      <c r="C60" s="109"/>
      <c r="D60" s="109"/>
      <c r="E60" s="109"/>
      <c r="F60" s="215"/>
      <c r="G60" s="215"/>
      <c r="H60" s="207"/>
      <c r="I60" s="109"/>
      <c r="J60" s="207"/>
      <c r="K60" s="207"/>
      <c r="M60" s="89"/>
    </row>
    <row r="61" spans="2:16" s="2" customFormat="1" ht="12" customHeight="1" x14ac:dyDescent="0.2">
      <c r="B61" s="108"/>
      <c r="C61" s="216"/>
      <c r="D61" s="216"/>
      <c r="E61" s="216"/>
      <c r="F61" s="217"/>
      <c r="G61" s="217"/>
      <c r="H61" s="218"/>
      <c r="I61" s="109"/>
      <c r="J61" s="207"/>
      <c r="K61" s="207"/>
      <c r="M61" s="89"/>
    </row>
    <row r="62" spans="2:16" s="2" customFormat="1" ht="12" customHeight="1" x14ac:dyDescent="0.2">
      <c r="B62" s="164"/>
      <c r="C62" s="207"/>
      <c r="D62" s="207"/>
      <c r="E62" s="207"/>
      <c r="F62" s="208"/>
      <c r="G62" s="208"/>
      <c r="H62" s="209"/>
      <c r="I62" s="207"/>
      <c r="J62" s="207"/>
      <c r="K62" s="207"/>
      <c r="M62" s="89"/>
    </row>
    <row r="63" spans="2:16" x14ac:dyDescent="0.2">
      <c r="B63" s="108"/>
    </row>
    <row r="70" spans="6:7" x14ac:dyDescent="0.2">
      <c r="F70" s="170" t="s">
        <v>224</v>
      </c>
      <c r="G70" s="170" t="s">
        <v>224</v>
      </c>
    </row>
    <row r="71" spans="6:7" x14ac:dyDescent="0.2">
      <c r="F71" s="170" t="s">
        <v>225</v>
      </c>
      <c r="G71" s="170" t="s">
        <v>225</v>
      </c>
    </row>
    <row r="75" spans="6:7" x14ac:dyDescent="0.2">
      <c r="F75" s="170" t="s">
        <v>226</v>
      </c>
      <c r="G75" s="170" t="s">
        <v>226</v>
      </c>
    </row>
    <row r="76" spans="6:7" x14ac:dyDescent="0.2">
      <c r="F76" s="170" t="s">
        <v>227</v>
      </c>
      <c r="G76" s="170" t="s">
        <v>227</v>
      </c>
    </row>
    <row r="79" spans="6:7" x14ac:dyDescent="0.2">
      <c r="F79" s="170">
        <v>61019059</v>
      </c>
      <c r="G79" s="170">
        <v>61019059</v>
      </c>
    </row>
    <row r="80" spans="6:7" x14ac:dyDescent="0.2">
      <c r="F80" s="170">
        <v>2445889</v>
      </c>
      <c r="G80" s="170">
        <v>2445889</v>
      </c>
    </row>
    <row r="81" spans="6:7" x14ac:dyDescent="0.2">
      <c r="F81" s="170">
        <v>575493</v>
      </c>
      <c r="G81" s="170">
        <v>575493</v>
      </c>
    </row>
    <row r="82" spans="6:7" x14ac:dyDescent="0.2">
      <c r="F82" s="170">
        <v>576585</v>
      </c>
      <c r="G82" s="170">
        <v>576585</v>
      </c>
    </row>
    <row r="83" spans="6:7" x14ac:dyDescent="0.2">
      <c r="F83" s="170">
        <v>1116649</v>
      </c>
      <c r="G83" s="170">
        <v>1116649</v>
      </c>
    </row>
    <row r="84" spans="6:7" x14ac:dyDescent="0.2">
      <c r="F84" s="170">
        <v>445842</v>
      </c>
      <c r="G84" s="170">
        <v>445842</v>
      </c>
    </row>
    <row r="85" spans="6:7" x14ac:dyDescent="0.2">
      <c r="F85" s="170">
        <v>510576</v>
      </c>
      <c r="G85" s="170">
        <v>510576</v>
      </c>
    </row>
    <row r="86" spans="6:7" x14ac:dyDescent="0.2">
      <c r="F86" s="170">
        <v>893829</v>
      </c>
      <c r="G86" s="170">
        <v>893829</v>
      </c>
    </row>
    <row r="87" spans="6:7" x14ac:dyDescent="0.2">
      <c r="F87" s="170">
        <v>1423320</v>
      </c>
      <c r="G87" s="170">
        <v>1423320</v>
      </c>
    </row>
    <row r="88" spans="6:7" x14ac:dyDescent="0.2">
      <c r="F88" s="170">
        <v>958485</v>
      </c>
      <c r="G88" s="170">
        <v>958485</v>
      </c>
    </row>
    <row r="89" spans="6:7" x14ac:dyDescent="0.2">
      <c r="F89" s="170">
        <v>952918</v>
      </c>
      <c r="G89" s="170">
        <v>952918</v>
      </c>
    </row>
    <row r="90" spans="6:7" x14ac:dyDescent="0.2">
      <c r="F90" s="170">
        <v>3646114</v>
      </c>
      <c r="G90" s="170">
        <v>3646114</v>
      </c>
    </row>
    <row r="91" spans="6:7" x14ac:dyDescent="0.2">
      <c r="F91" s="170">
        <v>3111253</v>
      </c>
      <c r="G91" s="170">
        <v>3111253</v>
      </c>
    </row>
    <row r="92" spans="6:7" x14ac:dyDescent="0.2">
      <c r="F92" s="170">
        <v>6875232</v>
      </c>
      <c r="G92" s="170">
        <v>6875232</v>
      </c>
    </row>
    <row r="93" spans="6:7" x14ac:dyDescent="0.2">
      <c r="F93" s="170">
        <v>4583874</v>
      </c>
      <c r="G93" s="170">
        <v>4583874</v>
      </c>
    </row>
    <row r="94" spans="6:7" x14ac:dyDescent="0.2">
      <c r="F94" s="170">
        <v>1057254</v>
      </c>
      <c r="G94" s="170">
        <v>1057254</v>
      </c>
    </row>
    <row r="95" spans="6:7" x14ac:dyDescent="0.2">
      <c r="F95" s="170">
        <v>498282</v>
      </c>
      <c r="G95" s="170">
        <v>498282</v>
      </c>
    </row>
    <row r="96" spans="6:7" x14ac:dyDescent="0.2">
      <c r="F96" s="170">
        <v>546161</v>
      </c>
      <c r="G96" s="170">
        <v>546161</v>
      </c>
    </row>
    <row r="97" spans="6:7" x14ac:dyDescent="0.2">
      <c r="F97" s="170">
        <v>371104</v>
      </c>
      <c r="G97" s="170">
        <v>371104</v>
      </c>
    </row>
    <row r="98" spans="6:7" x14ac:dyDescent="0.2">
      <c r="F98" s="170">
        <v>395237</v>
      </c>
      <c r="G98" s="170">
        <v>395237</v>
      </c>
    </row>
    <row r="99" spans="6:7" x14ac:dyDescent="0.2">
      <c r="F99" s="170">
        <v>993601</v>
      </c>
      <c r="G99" s="170">
        <v>993601</v>
      </c>
    </row>
    <row r="100" spans="6:7" x14ac:dyDescent="0.2">
      <c r="F100" s="170">
        <v>951830</v>
      </c>
      <c r="G100" s="170">
        <v>951830</v>
      </c>
    </row>
    <row r="101" spans="6:7" x14ac:dyDescent="0.2">
      <c r="F101" s="170">
        <v>1778357</v>
      </c>
      <c r="G101" s="170">
        <v>1778357</v>
      </c>
    </row>
    <row r="102" spans="6:7" x14ac:dyDescent="0.2">
      <c r="F102" s="170">
        <v>3745880</v>
      </c>
      <c r="G102" s="170">
        <v>3745880</v>
      </c>
    </row>
    <row r="103" spans="6:7" x14ac:dyDescent="0.2">
      <c r="F103" s="170">
        <v>857257</v>
      </c>
      <c r="G103" s="170">
        <v>857257</v>
      </c>
    </row>
    <row r="104" spans="6:7" x14ac:dyDescent="0.2">
      <c r="F104" s="170">
        <v>695534</v>
      </c>
      <c r="G104" s="170">
        <v>695534</v>
      </c>
    </row>
    <row r="105" spans="6:7" x14ac:dyDescent="0.2">
      <c r="F105" s="170">
        <v>1222764</v>
      </c>
      <c r="G105" s="170">
        <v>1222764</v>
      </c>
    </row>
    <row r="106" spans="6:7" x14ac:dyDescent="0.2">
      <c r="F106" s="170">
        <v>4216031</v>
      </c>
      <c r="G106" s="170">
        <v>4216031</v>
      </c>
    </row>
    <row r="107" spans="6:7" x14ac:dyDescent="0.2">
      <c r="F107" s="170">
        <v>2581987</v>
      </c>
      <c r="G107" s="170">
        <v>2581987</v>
      </c>
    </row>
    <row r="108" spans="6:7" x14ac:dyDescent="0.2">
      <c r="F108" s="170">
        <v>619256</v>
      </c>
      <c r="G108" s="170">
        <v>619256</v>
      </c>
    </row>
    <row r="109" spans="6:7" x14ac:dyDescent="0.2">
      <c r="F109" s="170">
        <v>430845</v>
      </c>
      <c r="G109" s="170">
        <v>430845</v>
      </c>
    </row>
    <row r="110" spans="6:7" x14ac:dyDescent="0.2">
      <c r="F110" s="170">
        <v>262317</v>
      </c>
      <c r="G110" s="170">
        <v>262317</v>
      </c>
    </row>
    <row r="111" spans="6:7" x14ac:dyDescent="0.2">
      <c r="F111" s="170">
        <v>321664</v>
      </c>
      <c r="G111" s="170">
        <v>321664</v>
      </c>
    </row>
    <row r="112" spans="6:7" x14ac:dyDescent="0.2">
      <c r="F112" s="170">
        <v>902302</v>
      </c>
      <c r="G112" s="170">
        <v>902302</v>
      </c>
    </row>
    <row r="113" spans="6:7" x14ac:dyDescent="0.2">
      <c r="F113" s="170">
        <v>1347329</v>
      </c>
      <c r="G113" s="170">
        <v>1347329</v>
      </c>
    </row>
    <row r="114" spans="6:7" x14ac:dyDescent="0.2">
      <c r="F114" s="170">
        <v>630489</v>
      </c>
      <c r="G114" s="170">
        <v>630489</v>
      </c>
    </row>
    <row r="115" spans="6:7" x14ac:dyDescent="0.2">
      <c r="F115" s="170">
        <v>339930</v>
      </c>
      <c r="G115" s="170">
        <v>339930</v>
      </c>
    </row>
    <row r="116" spans="6:7" x14ac:dyDescent="0.2">
      <c r="F116" s="170">
        <v>455148</v>
      </c>
      <c r="G116" s="170">
        <v>455148</v>
      </c>
    </row>
    <row r="117" spans="6:7" x14ac:dyDescent="0.2">
      <c r="F117" s="170">
        <v>626559</v>
      </c>
      <c r="G117" s="170">
        <v>626559</v>
      </c>
    </row>
    <row r="118" spans="6:7" x14ac:dyDescent="0.2">
      <c r="F118" s="170">
        <v>323149</v>
      </c>
      <c r="G118" s="170">
        <v>323149</v>
      </c>
    </row>
    <row r="119" spans="6:7" x14ac:dyDescent="0.2">
      <c r="F119" s="170">
        <v>2425493</v>
      </c>
      <c r="G119" s="170">
        <v>2425493</v>
      </c>
    </row>
    <row r="120" spans="6:7" x14ac:dyDescent="0.2">
      <c r="F120" s="170">
        <v>382073</v>
      </c>
      <c r="G120" s="170">
        <v>382073</v>
      </c>
    </row>
    <row r="121" spans="6:7" x14ac:dyDescent="0.2">
      <c r="F121" s="170">
        <v>609934</v>
      </c>
      <c r="G121" s="170">
        <v>609934</v>
      </c>
    </row>
    <row r="122" spans="6:7" x14ac:dyDescent="0.2">
      <c r="F122" s="170">
        <v>818164</v>
      </c>
      <c r="G122" s="170">
        <v>818164</v>
      </c>
    </row>
    <row r="123" spans="6:7" x14ac:dyDescent="0.2">
      <c r="F123" s="170">
        <v>529233</v>
      </c>
      <c r="G123" s="170">
        <v>529233</v>
      </c>
    </row>
    <row r="124" spans="6:7" x14ac:dyDescent="0.2">
      <c r="F124" s="170">
        <v>501158</v>
      </c>
      <c r="G124" s="170">
        <v>501158</v>
      </c>
    </row>
    <row r="125" spans="6:7" x14ac:dyDescent="0.2">
      <c r="F125" s="170">
        <v>743499</v>
      </c>
      <c r="G125" s="170">
        <v>743499</v>
      </c>
    </row>
    <row r="126" spans="6:7" x14ac:dyDescent="0.2">
      <c r="F126" s="170">
        <v>723179</v>
      </c>
      <c r="G126" s="170">
        <v>723179</v>
      </c>
    </row>
  </sheetData>
  <mergeCells count="9">
    <mergeCell ref="H3:I3"/>
    <mergeCell ref="H4:H5"/>
    <mergeCell ref="K17:M17"/>
    <mergeCell ref="B3:B5"/>
    <mergeCell ref="C3:C4"/>
    <mergeCell ref="D3:D4"/>
    <mergeCell ref="E3:E4"/>
    <mergeCell ref="F3:F4"/>
    <mergeCell ref="G3:G4"/>
  </mergeCells>
  <phoneticPr fontId="4"/>
  <printOptions horizontalCentered="1"/>
  <pageMargins left="0.19685039370078741" right="0.19685039370078741" top="0.98425196850393704" bottom="0.78740157480314965" header="0.51181102362204722" footer="0.51181102362204722"/>
  <pageSetup paperSize="9" scale="90" orientation="portrait" r:id="rId1"/>
  <headerFooter alignWithMargins="0">
    <oddHeader>&amp;L&amp;F</oddHeader>
  </headerFooter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8431-ED6C-45A0-9D38-03C307F8C91B}">
  <sheetPr>
    <pageSetUpPr fitToPage="1"/>
  </sheetPr>
  <dimension ref="B1:H57"/>
  <sheetViews>
    <sheetView zoomScaleNormal="100" zoomScaleSheetLayoutView="115" workbookViewId="0"/>
  </sheetViews>
  <sheetFormatPr defaultRowHeight="13" x14ac:dyDescent="0.2"/>
  <cols>
    <col min="1" max="1" width="2.6328125" customWidth="1"/>
    <col min="2" max="2" width="10.81640625" customWidth="1"/>
    <col min="3" max="3" width="12.08984375" style="219" customWidth="1"/>
    <col min="4" max="4" width="11.36328125" style="219" customWidth="1"/>
    <col min="5" max="5" width="14.1796875" style="219" customWidth="1"/>
    <col min="6" max="6" width="12.08984375" style="219" customWidth="1"/>
    <col min="7" max="7" width="11.36328125" style="219" customWidth="1"/>
    <col min="8" max="8" width="14.1796875" style="219" customWidth="1"/>
  </cols>
  <sheetData>
    <row r="1" spans="2:8" ht="14.25" customHeight="1" x14ac:dyDescent="0.2">
      <c r="B1" s="10" t="s">
        <v>228</v>
      </c>
    </row>
    <row r="2" spans="2:8" ht="12" customHeight="1" x14ac:dyDescent="0.2"/>
    <row r="3" spans="2:8" s="2" customFormat="1" ht="12" customHeight="1" x14ac:dyDescent="0.2">
      <c r="B3" s="420" t="s">
        <v>161</v>
      </c>
      <c r="C3" s="427" t="s">
        <v>229</v>
      </c>
      <c r="D3" s="427"/>
      <c r="E3" s="427" t="s">
        <v>230</v>
      </c>
      <c r="F3" s="428" t="s">
        <v>231</v>
      </c>
      <c r="G3" s="428"/>
      <c r="H3" s="428" t="s">
        <v>230</v>
      </c>
    </row>
    <row r="4" spans="2:8" s="2" customFormat="1" ht="12" customHeight="1" x14ac:dyDescent="0.2">
      <c r="B4" s="421"/>
      <c r="C4" s="429" t="s">
        <v>232</v>
      </c>
      <c r="D4" s="429" t="s">
        <v>233</v>
      </c>
      <c r="E4" s="429" t="s">
        <v>234</v>
      </c>
      <c r="F4" s="431" t="s">
        <v>232</v>
      </c>
      <c r="G4" s="431" t="s">
        <v>233</v>
      </c>
      <c r="H4" s="431" t="s">
        <v>234</v>
      </c>
    </row>
    <row r="5" spans="2:8" s="2" customFormat="1" ht="12" customHeight="1" x14ac:dyDescent="0.2">
      <c r="B5" s="422"/>
      <c r="C5" s="430"/>
      <c r="D5" s="430"/>
      <c r="E5" s="430"/>
      <c r="F5" s="432"/>
      <c r="G5" s="432"/>
      <c r="H5" s="432"/>
    </row>
    <row r="6" spans="2:8" s="2" customFormat="1" ht="12" customHeight="1" x14ac:dyDescent="0.2">
      <c r="B6" s="180"/>
      <c r="C6" s="75" t="s">
        <v>170</v>
      </c>
      <c r="D6" s="75" t="s">
        <v>170</v>
      </c>
      <c r="E6" s="75" t="s">
        <v>170</v>
      </c>
      <c r="F6" s="75" t="s">
        <v>170</v>
      </c>
      <c r="G6" s="75" t="s">
        <v>170</v>
      </c>
      <c r="H6" s="75" t="s">
        <v>170</v>
      </c>
    </row>
    <row r="7" spans="2:8" s="2" customFormat="1" ht="12" customHeight="1" x14ac:dyDescent="0.2">
      <c r="B7" s="185" t="s">
        <v>171</v>
      </c>
      <c r="C7" s="220">
        <v>26973</v>
      </c>
      <c r="D7" s="220">
        <v>27947</v>
      </c>
      <c r="E7" s="221">
        <v>-974</v>
      </c>
      <c r="F7" s="220">
        <v>27362</v>
      </c>
      <c r="G7" s="220">
        <v>29053</v>
      </c>
      <c r="H7" s="221">
        <v>-1691</v>
      </c>
    </row>
    <row r="8" spans="2:8" s="2" customFormat="1" ht="12" customHeight="1" x14ac:dyDescent="0.2">
      <c r="B8" s="193" t="s">
        <v>172</v>
      </c>
      <c r="C8" s="222">
        <v>567</v>
      </c>
      <c r="D8" s="222">
        <v>527</v>
      </c>
      <c r="E8" s="223">
        <v>40</v>
      </c>
      <c r="F8" s="222">
        <v>608</v>
      </c>
      <c r="G8" s="222">
        <v>511</v>
      </c>
      <c r="H8" s="223">
        <v>97</v>
      </c>
    </row>
    <row r="9" spans="2:8" s="2" customFormat="1" ht="12" customHeight="1" x14ac:dyDescent="0.2">
      <c r="B9" s="193" t="s">
        <v>173</v>
      </c>
      <c r="C9" s="222">
        <v>206</v>
      </c>
      <c r="D9" s="222">
        <v>165</v>
      </c>
      <c r="E9" s="223">
        <v>41</v>
      </c>
      <c r="F9" s="222">
        <v>199</v>
      </c>
      <c r="G9" s="222">
        <v>148</v>
      </c>
      <c r="H9" s="223">
        <v>51</v>
      </c>
    </row>
    <row r="10" spans="2:8" s="2" customFormat="1" ht="12" customHeight="1" x14ac:dyDescent="0.2">
      <c r="B10" s="193" t="s">
        <v>174</v>
      </c>
      <c r="C10" s="222">
        <v>215</v>
      </c>
      <c r="D10" s="222">
        <v>159</v>
      </c>
      <c r="E10" s="223">
        <v>56</v>
      </c>
      <c r="F10" s="222">
        <v>187</v>
      </c>
      <c r="G10" s="222">
        <v>138</v>
      </c>
      <c r="H10" s="223">
        <v>49</v>
      </c>
    </row>
    <row r="11" spans="2:8" s="2" customFormat="1" ht="12" customHeight="1" x14ac:dyDescent="0.2">
      <c r="B11" s="193" t="s">
        <v>175</v>
      </c>
      <c r="C11" s="222">
        <v>391</v>
      </c>
      <c r="D11" s="222">
        <v>441</v>
      </c>
      <c r="E11" s="224">
        <v>-50</v>
      </c>
      <c r="F11" s="222">
        <v>424</v>
      </c>
      <c r="G11" s="222">
        <v>447</v>
      </c>
      <c r="H11" s="224">
        <v>-23</v>
      </c>
    </row>
    <row r="12" spans="2:8" s="2" customFormat="1" ht="12" customHeight="1" x14ac:dyDescent="0.2">
      <c r="B12" s="193" t="s">
        <v>177</v>
      </c>
      <c r="C12" s="222">
        <v>164</v>
      </c>
      <c r="D12" s="222">
        <v>120</v>
      </c>
      <c r="E12" s="223">
        <v>44</v>
      </c>
      <c r="F12" s="222">
        <v>129</v>
      </c>
      <c r="G12" s="222">
        <v>109</v>
      </c>
      <c r="H12" s="223">
        <v>20</v>
      </c>
    </row>
    <row r="13" spans="2:8" s="2" customFormat="1" ht="12" customHeight="1" x14ac:dyDescent="0.2">
      <c r="B13" s="193" t="s">
        <v>178</v>
      </c>
      <c r="C13" s="222">
        <v>186</v>
      </c>
      <c r="D13" s="222">
        <v>128</v>
      </c>
      <c r="E13" s="225">
        <v>58</v>
      </c>
      <c r="F13" s="222">
        <v>183</v>
      </c>
      <c r="G13" s="222">
        <v>132</v>
      </c>
      <c r="H13" s="225">
        <v>51</v>
      </c>
    </row>
    <row r="14" spans="2:8" s="2" customFormat="1" ht="12" customHeight="1" x14ac:dyDescent="0.2">
      <c r="B14" s="193" t="s">
        <v>179</v>
      </c>
      <c r="C14" s="222">
        <v>403</v>
      </c>
      <c r="D14" s="222">
        <v>373</v>
      </c>
      <c r="E14" s="223">
        <v>30</v>
      </c>
      <c r="F14" s="222">
        <v>424</v>
      </c>
      <c r="G14" s="222">
        <v>336</v>
      </c>
      <c r="H14" s="223">
        <v>88</v>
      </c>
    </row>
    <row r="15" spans="2:8" s="2" customFormat="1" ht="12" customHeight="1" x14ac:dyDescent="0.2">
      <c r="B15" s="193" t="s">
        <v>180</v>
      </c>
      <c r="C15" s="222">
        <v>892</v>
      </c>
      <c r="D15" s="222">
        <v>948</v>
      </c>
      <c r="E15" s="225">
        <v>-56</v>
      </c>
      <c r="F15" s="222">
        <v>977</v>
      </c>
      <c r="G15" s="222">
        <v>1053</v>
      </c>
      <c r="H15" s="225">
        <v>-76</v>
      </c>
    </row>
    <row r="16" spans="2:8" s="2" customFormat="1" ht="12" customHeight="1" x14ac:dyDescent="0.2">
      <c r="B16" s="193" t="s">
        <v>181</v>
      </c>
      <c r="C16" s="222">
        <v>2406</v>
      </c>
      <c r="D16" s="222">
        <v>2392</v>
      </c>
      <c r="E16" s="224">
        <v>14</v>
      </c>
      <c r="F16" s="222">
        <v>2357</v>
      </c>
      <c r="G16" s="222">
        <v>2412</v>
      </c>
      <c r="H16" s="224">
        <v>-55</v>
      </c>
    </row>
    <row r="17" spans="2:8" s="2" customFormat="1" ht="12" customHeight="1" x14ac:dyDescent="0.2">
      <c r="B17" s="185" t="s">
        <v>182</v>
      </c>
      <c r="C17" s="226" t="s">
        <v>43</v>
      </c>
      <c r="D17" s="226" t="s">
        <v>43</v>
      </c>
      <c r="E17" s="227" t="s">
        <v>43</v>
      </c>
      <c r="F17" s="226" t="s">
        <v>43</v>
      </c>
      <c r="G17" s="226" t="s">
        <v>43</v>
      </c>
      <c r="H17" s="227" t="s">
        <v>43</v>
      </c>
    </row>
    <row r="18" spans="2:8" s="2" customFormat="1" ht="12" customHeight="1" x14ac:dyDescent="0.2">
      <c r="B18" s="193" t="s">
        <v>183</v>
      </c>
      <c r="C18" s="222">
        <v>5784</v>
      </c>
      <c r="D18" s="222">
        <v>6340</v>
      </c>
      <c r="E18" s="225">
        <v>-556</v>
      </c>
      <c r="F18" s="222">
        <v>5809</v>
      </c>
      <c r="G18" s="222">
        <v>6625</v>
      </c>
      <c r="H18" s="225">
        <v>-816</v>
      </c>
    </row>
    <row r="19" spans="2:8" s="2" customFormat="1" ht="12" customHeight="1" x14ac:dyDescent="0.2">
      <c r="B19" s="193" t="s">
        <v>184</v>
      </c>
      <c r="C19" s="222">
        <v>1510</v>
      </c>
      <c r="D19" s="222">
        <v>1611</v>
      </c>
      <c r="E19" s="225">
        <v>-101</v>
      </c>
      <c r="F19" s="222">
        <v>1561</v>
      </c>
      <c r="G19" s="222">
        <v>1725</v>
      </c>
      <c r="H19" s="225">
        <v>-164</v>
      </c>
    </row>
    <row r="20" spans="2:8" s="2" customFormat="1" ht="12" customHeight="1" x14ac:dyDescent="0.2">
      <c r="B20" s="193" t="s">
        <v>185</v>
      </c>
      <c r="C20" s="222">
        <v>5415</v>
      </c>
      <c r="D20" s="222">
        <v>5890</v>
      </c>
      <c r="E20" s="225">
        <v>-475</v>
      </c>
      <c r="F20" s="222">
        <v>5298</v>
      </c>
      <c r="G20" s="222">
        <v>6229</v>
      </c>
      <c r="H20" s="225">
        <v>-931</v>
      </c>
    </row>
    <row r="21" spans="2:8" s="2" customFormat="1" ht="12" customHeight="1" x14ac:dyDescent="0.2">
      <c r="B21" s="193" t="s">
        <v>186</v>
      </c>
      <c r="C21" s="222">
        <v>2233</v>
      </c>
      <c r="D21" s="222">
        <v>2624</v>
      </c>
      <c r="E21" s="224">
        <v>-391</v>
      </c>
      <c r="F21" s="222">
        <v>2258</v>
      </c>
      <c r="G21" s="222">
        <v>2684</v>
      </c>
      <c r="H21" s="224">
        <v>-426</v>
      </c>
    </row>
    <row r="22" spans="2:8" s="2" customFormat="1" ht="12" customHeight="1" x14ac:dyDescent="0.2">
      <c r="B22" s="193" t="s">
        <v>187</v>
      </c>
      <c r="C22" s="222">
        <v>1048</v>
      </c>
      <c r="D22" s="222">
        <v>805</v>
      </c>
      <c r="E22" s="223">
        <v>243</v>
      </c>
      <c r="F22" s="222">
        <v>1078</v>
      </c>
      <c r="G22" s="222">
        <v>866</v>
      </c>
      <c r="H22" s="223">
        <v>212</v>
      </c>
    </row>
    <row r="23" spans="2:8" s="2" customFormat="1" ht="12" customHeight="1" x14ac:dyDescent="0.2">
      <c r="B23" s="193" t="s">
        <v>188</v>
      </c>
      <c r="C23" s="222">
        <v>159</v>
      </c>
      <c r="D23" s="222">
        <v>123</v>
      </c>
      <c r="E23" s="224">
        <v>36</v>
      </c>
      <c r="F23" s="222">
        <v>155</v>
      </c>
      <c r="G23" s="222">
        <v>149</v>
      </c>
      <c r="H23" s="224">
        <v>6</v>
      </c>
    </row>
    <row r="24" spans="2:8" s="2" customFormat="1" ht="12" customHeight="1" x14ac:dyDescent="0.2">
      <c r="B24" s="193" t="s">
        <v>189</v>
      </c>
      <c r="C24" s="222">
        <v>171</v>
      </c>
      <c r="D24" s="222">
        <v>176</v>
      </c>
      <c r="E24" s="224">
        <v>-5</v>
      </c>
      <c r="F24" s="222">
        <v>165</v>
      </c>
      <c r="G24" s="222">
        <v>208</v>
      </c>
      <c r="H24" s="224">
        <v>-43</v>
      </c>
    </row>
    <row r="25" spans="2:8" s="2" customFormat="1" ht="12" customHeight="1" x14ac:dyDescent="0.2">
      <c r="B25" s="193" t="s">
        <v>190</v>
      </c>
      <c r="C25" s="222">
        <v>55</v>
      </c>
      <c r="D25" s="222">
        <v>55</v>
      </c>
      <c r="E25" s="224">
        <v>0</v>
      </c>
      <c r="F25" s="222">
        <v>72</v>
      </c>
      <c r="G25" s="222">
        <v>55</v>
      </c>
      <c r="H25" s="224">
        <v>17</v>
      </c>
    </row>
    <row r="26" spans="2:8" s="2" customFormat="1" ht="12" customHeight="1" x14ac:dyDescent="0.2">
      <c r="B26" s="193" t="s">
        <v>191</v>
      </c>
      <c r="C26" s="222">
        <v>146</v>
      </c>
      <c r="D26" s="222">
        <v>166</v>
      </c>
      <c r="E26" s="224">
        <v>-20</v>
      </c>
      <c r="F26" s="222">
        <v>230</v>
      </c>
      <c r="G26" s="222">
        <v>188</v>
      </c>
      <c r="H26" s="224">
        <v>42</v>
      </c>
    </row>
    <row r="27" spans="2:8" s="2" customFormat="1" ht="12" customHeight="1" x14ac:dyDescent="0.2">
      <c r="B27" s="193" t="s">
        <v>192</v>
      </c>
      <c r="C27" s="222">
        <v>1076</v>
      </c>
      <c r="D27" s="222">
        <v>867</v>
      </c>
      <c r="E27" s="224">
        <v>209</v>
      </c>
      <c r="F27" s="222">
        <v>1013</v>
      </c>
      <c r="G27" s="222">
        <v>887</v>
      </c>
      <c r="H27" s="224">
        <v>126</v>
      </c>
    </row>
    <row r="28" spans="2:8" s="2" customFormat="1" ht="12" customHeight="1" x14ac:dyDescent="0.2">
      <c r="B28" s="193" t="s">
        <v>193</v>
      </c>
      <c r="C28" s="222">
        <v>118</v>
      </c>
      <c r="D28" s="222">
        <v>125</v>
      </c>
      <c r="E28" s="224">
        <v>-7</v>
      </c>
      <c r="F28" s="222">
        <v>153</v>
      </c>
      <c r="G28" s="222">
        <v>93</v>
      </c>
      <c r="H28" s="224">
        <v>60</v>
      </c>
    </row>
    <row r="29" spans="2:8" s="2" customFormat="1" ht="12" customHeight="1" x14ac:dyDescent="0.2">
      <c r="B29" s="193" t="s">
        <v>194</v>
      </c>
      <c r="C29" s="222">
        <v>546</v>
      </c>
      <c r="D29" s="222">
        <v>473</v>
      </c>
      <c r="E29" s="224">
        <v>73</v>
      </c>
      <c r="F29" s="222">
        <v>567</v>
      </c>
      <c r="G29" s="222">
        <v>475</v>
      </c>
      <c r="H29" s="224">
        <v>92</v>
      </c>
    </row>
    <row r="30" spans="2:8" s="2" customFormat="1" ht="12" customHeight="1" x14ac:dyDescent="0.2">
      <c r="B30" s="193" t="s">
        <v>195</v>
      </c>
      <c r="C30" s="222">
        <v>621</v>
      </c>
      <c r="D30" s="222">
        <v>700</v>
      </c>
      <c r="E30" s="224">
        <v>-79</v>
      </c>
      <c r="F30" s="222">
        <v>706</v>
      </c>
      <c r="G30" s="222">
        <v>733</v>
      </c>
      <c r="H30" s="224">
        <v>-27</v>
      </c>
    </row>
    <row r="31" spans="2:8" s="2" customFormat="1" ht="12" customHeight="1" x14ac:dyDescent="0.2">
      <c r="B31" s="193" t="s">
        <v>196</v>
      </c>
      <c r="C31" s="222">
        <v>138</v>
      </c>
      <c r="D31" s="222">
        <v>139</v>
      </c>
      <c r="E31" s="224">
        <v>-1</v>
      </c>
      <c r="F31" s="222">
        <v>117</v>
      </c>
      <c r="G31" s="222">
        <v>137</v>
      </c>
      <c r="H31" s="224">
        <v>-20</v>
      </c>
    </row>
    <row r="32" spans="2:8" s="2" customFormat="1" ht="12" customHeight="1" x14ac:dyDescent="0.2">
      <c r="B32" s="193" t="s">
        <v>197</v>
      </c>
      <c r="C32" s="222">
        <v>90</v>
      </c>
      <c r="D32" s="222">
        <v>109</v>
      </c>
      <c r="E32" s="224">
        <v>-19</v>
      </c>
      <c r="F32" s="222">
        <v>114</v>
      </c>
      <c r="G32" s="222">
        <v>112</v>
      </c>
      <c r="H32" s="224">
        <v>2</v>
      </c>
    </row>
    <row r="33" spans="2:8" s="2" customFormat="1" ht="12" customHeight="1" x14ac:dyDescent="0.2">
      <c r="B33" s="193" t="s">
        <v>198</v>
      </c>
      <c r="C33" s="222">
        <v>173</v>
      </c>
      <c r="D33" s="222">
        <v>212</v>
      </c>
      <c r="E33" s="224">
        <v>-39</v>
      </c>
      <c r="F33" s="222">
        <v>207</v>
      </c>
      <c r="G33" s="222">
        <v>236</v>
      </c>
      <c r="H33" s="224">
        <v>-29</v>
      </c>
    </row>
    <row r="34" spans="2:8" s="2" customFormat="1" ht="12" customHeight="1" x14ac:dyDescent="0.2">
      <c r="B34" s="193" t="s">
        <v>199</v>
      </c>
      <c r="C34" s="222">
        <v>530</v>
      </c>
      <c r="D34" s="222">
        <v>510</v>
      </c>
      <c r="E34" s="224">
        <v>20</v>
      </c>
      <c r="F34" s="222">
        <v>473</v>
      </c>
      <c r="G34" s="222">
        <v>636</v>
      </c>
      <c r="H34" s="224">
        <v>-163</v>
      </c>
    </row>
    <row r="35" spans="2:8" s="2" customFormat="1" ht="12" customHeight="1" x14ac:dyDescent="0.2">
      <c r="B35" s="193" t="s">
        <v>200</v>
      </c>
      <c r="C35" s="222">
        <v>267</v>
      </c>
      <c r="D35" s="222">
        <v>280</v>
      </c>
      <c r="E35" s="224">
        <v>-13</v>
      </c>
      <c r="F35" s="222">
        <v>294</v>
      </c>
      <c r="G35" s="222">
        <v>285</v>
      </c>
      <c r="H35" s="224">
        <v>9</v>
      </c>
    </row>
    <row r="36" spans="2:8" s="2" customFormat="1" ht="12" customHeight="1" x14ac:dyDescent="0.2">
      <c r="B36" s="193" t="s">
        <v>201</v>
      </c>
      <c r="C36" s="222">
        <v>67</v>
      </c>
      <c r="D36" s="222">
        <v>74</v>
      </c>
      <c r="E36" s="224">
        <v>-7</v>
      </c>
      <c r="F36" s="222">
        <v>55</v>
      </c>
      <c r="G36" s="222">
        <v>83</v>
      </c>
      <c r="H36" s="224">
        <v>-28</v>
      </c>
    </row>
    <row r="37" spans="2:8" s="2" customFormat="1" ht="12" customHeight="1" x14ac:dyDescent="0.2">
      <c r="B37" s="193" t="s">
        <v>202</v>
      </c>
      <c r="C37" s="222">
        <v>43</v>
      </c>
      <c r="D37" s="222">
        <v>31</v>
      </c>
      <c r="E37" s="224">
        <v>12</v>
      </c>
      <c r="F37" s="222">
        <v>40</v>
      </c>
      <c r="G37" s="222">
        <v>28</v>
      </c>
      <c r="H37" s="224">
        <v>12</v>
      </c>
    </row>
    <row r="38" spans="2:8" s="2" customFormat="1" ht="12" customHeight="1" x14ac:dyDescent="0.2">
      <c r="B38" s="193" t="s">
        <v>203</v>
      </c>
      <c r="C38" s="222">
        <v>15</v>
      </c>
      <c r="D38" s="222">
        <v>20</v>
      </c>
      <c r="E38" s="224">
        <v>-5</v>
      </c>
      <c r="F38" s="222">
        <v>42</v>
      </c>
      <c r="G38" s="222">
        <v>20</v>
      </c>
      <c r="H38" s="224">
        <v>22</v>
      </c>
    </row>
    <row r="39" spans="2:8" s="2" customFormat="1" ht="12" customHeight="1" x14ac:dyDescent="0.2">
      <c r="B39" s="193" t="s">
        <v>204</v>
      </c>
      <c r="C39" s="222">
        <v>17</v>
      </c>
      <c r="D39" s="222">
        <v>33</v>
      </c>
      <c r="E39" s="224">
        <v>-16</v>
      </c>
      <c r="F39" s="222">
        <v>27</v>
      </c>
      <c r="G39" s="222">
        <v>24</v>
      </c>
      <c r="H39" s="224">
        <v>3</v>
      </c>
    </row>
    <row r="40" spans="2:8" s="2" customFormat="1" ht="12" customHeight="1" x14ac:dyDescent="0.2">
      <c r="B40" s="193" t="s">
        <v>205</v>
      </c>
      <c r="C40" s="222">
        <v>106</v>
      </c>
      <c r="D40" s="222">
        <v>84</v>
      </c>
      <c r="E40" s="224">
        <v>22</v>
      </c>
      <c r="F40" s="222">
        <v>104</v>
      </c>
      <c r="G40" s="222">
        <v>94</v>
      </c>
      <c r="H40" s="224">
        <v>10</v>
      </c>
    </row>
    <row r="41" spans="2:8" s="2" customFormat="1" ht="12" customHeight="1" x14ac:dyDescent="0.2">
      <c r="B41" s="193" t="s">
        <v>206</v>
      </c>
      <c r="C41" s="222">
        <v>112</v>
      </c>
      <c r="D41" s="222">
        <v>151</v>
      </c>
      <c r="E41" s="224">
        <v>-39</v>
      </c>
      <c r="F41" s="222">
        <v>148</v>
      </c>
      <c r="G41" s="222">
        <v>126</v>
      </c>
      <c r="H41" s="224">
        <v>22</v>
      </c>
    </row>
    <row r="42" spans="2:8" s="2" customFormat="1" ht="12" customHeight="1" x14ac:dyDescent="0.2">
      <c r="B42" s="193" t="s">
        <v>207</v>
      </c>
      <c r="C42" s="222">
        <v>60</v>
      </c>
      <c r="D42" s="222">
        <v>66</v>
      </c>
      <c r="E42" s="224">
        <v>-6</v>
      </c>
      <c r="F42" s="222">
        <v>79</v>
      </c>
      <c r="G42" s="222">
        <v>68</v>
      </c>
      <c r="H42" s="224">
        <v>11</v>
      </c>
    </row>
    <row r="43" spans="2:8" s="2" customFormat="1" ht="12" customHeight="1" x14ac:dyDescent="0.2">
      <c r="B43" s="193" t="s">
        <v>208</v>
      </c>
      <c r="C43" s="222">
        <v>29</v>
      </c>
      <c r="D43" s="222">
        <v>42</v>
      </c>
      <c r="E43" s="224">
        <v>-13</v>
      </c>
      <c r="F43" s="222">
        <v>37</v>
      </c>
      <c r="G43" s="222">
        <v>18</v>
      </c>
      <c r="H43" s="224">
        <v>19</v>
      </c>
    </row>
    <row r="44" spans="2:8" s="2" customFormat="1" ht="12" customHeight="1" x14ac:dyDescent="0.2">
      <c r="B44" s="193" t="s">
        <v>209</v>
      </c>
      <c r="C44" s="222">
        <v>46</v>
      </c>
      <c r="D44" s="222">
        <v>45</v>
      </c>
      <c r="E44" s="224">
        <v>1</v>
      </c>
      <c r="F44" s="222">
        <v>52</v>
      </c>
      <c r="G44" s="222">
        <v>58</v>
      </c>
      <c r="H44" s="224">
        <v>-6</v>
      </c>
    </row>
    <row r="45" spans="2:8" s="2" customFormat="1" ht="12" customHeight="1" x14ac:dyDescent="0.2">
      <c r="B45" s="193" t="s">
        <v>210</v>
      </c>
      <c r="C45" s="222">
        <v>71</v>
      </c>
      <c r="D45" s="222">
        <v>70</v>
      </c>
      <c r="E45" s="224">
        <v>1</v>
      </c>
      <c r="F45" s="222">
        <v>51</v>
      </c>
      <c r="G45" s="222">
        <v>58</v>
      </c>
      <c r="H45" s="224">
        <v>-7</v>
      </c>
    </row>
    <row r="46" spans="2:8" s="2" customFormat="1" ht="12" customHeight="1" x14ac:dyDescent="0.2">
      <c r="B46" s="193" t="s">
        <v>211</v>
      </c>
      <c r="C46" s="222">
        <v>34</v>
      </c>
      <c r="D46" s="222">
        <v>17</v>
      </c>
      <c r="E46" s="224">
        <v>17</v>
      </c>
      <c r="F46" s="222">
        <v>34</v>
      </c>
      <c r="G46" s="222">
        <v>30</v>
      </c>
      <c r="H46" s="224">
        <v>4</v>
      </c>
    </row>
    <row r="47" spans="2:8" s="2" customFormat="1" ht="12" customHeight="1" x14ac:dyDescent="0.2">
      <c r="B47" s="193" t="s">
        <v>212</v>
      </c>
      <c r="C47" s="222">
        <v>292</v>
      </c>
      <c r="D47" s="222">
        <v>305</v>
      </c>
      <c r="E47" s="224">
        <v>-13</v>
      </c>
      <c r="F47" s="222">
        <v>302</v>
      </c>
      <c r="G47" s="222">
        <v>298</v>
      </c>
      <c r="H47" s="224">
        <v>4</v>
      </c>
    </row>
    <row r="48" spans="2:8" s="2" customFormat="1" ht="12" customHeight="1" x14ac:dyDescent="0.2">
      <c r="B48" s="193" t="s">
        <v>213</v>
      </c>
      <c r="C48" s="222">
        <v>49</v>
      </c>
      <c r="D48" s="222">
        <v>42</v>
      </c>
      <c r="E48" s="224">
        <v>7</v>
      </c>
      <c r="F48" s="222">
        <v>55</v>
      </c>
      <c r="G48" s="222">
        <v>33</v>
      </c>
      <c r="H48" s="224">
        <v>22</v>
      </c>
    </row>
    <row r="49" spans="2:8" s="2" customFormat="1" ht="12" customHeight="1" x14ac:dyDescent="0.2">
      <c r="B49" s="193" t="s">
        <v>214</v>
      </c>
      <c r="C49" s="222">
        <v>63</v>
      </c>
      <c r="D49" s="222">
        <v>54</v>
      </c>
      <c r="E49" s="224">
        <v>9</v>
      </c>
      <c r="F49" s="222">
        <v>51</v>
      </c>
      <c r="G49" s="222">
        <v>78</v>
      </c>
      <c r="H49" s="224">
        <v>-27</v>
      </c>
    </row>
    <row r="50" spans="2:8" s="2" customFormat="1" ht="12" customHeight="1" x14ac:dyDescent="0.2">
      <c r="B50" s="193" t="s">
        <v>215</v>
      </c>
      <c r="C50" s="222">
        <v>97</v>
      </c>
      <c r="D50" s="222">
        <v>94</v>
      </c>
      <c r="E50" s="224">
        <v>3</v>
      </c>
      <c r="F50" s="222">
        <v>107</v>
      </c>
      <c r="G50" s="222">
        <v>95</v>
      </c>
      <c r="H50" s="224">
        <v>12</v>
      </c>
    </row>
    <row r="51" spans="2:8" s="2" customFormat="1" ht="12" customHeight="1" x14ac:dyDescent="0.2">
      <c r="B51" s="193" t="s">
        <v>216</v>
      </c>
      <c r="C51" s="222">
        <v>53</v>
      </c>
      <c r="D51" s="222">
        <v>38</v>
      </c>
      <c r="E51" s="224">
        <v>15</v>
      </c>
      <c r="F51" s="222">
        <v>61</v>
      </c>
      <c r="G51" s="222">
        <v>75</v>
      </c>
      <c r="H51" s="224">
        <v>-14</v>
      </c>
    </row>
    <row r="52" spans="2:8" s="2" customFormat="1" ht="12" customHeight="1" x14ac:dyDescent="0.2">
      <c r="B52" s="193" t="s">
        <v>217</v>
      </c>
      <c r="C52" s="222">
        <v>57</v>
      </c>
      <c r="D52" s="222">
        <v>66</v>
      </c>
      <c r="E52" s="224">
        <v>-9</v>
      </c>
      <c r="F52" s="222">
        <v>71</v>
      </c>
      <c r="G52" s="222">
        <v>49</v>
      </c>
      <c r="H52" s="224">
        <v>22</v>
      </c>
    </row>
    <row r="53" spans="2:8" s="2" customFormat="1" ht="12" customHeight="1" x14ac:dyDescent="0.2">
      <c r="B53" s="193" t="s">
        <v>218</v>
      </c>
      <c r="C53" s="222">
        <v>88</v>
      </c>
      <c r="D53" s="222">
        <v>73</v>
      </c>
      <c r="E53" s="224">
        <v>15</v>
      </c>
      <c r="F53" s="222">
        <v>90</v>
      </c>
      <c r="G53" s="222">
        <v>71</v>
      </c>
      <c r="H53" s="224">
        <v>19</v>
      </c>
    </row>
    <row r="54" spans="2:8" s="2" customFormat="1" ht="12" customHeight="1" x14ac:dyDescent="0.2">
      <c r="B54" s="193" t="s">
        <v>219</v>
      </c>
      <c r="C54" s="222">
        <v>164</v>
      </c>
      <c r="D54" s="222">
        <v>184</v>
      </c>
      <c r="E54" s="224">
        <v>-20</v>
      </c>
      <c r="F54" s="222">
        <v>198</v>
      </c>
      <c r="G54" s="222">
        <v>138</v>
      </c>
      <c r="H54" s="224">
        <v>60</v>
      </c>
    </row>
    <row r="55" spans="2:8" s="2" customFormat="1" ht="12" customHeight="1" x14ac:dyDescent="0.2">
      <c r="B55" s="207"/>
      <c r="C55" s="228"/>
      <c r="D55" s="228"/>
      <c r="E55" s="228"/>
      <c r="F55" s="228"/>
      <c r="G55" s="228"/>
      <c r="H55" s="228"/>
    </row>
    <row r="56" spans="2:8" s="2" customFormat="1" ht="12" customHeight="1" x14ac:dyDescent="0.2">
      <c r="B56" s="108" t="s">
        <v>235</v>
      </c>
      <c r="C56" s="228"/>
      <c r="D56" s="228"/>
      <c r="E56" s="228"/>
      <c r="F56" s="228"/>
      <c r="G56" s="228"/>
      <c r="H56" s="228"/>
    </row>
    <row r="57" spans="2:8" s="2" customFormat="1" ht="12" customHeight="1" x14ac:dyDescent="0.2">
      <c r="B57" s="108"/>
      <c r="C57" s="228"/>
      <c r="D57" s="228"/>
      <c r="E57" s="228"/>
      <c r="F57" s="228"/>
      <c r="G57" s="228"/>
      <c r="H57" s="228"/>
    </row>
  </sheetData>
  <mergeCells count="9">
    <mergeCell ref="B3:B5"/>
    <mergeCell ref="C3:E3"/>
    <mergeCell ref="F3:H3"/>
    <mergeCell ref="C4:C5"/>
    <mergeCell ref="D4:D5"/>
    <mergeCell ref="E4:E5"/>
    <mergeCell ref="F4:F5"/>
    <mergeCell ref="G4:G5"/>
    <mergeCell ref="H4:H5"/>
  </mergeCells>
  <phoneticPr fontId="4"/>
  <pageMargins left="0.74803149606299213" right="0.35433070866141736" top="1.1811023622047245" bottom="0.98425196850393704" header="0.51181102362204722" footer="0.51181102362204722"/>
  <pageSetup paperSize="9" orientation="portrait" r:id="rId1"/>
  <headerFooter alignWithMargins="0">
    <oddHeader>&amp;L&amp;F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A2EF-F827-44EE-8E5A-6C4BE3B96FC4}">
  <sheetPr>
    <pageSetUpPr fitToPage="1"/>
  </sheetPr>
  <dimension ref="B1:P24"/>
  <sheetViews>
    <sheetView zoomScaleNormal="100" zoomScaleSheetLayoutView="100" workbookViewId="0"/>
  </sheetViews>
  <sheetFormatPr defaultRowHeight="13" x14ac:dyDescent="0.2"/>
  <cols>
    <col min="1" max="2" width="2.6328125" style="65" customWidth="1"/>
    <col min="3" max="3" width="19.08984375" style="65" customWidth="1"/>
    <col min="4" max="4" width="9.7265625" style="65" bestFit="1" customWidth="1"/>
    <col min="5" max="5" width="6.36328125" style="65" bestFit="1" customWidth="1"/>
    <col min="6" max="6" width="6.7265625" style="65" bestFit="1" customWidth="1"/>
    <col min="7" max="8" width="8.6328125" style="65" bestFit="1" customWidth="1"/>
    <col min="9" max="9" width="6.90625" style="65" bestFit="1" customWidth="1"/>
    <col min="10" max="10" width="7.08984375" style="65" bestFit="1" customWidth="1"/>
    <col min="11" max="11" width="7.26953125" style="65" bestFit="1" customWidth="1"/>
    <col min="12" max="12" width="6.7265625" style="65" bestFit="1" customWidth="1"/>
    <col min="13" max="13" width="6.6328125" style="65" bestFit="1" customWidth="1"/>
    <col min="14" max="15" width="6.7265625" style="65" bestFit="1" customWidth="1"/>
    <col min="16" max="16" width="6.90625" style="65" bestFit="1" customWidth="1"/>
    <col min="17" max="256" width="8.7265625" style="65"/>
    <col min="257" max="258" width="2.6328125" style="65" customWidth="1"/>
    <col min="259" max="259" width="19.08984375" style="65" customWidth="1"/>
    <col min="260" max="260" width="9.7265625" style="65" bestFit="1" customWidth="1"/>
    <col min="261" max="261" width="6.36328125" style="65" bestFit="1" customWidth="1"/>
    <col min="262" max="262" width="6.7265625" style="65" bestFit="1" customWidth="1"/>
    <col min="263" max="264" width="8.6328125" style="65" bestFit="1" customWidth="1"/>
    <col min="265" max="265" width="6.90625" style="65" bestFit="1" customWidth="1"/>
    <col min="266" max="266" width="7.08984375" style="65" bestFit="1" customWidth="1"/>
    <col min="267" max="267" width="7.26953125" style="65" bestFit="1" customWidth="1"/>
    <col min="268" max="268" width="6.7265625" style="65" bestFit="1" customWidth="1"/>
    <col min="269" max="269" width="6.6328125" style="65" bestFit="1" customWidth="1"/>
    <col min="270" max="271" width="6.7265625" style="65" bestFit="1" customWidth="1"/>
    <col min="272" max="272" width="6.90625" style="65" bestFit="1" customWidth="1"/>
    <col min="273" max="512" width="8.7265625" style="65"/>
    <col min="513" max="514" width="2.6328125" style="65" customWidth="1"/>
    <col min="515" max="515" width="19.08984375" style="65" customWidth="1"/>
    <col min="516" max="516" width="9.7265625" style="65" bestFit="1" customWidth="1"/>
    <col min="517" max="517" width="6.36328125" style="65" bestFit="1" customWidth="1"/>
    <col min="518" max="518" width="6.7265625" style="65" bestFit="1" customWidth="1"/>
    <col min="519" max="520" width="8.6328125" style="65" bestFit="1" customWidth="1"/>
    <col min="521" max="521" width="6.90625" style="65" bestFit="1" customWidth="1"/>
    <col min="522" max="522" width="7.08984375" style="65" bestFit="1" customWidth="1"/>
    <col min="523" max="523" width="7.26953125" style="65" bestFit="1" customWidth="1"/>
    <col min="524" max="524" width="6.7265625" style="65" bestFit="1" customWidth="1"/>
    <col min="525" max="525" width="6.6328125" style="65" bestFit="1" customWidth="1"/>
    <col min="526" max="527" width="6.7265625" style="65" bestFit="1" customWidth="1"/>
    <col min="528" max="528" width="6.90625" style="65" bestFit="1" customWidth="1"/>
    <col min="529" max="768" width="8.7265625" style="65"/>
    <col min="769" max="770" width="2.6328125" style="65" customWidth="1"/>
    <col min="771" max="771" width="19.08984375" style="65" customWidth="1"/>
    <col min="772" max="772" width="9.7265625" style="65" bestFit="1" customWidth="1"/>
    <col min="773" max="773" width="6.36328125" style="65" bestFit="1" customWidth="1"/>
    <col min="774" max="774" width="6.7265625" style="65" bestFit="1" customWidth="1"/>
    <col min="775" max="776" width="8.6328125" style="65" bestFit="1" customWidth="1"/>
    <col min="777" max="777" width="6.90625" style="65" bestFit="1" customWidth="1"/>
    <col min="778" max="778" width="7.08984375" style="65" bestFit="1" customWidth="1"/>
    <col min="779" max="779" width="7.26953125" style="65" bestFit="1" customWidth="1"/>
    <col min="780" max="780" width="6.7265625" style="65" bestFit="1" customWidth="1"/>
    <col min="781" max="781" width="6.6328125" style="65" bestFit="1" customWidth="1"/>
    <col min="782" max="783" width="6.7265625" style="65" bestFit="1" customWidth="1"/>
    <col min="784" max="784" width="6.90625" style="65" bestFit="1" customWidth="1"/>
    <col min="785" max="1024" width="8.7265625" style="65"/>
    <col min="1025" max="1026" width="2.6328125" style="65" customWidth="1"/>
    <col min="1027" max="1027" width="19.08984375" style="65" customWidth="1"/>
    <col min="1028" max="1028" width="9.7265625" style="65" bestFit="1" customWidth="1"/>
    <col min="1029" max="1029" width="6.36328125" style="65" bestFit="1" customWidth="1"/>
    <col min="1030" max="1030" width="6.7265625" style="65" bestFit="1" customWidth="1"/>
    <col min="1031" max="1032" width="8.6328125" style="65" bestFit="1" customWidth="1"/>
    <col min="1033" max="1033" width="6.90625" style="65" bestFit="1" customWidth="1"/>
    <col min="1034" max="1034" width="7.08984375" style="65" bestFit="1" customWidth="1"/>
    <col min="1035" max="1035" width="7.26953125" style="65" bestFit="1" customWidth="1"/>
    <col min="1036" max="1036" width="6.7265625" style="65" bestFit="1" customWidth="1"/>
    <col min="1037" max="1037" width="6.6328125" style="65" bestFit="1" customWidth="1"/>
    <col min="1038" max="1039" width="6.7265625" style="65" bestFit="1" customWidth="1"/>
    <col min="1040" max="1040" width="6.90625" style="65" bestFit="1" customWidth="1"/>
    <col min="1041" max="1280" width="8.7265625" style="65"/>
    <col min="1281" max="1282" width="2.6328125" style="65" customWidth="1"/>
    <col min="1283" max="1283" width="19.08984375" style="65" customWidth="1"/>
    <col min="1284" max="1284" width="9.7265625" style="65" bestFit="1" customWidth="1"/>
    <col min="1285" max="1285" width="6.36328125" style="65" bestFit="1" customWidth="1"/>
    <col min="1286" max="1286" width="6.7265625" style="65" bestFit="1" customWidth="1"/>
    <col min="1287" max="1288" width="8.6328125" style="65" bestFit="1" customWidth="1"/>
    <col min="1289" max="1289" width="6.90625" style="65" bestFit="1" customWidth="1"/>
    <col min="1290" max="1290" width="7.08984375" style="65" bestFit="1" customWidth="1"/>
    <col min="1291" max="1291" width="7.26953125" style="65" bestFit="1" customWidth="1"/>
    <col min="1292" max="1292" width="6.7265625" style="65" bestFit="1" customWidth="1"/>
    <col min="1293" max="1293" width="6.6328125" style="65" bestFit="1" customWidth="1"/>
    <col min="1294" max="1295" width="6.7265625" style="65" bestFit="1" customWidth="1"/>
    <col min="1296" max="1296" width="6.90625" style="65" bestFit="1" customWidth="1"/>
    <col min="1297" max="1536" width="8.7265625" style="65"/>
    <col min="1537" max="1538" width="2.6328125" style="65" customWidth="1"/>
    <col min="1539" max="1539" width="19.08984375" style="65" customWidth="1"/>
    <col min="1540" max="1540" width="9.7265625" style="65" bestFit="1" customWidth="1"/>
    <col min="1541" max="1541" width="6.36328125" style="65" bestFit="1" customWidth="1"/>
    <col min="1542" max="1542" width="6.7265625" style="65" bestFit="1" customWidth="1"/>
    <col min="1543" max="1544" width="8.6328125" style="65" bestFit="1" customWidth="1"/>
    <col min="1545" max="1545" width="6.90625" style="65" bestFit="1" customWidth="1"/>
    <col min="1546" max="1546" width="7.08984375" style="65" bestFit="1" customWidth="1"/>
    <col min="1547" max="1547" width="7.26953125" style="65" bestFit="1" customWidth="1"/>
    <col min="1548" max="1548" width="6.7265625" style="65" bestFit="1" customWidth="1"/>
    <col min="1549" max="1549" width="6.6328125" style="65" bestFit="1" customWidth="1"/>
    <col min="1550" max="1551" width="6.7265625" style="65" bestFit="1" customWidth="1"/>
    <col min="1552" max="1552" width="6.90625" style="65" bestFit="1" customWidth="1"/>
    <col min="1553" max="1792" width="8.7265625" style="65"/>
    <col min="1793" max="1794" width="2.6328125" style="65" customWidth="1"/>
    <col min="1795" max="1795" width="19.08984375" style="65" customWidth="1"/>
    <col min="1796" max="1796" width="9.7265625" style="65" bestFit="1" customWidth="1"/>
    <col min="1797" max="1797" width="6.36328125" style="65" bestFit="1" customWidth="1"/>
    <col min="1798" max="1798" width="6.7265625" style="65" bestFit="1" customWidth="1"/>
    <col min="1799" max="1800" width="8.6328125" style="65" bestFit="1" customWidth="1"/>
    <col min="1801" max="1801" width="6.90625" style="65" bestFit="1" customWidth="1"/>
    <col min="1802" max="1802" width="7.08984375" style="65" bestFit="1" customWidth="1"/>
    <col min="1803" max="1803" width="7.26953125" style="65" bestFit="1" customWidth="1"/>
    <col min="1804" max="1804" width="6.7265625" style="65" bestFit="1" customWidth="1"/>
    <col min="1805" max="1805" width="6.6328125" style="65" bestFit="1" customWidth="1"/>
    <col min="1806" max="1807" width="6.7265625" style="65" bestFit="1" customWidth="1"/>
    <col min="1808" max="1808" width="6.90625" style="65" bestFit="1" customWidth="1"/>
    <col min="1809" max="2048" width="8.7265625" style="65"/>
    <col min="2049" max="2050" width="2.6328125" style="65" customWidth="1"/>
    <col min="2051" max="2051" width="19.08984375" style="65" customWidth="1"/>
    <col min="2052" max="2052" width="9.7265625" style="65" bestFit="1" customWidth="1"/>
    <col min="2053" max="2053" width="6.36328125" style="65" bestFit="1" customWidth="1"/>
    <col min="2054" max="2054" width="6.7265625" style="65" bestFit="1" customWidth="1"/>
    <col min="2055" max="2056" width="8.6328125" style="65" bestFit="1" customWidth="1"/>
    <col min="2057" max="2057" width="6.90625" style="65" bestFit="1" customWidth="1"/>
    <col min="2058" max="2058" width="7.08984375" style="65" bestFit="1" customWidth="1"/>
    <col min="2059" max="2059" width="7.26953125" style="65" bestFit="1" customWidth="1"/>
    <col min="2060" max="2060" width="6.7265625" style="65" bestFit="1" customWidth="1"/>
    <col min="2061" max="2061" width="6.6328125" style="65" bestFit="1" customWidth="1"/>
    <col min="2062" max="2063" width="6.7265625" style="65" bestFit="1" customWidth="1"/>
    <col min="2064" max="2064" width="6.90625" style="65" bestFit="1" customWidth="1"/>
    <col min="2065" max="2304" width="8.7265625" style="65"/>
    <col min="2305" max="2306" width="2.6328125" style="65" customWidth="1"/>
    <col min="2307" max="2307" width="19.08984375" style="65" customWidth="1"/>
    <col min="2308" max="2308" width="9.7265625" style="65" bestFit="1" customWidth="1"/>
    <col min="2309" max="2309" width="6.36328125" style="65" bestFit="1" customWidth="1"/>
    <col min="2310" max="2310" width="6.7265625" style="65" bestFit="1" customWidth="1"/>
    <col min="2311" max="2312" width="8.6328125" style="65" bestFit="1" customWidth="1"/>
    <col min="2313" max="2313" width="6.90625" style="65" bestFit="1" customWidth="1"/>
    <col min="2314" max="2314" width="7.08984375" style="65" bestFit="1" customWidth="1"/>
    <col min="2315" max="2315" width="7.26953125" style="65" bestFit="1" customWidth="1"/>
    <col min="2316" max="2316" width="6.7265625" style="65" bestFit="1" customWidth="1"/>
    <col min="2317" max="2317" width="6.6328125" style="65" bestFit="1" customWidth="1"/>
    <col min="2318" max="2319" width="6.7265625" style="65" bestFit="1" customWidth="1"/>
    <col min="2320" max="2320" width="6.90625" style="65" bestFit="1" customWidth="1"/>
    <col min="2321" max="2560" width="8.7265625" style="65"/>
    <col min="2561" max="2562" width="2.6328125" style="65" customWidth="1"/>
    <col min="2563" max="2563" width="19.08984375" style="65" customWidth="1"/>
    <col min="2564" max="2564" width="9.7265625" style="65" bestFit="1" customWidth="1"/>
    <col min="2565" max="2565" width="6.36328125" style="65" bestFit="1" customWidth="1"/>
    <col min="2566" max="2566" width="6.7265625" style="65" bestFit="1" customWidth="1"/>
    <col min="2567" max="2568" width="8.6328125" style="65" bestFit="1" customWidth="1"/>
    <col min="2569" max="2569" width="6.90625" style="65" bestFit="1" customWidth="1"/>
    <col min="2570" max="2570" width="7.08984375" style="65" bestFit="1" customWidth="1"/>
    <col min="2571" max="2571" width="7.26953125" style="65" bestFit="1" customWidth="1"/>
    <col min="2572" max="2572" width="6.7265625" style="65" bestFit="1" customWidth="1"/>
    <col min="2573" max="2573" width="6.6328125" style="65" bestFit="1" customWidth="1"/>
    <col min="2574" max="2575" width="6.7265625" style="65" bestFit="1" customWidth="1"/>
    <col min="2576" max="2576" width="6.90625" style="65" bestFit="1" customWidth="1"/>
    <col min="2577" max="2816" width="8.7265625" style="65"/>
    <col min="2817" max="2818" width="2.6328125" style="65" customWidth="1"/>
    <col min="2819" max="2819" width="19.08984375" style="65" customWidth="1"/>
    <col min="2820" max="2820" width="9.7265625" style="65" bestFit="1" customWidth="1"/>
    <col min="2821" max="2821" width="6.36328125" style="65" bestFit="1" customWidth="1"/>
    <col min="2822" max="2822" width="6.7265625" style="65" bestFit="1" customWidth="1"/>
    <col min="2823" max="2824" width="8.6328125" style="65" bestFit="1" customWidth="1"/>
    <col min="2825" max="2825" width="6.90625" style="65" bestFit="1" customWidth="1"/>
    <col min="2826" max="2826" width="7.08984375" style="65" bestFit="1" customWidth="1"/>
    <col min="2827" max="2827" width="7.26953125" style="65" bestFit="1" customWidth="1"/>
    <col min="2828" max="2828" width="6.7265625" style="65" bestFit="1" customWidth="1"/>
    <col min="2829" max="2829" width="6.6328125" style="65" bestFit="1" customWidth="1"/>
    <col min="2830" max="2831" width="6.7265625" style="65" bestFit="1" customWidth="1"/>
    <col min="2832" max="2832" width="6.90625" style="65" bestFit="1" customWidth="1"/>
    <col min="2833" max="3072" width="8.7265625" style="65"/>
    <col min="3073" max="3074" width="2.6328125" style="65" customWidth="1"/>
    <col min="3075" max="3075" width="19.08984375" style="65" customWidth="1"/>
    <col min="3076" max="3076" width="9.7265625" style="65" bestFit="1" customWidth="1"/>
    <col min="3077" max="3077" width="6.36328125" style="65" bestFit="1" customWidth="1"/>
    <col min="3078" max="3078" width="6.7265625" style="65" bestFit="1" customWidth="1"/>
    <col min="3079" max="3080" width="8.6328125" style="65" bestFit="1" customWidth="1"/>
    <col min="3081" max="3081" width="6.90625" style="65" bestFit="1" customWidth="1"/>
    <col min="3082" max="3082" width="7.08984375" style="65" bestFit="1" customWidth="1"/>
    <col min="3083" max="3083" width="7.26953125" style="65" bestFit="1" customWidth="1"/>
    <col min="3084" max="3084" width="6.7265625" style="65" bestFit="1" customWidth="1"/>
    <col min="3085" max="3085" width="6.6328125" style="65" bestFit="1" customWidth="1"/>
    <col min="3086" max="3087" width="6.7265625" style="65" bestFit="1" customWidth="1"/>
    <col min="3088" max="3088" width="6.90625" style="65" bestFit="1" customWidth="1"/>
    <col min="3089" max="3328" width="8.7265625" style="65"/>
    <col min="3329" max="3330" width="2.6328125" style="65" customWidth="1"/>
    <col min="3331" max="3331" width="19.08984375" style="65" customWidth="1"/>
    <col min="3332" max="3332" width="9.7265625" style="65" bestFit="1" customWidth="1"/>
    <col min="3333" max="3333" width="6.36328125" style="65" bestFit="1" customWidth="1"/>
    <col min="3334" max="3334" width="6.7265625" style="65" bestFit="1" customWidth="1"/>
    <col min="3335" max="3336" width="8.6328125" style="65" bestFit="1" customWidth="1"/>
    <col min="3337" max="3337" width="6.90625" style="65" bestFit="1" customWidth="1"/>
    <col min="3338" max="3338" width="7.08984375" style="65" bestFit="1" customWidth="1"/>
    <col min="3339" max="3339" width="7.26953125" style="65" bestFit="1" customWidth="1"/>
    <col min="3340" max="3340" width="6.7265625" style="65" bestFit="1" customWidth="1"/>
    <col min="3341" max="3341" width="6.6328125" style="65" bestFit="1" customWidth="1"/>
    <col min="3342" max="3343" width="6.7265625" style="65" bestFit="1" customWidth="1"/>
    <col min="3344" max="3344" width="6.90625" style="65" bestFit="1" customWidth="1"/>
    <col min="3345" max="3584" width="8.7265625" style="65"/>
    <col min="3585" max="3586" width="2.6328125" style="65" customWidth="1"/>
    <col min="3587" max="3587" width="19.08984375" style="65" customWidth="1"/>
    <col min="3588" max="3588" width="9.7265625" style="65" bestFit="1" customWidth="1"/>
    <col min="3589" max="3589" width="6.36328125" style="65" bestFit="1" customWidth="1"/>
    <col min="3590" max="3590" width="6.7265625" style="65" bestFit="1" customWidth="1"/>
    <col min="3591" max="3592" width="8.6328125" style="65" bestFit="1" customWidth="1"/>
    <col min="3593" max="3593" width="6.90625" style="65" bestFit="1" customWidth="1"/>
    <col min="3594" max="3594" width="7.08984375" style="65" bestFit="1" customWidth="1"/>
    <col min="3595" max="3595" width="7.26953125" style="65" bestFit="1" customWidth="1"/>
    <col min="3596" max="3596" width="6.7265625" style="65" bestFit="1" customWidth="1"/>
    <col min="3597" max="3597" width="6.6328125" style="65" bestFit="1" customWidth="1"/>
    <col min="3598" max="3599" width="6.7265625" style="65" bestFit="1" customWidth="1"/>
    <col min="3600" max="3600" width="6.90625" style="65" bestFit="1" customWidth="1"/>
    <col min="3601" max="3840" width="8.7265625" style="65"/>
    <col min="3841" max="3842" width="2.6328125" style="65" customWidth="1"/>
    <col min="3843" max="3843" width="19.08984375" style="65" customWidth="1"/>
    <col min="3844" max="3844" width="9.7265625" style="65" bestFit="1" customWidth="1"/>
    <col min="3845" max="3845" width="6.36328125" style="65" bestFit="1" customWidth="1"/>
    <col min="3846" max="3846" width="6.7265625" style="65" bestFit="1" customWidth="1"/>
    <col min="3847" max="3848" width="8.6328125" style="65" bestFit="1" customWidth="1"/>
    <col min="3849" max="3849" width="6.90625" style="65" bestFit="1" customWidth="1"/>
    <col min="3850" max="3850" width="7.08984375" style="65" bestFit="1" customWidth="1"/>
    <col min="3851" max="3851" width="7.26953125" style="65" bestFit="1" customWidth="1"/>
    <col min="3852" max="3852" width="6.7265625" style="65" bestFit="1" customWidth="1"/>
    <col min="3853" max="3853" width="6.6328125" style="65" bestFit="1" customWidth="1"/>
    <col min="3854" max="3855" width="6.7265625" style="65" bestFit="1" customWidth="1"/>
    <col min="3856" max="3856" width="6.90625" style="65" bestFit="1" customWidth="1"/>
    <col min="3857" max="4096" width="8.7265625" style="65"/>
    <col min="4097" max="4098" width="2.6328125" style="65" customWidth="1"/>
    <col min="4099" max="4099" width="19.08984375" style="65" customWidth="1"/>
    <col min="4100" max="4100" width="9.7265625" style="65" bestFit="1" customWidth="1"/>
    <col min="4101" max="4101" width="6.36328125" style="65" bestFit="1" customWidth="1"/>
    <col min="4102" max="4102" width="6.7265625" style="65" bestFit="1" customWidth="1"/>
    <col min="4103" max="4104" width="8.6328125" style="65" bestFit="1" customWidth="1"/>
    <col min="4105" max="4105" width="6.90625" style="65" bestFit="1" customWidth="1"/>
    <col min="4106" max="4106" width="7.08984375" style="65" bestFit="1" customWidth="1"/>
    <col min="4107" max="4107" width="7.26953125" style="65" bestFit="1" customWidth="1"/>
    <col min="4108" max="4108" width="6.7265625" style="65" bestFit="1" customWidth="1"/>
    <col min="4109" max="4109" width="6.6328125" style="65" bestFit="1" customWidth="1"/>
    <col min="4110" max="4111" width="6.7265625" style="65" bestFit="1" customWidth="1"/>
    <col min="4112" max="4112" width="6.90625" style="65" bestFit="1" customWidth="1"/>
    <col min="4113" max="4352" width="8.7265625" style="65"/>
    <col min="4353" max="4354" width="2.6328125" style="65" customWidth="1"/>
    <col min="4355" max="4355" width="19.08984375" style="65" customWidth="1"/>
    <col min="4356" max="4356" width="9.7265625" style="65" bestFit="1" customWidth="1"/>
    <col min="4357" max="4357" width="6.36328125" style="65" bestFit="1" customWidth="1"/>
    <col min="4358" max="4358" width="6.7265625" style="65" bestFit="1" customWidth="1"/>
    <col min="4359" max="4360" width="8.6328125" style="65" bestFit="1" customWidth="1"/>
    <col min="4361" max="4361" width="6.90625" style="65" bestFit="1" customWidth="1"/>
    <col min="4362" max="4362" width="7.08984375" style="65" bestFit="1" customWidth="1"/>
    <col min="4363" max="4363" width="7.26953125" style="65" bestFit="1" customWidth="1"/>
    <col min="4364" max="4364" width="6.7265625" style="65" bestFit="1" customWidth="1"/>
    <col min="4365" max="4365" width="6.6328125" style="65" bestFit="1" customWidth="1"/>
    <col min="4366" max="4367" width="6.7265625" style="65" bestFit="1" customWidth="1"/>
    <col min="4368" max="4368" width="6.90625" style="65" bestFit="1" customWidth="1"/>
    <col min="4369" max="4608" width="8.7265625" style="65"/>
    <col min="4609" max="4610" width="2.6328125" style="65" customWidth="1"/>
    <col min="4611" max="4611" width="19.08984375" style="65" customWidth="1"/>
    <col min="4612" max="4612" width="9.7265625" style="65" bestFit="1" customWidth="1"/>
    <col min="4613" max="4613" width="6.36328125" style="65" bestFit="1" customWidth="1"/>
    <col min="4614" max="4614" width="6.7265625" style="65" bestFit="1" customWidth="1"/>
    <col min="4615" max="4616" width="8.6328125" style="65" bestFit="1" customWidth="1"/>
    <col min="4617" max="4617" width="6.90625" style="65" bestFit="1" customWidth="1"/>
    <col min="4618" max="4618" width="7.08984375" style="65" bestFit="1" customWidth="1"/>
    <col min="4619" max="4619" width="7.26953125" style="65" bestFit="1" customWidth="1"/>
    <col min="4620" max="4620" width="6.7265625" style="65" bestFit="1" customWidth="1"/>
    <col min="4621" max="4621" width="6.6328125" style="65" bestFit="1" customWidth="1"/>
    <col min="4622" max="4623" width="6.7265625" style="65" bestFit="1" customWidth="1"/>
    <col min="4624" max="4624" width="6.90625" style="65" bestFit="1" customWidth="1"/>
    <col min="4625" max="4864" width="8.7265625" style="65"/>
    <col min="4865" max="4866" width="2.6328125" style="65" customWidth="1"/>
    <col min="4867" max="4867" width="19.08984375" style="65" customWidth="1"/>
    <col min="4868" max="4868" width="9.7265625" style="65" bestFit="1" customWidth="1"/>
    <col min="4869" max="4869" width="6.36328125" style="65" bestFit="1" customWidth="1"/>
    <col min="4870" max="4870" width="6.7265625" style="65" bestFit="1" customWidth="1"/>
    <col min="4871" max="4872" width="8.6328125" style="65" bestFit="1" customWidth="1"/>
    <col min="4873" max="4873" width="6.90625" style="65" bestFit="1" customWidth="1"/>
    <col min="4874" max="4874" width="7.08984375" style="65" bestFit="1" customWidth="1"/>
    <col min="4875" max="4875" width="7.26953125" style="65" bestFit="1" customWidth="1"/>
    <col min="4876" max="4876" width="6.7265625" style="65" bestFit="1" customWidth="1"/>
    <col min="4877" max="4877" width="6.6328125" style="65" bestFit="1" customWidth="1"/>
    <col min="4878" max="4879" width="6.7265625" style="65" bestFit="1" customWidth="1"/>
    <col min="4880" max="4880" width="6.90625" style="65" bestFit="1" customWidth="1"/>
    <col min="4881" max="5120" width="8.7265625" style="65"/>
    <col min="5121" max="5122" width="2.6328125" style="65" customWidth="1"/>
    <col min="5123" max="5123" width="19.08984375" style="65" customWidth="1"/>
    <col min="5124" max="5124" width="9.7265625" style="65" bestFit="1" customWidth="1"/>
    <col min="5125" max="5125" width="6.36328125" style="65" bestFit="1" customWidth="1"/>
    <col min="5126" max="5126" width="6.7265625" style="65" bestFit="1" customWidth="1"/>
    <col min="5127" max="5128" width="8.6328125" style="65" bestFit="1" customWidth="1"/>
    <col min="5129" max="5129" width="6.90625" style="65" bestFit="1" customWidth="1"/>
    <col min="5130" max="5130" width="7.08984375" style="65" bestFit="1" customWidth="1"/>
    <col min="5131" max="5131" width="7.26953125" style="65" bestFit="1" customWidth="1"/>
    <col min="5132" max="5132" width="6.7265625" style="65" bestFit="1" customWidth="1"/>
    <col min="5133" max="5133" width="6.6328125" style="65" bestFit="1" customWidth="1"/>
    <col min="5134" max="5135" width="6.7265625" style="65" bestFit="1" customWidth="1"/>
    <col min="5136" max="5136" width="6.90625" style="65" bestFit="1" customWidth="1"/>
    <col min="5137" max="5376" width="8.7265625" style="65"/>
    <col min="5377" max="5378" width="2.6328125" style="65" customWidth="1"/>
    <col min="5379" max="5379" width="19.08984375" style="65" customWidth="1"/>
    <col min="5380" max="5380" width="9.7265625" style="65" bestFit="1" customWidth="1"/>
    <col min="5381" max="5381" width="6.36328125" style="65" bestFit="1" customWidth="1"/>
    <col min="5382" max="5382" width="6.7265625" style="65" bestFit="1" customWidth="1"/>
    <col min="5383" max="5384" width="8.6328125" style="65" bestFit="1" customWidth="1"/>
    <col min="5385" max="5385" width="6.90625" style="65" bestFit="1" customWidth="1"/>
    <col min="5386" max="5386" width="7.08984375" style="65" bestFit="1" customWidth="1"/>
    <col min="5387" max="5387" width="7.26953125" style="65" bestFit="1" customWidth="1"/>
    <col min="5388" max="5388" width="6.7265625" style="65" bestFit="1" customWidth="1"/>
    <col min="5389" max="5389" width="6.6328125" style="65" bestFit="1" customWidth="1"/>
    <col min="5390" max="5391" width="6.7265625" style="65" bestFit="1" customWidth="1"/>
    <col min="5392" max="5392" width="6.90625" style="65" bestFit="1" customWidth="1"/>
    <col min="5393" max="5632" width="8.7265625" style="65"/>
    <col min="5633" max="5634" width="2.6328125" style="65" customWidth="1"/>
    <col min="5635" max="5635" width="19.08984375" style="65" customWidth="1"/>
    <col min="5636" max="5636" width="9.7265625" style="65" bestFit="1" customWidth="1"/>
    <col min="5637" max="5637" width="6.36328125" style="65" bestFit="1" customWidth="1"/>
    <col min="5638" max="5638" width="6.7265625" style="65" bestFit="1" customWidth="1"/>
    <col min="5639" max="5640" width="8.6328125" style="65" bestFit="1" customWidth="1"/>
    <col min="5641" max="5641" width="6.90625" style="65" bestFit="1" customWidth="1"/>
    <col min="5642" max="5642" width="7.08984375" style="65" bestFit="1" customWidth="1"/>
    <col min="5643" max="5643" width="7.26953125" style="65" bestFit="1" customWidth="1"/>
    <col min="5644" max="5644" width="6.7265625" style="65" bestFit="1" customWidth="1"/>
    <col min="5645" max="5645" width="6.6328125" style="65" bestFit="1" customWidth="1"/>
    <col min="5646" max="5647" width="6.7265625" style="65" bestFit="1" customWidth="1"/>
    <col min="5648" max="5648" width="6.90625" style="65" bestFit="1" customWidth="1"/>
    <col min="5649" max="5888" width="8.7265625" style="65"/>
    <col min="5889" max="5890" width="2.6328125" style="65" customWidth="1"/>
    <col min="5891" max="5891" width="19.08984375" style="65" customWidth="1"/>
    <col min="5892" max="5892" width="9.7265625" style="65" bestFit="1" customWidth="1"/>
    <col min="5893" max="5893" width="6.36328125" style="65" bestFit="1" customWidth="1"/>
    <col min="5894" max="5894" width="6.7265625" style="65" bestFit="1" customWidth="1"/>
    <col min="5895" max="5896" width="8.6328125" style="65" bestFit="1" customWidth="1"/>
    <col min="5897" max="5897" width="6.90625" style="65" bestFit="1" customWidth="1"/>
    <col min="5898" max="5898" width="7.08984375" style="65" bestFit="1" customWidth="1"/>
    <col min="5899" max="5899" width="7.26953125" style="65" bestFit="1" customWidth="1"/>
    <col min="5900" max="5900" width="6.7265625" style="65" bestFit="1" customWidth="1"/>
    <col min="5901" max="5901" width="6.6328125" style="65" bestFit="1" customWidth="1"/>
    <col min="5902" max="5903" width="6.7265625" style="65" bestFit="1" customWidth="1"/>
    <col min="5904" max="5904" width="6.90625" style="65" bestFit="1" customWidth="1"/>
    <col min="5905" max="6144" width="8.7265625" style="65"/>
    <col min="6145" max="6146" width="2.6328125" style="65" customWidth="1"/>
    <col min="6147" max="6147" width="19.08984375" style="65" customWidth="1"/>
    <col min="6148" max="6148" width="9.7265625" style="65" bestFit="1" customWidth="1"/>
    <col min="6149" max="6149" width="6.36328125" style="65" bestFit="1" customWidth="1"/>
    <col min="6150" max="6150" width="6.7265625" style="65" bestFit="1" customWidth="1"/>
    <col min="6151" max="6152" width="8.6328125" style="65" bestFit="1" customWidth="1"/>
    <col min="6153" max="6153" width="6.90625" style="65" bestFit="1" customWidth="1"/>
    <col min="6154" max="6154" width="7.08984375" style="65" bestFit="1" customWidth="1"/>
    <col min="6155" max="6155" width="7.26953125" style="65" bestFit="1" customWidth="1"/>
    <col min="6156" max="6156" width="6.7265625" style="65" bestFit="1" customWidth="1"/>
    <col min="6157" max="6157" width="6.6328125" style="65" bestFit="1" customWidth="1"/>
    <col min="6158" max="6159" width="6.7265625" style="65" bestFit="1" customWidth="1"/>
    <col min="6160" max="6160" width="6.90625" style="65" bestFit="1" customWidth="1"/>
    <col min="6161" max="6400" width="8.7265625" style="65"/>
    <col min="6401" max="6402" width="2.6328125" style="65" customWidth="1"/>
    <col min="6403" max="6403" width="19.08984375" style="65" customWidth="1"/>
    <col min="6404" max="6404" width="9.7265625" style="65" bestFit="1" customWidth="1"/>
    <col min="6405" max="6405" width="6.36328125" style="65" bestFit="1" customWidth="1"/>
    <col min="6406" max="6406" width="6.7265625" style="65" bestFit="1" customWidth="1"/>
    <col min="6407" max="6408" width="8.6328125" style="65" bestFit="1" customWidth="1"/>
    <col min="6409" max="6409" width="6.90625" style="65" bestFit="1" customWidth="1"/>
    <col min="6410" max="6410" width="7.08984375" style="65" bestFit="1" customWidth="1"/>
    <col min="6411" max="6411" width="7.26953125" style="65" bestFit="1" customWidth="1"/>
    <col min="6412" max="6412" width="6.7265625" style="65" bestFit="1" customWidth="1"/>
    <col min="6413" max="6413" width="6.6328125" style="65" bestFit="1" customWidth="1"/>
    <col min="6414" max="6415" width="6.7265625" style="65" bestFit="1" customWidth="1"/>
    <col min="6416" max="6416" width="6.90625" style="65" bestFit="1" customWidth="1"/>
    <col min="6417" max="6656" width="8.7265625" style="65"/>
    <col min="6657" max="6658" width="2.6328125" style="65" customWidth="1"/>
    <col min="6659" max="6659" width="19.08984375" style="65" customWidth="1"/>
    <col min="6660" max="6660" width="9.7265625" style="65" bestFit="1" customWidth="1"/>
    <col min="6661" max="6661" width="6.36328125" style="65" bestFit="1" customWidth="1"/>
    <col min="6662" max="6662" width="6.7265625" style="65" bestFit="1" customWidth="1"/>
    <col min="6663" max="6664" width="8.6328125" style="65" bestFit="1" customWidth="1"/>
    <col min="6665" max="6665" width="6.90625" style="65" bestFit="1" customWidth="1"/>
    <col min="6666" max="6666" width="7.08984375" style="65" bestFit="1" customWidth="1"/>
    <col min="6667" max="6667" width="7.26953125" style="65" bestFit="1" customWidth="1"/>
    <col min="6668" max="6668" width="6.7265625" style="65" bestFit="1" customWidth="1"/>
    <col min="6669" max="6669" width="6.6328125" style="65" bestFit="1" customWidth="1"/>
    <col min="6670" max="6671" width="6.7265625" style="65" bestFit="1" customWidth="1"/>
    <col min="6672" max="6672" width="6.90625" style="65" bestFit="1" customWidth="1"/>
    <col min="6673" max="6912" width="8.7265625" style="65"/>
    <col min="6913" max="6914" width="2.6328125" style="65" customWidth="1"/>
    <col min="6915" max="6915" width="19.08984375" style="65" customWidth="1"/>
    <col min="6916" max="6916" width="9.7265625" style="65" bestFit="1" customWidth="1"/>
    <col min="6917" max="6917" width="6.36328125" style="65" bestFit="1" customWidth="1"/>
    <col min="6918" max="6918" width="6.7265625" style="65" bestFit="1" customWidth="1"/>
    <col min="6919" max="6920" width="8.6328125" style="65" bestFit="1" customWidth="1"/>
    <col min="6921" max="6921" width="6.90625" style="65" bestFit="1" customWidth="1"/>
    <col min="6922" max="6922" width="7.08984375" style="65" bestFit="1" customWidth="1"/>
    <col min="6923" max="6923" width="7.26953125" style="65" bestFit="1" customWidth="1"/>
    <col min="6924" max="6924" width="6.7265625" style="65" bestFit="1" customWidth="1"/>
    <col min="6925" max="6925" width="6.6328125" style="65" bestFit="1" customWidth="1"/>
    <col min="6926" max="6927" width="6.7265625" style="65" bestFit="1" customWidth="1"/>
    <col min="6928" max="6928" width="6.90625" style="65" bestFit="1" customWidth="1"/>
    <col min="6929" max="7168" width="8.7265625" style="65"/>
    <col min="7169" max="7170" width="2.6328125" style="65" customWidth="1"/>
    <col min="7171" max="7171" width="19.08984375" style="65" customWidth="1"/>
    <col min="7172" max="7172" width="9.7265625" style="65" bestFit="1" customWidth="1"/>
    <col min="7173" max="7173" width="6.36328125" style="65" bestFit="1" customWidth="1"/>
    <col min="7174" max="7174" width="6.7265625" style="65" bestFit="1" customWidth="1"/>
    <col min="7175" max="7176" width="8.6328125" style="65" bestFit="1" customWidth="1"/>
    <col min="7177" max="7177" width="6.90625" style="65" bestFit="1" customWidth="1"/>
    <col min="7178" max="7178" width="7.08984375" style="65" bestFit="1" customWidth="1"/>
    <col min="7179" max="7179" width="7.26953125" style="65" bestFit="1" customWidth="1"/>
    <col min="7180" max="7180" width="6.7265625" style="65" bestFit="1" customWidth="1"/>
    <col min="7181" max="7181" width="6.6328125" style="65" bestFit="1" customWidth="1"/>
    <col min="7182" max="7183" width="6.7265625" style="65" bestFit="1" customWidth="1"/>
    <col min="7184" max="7184" width="6.90625" style="65" bestFit="1" customWidth="1"/>
    <col min="7185" max="7424" width="8.7265625" style="65"/>
    <col min="7425" max="7426" width="2.6328125" style="65" customWidth="1"/>
    <col min="7427" max="7427" width="19.08984375" style="65" customWidth="1"/>
    <col min="7428" max="7428" width="9.7265625" style="65" bestFit="1" customWidth="1"/>
    <col min="7429" max="7429" width="6.36328125" style="65" bestFit="1" customWidth="1"/>
    <col min="7430" max="7430" width="6.7265625" style="65" bestFit="1" customWidth="1"/>
    <col min="7431" max="7432" width="8.6328125" style="65" bestFit="1" customWidth="1"/>
    <col min="7433" max="7433" width="6.90625" style="65" bestFit="1" customWidth="1"/>
    <col min="7434" max="7434" width="7.08984375" style="65" bestFit="1" customWidth="1"/>
    <col min="7435" max="7435" width="7.26953125" style="65" bestFit="1" customWidth="1"/>
    <col min="7436" max="7436" width="6.7265625" style="65" bestFit="1" customWidth="1"/>
    <col min="7437" max="7437" width="6.6328125" style="65" bestFit="1" customWidth="1"/>
    <col min="7438" max="7439" width="6.7265625" style="65" bestFit="1" customWidth="1"/>
    <col min="7440" max="7440" width="6.90625" style="65" bestFit="1" customWidth="1"/>
    <col min="7441" max="7680" width="8.7265625" style="65"/>
    <col min="7681" max="7682" width="2.6328125" style="65" customWidth="1"/>
    <col min="7683" max="7683" width="19.08984375" style="65" customWidth="1"/>
    <col min="7684" max="7684" width="9.7265625" style="65" bestFit="1" customWidth="1"/>
    <col min="7685" max="7685" width="6.36328125" style="65" bestFit="1" customWidth="1"/>
    <col min="7686" max="7686" width="6.7265625" style="65" bestFit="1" customWidth="1"/>
    <col min="7687" max="7688" width="8.6328125" style="65" bestFit="1" customWidth="1"/>
    <col min="7689" max="7689" width="6.90625" style="65" bestFit="1" customWidth="1"/>
    <col min="7690" max="7690" width="7.08984375" style="65" bestFit="1" customWidth="1"/>
    <col min="7691" max="7691" width="7.26953125" style="65" bestFit="1" customWidth="1"/>
    <col min="7692" max="7692" width="6.7265625" style="65" bestFit="1" customWidth="1"/>
    <col min="7693" max="7693" width="6.6328125" style="65" bestFit="1" customWidth="1"/>
    <col min="7694" max="7695" width="6.7265625" style="65" bestFit="1" customWidth="1"/>
    <col min="7696" max="7696" width="6.90625" style="65" bestFit="1" customWidth="1"/>
    <col min="7697" max="7936" width="8.7265625" style="65"/>
    <col min="7937" max="7938" width="2.6328125" style="65" customWidth="1"/>
    <col min="7939" max="7939" width="19.08984375" style="65" customWidth="1"/>
    <col min="7940" max="7940" width="9.7265625" style="65" bestFit="1" customWidth="1"/>
    <col min="7941" max="7941" width="6.36328125" style="65" bestFit="1" customWidth="1"/>
    <col min="7942" max="7942" width="6.7265625" style="65" bestFit="1" customWidth="1"/>
    <col min="7943" max="7944" width="8.6328125" style="65" bestFit="1" customWidth="1"/>
    <col min="7945" max="7945" width="6.90625" style="65" bestFit="1" customWidth="1"/>
    <col min="7946" max="7946" width="7.08984375" style="65" bestFit="1" customWidth="1"/>
    <col min="7947" max="7947" width="7.26953125" style="65" bestFit="1" customWidth="1"/>
    <col min="7948" max="7948" width="6.7265625" style="65" bestFit="1" customWidth="1"/>
    <col min="7949" max="7949" width="6.6328125" style="65" bestFit="1" customWidth="1"/>
    <col min="7950" max="7951" width="6.7265625" style="65" bestFit="1" customWidth="1"/>
    <col min="7952" max="7952" width="6.90625" style="65" bestFit="1" customWidth="1"/>
    <col min="7953" max="8192" width="8.7265625" style="65"/>
    <col min="8193" max="8194" width="2.6328125" style="65" customWidth="1"/>
    <col min="8195" max="8195" width="19.08984375" style="65" customWidth="1"/>
    <col min="8196" max="8196" width="9.7265625" style="65" bestFit="1" customWidth="1"/>
    <col min="8197" max="8197" width="6.36328125" style="65" bestFit="1" customWidth="1"/>
    <col min="8198" max="8198" width="6.7265625" style="65" bestFit="1" customWidth="1"/>
    <col min="8199" max="8200" width="8.6328125" style="65" bestFit="1" customWidth="1"/>
    <col min="8201" max="8201" width="6.90625" style="65" bestFit="1" customWidth="1"/>
    <col min="8202" max="8202" width="7.08984375" style="65" bestFit="1" customWidth="1"/>
    <col min="8203" max="8203" width="7.26953125" style="65" bestFit="1" customWidth="1"/>
    <col min="8204" max="8204" width="6.7265625" style="65" bestFit="1" customWidth="1"/>
    <col min="8205" max="8205" width="6.6328125" style="65" bestFit="1" customWidth="1"/>
    <col min="8206" max="8207" width="6.7265625" style="65" bestFit="1" customWidth="1"/>
    <col min="8208" max="8208" width="6.90625" style="65" bestFit="1" customWidth="1"/>
    <col min="8209" max="8448" width="8.7265625" style="65"/>
    <col min="8449" max="8450" width="2.6328125" style="65" customWidth="1"/>
    <col min="8451" max="8451" width="19.08984375" style="65" customWidth="1"/>
    <col min="8452" max="8452" width="9.7265625" style="65" bestFit="1" customWidth="1"/>
    <col min="8453" max="8453" width="6.36328125" style="65" bestFit="1" customWidth="1"/>
    <col min="8454" max="8454" width="6.7265625" style="65" bestFit="1" customWidth="1"/>
    <col min="8455" max="8456" width="8.6328125" style="65" bestFit="1" customWidth="1"/>
    <col min="8457" max="8457" width="6.90625" style="65" bestFit="1" customWidth="1"/>
    <col min="8458" max="8458" width="7.08984375" style="65" bestFit="1" customWidth="1"/>
    <col min="8459" max="8459" width="7.26953125" style="65" bestFit="1" customWidth="1"/>
    <col min="8460" max="8460" width="6.7265625" style="65" bestFit="1" customWidth="1"/>
    <col min="8461" max="8461" width="6.6328125" style="65" bestFit="1" customWidth="1"/>
    <col min="8462" max="8463" width="6.7265625" style="65" bestFit="1" customWidth="1"/>
    <col min="8464" max="8464" width="6.90625" style="65" bestFit="1" customWidth="1"/>
    <col min="8465" max="8704" width="8.7265625" style="65"/>
    <col min="8705" max="8706" width="2.6328125" style="65" customWidth="1"/>
    <col min="8707" max="8707" width="19.08984375" style="65" customWidth="1"/>
    <col min="8708" max="8708" width="9.7265625" style="65" bestFit="1" customWidth="1"/>
    <col min="8709" max="8709" width="6.36328125" style="65" bestFit="1" customWidth="1"/>
    <col min="8710" max="8710" width="6.7265625" style="65" bestFit="1" customWidth="1"/>
    <col min="8711" max="8712" width="8.6328125" style="65" bestFit="1" customWidth="1"/>
    <col min="8713" max="8713" width="6.90625" style="65" bestFit="1" customWidth="1"/>
    <col min="8714" max="8714" width="7.08984375" style="65" bestFit="1" customWidth="1"/>
    <col min="8715" max="8715" width="7.26953125" style="65" bestFit="1" customWidth="1"/>
    <col min="8716" max="8716" width="6.7265625" style="65" bestFit="1" customWidth="1"/>
    <col min="8717" max="8717" width="6.6328125" style="65" bestFit="1" customWidth="1"/>
    <col min="8718" max="8719" width="6.7265625" style="65" bestFit="1" customWidth="1"/>
    <col min="8720" max="8720" width="6.90625" style="65" bestFit="1" customWidth="1"/>
    <col min="8721" max="8960" width="8.7265625" style="65"/>
    <col min="8961" max="8962" width="2.6328125" style="65" customWidth="1"/>
    <col min="8963" max="8963" width="19.08984375" style="65" customWidth="1"/>
    <col min="8964" max="8964" width="9.7265625" style="65" bestFit="1" customWidth="1"/>
    <col min="8965" max="8965" width="6.36328125" style="65" bestFit="1" customWidth="1"/>
    <col min="8966" max="8966" width="6.7265625" style="65" bestFit="1" customWidth="1"/>
    <col min="8967" max="8968" width="8.6328125" style="65" bestFit="1" customWidth="1"/>
    <col min="8969" max="8969" width="6.90625" style="65" bestFit="1" customWidth="1"/>
    <col min="8970" max="8970" width="7.08984375" style="65" bestFit="1" customWidth="1"/>
    <col min="8971" max="8971" width="7.26953125" style="65" bestFit="1" customWidth="1"/>
    <col min="8972" max="8972" width="6.7265625" style="65" bestFit="1" customWidth="1"/>
    <col min="8973" max="8973" width="6.6328125" style="65" bestFit="1" customWidth="1"/>
    <col min="8974" max="8975" width="6.7265625" style="65" bestFit="1" customWidth="1"/>
    <col min="8976" max="8976" width="6.90625" style="65" bestFit="1" customWidth="1"/>
    <col min="8977" max="9216" width="8.7265625" style="65"/>
    <col min="9217" max="9218" width="2.6328125" style="65" customWidth="1"/>
    <col min="9219" max="9219" width="19.08984375" style="65" customWidth="1"/>
    <col min="9220" max="9220" width="9.7265625" style="65" bestFit="1" customWidth="1"/>
    <col min="9221" max="9221" width="6.36328125" style="65" bestFit="1" customWidth="1"/>
    <col min="9222" max="9222" width="6.7265625" style="65" bestFit="1" customWidth="1"/>
    <col min="9223" max="9224" width="8.6328125" style="65" bestFit="1" customWidth="1"/>
    <col min="9225" max="9225" width="6.90625" style="65" bestFit="1" customWidth="1"/>
    <col min="9226" max="9226" width="7.08984375" style="65" bestFit="1" customWidth="1"/>
    <col min="9227" max="9227" width="7.26953125" style="65" bestFit="1" customWidth="1"/>
    <col min="9228" max="9228" width="6.7265625" style="65" bestFit="1" customWidth="1"/>
    <col min="9229" max="9229" width="6.6328125" style="65" bestFit="1" customWidth="1"/>
    <col min="9230" max="9231" width="6.7265625" style="65" bestFit="1" customWidth="1"/>
    <col min="9232" max="9232" width="6.90625" style="65" bestFit="1" customWidth="1"/>
    <col min="9233" max="9472" width="8.7265625" style="65"/>
    <col min="9473" max="9474" width="2.6328125" style="65" customWidth="1"/>
    <col min="9475" max="9475" width="19.08984375" style="65" customWidth="1"/>
    <col min="9476" max="9476" width="9.7265625" style="65" bestFit="1" customWidth="1"/>
    <col min="9477" max="9477" width="6.36328125" style="65" bestFit="1" customWidth="1"/>
    <col min="9478" max="9478" width="6.7265625" style="65" bestFit="1" customWidth="1"/>
    <col min="9479" max="9480" width="8.6328125" style="65" bestFit="1" customWidth="1"/>
    <col min="9481" max="9481" width="6.90625" style="65" bestFit="1" customWidth="1"/>
    <col min="9482" max="9482" width="7.08984375" style="65" bestFit="1" customWidth="1"/>
    <col min="9483" max="9483" width="7.26953125" style="65" bestFit="1" customWidth="1"/>
    <col min="9484" max="9484" width="6.7265625" style="65" bestFit="1" customWidth="1"/>
    <col min="9485" max="9485" width="6.6328125" style="65" bestFit="1" customWidth="1"/>
    <col min="9486" max="9487" width="6.7265625" style="65" bestFit="1" customWidth="1"/>
    <col min="9488" max="9488" width="6.90625" style="65" bestFit="1" customWidth="1"/>
    <col min="9489" max="9728" width="8.7265625" style="65"/>
    <col min="9729" max="9730" width="2.6328125" style="65" customWidth="1"/>
    <col min="9731" max="9731" width="19.08984375" style="65" customWidth="1"/>
    <col min="9732" max="9732" width="9.7265625" style="65" bestFit="1" customWidth="1"/>
    <col min="9733" max="9733" width="6.36328125" style="65" bestFit="1" customWidth="1"/>
    <col min="9734" max="9734" width="6.7265625" style="65" bestFit="1" customWidth="1"/>
    <col min="9735" max="9736" width="8.6328125" style="65" bestFit="1" customWidth="1"/>
    <col min="9737" max="9737" width="6.90625" style="65" bestFit="1" customWidth="1"/>
    <col min="9738" max="9738" width="7.08984375" style="65" bestFit="1" customWidth="1"/>
    <col min="9739" max="9739" width="7.26953125" style="65" bestFit="1" customWidth="1"/>
    <col min="9740" max="9740" width="6.7265625" style="65" bestFit="1" customWidth="1"/>
    <col min="9741" max="9741" width="6.6328125" style="65" bestFit="1" customWidth="1"/>
    <col min="9742" max="9743" width="6.7265625" style="65" bestFit="1" customWidth="1"/>
    <col min="9744" max="9744" width="6.90625" style="65" bestFit="1" customWidth="1"/>
    <col min="9745" max="9984" width="8.7265625" style="65"/>
    <col min="9985" max="9986" width="2.6328125" style="65" customWidth="1"/>
    <col min="9987" max="9987" width="19.08984375" style="65" customWidth="1"/>
    <col min="9988" max="9988" width="9.7265625" style="65" bestFit="1" customWidth="1"/>
    <col min="9989" max="9989" width="6.36328125" style="65" bestFit="1" customWidth="1"/>
    <col min="9990" max="9990" width="6.7265625" style="65" bestFit="1" customWidth="1"/>
    <col min="9991" max="9992" width="8.6328125" style="65" bestFit="1" customWidth="1"/>
    <col min="9993" max="9993" width="6.90625" style="65" bestFit="1" customWidth="1"/>
    <col min="9994" max="9994" width="7.08984375" style="65" bestFit="1" customWidth="1"/>
    <col min="9995" max="9995" width="7.26953125" style="65" bestFit="1" customWidth="1"/>
    <col min="9996" max="9996" width="6.7265625" style="65" bestFit="1" customWidth="1"/>
    <col min="9997" max="9997" width="6.6328125" style="65" bestFit="1" customWidth="1"/>
    <col min="9998" max="9999" width="6.7265625" style="65" bestFit="1" customWidth="1"/>
    <col min="10000" max="10000" width="6.90625" style="65" bestFit="1" customWidth="1"/>
    <col min="10001" max="10240" width="8.7265625" style="65"/>
    <col min="10241" max="10242" width="2.6328125" style="65" customWidth="1"/>
    <col min="10243" max="10243" width="19.08984375" style="65" customWidth="1"/>
    <col min="10244" max="10244" width="9.7265625" style="65" bestFit="1" customWidth="1"/>
    <col min="10245" max="10245" width="6.36328125" style="65" bestFit="1" customWidth="1"/>
    <col min="10246" max="10246" width="6.7265625" style="65" bestFit="1" customWidth="1"/>
    <col min="10247" max="10248" width="8.6328125" style="65" bestFit="1" customWidth="1"/>
    <col min="10249" max="10249" width="6.90625" style="65" bestFit="1" customWidth="1"/>
    <col min="10250" max="10250" width="7.08984375" style="65" bestFit="1" customWidth="1"/>
    <col min="10251" max="10251" width="7.26953125" style="65" bestFit="1" customWidth="1"/>
    <col min="10252" max="10252" width="6.7265625" style="65" bestFit="1" customWidth="1"/>
    <col min="10253" max="10253" width="6.6328125" style="65" bestFit="1" customWidth="1"/>
    <col min="10254" max="10255" width="6.7265625" style="65" bestFit="1" customWidth="1"/>
    <col min="10256" max="10256" width="6.90625" style="65" bestFit="1" customWidth="1"/>
    <col min="10257" max="10496" width="8.7265625" style="65"/>
    <col min="10497" max="10498" width="2.6328125" style="65" customWidth="1"/>
    <col min="10499" max="10499" width="19.08984375" style="65" customWidth="1"/>
    <col min="10500" max="10500" width="9.7265625" style="65" bestFit="1" customWidth="1"/>
    <col min="10501" max="10501" width="6.36328125" style="65" bestFit="1" customWidth="1"/>
    <col min="10502" max="10502" width="6.7265625" style="65" bestFit="1" customWidth="1"/>
    <col min="10503" max="10504" width="8.6328125" style="65" bestFit="1" customWidth="1"/>
    <col min="10505" max="10505" width="6.90625" style="65" bestFit="1" customWidth="1"/>
    <col min="10506" max="10506" width="7.08984375" style="65" bestFit="1" customWidth="1"/>
    <col min="10507" max="10507" width="7.26953125" style="65" bestFit="1" customWidth="1"/>
    <col min="10508" max="10508" width="6.7265625" style="65" bestFit="1" customWidth="1"/>
    <col min="10509" max="10509" width="6.6328125" style="65" bestFit="1" customWidth="1"/>
    <col min="10510" max="10511" width="6.7265625" style="65" bestFit="1" customWidth="1"/>
    <col min="10512" max="10512" width="6.90625" style="65" bestFit="1" customWidth="1"/>
    <col min="10513" max="10752" width="8.7265625" style="65"/>
    <col min="10753" max="10754" width="2.6328125" style="65" customWidth="1"/>
    <col min="10755" max="10755" width="19.08984375" style="65" customWidth="1"/>
    <col min="10756" max="10756" width="9.7265625" style="65" bestFit="1" customWidth="1"/>
    <col min="10757" max="10757" width="6.36328125" style="65" bestFit="1" customWidth="1"/>
    <col min="10758" max="10758" width="6.7265625" style="65" bestFit="1" customWidth="1"/>
    <col min="10759" max="10760" width="8.6328125" style="65" bestFit="1" customWidth="1"/>
    <col min="10761" max="10761" width="6.90625" style="65" bestFit="1" customWidth="1"/>
    <col min="10762" max="10762" width="7.08984375" style="65" bestFit="1" customWidth="1"/>
    <col min="10763" max="10763" width="7.26953125" style="65" bestFit="1" customWidth="1"/>
    <col min="10764" max="10764" width="6.7265625" style="65" bestFit="1" customWidth="1"/>
    <col min="10765" max="10765" width="6.6328125" style="65" bestFit="1" customWidth="1"/>
    <col min="10766" max="10767" width="6.7265625" style="65" bestFit="1" customWidth="1"/>
    <col min="10768" max="10768" width="6.90625" style="65" bestFit="1" customWidth="1"/>
    <col min="10769" max="11008" width="8.7265625" style="65"/>
    <col min="11009" max="11010" width="2.6328125" style="65" customWidth="1"/>
    <col min="11011" max="11011" width="19.08984375" style="65" customWidth="1"/>
    <col min="11012" max="11012" width="9.7265625" style="65" bestFit="1" customWidth="1"/>
    <col min="11013" max="11013" width="6.36328125" style="65" bestFit="1" customWidth="1"/>
    <col min="11014" max="11014" width="6.7265625" style="65" bestFit="1" customWidth="1"/>
    <col min="11015" max="11016" width="8.6328125" style="65" bestFit="1" customWidth="1"/>
    <col min="11017" max="11017" width="6.90625" style="65" bestFit="1" customWidth="1"/>
    <col min="11018" max="11018" width="7.08984375" style="65" bestFit="1" customWidth="1"/>
    <col min="11019" max="11019" width="7.26953125" style="65" bestFit="1" customWidth="1"/>
    <col min="11020" max="11020" width="6.7265625" style="65" bestFit="1" customWidth="1"/>
    <col min="11021" max="11021" width="6.6328125" style="65" bestFit="1" customWidth="1"/>
    <col min="11022" max="11023" width="6.7265625" style="65" bestFit="1" customWidth="1"/>
    <col min="11024" max="11024" width="6.90625" style="65" bestFit="1" customWidth="1"/>
    <col min="11025" max="11264" width="8.7265625" style="65"/>
    <col min="11265" max="11266" width="2.6328125" style="65" customWidth="1"/>
    <col min="11267" max="11267" width="19.08984375" style="65" customWidth="1"/>
    <col min="11268" max="11268" width="9.7265625" style="65" bestFit="1" customWidth="1"/>
    <col min="11269" max="11269" width="6.36328125" style="65" bestFit="1" customWidth="1"/>
    <col min="11270" max="11270" width="6.7265625" style="65" bestFit="1" customWidth="1"/>
    <col min="11271" max="11272" width="8.6328125" style="65" bestFit="1" customWidth="1"/>
    <col min="11273" max="11273" width="6.90625" style="65" bestFit="1" customWidth="1"/>
    <col min="11274" max="11274" width="7.08984375" style="65" bestFit="1" customWidth="1"/>
    <col min="11275" max="11275" width="7.26953125" style="65" bestFit="1" customWidth="1"/>
    <col min="11276" max="11276" width="6.7265625" style="65" bestFit="1" customWidth="1"/>
    <col min="11277" max="11277" width="6.6328125" style="65" bestFit="1" customWidth="1"/>
    <col min="11278" max="11279" width="6.7265625" style="65" bestFit="1" customWidth="1"/>
    <col min="11280" max="11280" width="6.90625" style="65" bestFit="1" customWidth="1"/>
    <col min="11281" max="11520" width="8.7265625" style="65"/>
    <col min="11521" max="11522" width="2.6328125" style="65" customWidth="1"/>
    <col min="11523" max="11523" width="19.08984375" style="65" customWidth="1"/>
    <col min="11524" max="11524" width="9.7265625" style="65" bestFit="1" customWidth="1"/>
    <col min="11525" max="11525" width="6.36328125" style="65" bestFit="1" customWidth="1"/>
    <col min="11526" max="11526" width="6.7265625" style="65" bestFit="1" customWidth="1"/>
    <col min="11527" max="11528" width="8.6328125" style="65" bestFit="1" customWidth="1"/>
    <col min="11529" max="11529" width="6.90625" style="65" bestFit="1" customWidth="1"/>
    <col min="11530" max="11530" width="7.08984375" style="65" bestFit="1" customWidth="1"/>
    <col min="11531" max="11531" width="7.26953125" style="65" bestFit="1" customWidth="1"/>
    <col min="11532" max="11532" width="6.7265625" style="65" bestFit="1" customWidth="1"/>
    <col min="11533" max="11533" width="6.6328125" style="65" bestFit="1" customWidth="1"/>
    <col min="11534" max="11535" width="6.7265625" style="65" bestFit="1" customWidth="1"/>
    <col min="11536" max="11536" width="6.90625" style="65" bestFit="1" customWidth="1"/>
    <col min="11537" max="11776" width="8.7265625" style="65"/>
    <col min="11777" max="11778" width="2.6328125" style="65" customWidth="1"/>
    <col min="11779" max="11779" width="19.08984375" style="65" customWidth="1"/>
    <col min="11780" max="11780" width="9.7265625" style="65" bestFit="1" customWidth="1"/>
    <col min="11781" max="11781" width="6.36328125" style="65" bestFit="1" customWidth="1"/>
    <col min="11782" max="11782" width="6.7265625" style="65" bestFit="1" customWidth="1"/>
    <col min="11783" max="11784" width="8.6328125" style="65" bestFit="1" customWidth="1"/>
    <col min="11785" max="11785" width="6.90625" style="65" bestFit="1" customWidth="1"/>
    <col min="11786" max="11786" width="7.08984375" style="65" bestFit="1" customWidth="1"/>
    <col min="11787" max="11787" width="7.26953125" style="65" bestFit="1" customWidth="1"/>
    <col min="11788" max="11788" width="6.7265625" style="65" bestFit="1" customWidth="1"/>
    <col min="11789" max="11789" width="6.6328125" style="65" bestFit="1" customWidth="1"/>
    <col min="11790" max="11791" width="6.7265625" style="65" bestFit="1" customWidth="1"/>
    <col min="11792" max="11792" width="6.90625" style="65" bestFit="1" customWidth="1"/>
    <col min="11793" max="12032" width="8.7265625" style="65"/>
    <col min="12033" max="12034" width="2.6328125" style="65" customWidth="1"/>
    <col min="12035" max="12035" width="19.08984375" style="65" customWidth="1"/>
    <col min="12036" max="12036" width="9.7265625" style="65" bestFit="1" customWidth="1"/>
    <col min="12037" max="12037" width="6.36328125" style="65" bestFit="1" customWidth="1"/>
    <col min="12038" max="12038" width="6.7265625" style="65" bestFit="1" customWidth="1"/>
    <col min="12039" max="12040" width="8.6328125" style="65" bestFit="1" customWidth="1"/>
    <col min="12041" max="12041" width="6.90625" style="65" bestFit="1" customWidth="1"/>
    <col min="12042" max="12042" width="7.08984375" style="65" bestFit="1" customWidth="1"/>
    <col min="12043" max="12043" width="7.26953125" style="65" bestFit="1" customWidth="1"/>
    <col min="12044" max="12044" width="6.7265625" style="65" bestFit="1" customWidth="1"/>
    <col min="12045" max="12045" width="6.6328125" style="65" bestFit="1" customWidth="1"/>
    <col min="12046" max="12047" width="6.7265625" style="65" bestFit="1" customWidth="1"/>
    <col min="12048" max="12048" width="6.90625" style="65" bestFit="1" customWidth="1"/>
    <col min="12049" max="12288" width="8.7265625" style="65"/>
    <col min="12289" max="12290" width="2.6328125" style="65" customWidth="1"/>
    <col min="12291" max="12291" width="19.08984375" style="65" customWidth="1"/>
    <col min="12292" max="12292" width="9.7265625" style="65" bestFit="1" customWidth="1"/>
    <col min="12293" max="12293" width="6.36328125" style="65" bestFit="1" customWidth="1"/>
    <col min="12294" max="12294" width="6.7265625" style="65" bestFit="1" customWidth="1"/>
    <col min="12295" max="12296" width="8.6328125" style="65" bestFit="1" customWidth="1"/>
    <col min="12297" max="12297" width="6.90625" style="65" bestFit="1" customWidth="1"/>
    <col min="12298" max="12298" width="7.08984375" style="65" bestFit="1" customWidth="1"/>
    <col min="12299" max="12299" width="7.26953125" style="65" bestFit="1" customWidth="1"/>
    <col min="12300" max="12300" width="6.7265625" style="65" bestFit="1" customWidth="1"/>
    <col min="12301" max="12301" width="6.6328125" style="65" bestFit="1" customWidth="1"/>
    <col min="12302" max="12303" width="6.7265625" style="65" bestFit="1" customWidth="1"/>
    <col min="12304" max="12304" width="6.90625" style="65" bestFit="1" customWidth="1"/>
    <col min="12305" max="12544" width="8.7265625" style="65"/>
    <col min="12545" max="12546" width="2.6328125" style="65" customWidth="1"/>
    <col min="12547" max="12547" width="19.08984375" style="65" customWidth="1"/>
    <col min="12548" max="12548" width="9.7265625" style="65" bestFit="1" customWidth="1"/>
    <col min="12549" max="12549" width="6.36328125" style="65" bestFit="1" customWidth="1"/>
    <col min="12550" max="12550" width="6.7265625" style="65" bestFit="1" customWidth="1"/>
    <col min="12551" max="12552" width="8.6328125" style="65" bestFit="1" customWidth="1"/>
    <col min="12553" max="12553" width="6.90625" style="65" bestFit="1" customWidth="1"/>
    <col min="12554" max="12554" width="7.08984375" style="65" bestFit="1" customWidth="1"/>
    <col min="12555" max="12555" width="7.26953125" style="65" bestFit="1" customWidth="1"/>
    <col min="12556" max="12556" width="6.7265625" style="65" bestFit="1" customWidth="1"/>
    <col min="12557" max="12557" width="6.6328125" style="65" bestFit="1" customWidth="1"/>
    <col min="12558" max="12559" width="6.7265625" style="65" bestFit="1" customWidth="1"/>
    <col min="12560" max="12560" width="6.90625" style="65" bestFit="1" customWidth="1"/>
    <col min="12561" max="12800" width="8.7265625" style="65"/>
    <col min="12801" max="12802" width="2.6328125" style="65" customWidth="1"/>
    <col min="12803" max="12803" width="19.08984375" style="65" customWidth="1"/>
    <col min="12804" max="12804" width="9.7265625" style="65" bestFit="1" customWidth="1"/>
    <col min="12805" max="12805" width="6.36328125" style="65" bestFit="1" customWidth="1"/>
    <col min="12806" max="12806" width="6.7265625" style="65" bestFit="1" customWidth="1"/>
    <col min="12807" max="12808" width="8.6328125" style="65" bestFit="1" customWidth="1"/>
    <col min="12809" max="12809" width="6.90625" style="65" bestFit="1" customWidth="1"/>
    <col min="12810" max="12810" width="7.08984375" style="65" bestFit="1" customWidth="1"/>
    <col min="12811" max="12811" width="7.26953125" style="65" bestFit="1" customWidth="1"/>
    <col min="12812" max="12812" width="6.7265625" style="65" bestFit="1" customWidth="1"/>
    <col min="12813" max="12813" width="6.6328125" style="65" bestFit="1" customWidth="1"/>
    <col min="12814" max="12815" width="6.7265625" style="65" bestFit="1" customWidth="1"/>
    <col min="12816" max="12816" width="6.90625" style="65" bestFit="1" customWidth="1"/>
    <col min="12817" max="13056" width="8.7265625" style="65"/>
    <col min="13057" max="13058" width="2.6328125" style="65" customWidth="1"/>
    <col min="13059" max="13059" width="19.08984375" style="65" customWidth="1"/>
    <col min="13060" max="13060" width="9.7265625" style="65" bestFit="1" customWidth="1"/>
    <col min="13061" max="13061" width="6.36328125" style="65" bestFit="1" customWidth="1"/>
    <col min="13062" max="13062" width="6.7265625" style="65" bestFit="1" customWidth="1"/>
    <col min="13063" max="13064" width="8.6328125" style="65" bestFit="1" customWidth="1"/>
    <col min="13065" max="13065" width="6.90625" style="65" bestFit="1" customWidth="1"/>
    <col min="13066" max="13066" width="7.08984375" style="65" bestFit="1" customWidth="1"/>
    <col min="13067" max="13067" width="7.26953125" style="65" bestFit="1" customWidth="1"/>
    <col min="13068" max="13068" width="6.7265625" style="65" bestFit="1" customWidth="1"/>
    <col min="13069" max="13069" width="6.6328125" style="65" bestFit="1" customWidth="1"/>
    <col min="13070" max="13071" width="6.7265625" style="65" bestFit="1" customWidth="1"/>
    <col min="13072" max="13072" width="6.90625" style="65" bestFit="1" customWidth="1"/>
    <col min="13073" max="13312" width="8.7265625" style="65"/>
    <col min="13313" max="13314" width="2.6328125" style="65" customWidth="1"/>
    <col min="13315" max="13315" width="19.08984375" style="65" customWidth="1"/>
    <col min="13316" max="13316" width="9.7265625" style="65" bestFit="1" customWidth="1"/>
    <col min="13317" max="13317" width="6.36328125" style="65" bestFit="1" customWidth="1"/>
    <col min="13318" max="13318" width="6.7265625" style="65" bestFit="1" customWidth="1"/>
    <col min="13319" max="13320" width="8.6328125" style="65" bestFit="1" customWidth="1"/>
    <col min="13321" max="13321" width="6.90625" style="65" bestFit="1" customWidth="1"/>
    <col min="13322" max="13322" width="7.08984375" style="65" bestFit="1" customWidth="1"/>
    <col min="13323" max="13323" width="7.26953125" style="65" bestFit="1" customWidth="1"/>
    <col min="13324" max="13324" width="6.7265625" style="65" bestFit="1" customWidth="1"/>
    <col min="13325" max="13325" width="6.6328125" style="65" bestFit="1" customWidth="1"/>
    <col min="13326" max="13327" width="6.7265625" style="65" bestFit="1" customWidth="1"/>
    <col min="13328" max="13328" width="6.90625" style="65" bestFit="1" customWidth="1"/>
    <col min="13329" max="13568" width="8.7265625" style="65"/>
    <col min="13569" max="13570" width="2.6328125" style="65" customWidth="1"/>
    <col min="13571" max="13571" width="19.08984375" style="65" customWidth="1"/>
    <col min="13572" max="13572" width="9.7265625" style="65" bestFit="1" customWidth="1"/>
    <col min="13573" max="13573" width="6.36328125" style="65" bestFit="1" customWidth="1"/>
    <col min="13574" max="13574" width="6.7265625" style="65" bestFit="1" customWidth="1"/>
    <col min="13575" max="13576" width="8.6328125" style="65" bestFit="1" customWidth="1"/>
    <col min="13577" max="13577" width="6.90625" style="65" bestFit="1" customWidth="1"/>
    <col min="13578" max="13578" width="7.08984375" style="65" bestFit="1" customWidth="1"/>
    <col min="13579" max="13579" width="7.26953125" style="65" bestFit="1" customWidth="1"/>
    <col min="13580" max="13580" width="6.7265625" style="65" bestFit="1" customWidth="1"/>
    <col min="13581" max="13581" width="6.6328125" style="65" bestFit="1" customWidth="1"/>
    <col min="13582" max="13583" width="6.7265625" style="65" bestFit="1" customWidth="1"/>
    <col min="13584" max="13584" width="6.90625" style="65" bestFit="1" customWidth="1"/>
    <col min="13585" max="13824" width="8.7265625" style="65"/>
    <col min="13825" max="13826" width="2.6328125" style="65" customWidth="1"/>
    <col min="13827" max="13827" width="19.08984375" style="65" customWidth="1"/>
    <col min="13828" max="13828" width="9.7265625" style="65" bestFit="1" customWidth="1"/>
    <col min="13829" max="13829" width="6.36328125" style="65" bestFit="1" customWidth="1"/>
    <col min="13830" max="13830" width="6.7265625" style="65" bestFit="1" customWidth="1"/>
    <col min="13831" max="13832" width="8.6328125" style="65" bestFit="1" customWidth="1"/>
    <col min="13833" max="13833" width="6.90625" style="65" bestFit="1" customWidth="1"/>
    <col min="13834" max="13834" width="7.08984375" style="65" bestFit="1" customWidth="1"/>
    <col min="13835" max="13835" width="7.26953125" style="65" bestFit="1" customWidth="1"/>
    <col min="13836" max="13836" width="6.7265625" style="65" bestFit="1" customWidth="1"/>
    <col min="13837" max="13837" width="6.6328125" style="65" bestFit="1" customWidth="1"/>
    <col min="13838" max="13839" width="6.7265625" style="65" bestFit="1" customWidth="1"/>
    <col min="13840" max="13840" width="6.90625" style="65" bestFit="1" customWidth="1"/>
    <col min="13841" max="14080" width="8.7265625" style="65"/>
    <col min="14081" max="14082" width="2.6328125" style="65" customWidth="1"/>
    <col min="14083" max="14083" width="19.08984375" style="65" customWidth="1"/>
    <col min="14084" max="14084" width="9.7265625" style="65" bestFit="1" customWidth="1"/>
    <col min="14085" max="14085" width="6.36328125" style="65" bestFit="1" customWidth="1"/>
    <col min="14086" max="14086" width="6.7265625" style="65" bestFit="1" customWidth="1"/>
    <col min="14087" max="14088" width="8.6328125" style="65" bestFit="1" customWidth="1"/>
    <col min="14089" max="14089" width="6.90625" style="65" bestFit="1" customWidth="1"/>
    <col min="14090" max="14090" width="7.08984375" style="65" bestFit="1" customWidth="1"/>
    <col min="14091" max="14091" width="7.26953125" style="65" bestFit="1" customWidth="1"/>
    <col min="14092" max="14092" width="6.7265625" style="65" bestFit="1" customWidth="1"/>
    <col min="14093" max="14093" width="6.6328125" style="65" bestFit="1" customWidth="1"/>
    <col min="14094" max="14095" width="6.7265625" style="65" bestFit="1" customWidth="1"/>
    <col min="14096" max="14096" width="6.90625" style="65" bestFit="1" customWidth="1"/>
    <col min="14097" max="14336" width="8.7265625" style="65"/>
    <col min="14337" max="14338" width="2.6328125" style="65" customWidth="1"/>
    <col min="14339" max="14339" width="19.08984375" style="65" customWidth="1"/>
    <col min="14340" max="14340" width="9.7265625" style="65" bestFit="1" customWidth="1"/>
    <col min="14341" max="14341" width="6.36328125" style="65" bestFit="1" customWidth="1"/>
    <col min="14342" max="14342" width="6.7265625" style="65" bestFit="1" customWidth="1"/>
    <col min="14343" max="14344" width="8.6328125" style="65" bestFit="1" customWidth="1"/>
    <col min="14345" max="14345" width="6.90625" style="65" bestFit="1" customWidth="1"/>
    <col min="14346" max="14346" width="7.08984375" style="65" bestFit="1" customWidth="1"/>
    <col min="14347" max="14347" width="7.26953125" style="65" bestFit="1" customWidth="1"/>
    <col min="14348" max="14348" width="6.7265625" style="65" bestFit="1" customWidth="1"/>
    <col min="14349" max="14349" width="6.6328125" style="65" bestFit="1" customWidth="1"/>
    <col min="14350" max="14351" width="6.7265625" style="65" bestFit="1" customWidth="1"/>
    <col min="14352" max="14352" width="6.90625" style="65" bestFit="1" customWidth="1"/>
    <col min="14353" max="14592" width="8.7265625" style="65"/>
    <col min="14593" max="14594" width="2.6328125" style="65" customWidth="1"/>
    <col min="14595" max="14595" width="19.08984375" style="65" customWidth="1"/>
    <col min="14596" max="14596" width="9.7265625" style="65" bestFit="1" customWidth="1"/>
    <col min="14597" max="14597" width="6.36328125" style="65" bestFit="1" customWidth="1"/>
    <col min="14598" max="14598" width="6.7265625" style="65" bestFit="1" customWidth="1"/>
    <col min="14599" max="14600" width="8.6328125" style="65" bestFit="1" customWidth="1"/>
    <col min="14601" max="14601" width="6.90625" style="65" bestFit="1" customWidth="1"/>
    <col min="14602" max="14602" width="7.08984375" style="65" bestFit="1" customWidth="1"/>
    <col min="14603" max="14603" width="7.26953125" style="65" bestFit="1" customWidth="1"/>
    <col min="14604" max="14604" width="6.7265625" style="65" bestFit="1" customWidth="1"/>
    <col min="14605" max="14605" width="6.6328125" style="65" bestFit="1" customWidth="1"/>
    <col min="14606" max="14607" width="6.7265625" style="65" bestFit="1" customWidth="1"/>
    <col min="14608" max="14608" width="6.90625" style="65" bestFit="1" customWidth="1"/>
    <col min="14609" max="14848" width="8.7265625" style="65"/>
    <col min="14849" max="14850" width="2.6328125" style="65" customWidth="1"/>
    <col min="14851" max="14851" width="19.08984375" style="65" customWidth="1"/>
    <col min="14852" max="14852" width="9.7265625" style="65" bestFit="1" customWidth="1"/>
    <col min="14853" max="14853" width="6.36328125" style="65" bestFit="1" customWidth="1"/>
    <col min="14854" max="14854" width="6.7265625" style="65" bestFit="1" customWidth="1"/>
    <col min="14855" max="14856" width="8.6328125" style="65" bestFit="1" customWidth="1"/>
    <col min="14857" max="14857" width="6.90625" style="65" bestFit="1" customWidth="1"/>
    <col min="14858" max="14858" width="7.08984375" style="65" bestFit="1" customWidth="1"/>
    <col min="14859" max="14859" width="7.26953125" style="65" bestFit="1" customWidth="1"/>
    <col min="14860" max="14860" width="6.7265625" style="65" bestFit="1" customWidth="1"/>
    <col min="14861" max="14861" width="6.6328125" style="65" bestFit="1" customWidth="1"/>
    <col min="14862" max="14863" width="6.7265625" style="65" bestFit="1" customWidth="1"/>
    <col min="14864" max="14864" width="6.90625" style="65" bestFit="1" customWidth="1"/>
    <col min="14865" max="15104" width="8.7265625" style="65"/>
    <col min="15105" max="15106" width="2.6328125" style="65" customWidth="1"/>
    <col min="15107" max="15107" width="19.08984375" style="65" customWidth="1"/>
    <col min="15108" max="15108" width="9.7265625" style="65" bestFit="1" customWidth="1"/>
    <col min="15109" max="15109" width="6.36328125" style="65" bestFit="1" customWidth="1"/>
    <col min="15110" max="15110" width="6.7265625" style="65" bestFit="1" customWidth="1"/>
    <col min="15111" max="15112" width="8.6328125" style="65" bestFit="1" customWidth="1"/>
    <col min="15113" max="15113" width="6.90625" style="65" bestFit="1" customWidth="1"/>
    <col min="15114" max="15114" width="7.08984375" style="65" bestFit="1" customWidth="1"/>
    <col min="15115" max="15115" width="7.26953125" style="65" bestFit="1" customWidth="1"/>
    <col min="15116" max="15116" width="6.7265625" style="65" bestFit="1" customWidth="1"/>
    <col min="15117" max="15117" width="6.6328125" style="65" bestFit="1" customWidth="1"/>
    <col min="15118" max="15119" width="6.7265625" style="65" bestFit="1" customWidth="1"/>
    <col min="15120" max="15120" width="6.90625" style="65" bestFit="1" customWidth="1"/>
    <col min="15121" max="15360" width="8.7265625" style="65"/>
    <col min="15361" max="15362" width="2.6328125" style="65" customWidth="1"/>
    <col min="15363" max="15363" width="19.08984375" style="65" customWidth="1"/>
    <col min="15364" max="15364" width="9.7265625" style="65" bestFit="1" customWidth="1"/>
    <col min="15365" max="15365" width="6.36328125" style="65" bestFit="1" customWidth="1"/>
    <col min="15366" max="15366" width="6.7265625" style="65" bestFit="1" customWidth="1"/>
    <col min="15367" max="15368" width="8.6328125" style="65" bestFit="1" customWidth="1"/>
    <col min="15369" max="15369" width="6.90625" style="65" bestFit="1" customWidth="1"/>
    <col min="15370" max="15370" width="7.08984375" style="65" bestFit="1" customWidth="1"/>
    <col min="15371" max="15371" width="7.26953125" style="65" bestFit="1" customWidth="1"/>
    <col min="15372" max="15372" width="6.7265625" style="65" bestFit="1" customWidth="1"/>
    <col min="15373" max="15373" width="6.6328125" style="65" bestFit="1" customWidth="1"/>
    <col min="15374" max="15375" width="6.7265625" style="65" bestFit="1" customWidth="1"/>
    <col min="15376" max="15376" width="6.90625" style="65" bestFit="1" customWidth="1"/>
    <col min="15377" max="15616" width="8.7265625" style="65"/>
    <col min="15617" max="15618" width="2.6328125" style="65" customWidth="1"/>
    <col min="15619" max="15619" width="19.08984375" style="65" customWidth="1"/>
    <col min="15620" max="15620" width="9.7265625" style="65" bestFit="1" customWidth="1"/>
    <col min="15621" max="15621" width="6.36328125" style="65" bestFit="1" customWidth="1"/>
    <col min="15622" max="15622" width="6.7265625" style="65" bestFit="1" customWidth="1"/>
    <col min="15623" max="15624" width="8.6328125" style="65" bestFit="1" customWidth="1"/>
    <col min="15625" max="15625" width="6.90625" style="65" bestFit="1" customWidth="1"/>
    <col min="15626" max="15626" width="7.08984375" style="65" bestFit="1" customWidth="1"/>
    <col min="15627" max="15627" width="7.26953125" style="65" bestFit="1" customWidth="1"/>
    <col min="15628" max="15628" width="6.7265625" style="65" bestFit="1" customWidth="1"/>
    <col min="15629" max="15629" width="6.6328125" style="65" bestFit="1" customWidth="1"/>
    <col min="15630" max="15631" width="6.7265625" style="65" bestFit="1" customWidth="1"/>
    <col min="15632" max="15632" width="6.90625" style="65" bestFit="1" customWidth="1"/>
    <col min="15633" max="15872" width="8.7265625" style="65"/>
    <col min="15873" max="15874" width="2.6328125" style="65" customWidth="1"/>
    <col min="15875" max="15875" width="19.08984375" style="65" customWidth="1"/>
    <col min="15876" max="15876" width="9.7265625" style="65" bestFit="1" customWidth="1"/>
    <col min="15877" max="15877" width="6.36328125" style="65" bestFit="1" customWidth="1"/>
    <col min="15878" max="15878" width="6.7265625" style="65" bestFit="1" customWidth="1"/>
    <col min="15879" max="15880" width="8.6328125" style="65" bestFit="1" customWidth="1"/>
    <col min="15881" max="15881" width="6.90625" style="65" bestFit="1" customWidth="1"/>
    <col min="15882" max="15882" width="7.08984375" style="65" bestFit="1" customWidth="1"/>
    <col min="15883" max="15883" width="7.26953125" style="65" bestFit="1" customWidth="1"/>
    <col min="15884" max="15884" width="6.7265625" style="65" bestFit="1" customWidth="1"/>
    <col min="15885" max="15885" width="6.6328125" style="65" bestFit="1" customWidth="1"/>
    <col min="15886" max="15887" width="6.7265625" style="65" bestFit="1" customWidth="1"/>
    <col min="15888" max="15888" width="6.90625" style="65" bestFit="1" customWidth="1"/>
    <col min="15889" max="16128" width="8.7265625" style="65"/>
    <col min="16129" max="16130" width="2.6328125" style="65" customWidth="1"/>
    <col min="16131" max="16131" width="19.08984375" style="65" customWidth="1"/>
    <col min="16132" max="16132" width="9.7265625" style="65" bestFit="1" customWidth="1"/>
    <col min="16133" max="16133" width="6.36328125" style="65" bestFit="1" customWidth="1"/>
    <col min="16134" max="16134" width="6.7265625" style="65" bestFit="1" customWidth="1"/>
    <col min="16135" max="16136" width="8.6328125" style="65" bestFit="1" customWidth="1"/>
    <col min="16137" max="16137" width="6.90625" style="65" bestFit="1" customWidth="1"/>
    <col min="16138" max="16138" width="7.08984375" style="65" bestFit="1" customWidth="1"/>
    <col min="16139" max="16139" width="7.26953125" style="65" bestFit="1" customWidth="1"/>
    <col min="16140" max="16140" width="6.7265625" style="65" bestFit="1" customWidth="1"/>
    <col min="16141" max="16141" width="6.6328125" style="65" bestFit="1" customWidth="1"/>
    <col min="16142" max="16143" width="6.7265625" style="65" bestFit="1" customWidth="1"/>
    <col min="16144" max="16144" width="6.90625" style="65" bestFit="1" customWidth="1"/>
    <col min="16145" max="16384" width="8.7265625" style="65"/>
  </cols>
  <sheetData>
    <row r="1" spans="2:16" ht="14.25" customHeight="1" x14ac:dyDescent="0.2">
      <c r="B1" s="229" t="s">
        <v>236</v>
      </c>
      <c r="C1" s="1"/>
    </row>
    <row r="2" spans="2:16" ht="12" customHeight="1" x14ac:dyDescent="0.2"/>
    <row r="3" spans="2:16" s="2" customFormat="1" ht="12" customHeight="1" x14ac:dyDescent="0.2">
      <c r="B3" s="433" t="s">
        <v>237</v>
      </c>
      <c r="C3" s="434"/>
      <c r="D3" s="50" t="s">
        <v>4</v>
      </c>
      <c r="E3" s="230" t="s">
        <v>238</v>
      </c>
      <c r="F3" s="230" t="s">
        <v>239</v>
      </c>
      <c r="G3" s="230" t="s">
        <v>240</v>
      </c>
      <c r="H3" s="230" t="s">
        <v>241</v>
      </c>
      <c r="I3" s="230" t="s">
        <v>242</v>
      </c>
      <c r="J3" s="230" t="s">
        <v>243</v>
      </c>
      <c r="K3" s="230" t="s">
        <v>244</v>
      </c>
      <c r="L3" s="230" t="s">
        <v>245</v>
      </c>
      <c r="M3" s="230" t="s">
        <v>246</v>
      </c>
      <c r="N3" s="230" t="s">
        <v>247</v>
      </c>
      <c r="O3" s="230" t="s">
        <v>248</v>
      </c>
      <c r="P3" s="230" t="s">
        <v>249</v>
      </c>
    </row>
    <row r="4" spans="2:16" s="2" customFormat="1" ht="12" customHeight="1" x14ac:dyDescent="0.2">
      <c r="B4" s="4"/>
      <c r="C4" s="5"/>
      <c r="D4" s="181" t="s">
        <v>250</v>
      </c>
      <c r="E4" s="181" t="s">
        <v>250</v>
      </c>
      <c r="F4" s="181" t="s">
        <v>250</v>
      </c>
      <c r="G4" s="181" t="s">
        <v>250</v>
      </c>
      <c r="H4" s="181" t="s">
        <v>250</v>
      </c>
      <c r="I4" s="181" t="s">
        <v>250</v>
      </c>
      <c r="J4" s="181" t="s">
        <v>250</v>
      </c>
      <c r="K4" s="181" t="s">
        <v>250</v>
      </c>
      <c r="L4" s="181" t="s">
        <v>250</v>
      </c>
      <c r="M4" s="181" t="s">
        <v>250</v>
      </c>
      <c r="N4" s="181" t="s">
        <v>250</v>
      </c>
      <c r="O4" s="181" t="s">
        <v>250</v>
      </c>
      <c r="P4" s="181" t="s">
        <v>250</v>
      </c>
    </row>
    <row r="5" spans="2:16" s="2" customFormat="1" ht="12" customHeight="1" x14ac:dyDescent="0.2">
      <c r="B5" s="435" t="s">
        <v>251</v>
      </c>
      <c r="C5" s="436"/>
      <c r="D5" s="231">
        <v>24117</v>
      </c>
      <c r="E5" s="232">
        <v>1851</v>
      </c>
      <c r="F5" s="232">
        <v>1707</v>
      </c>
      <c r="G5" s="232">
        <v>3897</v>
      </c>
      <c r="H5" s="232">
        <v>2476</v>
      </c>
      <c r="I5" s="232">
        <v>1792</v>
      </c>
      <c r="J5" s="232">
        <v>1803</v>
      </c>
      <c r="K5" s="232">
        <v>1707</v>
      </c>
      <c r="L5" s="232">
        <v>1881</v>
      </c>
      <c r="M5" s="232">
        <v>1671</v>
      </c>
      <c r="N5" s="232">
        <v>1765</v>
      </c>
      <c r="O5" s="232">
        <v>1761</v>
      </c>
      <c r="P5" s="232">
        <v>1806</v>
      </c>
    </row>
    <row r="6" spans="2:16" s="2" customFormat="1" ht="12" customHeight="1" x14ac:dyDescent="0.2">
      <c r="B6" s="133"/>
      <c r="C6" s="152" t="s">
        <v>252</v>
      </c>
      <c r="D6" s="231">
        <v>27362</v>
      </c>
      <c r="E6" s="232">
        <v>1645</v>
      </c>
      <c r="F6" s="232">
        <v>1707</v>
      </c>
      <c r="G6" s="232">
        <v>5678</v>
      </c>
      <c r="H6" s="232">
        <v>3765</v>
      </c>
      <c r="I6" s="232">
        <v>2048</v>
      </c>
      <c r="J6" s="232">
        <v>1824</v>
      </c>
      <c r="K6" s="232">
        <v>1736</v>
      </c>
      <c r="L6" s="232">
        <v>1986</v>
      </c>
      <c r="M6" s="232">
        <v>1783</v>
      </c>
      <c r="N6" s="232">
        <v>1830</v>
      </c>
      <c r="O6" s="232">
        <v>1664</v>
      </c>
      <c r="P6" s="232">
        <v>1696</v>
      </c>
    </row>
    <row r="7" spans="2:16" s="2" customFormat="1" ht="12" customHeight="1" x14ac:dyDescent="0.2">
      <c r="B7" s="133"/>
      <c r="C7" s="152" t="s">
        <v>253</v>
      </c>
      <c r="D7" s="231">
        <v>29053</v>
      </c>
      <c r="E7" s="232">
        <v>1671</v>
      </c>
      <c r="F7" s="232">
        <v>1744</v>
      </c>
      <c r="G7" s="232">
        <v>7139</v>
      </c>
      <c r="H7" s="232">
        <v>4392</v>
      </c>
      <c r="I7" s="232">
        <v>2073</v>
      </c>
      <c r="J7" s="232">
        <v>1727</v>
      </c>
      <c r="K7" s="232">
        <v>1831</v>
      </c>
      <c r="L7" s="232">
        <v>1824</v>
      </c>
      <c r="M7" s="232">
        <v>1839</v>
      </c>
      <c r="N7" s="232">
        <v>1815</v>
      </c>
      <c r="O7" s="232">
        <v>1468</v>
      </c>
      <c r="P7" s="232">
        <v>1530</v>
      </c>
    </row>
    <row r="8" spans="2:16" s="2" customFormat="1" ht="12" customHeight="1" x14ac:dyDescent="0.2">
      <c r="B8" s="435" t="s">
        <v>254</v>
      </c>
      <c r="C8" s="436"/>
      <c r="D8" s="233">
        <v>-1691</v>
      </c>
      <c r="E8" s="234">
        <v>-26</v>
      </c>
      <c r="F8" s="234">
        <v>-37</v>
      </c>
      <c r="G8" s="234">
        <v>-1461</v>
      </c>
      <c r="H8" s="234">
        <v>-627</v>
      </c>
      <c r="I8" s="234">
        <v>-25</v>
      </c>
      <c r="J8" s="234">
        <v>97</v>
      </c>
      <c r="K8" s="234">
        <v>-95</v>
      </c>
      <c r="L8" s="234">
        <v>162</v>
      </c>
      <c r="M8" s="234">
        <v>-56</v>
      </c>
      <c r="N8" s="234">
        <v>15</v>
      </c>
      <c r="O8" s="234">
        <v>196</v>
      </c>
      <c r="P8" s="234">
        <v>166</v>
      </c>
    </row>
    <row r="9" spans="2:16" s="2" customFormat="1" ht="12" customHeight="1" x14ac:dyDescent="0.2"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16" s="2" customFormat="1" ht="12" customHeight="1" x14ac:dyDescent="0.2">
      <c r="B10" s="159" t="s">
        <v>235</v>
      </c>
      <c r="C10" s="160"/>
      <c r="D10" s="160"/>
      <c r="E10" s="160"/>
    </row>
    <row r="11" spans="2:16" s="2" customFormat="1" ht="12" customHeight="1" x14ac:dyDescent="0.2">
      <c r="B11" s="413"/>
      <c r="C11" s="414"/>
      <c r="D11" s="235"/>
      <c r="E11" s="236"/>
    </row>
    <row r="12" spans="2:16" x14ac:dyDescent="0.2">
      <c r="C12" s="237"/>
      <c r="D12" s="235"/>
    </row>
    <row r="13" spans="2:16" x14ac:dyDescent="0.2">
      <c r="C13" s="237"/>
      <c r="D13" s="235"/>
    </row>
    <row r="14" spans="2:16" x14ac:dyDescent="0.2">
      <c r="C14" s="237"/>
      <c r="D14" s="235"/>
    </row>
    <row r="15" spans="2:16" x14ac:dyDescent="0.2">
      <c r="C15" s="237"/>
      <c r="D15" s="235"/>
    </row>
    <row r="16" spans="2:16" x14ac:dyDescent="0.2">
      <c r="C16" s="237"/>
    </row>
    <row r="17" spans="3:3" x14ac:dyDescent="0.2">
      <c r="C17" s="237"/>
    </row>
    <row r="18" spans="3:3" x14ac:dyDescent="0.2">
      <c r="C18" s="237"/>
    </row>
    <row r="19" spans="3:3" x14ac:dyDescent="0.2">
      <c r="C19" s="237"/>
    </row>
    <row r="20" spans="3:3" x14ac:dyDescent="0.2">
      <c r="C20" s="237"/>
    </row>
    <row r="21" spans="3:3" x14ac:dyDescent="0.2">
      <c r="C21" s="237"/>
    </row>
    <row r="22" spans="3:3" x14ac:dyDescent="0.2">
      <c r="C22" s="237"/>
    </row>
    <row r="23" spans="3:3" x14ac:dyDescent="0.2">
      <c r="C23" s="237"/>
    </row>
    <row r="24" spans="3:3" x14ac:dyDescent="0.2">
      <c r="C24" s="237"/>
    </row>
  </sheetData>
  <mergeCells count="4">
    <mergeCell ref="B3:C3"/>
    <mergeCell ref="B5:C5"/>
    <mergeCell ref="B8:C8"/>
    <mergeCell ref="B11:C11"/>
  </mergeCells>
  <phoneticPr fontId="4"/>
  <pageMargins left="0.75" right="0.75" top="1" bottom="1" header="0.51200000000000001" footer="0.51200000000000001"/>
  <pageSetup paperSize="9" orientation="landscape" r:id="rId1"/>
  <headerFooter alignWithMargins="0">
    <oddHeader>&amp;L&amp;F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72E3-9D53-442F-9FD2-F13D7A69DFCD}">
  <sheetPr>
    <pageSetUpPr fitToPage="1"/>
  </sheetPr>
  <dimension ref="B1:AF54"/>
  <sheetViews>
    <sheetView zoomScaleNormal="100" zoomScaleSheetLayoutView="100" workbookViewId="0"/>
  </sheetViews>
  <sheetFormatPr defaultRowHeight="13" x14ac:dyDescent="0.2"/>
  <cols>
    <col min="1" max="1" width="2.6328125" style="65" customWidth="1"/>
    <col min="2" max="2" width="8.6328125" style="65" customWidth="1"/>
    <col min="3" max="3" width="9.36328125" style="65" bestFit="1" customWidth="1"/>
    <col min="4" max="6" width="8.6328125" style="65" customWidth="1"/>
    <col min="7" max="9" width="9.08984375" style="65" customWidth="1"/>
    <col min="10" max="10" width="6.36328125" style="65" customWidth="1"/>
    <col min="11" max="11" width="11.08984375" style="65" customWidth="1"/>
    <col min="12" max="13" width="10.08984375" style="65" customWidth="1"/>
    <col min="14" max="14" width="8.6328125" style="65" customWidth="1"/>
    <col min="15" max="16" width="6.6328125" style="65" customWidth="1"/>
    <col min="17" max="17" width="7.6328125" style="65" customWidth="1"/>
    <col min="18" max="28" width="6.6328125" style="65" customWidth="1"/>
    <col min="29" max="29" width="9.36328125" style="65" bestFit="1" customWidth="1"/>
    <col min="30" max="30" width="6.6328125" style="65" customWidth="1"/>
    <col min="31" max="31" width="7.36328125" style="65" customWidth="1"/>
    <col min="32" max="32" width="6.6328125" style="65" customWidth="1"/>
    <col min="33" max="16384" width="8.7265625" style="65"/>
  </cols>
  <sheetData>
    <row r="1" spans="2:32" ht="14.25" customHeight="1" x14ac:dyDescent="0.2">
      <c r="B1" s="10" t="s">
        <v>255</v>
      </c>
    </row>
    <row r="2" spans="2:32" ht="12" customHeight="1" x14ac:dyDescent="0.2"/>
    <row r="3" spans="2:32" s="2" customFormat="1" ht="12" customHeight="1" x14ac:dyDescent="0.2">
      <c r="B3" s="451" t="s">
        <v>110</v>
      </c>
      <c r="C3" s="356" t="s">
        <v>256</v>
      </c>
      <c r="D3" s="361"/>
      <c r="E3" s="353"/>
      <c r="F3" s="363" t="s">
        <v>257</v>
      </c>
      <c r="G3" s="356" t="s">
        <v>258</v>
      </c>
      <c r="H3" s="361"/>
      <c r="I3" s="353"/>
      <c r="J3" s="363" t="s">
        <v>259</v>
      </c>
      <c r="K3" s="356" t="s">
        <v>260</v>
      </c>
      <c r="L3" s="361"/>
      <c r="M3" s="353"/>
      <c r="N3" s="363" t="s">
        <v>261</v>
      </c>
      <c r="O3" s="363" t="s">
        <v>262</v>
      </c>
      <c r="P3" s="363" t="s">
        <v>263</v>
      </c>
      <c r="Q3" s="363" t="s">
        <v>264</v>
      </c>
      <c r="R3" s="363" t="s">
        <v>265</v>
      </c>
      <c r="S3" s="356" t="s">
        <v>266</v>
      </c>
      <c r="T3" s="446"/>
      <c r="U3" s="446"/>
      <c r="V3" s="446"/>
      <c r="W3" s="447"/>
      <c r="X3" s="363" t="s">
        <v>267</v>
      </c>
      <c r="Y3" s="356" t="s">
        <v>268</v>
      </c>
      <c r="Z3" s="385"/>
      <c r="AA3" s="386"/>
      <c r="AB3" s="363" t="s">
        <v>269</v>
      </c>
      <c r="AC3" s="346" t="s">
        <v>270</v>
      </c>
      <c r="AD3" s="363" t="s">
        <v>271</v>
      </c>
      <c r="AE3" s="346" t="s">
        <v>272</v>
      </c>
      <c r="AF3" s="363" t="s">
        <v>273</v>
      </c>
    </row>
    <row r="4" spans="2:32" s="2" customFormat="1" ht="12" customHeight="1" x14ac:dyDescent="0.2">
      <c r="B4" s="441"/>
      <c r="C4" s="452"/>
      <c r="D4" s="453"/>
      <c r="E4" s="454"/>
      <c r="F4" s="444"/>
      <c r="G4" s="452"/>
      <c r="H4" s="453"/>
      <c r="I4" s="454"/>
      <c r="J4" s="444"/>
      <c r="K4" s="452"/>
      <c r="L4" s="453"/>
      <c r="M4" s="454"/>
      <c r="N4" s="444"/>
      <c r="O4" s="364"/>
      <c r="P4" s="364"/>
      <c r="Q4" s="444"/>
      <c r="R4" s="444"/>
      <c r="S4" s="448"/>
      <c r="T4" s="449"/>
      <c r="U4" s="449"/>
      <c r="V4" s="449"/>
      <c r="W4" s="450"/>
      <c r="X4" s="364"/>
      <c r="Y4" s="390"/>
      <c r="Z4" s="391"/>
      <c r="AA4" s="392"/>
      <c r="AB4" s="364"/>
      <c r="AC4" s="359"/>
      <c r="AD4" s="364"/>
      <c r="AE4" s="359"/>
      <c r="AF4" s="364"/>
    </row>
    <row r="5" spans="2:32" s="2" customFormat="1" ht="12" customHeight="1" x14ac:dyDescent="0.2">
      <c r="B5" s="441"/>
      <c r="C5" s="354"/>
      <c r="D5" s="362"/>
      <c r="E5" s="355"/>
      <c r="F5" s="444"/>
      <c r="G5" s="354"/>
      <c r="H5" s="362"/>
      <c r="I5" s="355"/>
      <c r="J5" s="444"/>
      <c r="K5" s="354"/>
      <c r="L5" s="362"/>
      <c r="M5" s="355"/>
      <c r="N5" s="444"/>
      <c r="O5" s="364"/>
      <c r="P5" s="364"/>
      <c r="Q5" s="444"/>
      <c r="R5" s="444"/>
      <c r="S5" s="344" t="s">
        <v>4</v>
      </c>
      <c r="T5" s="366" t="s">
        <v>274</v>
      </c>
      <c r="U5" s="363" t="s">
        <v>275</v>
      </c>
      <c r="V5" s="363" t="s">
        <v>276</v>
      </c>
      <c r="W5" s="344" t="s">
        <v>277</v>
      </c>
      <c r="X5" s="364"/>
      <c r="Y5" s="344" t="s">
        <v>4</v>
      </c>
      <c r="Z5" s="363" t="s">
        <v>278</v>
      </c>
      <c r="AA5" s="363" t="s">
        <v>279</v>
      </c>
      <c r="AB5" s="364"/>
      <c r="AC5" s="359"/>
      <c r="AD5" s="364"/>
      <c r="AE5" s="359"/>
      <c r="AF5" s="364"/>
    </row>
    <row r="6" spans="2:32" s="2" customFormat="1" ht="12" customHeight="1" x14ac:dyDescent="0.2">
      <c r="B6" s="441"/>
      <c r="C6" s="344" t="s">
        <v>4</v>
      </c>
      <c r="D6" s="366" t="s">
        <v>5</v>
      </c>
      <c r="E6" s="366" t="s">
        <v>6</v>
      </c>
      <c r="F6" s="444"/>
      <c r="G6" s="344" t="s">
        <v>4</v>
      </c>
      <c r="H6" s="366" t="s">
        <v>5</v>
      </c>
      <c r="I6" s="366" t="s">
        <v>6</v>
      </c>
      <c r="J6" s="444"/>
      <c r="K6" s="344" t="s">
        <v>4</v>
      </c>
      <c r="L6" s="366" t="s">
        <v>5</v>
      </c>
      <c r="M6" s="366" t="s">
        <v>6</v>
      </c>
      <c r="N6" s="444"/>
      <c r="O6" s="364"/>
      <c r="P6" s="364"/>
      <c r="Q6" s="444"/>
      <c r="R6" s="444"/>
      <c r="S6" s="360"/>
      <c r="T6" s="442"/>
      <c r="U6" s="442"/>
      <c r="V6" s="442"/>
      <c r="W6" s="360"/>
      <c r="X6" s="364"/>
      <c r="Y6" s="360"/>
      <c r="Z6" s="442"/>
      <c r="AA6" s="442"/>
      <c r="AB6" s="364"/>
      <c r="AC6" s="359"/>
      <c r="AD6" s="364"/>
      <c r="AE6" s="359"/>
      <c r="AF6" s="364"/>
    </row>
    <row r="7" spans="2:32" s="2" customFormat="1" ht="12" customHeight="1" x14ac:dyDescent="0.2">
      <c r="B7" s="441"/>
      <c r="C7" s="441"/>
      <c r="D7" s="439"/>
      <c r="E7" s="439"/>
      <c r="F7" s="444"/>
      <c r="G7" s="441"/>
      <c r="H7" s="439"/>
      <c r="I7" s="439"/>
      <c r="J7" s="444"/>
      <c r="K7" s="441"/>
      <c r="L7" s="439"/>
      <c r="M7" s="439"/>
      <c r="N7" s="444"/>
      <c r="O7" s="364"/>
      <c r="P7" s="364"/>
      <c r="Q7" s="444"/>
      <c r="R7" s="444"/>
      <c r="S7" s="360"/>
      <c r="T7" s="442"/>
      <c r="U7" s="442"/>
      <c r="V7" s="442"/>
      <c r="W7" s="360"/>
      <c r="X7" s="364"/>
      <c r="Y7" s="360"/>
      <c r="Z7" s="442"/>
      <c r="AA7" s="442"/>
      <c r="AB7" s="364"/>
      <c r="AC7" s="359"/>
      <c r="AD7" s="364"/>
      <c r="AE7" s="359"/>
      <c r="AF7" s="364"/>
    </row>
    <row r="8" spans="2:32" s="2" customFormat="1" ht="12" customHeight="1" x14ac:dyDescent="0.2">
      <c r="B8" s="347"/>
      <c r="C8" s="347"/>
      <c r="D8" s="440"/>
      <c r="E8" s="440"/>
      <c r="F8" s="445"/>
      <c r="G8" s="347"/>
      <c r="H8" s="440"/>
      <c r="I8" s="440"/>
      <c r="J8" s="445"/>
      <c r="K8" s="347"/>
      <c r="L8" s="440"/>
      <c r="M8" s="440"/>
      <c r="N8" s="445"/>
      <c r="O8" s="365"/>
      <c r="P8" s="365"/>
      <c r="Q8" s="445"/>
      <c r="R8" s="445"/>
      <c r="S8" s="345"/>
      <c r="T8" s="367"/>
      <c r="U8" s="367"/>
      <c r="V8" s="367"/>
      <c r="W8" s="345"/>
      <c r="X8" s="365"/>
      <c r="Y8" s="345"/>
      <c r="Z8" s="367"/>
      <c r="AA8" s="367"/>
      <c r="AB8" s="365"/>
      <c r="AC8" s="443"/>
      <c r="AD8" s="365"/>
      <c r="AE8" s="443"/>
      <c r="AF8" s="365"/>
    </row>
    <row r="9" spans="2:32" s="2" customFormat="1" ht="12" customHeight="1" x14ac:dyDescent="0.2">
      <c r="B9" s="238"/>
      <c r="C9" s="239" t="s">
        <v>27</v>
      </c>
      <c r="D9" s="239" t="s">
        <v>27</v>
      </c>
      <c r="E9" s="240" t="s">
        <v>27</v>
      </c>
      <c r="F9" s="239"/>
      <c r="G9" s="239" t="s">
        <v>27</v>
      </c>
      <c r="H9" s="239" t="s">
        <v>27</v>
      </c>
      <c r="I9" s="239" t="s">
        <v>27</v>
      </c>
      <c r="J9" s="239"/>
      <c r="K9" s="239" t="s">
        <v>27</v>
      </c>
      <c r="L9" s="239" t="s">
        <v>27</v>
      </c>
      <c r="M9" s="239" t="s">
        <v>27</v>
      </c>
      <c r="N9" s="241"/>
      <c r="O9" s="239" t="s">
        <v>27</v>
      </c>
      <c r="P9" s="241"/>
      <c r="Q9" s="239" t="s">
        <v>27</v>
      </c>
      <c r="R9" s="241"/>
      <c r="S9" s="239" t="s">
        <v>280</v>
      </c>
      <c r="T9" s="239" t="s">
        <v>280</v>
      </c>
      <c r="U9" s="239" t="s">
        <v>280</v>
      </c>
      <c r="V9" s="239" t="s">
        <v>280</v>
      </c>
      <c r="W9" s="239" t="s">
        <v>280</v>
      </c>
      <c r="X9" s="241"/>
      <c r="Y9" s="239" t="s">
        <v>281</v>
      </c>
      <c r="Z9" s="239" t="s">
        <v>280</v>
      </c>
      <c r="AA9" s="239" t="s">
        <v>27</v>
      </c>
      <c r="AB9" s="241"/>
      <c r="AC9" s="239" t="s">
        <v>281</v>
      </c>
      <c r="AD9" s="241"/>
      <c r="AE9" s="239" t="s">
        <v>281</v>
      </c>
      <c r="AF9" s="241"/>
    </row>
    <row r="10" spans="2:32" s="2" customFormat="1" ht="12" customHeight="1" x14ac:dyDescent="0.2">
      <c r="B10" s="242" t="s">
        <v>282</v>
      </c>
      <c r="C10" s="243">
        <v>11236</v>
      </c>
      <c r="D10" s="243">
        <v>5781</v>
      </c>
      <c r="E10" s="243">
        <v>5455</v>
      </c>
      <c r="F10" s="244">
        <v>6.0214362272240081</v>
      </c>
      <c r="G10" s="245">
        <v>24304</v>
      </c>
      <c r="H10" s="245">
        <v>12726</v>
      </c>
      <c r="I10" s="245">
        <v>11578</v>
      </c>
      <c r="J10" s="244">
        <v>13.02465166130761</v>
      </c>
      <c r="K10" s="246">
        <v>13068</v>
      </c>
      <c r="L10" s="246">
        <v>6945</v>
      </c>
      <c r="M10" s="246">
        <v>6123</v>
      </c>
      <c r="N10" s="247">
        <v>7.0032154340836001</v>
      </c>
      <c r="O10" s="246">
        <v>25</v>
      </c>
      <c r="P10" s="247">
        <v>2.2249911000356</v>
      </c>
      <c r="Q10" s="246">
        <v>7</v>
      </c>
      <c r="R10" s="247">
        <v>0.622997508009968</v>
      </c>
      <c r="S10" s="246">
        <v>247</v>
      </c>
      <c r="T10" s="246">
        <v>172</v>
      </c>
      <c r="U10" s="246">
        <v>56</v>
      </c>
      <c r="V10" s="246">
        <v>19</v>
      </c>
      <c r="W10" s="243"/>
      <c r="X10" s="247">
        <v>21.510058347121834</v>
      </c>
      <c r="Y10" s="246">
        <v>38</v>
      </c>
      <c r="Z10" s="246">
        <v>31</v>
      </c>
      <c r="AA10" s="246">
        <v>7</v>
      </c>
      <c r="AB10" s="247">
        <v>3.3726812816188869</v>
      </c>
      <c r="AC10" s="248">
        <v>6787</v>
      </c>
      <c r="AD10" s="247">
        <v>3.637191854233655</v>
      </c>
      <c r="AE10" s="249">
        <v>2842</v>
      </c>
      <c r="AF10" s="250">
        <v>1.5230439442658092</v>
      </c>
    </row>
    <row r="11" spans="2:32" s="2" customFormat="1" ht="12" customHeight="1" x14ac:dyDescent="0.2">
      <c r="B11" s="251" t="s">
        <v>111</v>
      </c>
      <c r="C11" s="252">
        <v>10688</v>
      </c>
      <c r="D11" s="252">
        <v>5472</v>
      </c>
      <c r="E11" s="252">
        <v>5216</v>
      </c>
      <c r="F11" s="253">
        <v>5.8</v>
      </c>
      <c r="G11" s="254">
        <v>26589</v>
      </c>
      <c r="H11" s="254">
        <v>13667</v>
      </c>
      <c r="I11" s="254">
        <v>12922</v>
      </c>
      <c r="J11" s="253">
        <v>14.4</v>
      </c>
      <c r="K11" s="246">
        <f>C11-G11</f>
        <v>-15901</v>
      </c>
      <c r="L11" s="246">
        <f>D11-H11</f>
        <v>-8195</v>
      </c>
      <c r="M11" s="246">
        <f>E11-I11</f>
        <v>-7706</v>
      </c>
      <c r="N11" s="255" t="s">
        <v>283</v>
      </c>
      <c r="O11" s="256">
        <v>17</v>
      </c>
      <c r="P11" s="255">
        <v>1.6</v>
      </c>
      <c r="Q11" s="256">
        <v>9</v>
      </c>
      <c r="R11" s="255">
        <v>0.8</v>
      </c>
      <c r="S11" s="256">
        <f>SUM(T11:V11)</f>
        <v>251</v>
      </c>
      <c r="T11" s="256">
        <v>159</v>
      </c>
      <c r="U11" s="256">
        <v>69</v>
      </c>
      <c r="V11" s="256">
        <v>23</v>
      </c>
      <c r="W11" s="252"/>
      <c r="X11" s="255">
        <v>22.9</v>
      </c>
      <c r="Y11" s="256">
        <v>40</v>
      </c>
      <c r="Z11" s="256">
        <v>35</v>
      </c>
      <c r="AA11" s="256">
        <v>5</v>
      </c>
      <c r="AB11" s="255">
        <v>3.7</v>
      </c>
      <c r="AC11" s="257">
        <v>6704</v>
      </c>
      <c r="AD11" s="255">
        <v>3.6</v>
      </c>
      <c r="AE11" s="258">
        <v>2765</v>
      </c>
      <c r="AF11" s="259">
        <v>1.49</v>
      </c>
    </row>
    <row r="12" spans="2:32" s="2" customFormat="1" ht="12" customHeight="1" x14ac:dyDescent="0.2">
      <c r="B12" s="260"/>
      <c r="C12" s="261"/>
      <c r="D12" s="261"/>
      <c r="E12" s="261"/>
      <c r="F12" s="262"/>
      <c r="G12" s="263"/>
      <c r="H12" s="263"/>
      <c r="I12" s="263"/>
      <c r="J12" s="262"/>
      <c r="K12" s="246"/>
      <c r="L12" s="246"/>
      <c r="M12" s="246"/>
      <c r="N12" s="247"/>
      <c r="O12" s="239"/>
      <c r="P12" s="247"/>
      <c r="Q12" s="239"/>
      <c r="R12" s="247"/>
      <c r="S12" s="256"/>
      <c r="T12" s="239"/>
      <c r="U12" s="239"/>
      <c r="V12" s="239"/>
      <c r="W12" s="261"/>
      <c r="X12" s="247"/>
      <c r="Y12" s="239"/>
      <c r="Z12" s="239"/>
      <c r="AA12" s="239"/>
      <c r="AB12" s="247"/>
      <c r="AC12" s="248"/>
      <c r="AD12" s="247"/>
      <c r="AE12" s="249"/>
      <c r="AF12" s="250"/>
    </row>
    <row r="13" spans="2:32" s="2" customFormat="1" ht="12" customHeight="1" x14ac:dyDescent="0.2">
      <c r="B13" s="264" t="s">
        <v>114</v>
      </c>
      <c r="C13" s="265">
        <v>2046</v>
      </c>
      <c r="D13" s="265">
        <v>1056</v>
      </c>
      <c r="E13" s="265">
        <v>990</v>
      </c>
      <c r="F13" s="262">
        <v>6.2</v>
      </c>
      <c r="G13" s="265">
        <v>4382</v>
      </c>
      <c r="H13" s="265">
        <v>2262</v>
      </c>
      <c r="I13" s="265">
        <v>2120</v>
      </c>
      <c r="J13" s="262">
        <v>13.3</v>
      </c>
      <c r="K13" s="246">
        <f t="shared" ref="K13:M47" si="0">C13-G13</f>
        <v>-2336</v>
      </c>
      <c r="L13" s="246">
        <f t="shared" si="0"/>
        <v>-1206</v>
      </c>
      <c r="M13" s="246">
        <f t="shared" si="0"/>
        <v>-1130</v>
      </c>
      <c r="N13" s="247" t="s">
        <v>284</v>
      </c>
      <c r="O13" s="246">
        <v>1</v>
      </c>
      <c r="P13" s="247">
        <v>0.5</v>
      </c>
      <c r="Q13" s="265">
        <v>0</v>
      </c>
      <c r="R13" s="262">
        <v>0</v>
      </c>
      <c r="S13" s="256">
        <f t="shared" ref="S13:S47" si="1">SUM(T13:V13)</f>
        <v>52</v>
      </c>
      <c r="T13" s="246">
        <v>37</v>
      </c>
      <c r="U13" s="246">
        <v>11</v>
      </c>
      <c r="V13" s="246">
        <v>4</v>
      </c>
      <c r="W13" s="261"/>
      <c r="X13" s="247">
        <v>24.8</v>
      </c>
      <c r="Y13" s="246">
        <v>7</v>
      </c>
      <c r="Z13" s="246">
        <v>7</v>
      </c>
      <c r="AA13" s="265">
        <v>0</v>
      </c>
      <c r="AB13" s="247">
        <v>3.4</v>
      </c>
      <c r="AC13" s="246">
        <v>1295</v>
      </c>
      <c r="AD13" s="247">
        <v>3.9</v>
      </c>
      <c r="AE13" s="246">
        <v>492</v>
      </c>
      <c r="AF13" s="250">
        <v>1.5</v>
      </c>
    </row>
    <row r="14" spans="2:32" s="2" customFormat="1" ht="12" customHeight="1" x14ac:dyDescent="0.2">
      <c r="B14" s="264" t="s">
        <v>115</v>
      </c>
      <c r="C14" s="265">
        <v>2368</v>
      </c>
      <c r="D14" s="265">
        <v>1205</v>
      </c>
      <c r="E14" s="265">
        <v>1163</v>
      </c>
      <c r="F14" s="262">
        <v>6.4</v>
      </c>
      <c r="G14" s="265">
        <v>4711</v>
      </c>
      <c r="H14" s="265">
        <v>2441</v>
      </c>
      <c r="I14" s="265">
        <v>2270</v>
      </c>
      <c r="J14" s="262">
        <v>12.7</v>
      </c>
      <c r="K14" s="246">
        <f t="shared" si="0"/>
        <v>-2343</v>
      </c>
      <c r="L14" s="246">
        <f t="shared" si="0"/>
        <v>-1236</v>
      </c>
      <c r="M14" s="246">
        <f t="shared" si="0"/>
        <v>-1107</v>
      </c>
      <c r="N14" s="247" t="s">
        <v>285</v>
      </c>
      <c r="O14" s="246">
        <v>3</v>
      </c>
      <c r="P14" s="247">
        <v>1.3</v>
      </c>
      <c r="Q14" s="246">
        <v>2</v>
      </c>
      <c r="R14" s="247">
        <v>0.8</v>
      </c>
      <c r="S14" s="256">
        <f t="shared" si="1"/>
        <v>52</v>
      </c>
      <c r="T14" s="246">
        <v>30</v>
      </c>
      <c r="U14" s="246">
        <v>18</v>
      </c>
      <c r="V14" s="246">
        <v>4</v>
      </c>
      <c r="W14" s="261"/>
      <c r="X14" s="247">
        <v>21.5</v>
      </c>
      <c r="Y14" s="246">
        <v>9</v>
      </c>
      <c r="Z14" s="246">
        <v>7</v>
      </c>
      <c r="AA14" s="246">
        <v>2</v>
      </c>
      <c r="AB14" s="247">
        <v>3.8</v>
      </c>
      <c r="AC14" s="246">
        <v>1439</v>
      </c>
      <c r="AD14" s="247">
        <v>3.9</v>
      </c>
      <c r="AE14" s="246">
        <v>563</v>
      </c>
      <c r="AF14" s="250">
        <v>1.52</v>
      </c>
    </row>
    <row r="15" spans="2:32" s="2" customFormat="1" ht="12" customHeight="1" x14ac:dyDescent="0.2">
      <c r="B15" s="264" t="s">
        <v>116</v>
      </c>
      <c r="C15" s="265">
        <v>347</v>
      </c>
      <c r="D15" s="265">
        <v>179</v>
      </c>
      <c r="E15" s="265">
        <v>168</v>
      </c>
      <c r="F15" s="262">
        <v>3.4</v>
      </c>
      <c r="G15" s="265">
        <v>1883</v>
      </c>
      <c r="H15" s="265">
        <v>923</v>
      </c>
      <c r="I15" s="265">
        <v>960</v>
      </c>
      <c r="J15" s="262">
        <v>18.3</v>
      </c>
      <c r="K15" s="246">
        <f t="shared" si="0"/>
        <v>-1536</v>
      </c>
      <c r="L15" s="246">
        <f t="shared" si="0"/>
        <v>-744</v>
      </c>
      <c r="M15" s="246">
        <f t="shared" si="0"/>
        <v>-792</v>
      </c>
      <c r="N15" s="247" t="s">
        <v>286</v>
      </c>
      <c r="O15" s="246">
        <v>0</v>
      </c>
      <c r="P15" s="247">
        <v>0</v>
      </c>
      <c r="Q15" s="246">
        <v>0</v>
      </c>
      <c r="R15" s="247">
        <v>0</v>
      </c>
      <c r="S15" s="256">
        <f t="shared" si="1"/>
        <v>9</v>
      </c>
      <c r="T15" s="246">
        <v>6</v>
      </c>
      <c r="U15" s="246">
        <v>3</v>
      </c>
      <c r="V15" s="246">
        <v>0</v>
      </c>
      <c r="W15" s="243"/>
      <c r="X15" s="247">
        <v>25.3</v>
      </c>
      <c r="Y15" s="246">
        <v>0</v>
      </c>
      <c r="Z15" s="246">
        <v>0</v>
      </c>
      <c r="AA15" s="246">
        <v>0</v>
      </c>
      <c r="AB15" s="247">
        <v>0</v>
      </c>
      <c r="AC15" s="246">
        <v>243</v>
      </c>
      <c r="AD15" s="247">
        <v>2.4</v>
      </c>
      <c r="AE15" s="246">
        <v>118</v>
      </c>
      <c r="AF15" s="250">
        <v>1.1499999999999999</v>
      </c>
    </row>
    <row r="16" spans="2:32" s="2" customFormat="1" ht="12" customHeight="1" x14ac:dyDescent="0.2">
      <c r="B16" s="264" t="s">
        <v>117</v>
      </c>
      <c r="C16" s="265">
        <v>1296</v>
      </c>
      <c r="D16" s="265">
        <v>648</v>
      </c>
      <c r="E16" s="265">
        <v>648</v>
      </c>
      <c r="F16" s="266">
        <v>6.1</v>
      </c>
      <c r="G16" s="265">
        <v>2441</v>
      </c>
      <c r="H16" s="265">
        <v>1273</v>
      </c>
      <c r="I16" s="265">
        <v>1168</v>
      </c>
      <c r="J16" s="262">
        <v>11.6</v>
      </c>
      <c r="K16" s="246">
        <f t="shared" si="0"/>
        <v>-1145</v>
      </c>
      <c r="L16" s="246">
        <f t="shared" si="0"/>
        <v>-625</v>
      </c>
      <c r="M16" s="246">
        <f t="shared" si="0"/>
        <v>-520</v>
      </c>
      <c r="N16" s="247" t="s">
        <v>287</v>
      </c>
      <c r="O16" s="246">
        <v>4</v>
      </c>
      <c r="P16" s="247">
        <v>3.1</v>
      </c>
      <c r="Q16" s="246">
        <v>1</v>
      </c>
      <c r="R16" s="247">
        <v>0.8</v>
      </c>
      <c r="S16" s="256">
        <f t="shared" si="1"/>
        <v>41</v>
      </c>
      <c r="T16" s="246">
        <v>28</v>
      </c>
      <c r="U16" s="246">
        <v>9</v>
      </c>
      <c r="V16" s="246">
        <v>4</v>
      </c>
      <c r="W16" s="243"/>
      <c r="X16" s="247">
        <v>30.7</v>
      </c>
      <c r="Y16" s="246">
        <v>6</v>
      </c>
      <c r="Z16" s="246">
        <v>5</v>
      </c>
      <c r="AA16" s="246">
        <v>1</v>
      </c>
      <c r="AB16" s="247">
        <v>4.5999999999999996</v>
      </c>
      <c r="AC16" s="246">
        <v>895</v>
      </c>
      <c r="AD16" s="247">
        <v>4.2</v>
      </c>
      <c r="AE16" s="246">
        <v>366</v>
      </c>
      <c r="AF16" s="250">
        <v>1.74</v>
      </c>
    </row>
    <row r="17" spans="2:32" s="2" customFormat="1" ht="12" customHeight="1" x14ac:dyDescent="0.2">
      <c r="B17" s="264" t="s">
        <v>118</v>
      </c>
      <c r="C17" s="265">
        <v>1369</v>
      </c>
      <c r="D17" s="265">
        <v>708</v>
      </c>
      <c r="E17" s="265">
        <v>661</v>
      </c>
      <c r="F17" s="262">
        <v>6.2</v>
      </c>
      <c r="G17" s="265">
        <v>2608</v>
      </c>
      <c r="H17" s="265">
        <v>1384</v>
      </c>
      <c r="I17" s="265">
        <v>1224</v>
      </c>
      <c r="J17" s="262">
        <v>11.8</v>
      </c>
      <c r="K17" s="246">
        <f t="shared" si="0"/>
        <v>-1239</v>
      </c>
      <c r="L17" s="246">
        <f t="shared" si="0"/>
        <v>-676</v>
      </c>
      <c r="M17" s="246">
        <f t="shared" si="0"/>
        <v>-563</v>
      </c>
      <c r="N17" s="247" t="s">
        <v>288</v>
      </c>
      <c r="O17" s="246">
        <v>3</v>
      </c>
      <c r="P17" s="247">
        <v>2.2000000000000002</v>
      </c>
      <c r="Q17" s="246">
        <v>2</v>
      </c>
      <c r="R17" s="247">
        <v>1.5</v>
      </c>
      <c r="S17" s="256">
        <f t="shared" si="1"/>
        <v>33</v>
      </c>
      <c r="T17" s="246">
        <v>22</v>
      </c>
      <c r="U17" s="246">
        <v>8</v>
      </c>
      <c r="V17" s="246">
        <v>3</v>
      </c>
      <c r="W17" s="243"/>
      <c r="X17" s="247">
        <v>23.5</v>
      </c>
      <c r="Y17" s="246">
        <v>6</v>
      </c>
      <c r="Z17" s="246">
        <v>5</v>
      </c>
      <c r="AA17" s="246">
        <v>1</v>
      </c>
      <c r="AB17" s="247">
        <v>4.4000000000000004</v>
      </c>
      <c r="AC17" s="246">
        <v>832</v>
      </c>
      <c r="AD17" s="247">
        <v>3.8</v>
      </c>
      <c r="AE17" s="246">
        <v>332</v>
      </c>
      <c r="AF17" s="250">
        <v>1.5</v>
      </c>
    </row>
    <row r="18" spans="2:32" s="2" customFormat="1" ht="12" customHeight="1" x14ac:dyDescent="0.2">
      <c r="B18" s="264" t="s">
        <v>119</v>
      </c>
      <c r="C18" s="265">
        <v>203</v>
      </c>
      <c r="D18" s="265">
        <v>107</v>
      </c>
      <c r="E18" s="265">
        <v>96</v>
      </c>
      <c r="F18" s="262">
        <v>4.5999999999999996</v>
      </c>
      <c r="G18" s="265">
        <v>739</v>
      </c>
      <c r="H18" s="265">
        <v>389</v>
      </c>
      <c r="I18" s="265">
        <v>350</v>
      </c>
      <c r="J18" s="262">
        <v>16.8</v>
      </c>
      <c r="K18" s="246">
        <f t="shared" si="0"/>
        <v>-536</v>
      </c>
      <c r="L18" s="246">
        <f t="shared" si="0"/>
        <v>-282</v>
      </c>
      <c r="M18" s="246">
        <f t="shared" si="0"/>
        <v>-254</v>
      </c>
      <c r="N18" s="247" t="s">
        <v>289</v>
      </c>
      <c r="O18" s="265">
        <v>0</v>
      </c>
      <c r="P18" s="262">
        <v>0</v>
      </c>
      <c r="Q18" s="265">
        <v>0</v>
      </c>
      <c r="R18" s="262">
        <v>0</v>
      </c>
      <c r="S18" s="256">
        <f t="shared" si="1"/>
        <v>6</v>
      </c>
      <c r="T18" s="246">
        <v>4</v>
      </c>
      <c r="U18" s="246">
        <v>2</v>
      </c>
      <c r="V18" s="246">
        <v>0</v>
      </c>
      <c r="W18" s="243"/>
      <c r="X18" s="247">
        <v>28.7</v>
      </c>
      <c r="Y18" s="265">
        <v>1</v>
      </c>
      <c r="Z18" s="265">
        <v>1</v>
      </c>
      <c r="AA18" s="246">
        <v>0</v>
      </c>
      <c r="AB18" s="247">
        <v>4.9000000000000004</v>
      </c>
      <c r="AC18" s="246">
        <v>124</v>
      </c>
      <c r="AD18" s="247">
        <v>2.8</v>
      </c>
      <c r="AE18" s="246">
        <v>70</v>
      </c>
      <c r="AF18" s="250">
        <v>1.59</v>
      </c>
    </row>
    <row r="19" spans="2:32" s="2" customFormat="1" ht="12" customHeight="1" x14ac:dyDescent="0.2">
      <c r="B19" s="264" t="s">
        <v>120</v>
      </c>
      <c r="C19" s="265">
        <v>330</v>
      </c>
      <c r="D19" s="265">
        <v>184</v>
      </c>
      <c r="E19" s="265">
        <v>146</v>
      </c>
      <c r="F19" s="262">
        <v>4.4000000000000004</v>
      </c>
      <c r="G19" s="265">
        <v>1035</v>
      </c>
      <c r="H19" s="265">
        <v>540</v>
      </c>
      <c r="I19" s="265">
        <v>495</v>
      </c>
      <c r="J19" s="262">
        <v>13.9</v>
      </c>
      <c r="K19" s="246">
        <f t="shared" si="0"/>
        <v>-705</v>
      </c>
      <c r="L19" s="246">
        <f t="shared" si="0"/>
        <v>-356</v>
      </c>
      <c r="M19" s="246">
        <f t="shared" si="0"/>
        <v>-349</v>
      </c>
      <c r="N19" s="247" t="s">
        <v>290</v>
      </c>
      <c r="O19" s="265">
        <v>0</v>
      </c>
      <c r="P19" s="262">
        <v>0</v>
      </c>
      <c r="Q19" s="265">
        <v>0</v>
      </c>
      <c r="R19" s="262">
        <v>0</v>
      </c>
      <c r="S19" s="256">
        <f t="shared" si="1"/>
        <v>9</v>
      </c>
      <c r="T19" s="246">
        <v>6</v>
      </c>
      <c r="U19" s="246">
        <v>2</v>
      </c>
      <c r="V19" s="246">
        <v>1</v>
      </c>
      <c r="W19" s="243"/>
      <c r="X19" s="247">
        <v>26.5</v>
      </c>
      <c r="Y19" s="246">
        <v>1</v>
      </c>
      <c r="Z19" s="246">
        <v>1</v>
      </c>
      <c r="AA19" s="246">
        <v>0</v>
      </c>
      <c r="AB19" s="247">
        <v>3</v>
      </c>
      <c r="AC19" s="246">
        <v>257</v>
      </c>
      <c r="AD19" s="247">
        <v>3.5</v>
      </c>
      <c r="AE19" s="246">
        <v>98</v>
      </c>
      <c r="AF19" s="250">
        <v>1.32</v>
      </c>
    </row>
    <row r="20" spans="2:32" s="2" customFormat="1" ht="12" customHeight="1" x14ac:dyDescent="0.2">
      <c r="B20" s="264" t="s">
        <v>121</v>
      </c>
      <c r="C20" s="265">
        <v>367</v>
      </c>
      <c r="D20" s="265">
        <v>185</v>
      </c>
      <c r="E20" s="265">
        <v>182</v>
      </c>
      <c r="F20" s="262">
        <v>5</v>
      </c>
      <c r="G20" s="265">
        <v>1304</v>
      </c>
      <c r="H20" s="265">
        <v>645</v>
      </c>
      <c r="I20" s="265">
        <v>659</v>
      </c>
      <c r="J20" s="262">
        <v>17.899999999999999</v>
      </c>
      <c r="K20" s="246">
        <f t="shared" si="0"/>
        <v>-937</v>
      </c>
      <c r="L20" s="246">
        <f t="shared" si="0"/>
        <v>-460</v>
      </c>
      <c r="M20" s="246">
        <f t="shared" si="0"/>
        <v>-477</v>
      </c>
      <c r="N20" s="247" t="s">
        <v>291</v>
      </c>
      <c r="O20" s="265">
        <v>0</v>
      </c>
      <c r="P20" s="262">
        <v>0</v>
      </c>
      <c r="Q20" s="265">
        <v>0</v>
      </c>
      <c r="R20" s="262">
        <v>0</v>
      </c>
      <c r="S20" s="256">
        <f t="shared" si="1"/>
        <v>6</v>
      </c>
      <c r="T20" s="246">
        <v>3</v>
      </c>
      <c r="U20" s="246">
        <v>2</v>
      </c>
      <c r="V20" s="246">
        <v>1</v>
      </c>
      <c r="W20" s="243"/>
      <c r="X20" s="247">
        <v>16.100000000000001</v>
      </c>
      <c r="Y20" s="246">
        <v>1</v>
      </c>
      <c r="Z20" s="246">
        <v>1</v>
      </c>
      <c r="AA20" s="265">
        <v>0</v>
      </c>
      <c r="AB20" s="247">
        <v>2.7</v>
      </c>
      <c r="AC20" s="246">
        <v>228</v>
      </c>
      <c r="AD20" s="247">
        <v>3.1</v>
      </c>
      <c r="AE20" s="246">
        <v>80</v>
      </c>
      <c r="AF20" s="250">
        <v>1.1000000000000001</v>
      </c>
    </row>
    <row r="21" spans="2:32" s="2" customFormat="1" ht="12" customHeight="1" x14ac:dyDescent="0.2">
      <c r="B21" s="264" t="s">
        <v>122</v>
      </c>
      <c r="C21" s="265">
        <v>271</v>
      </c>
      <c r="D21" s="265">
        <v>142</v>
      </c>
      <c r="E21" s="265">
        <v>129</v>
      </c>
      <c r="F21" s="262">
        <v>4.4000000000000004</v>
      </c>
      <c r="G21" s="265">
        <v>878</v>
      </c>
      <c r="H21" s="265">
        <v>453</v>
      </c>
      <c r="I21" s="265">
        <v>425</v>
      </c>
      <c r="J21" s="262">
        <v>14.2</v>
      </c>
      <c r="K21" s="246">
        <f t="shared" si="0"/>
        <v>-607</v>
      </c>
      <c r="L21" s="246">
        <f t="shared" si="0"/>
        <v>-311</v>
      </c>
      <c r="M21" s="246">
        <f t="shared" si="0"/>
        <v>-296</v>
      </c>
      <c r="N21" s="247" t="s">
        <v>292</v>
      </c>
      <c r="O21" s="246">
        <v>0</v>
      </c>
      <c r="P21" s="247">
        <v>0</v>
      </c>
      <c r="Q21" s="246">
        <v>0</v>
      </c>
      <c r="R21" s="247">
        <v>0</v>
      </c>
      <c r="S21" s="256">
        <f t="shared" si="1"/>
        <v>2</v>
      </c>
      <c r="T21" s="246">
        <v>1</v>
      </c>
      <c r="U21" s="246">
        <v>1</v>
      </c>
      <c r="V21" s="246">
        <v>0</v>
      </c>
      <c r="W21" s="243"/>
      <c r="X21" s="247">
        <v>7.3</v>
      </c>
      <c r="Y21" s="246">
        <v>0</v>
      </c>
      <c r="Z21" s="246">
        <v>0</v>
      </c>
      <c r="AA21" s="246">
        <v>0</v>
      </c>
      <c r="AB21" s="247">
        <v>0</v>
      </c>
      <c r="AC21" s="246">
        <v>179</v>
      </c>
      <c r="AD21" s="247">
        <v>2.9</v>
      </c>
      <c r="AE21" s="246">
        <v>87</v>
      </c>
      <c r="AF21" s="250">
        <v>1.41</v>
      </c>
    </row>
    <row r="22" spans="2:32" s="2" customFormat="1" ht="12" customHeight="1" x14ac:dyDescent="0.2">
      <c r="B22" s="264" t="s">
        <v>293</v>
      </c>
      <c r="C22" s="265">
        <v>203</v>
      </c>
      <c r="D22" s="265">
        <v>96</v>
      </c>
      <c r="E22" s="265">
        <v>107</v>
      </c>
      <c r="F22" s="262">
        <v>4.4000000000000004</v>
      </c>
      <c r="G22" s="265">
        <v>787</v>
      </c>
      <c r="H22" s="265">
        <v>432</v>
      </c>
      <c r="I22" s="265">
        <v>355</v>
      </c>
      <c r="J22" s="262">
        <v>17.100000000000001</v>
      </c>
      <c r="K22" s="246">
        <f t="shared" si="0"/>
        <v>-584</v>
      </c>
      <c r="L22" s="246">
        <f t="shared" si="0"/>
        <v>-336</v>
      </c>
      <c r="M22" s="246">
        <f t="shared" si="0"/>
        <v>-248</v>
      </c>
      <c r="N22" s="247" t="s">
        <v>294</v>
      </c>
      <c r="O22" s="246">
        <v>3</v>
      </c>
      <c r="P22" s="247">
        <v>14.8</v>
      </c>
      <c r="Q22" s="265">
        <v>2</v>
      </c>
      <c r="R22" s="262">
        <v>9.9</v>
      </c>
      <c r="S22" s="256">
        <f t="shared" si="1"/>
        <v>8</v>
      </c>
      <c r="T22" s="246">
        <v>4</v>
      </c>
      <c r="U22" s="246">
        <v>2</v>
      </c>
      <c r="V22" s="246">
        <v>2</v>
      </c>
      <c r="W22" s="243"/>
      <c r="X22" s="247">
        <v>37.9</v>
      </c>
      <c r="Y22" s="246">
        <v>2</v>
      </c>
      <c r="Z22" s="246">
        <v>2</v>
      </c>
      <c r="AA22" s="246">
        <v>0</v>
      </c>
      <c r="AB22" s="247">
        <v>9.8000000000000007</v>
      </c>
      <c r="AC22" s="246">
        <v>105</v>
      </c>
      <c r="AD22" s="247">
        <v>2.2999999999999998</v>
      </c>
      <c r="AE22" s="246">
        <v>40</v>
      </c>
      <c r="AF22" s="250">
        <v>0.87</v>
      </c>
    </row>
    <row r="23" spans="2:32" s="2" customFormat="1" ht="12" customHeight="1" x14ac:dyDescent="0.2">
      <c r="B23" s="264" t="s">
        <v>124</v>
      </c>
      <c r="C23" s="265">
        <v>215</v>
      </c>
      <c r="D23" s="265">
        <v>120</v>
      </c>
      <c r="E23" s="265">
        <v>95</v>
      </c>
      <c r="F23" s="262">
        <v>4</v>
      </c>
      <c r="G23" s="265">
        <v>1008</v>
      </c>
      <c r="H23" s="265">
        <v>498</v>
      </c>
      <c r="I23" s="265">
        <v>510</v>
      </c>
      <c r="J23" s="262">
        <v>18.8</v>
      </c>
      <c r="K23" s="246">
        <f t="shared" si="0"/>
        <v>-793</v>
      </c>
      <c r="L23" s="246">
        <f t="shared" si="0"/>
        <v>-378</v>
      </c>
      <c r="M23" s="246">
        <f t="shared" si="0"/>
        <v>-415</v>
      </c>
      <c r="N23" s="247" t="s">
        <v>295</v>
      </c>
      <c r="O23" s="246">
        <v>1</v>
      </c>
      <c r="P23" s="247">
        <v>4.7</v>
      </c>
      <c r="Q23" s="246">
        <v>1</v>
      </c>
      <c r="R23" s="247">
        <v>4.7</v>
      </c>
      <c r="S23" s="256">
        <f t="shared" si="1"/>
        <v>3</v>
      </c>
      <c r="T23" s="246">
        <v>3</v>
      </c>
      <c r="U23" s="246">
        <v>0</v>
      </c>
      <c r="V23" s="246">
        <v>0</v>
      </c>
      <c r="W23" s="243"/>
      <c r="X23" s="247">
        <v>13.8</v>
      </c>
      <c r="Y23" s="246">
        <v>0</v>
      </c>
      <c r="Z23" s="246">
        <v>0</v>
      </c>
      <c r="AA23" s="246">
        <v>0</v>
      </c>
      <c r="AB23" s="247" t="s">
        <v>296</v>
      </c>
      <c r="AC23" s="246">
        <v>120</v>
      </c>
      <c r="AD23" s="247">
        <v>2.2000000000000002</v>
      </c>
      <c r="AE23" s="246">
        <v>62</v>
      </c>
      <c r="AF23" s="250">
        <v>1.1599999999999999</v>
      </c>
    </row>
    <row r="24" spans="2:32" s="2" customFormat="1" ht="12" customHeight="1" x14ac:dyDescent="0.2">
      <c r="B24" s="264" t="s">
        <v>125</v>
      </c>
      <c r="C24" s="265">
        <v>278</v>
      </c>
      <c r="D24" s="265">
        <v>140</v>
      </c>
      <c r="E24" s="265">
        <v>138</v>
      </c>
      <c r="F24" s="262">
        <v>5.7</v>
      </c>
      <c r="G24" s="265">
        <v>649</v>
      </c>
      <c r="H24" s="265">
        <v>321</v>
      </c>
      <c r="I24" s="265">
        <v>328</v>
      </c>
      <c r="J24" s="262">
        <v>13.3</v>
      </c>
      <c r="K24" s="246">
        <f t="shared" si="0"/>
        <v>-371</v>
      </c>
      <c r="L24" s="246">
        <f t="shared" si="0"/>
        <v>-181</v>
      </c>
      <c r="M24" s="246">
        <f t="shared" si="0"/>
        <v>-190</v>
      </c>
      <c r="N24" s="247" t="s">
        <v>297</v>
      </c>
      <c r="O24" s="246">
        <v>0</v>
      </c>
      <c r="P24" s="247">
        <v>0</v>
      </c>
      <c r="Q24" s="246">
        <v>0</v>
      </c>
      <c r="R24" s="247">
        <v>0</v>
      </c>
      <c r="S24" s="256">
        <f t="shared" si="1"/>
        <v>3</v>
      </c>
      <c r="T24" s="246">
        <v>2</v>
      </c>
      <c r="U24" s="246">
        <v>1</v>
      </c>
      <c r="V24" s="246">
        <v>0</v>
      </c>
      <c r="W24" s="243"/>
      <c r="X24" s="247">
        <v>10.7</v>
      </c>
      <c r="Y24" s="246">
        <v>1</v>
      </c>
      <c r="Z24" s="246">
        <v>1</v>
      </c>
      <c r="AA24" s="246">
        <v>0</v>
      </c>
      <c r="AB24" s="247">
        <v>3.6</v>
      </c>
      <c r="AC24" s="246">
        <v>151</v>
      </c>
      <c r="AD24" s="247">
        <v>3.1</v>
      </c>
      <c r="AE24" s="246">
        <v>66</v>
      </c>
      <c r="AF24" s="250">
        <v>1.35</v>
      </c>
    </row>
    <row r="25" spans="2:32" s="2" customFormat="1" ht="12" customHeight="1" x14ac:dyDescent="0.2">
      <c r="B25" s="264" t="s">
        <v>298</v>
      </c>
      <c r="C25" s="265">
        <v>93</v>
      </c>
      <c r="D25" s="265">
        <v>37</v>
      </c>
      <c r="E25" s="265">
        <v>56</v>
      </c>
      <c r="F25" s="262">
        <v>6.5</v>
      </c>
      <c r="G25" s="265">
        <v>153</v>
      </c>
      <c r="H25" s="265">
        <v>74</v>
      </c>
      <c r="I25" s="265">
        <v>79</v>
      </c>
      <c r="J25" s="262">
        <v>10.8</v>
      </c>
      <c r="K25" s="246">
        <f t="shared" si="0"/>
        <v>-60</v>
      </c>
      <c r="L25" s="246">
        <f t="shared" si="0"/>
        <v>-37</v>
      </c>
      <c r="M25" s="246">
        <f t="shared" si="0"/>
        <v>-23</v>
      </c>
      <c r="N25" s="247" t="s">
        <v>299</v>
      </c>
      <c r="O25" s="246">
        <v>0</v>
      </c>
      <c r="P25" s="246">
        <v>0</v>
      </c>
      <c r="Q25" s="246">
        <v>0</v>
      </c>
      <c r="R25" s="246">
        <v>0</v>
      </c>
      <c r="S25" s="256">
        <f t="shared" si="1"/>
        <v>2</v>
      </c>
      <c r="T25" s="246">
        <v>2</v>
      </c>
      <c r="U25" s="246">
        <v>0</v>
      </c>
      <c r="V25" s="246">
        <v>0</v>
      </c>
      <c r="W25" s="243"/>
      <c r="X25" s="247">
        <v>21.1</v>
      </c>
      <c r="Y25" s="246">
        <v>0</v>
      </c>
      <c r="Z25" s="246">
        <v>0</v>
      </c>
      <c r="AA25" s="246">
        <v>0</v>
      </c>
      <c r="AB25" s="246">
        <v>0</v>
      </c>
      <c r="AC25" s="267">
        <v>61</v>
      </c>
      <c r="AD25" s="247">
        <v>4.3</v>
      </c>
      <c r="AE25" s="246">
        <v>28</v>
      </c>
      <c r="AF25" s="250">
        <v>1.97</v>
      </c>
    </row>
    <row r="26" spans="2:32" s="2" customFormat="1" ht="12" customHeight="1" x14ac:dyDescent="0.2">
      <c r="B26" s="264" t="s">
        <v>300</v>
      </c>
      <c r="C26" s="265">
        <v>230</v>
      </c>
      <c r="D26" s="265">
        <v>109</v>
      </c>
      <c r="E26" s="265">
        <v>121</v>
      </c>
      <c r="F26" s="262">
        <v>10.3</v>
      </c>
      <c r="G26" s="265">
        <v>240</v>
      </c>
      <c r="H26" s="265">
        <v>118</v>
      </c>
      <c r="I26" s="265">
        <v>122</v>
      </c>
      <c r="J26" s="262">
        <v>10.7</v>
      </c>
      <c r="K26" s="246">
        <f t="shared" si="0"/>
        <v>-10</v>
      </c>
      <c r="L26" s="246">
        <f t="shared" si="0"/>
        <v>-9</v>
      </c>
      <c r="M26" s="246">
        <f t="shared" si="0"/>
        <v>-1</v>
      </c>
      <c r="N26" s="247" t="s">
        <v>301</v>
      </c>
      <c r="O26" s="246">
        <v>0</v>
      </c>
      <c r="P26" s="246">
        <v>0</v>
      </c>
      <c r="Q26" s="246">
        <v>0</v>
      </c>
      <c r="R26" s="246">
        <v>0</v>
      </c>
      <c r="S26" s="256">
        <f t="shared" si="1"/>
        <v>0</v>
      </c>
      <c r="T26" s="246">
        <v>0</v>
      </c>
      <c r="U26" s="246">
        <v>0</v>
      </c>
      <c r="V26" s="246">
        <v>0</v>
      </c>
      <c r="W26" s="243"/>
      <c r="X26" s="247">
        <v>0</v>
      </c>
      <c r="Y26" s="246">
        <v>0</v>
      </c>
      <c r="Z26" s="246">
        <v>0</v>
      </c>
      <c r="AA26" s="246">
        <v>0</v>
      </c>
      <c r="AB26" s="246">
        <v>0</v>
      </c>
      <c r="AC26" s="267">
        <v>95</v>
      </c>
      <c r="AD26" s="247">
        <v>4.3</v>
      </c>
      <c r="AE26" s="246">
        <v>34</v>
      </c>
      <c r="AF26" s="250">
        <v>1.52</v>
      </c>
    </row>
    <row r="27" spans="2:32" s="2" customFormat="1" ht="12" customHeight="1" x14ac:dyDescent="0.2">
      <c r="B27" s="264" t="s">
        <v>131</v>
      </c>
      <c r="C27" s="265">
        <v>4</v>
      </c>
      <c r="D27" s="265">
        <v>4</v>
      </c>
      <c r="E27" s="265">
        <v>0</v>
      </c>
      <c r="F27" s="262">
        <v>3.7</v>
      </c>
      <c r="G27" s="265">
        <v>33</v>
      </c>
      <c r="H27" s="265">
        <v>20</v>
      </c>
      <c r="I27" s="265">
        <v>13</v>
      </c>
      <c r="J27" s="262">
        <v>30.9</v>
      </c>
      <c r="K27" s="246">
        <f t="shared" si="0"/>
        <v>-29</v>
      </c>
      <c r="L27" s="246">
        <f t="shared" si="0"/>
        <v>-16</v>
      </c>
      <c r="M27" s="246">
        <f t="shared" si="0"/>
        <v>-13</v>
      </c>
      <c r="N27" s="247" t="s">
        <v>302</v>
      </c>
      <c r="O27" s="246">
        <v>0</v>
      </c>
      <c r="P27" s="246">
        <v>0</v>
      </c>
      <c r="Q27" s="246">
        <v>0</v>
      </c>
      <c r="R27" s="246">
        <v>0</v>
      </c>
      <c r="S27" s="256">
        <f t="shared" si="1"/>
        <v>0</v>
      </c>
      <c r="T27" s="246">
        <v>0</v>
      </c>
      <c r="U27" s="246">
        <v>0</v>
      </c>
      <c r="V27" s="246">
        <v>0</v>
      </c>
      <c r="W27" s="243"/>
      <c r="X27" s="247">
        <v>0</v>
      </c>
      <c r="Y27" s="246">
        <v>0</v>
      </c>
      <c r="Z27" s="246">
        <v>0</v>
      </c>
      <c r="AA27" s="246">
        <v>0</v>
      </c>
      <c r="AB27" s="246">
        <v>0</v>
      </c>
      <c r="AC27" s="267">
        <v>3</v>
      </c>
      <c r="AD27" s="247">
        <v>2.8</v>
      </c>
      <c r="AE27" s="246">
        <v>0</v>
      </c>
      <c r="AF27" s="250">
        <v>0</v>
      </c>
    </row>
    <row r="28" spans="2:32" s="2" customFormat="1" ht="12" customHeight="1" x14ac:dyDescent="0.2">
      <c r="B28" s="264" t="s">
        <v>303</v>
      </c>
      <c r="C28" s="265">
        <v>2</v>
      </c>
      <c r="D28" s="265">
        <v>0</v>
      </c>
      <c r="E28" s="265">
        <v>2</v>
      </c>
      <c r="F28" s="262">
        <v>1.3</v>
      </c>
      <c r="G28" s="265">
        <v>53</v>
      </c>
      <c r="H28" s="265">
        <v>24</v>
      </c>
      <c r="I28" s="265">
        <v>29</v>
      </c>
      <c r="J28" s="262">
        <v>34.299999999999997</v>
      </c>
      <c r="K28" s="246">
        <f t="shared" si="0"/>
        <v>-51</v>
      </c>
      <c r="L28" s="246">
        <f t="shared" si="0"/>
        <v>-24</v>
      </c>
      <c r="M28" s="246">
        <f t="shared" si="0"/>
        <v>-27</v>
      </c>
      <c r="N28" s="247" t="s">
        <v>304</v>
      </c>
      <c r="O28" s="246">
        <v>0</v>
      </c>
      <c r="P28" s="246">
        <v>0</v>
      </c>
      <c r="Q28" s="246">
        <v>0</v>
      </c>
      <c r="R28" s="246">
        <v>0</v>
      </c>
      <c r="S28" s="256">
        <f t="shared" si="1"/>
        <v>0</v>
      </c>
      <c r="T28" s="246">
        <v>0</v>
      </c>
      <c r="U28" s="246">
        <v>0</v>
      </c>
      <c r="V28" s="246">
        <v>0</v>
      </c>
      <c r="W28" s="243"/>
      <c r="X28" s="247">
        <v>0</v>
      </c>
      <c r="Y28" s="246">
        <v>0</v>
      </c>
      <c r="Z28" s="246">
        <v>0</v>
      </c>
      <c r="AA28" s="246">
        <v>0</v>
      </c>
      <c r="AB28" s="246">
        <v>0</v>
      </c>
      <c r="AC28" s="267">
        <v>2</v>
      </c>
      <c r="AD28" s="247">
        <v>1.3</v>
      </c>
      <c r="AE28" s="246">
        <v>0</v>
      </c>
      <c r="AF28" s="250">
        <v>0</v>
      </c>
    </row>
    <row r="29" spans="2:32" s="2" customFormat="1" ht="12" customHeight="1" x14ac:dyDescent="0.2">
      <c r="B29" s="264" t="s">
        <v>305</v>
      </c>
      <c r="C29" s="265">
        <v>12</v>
      </c>
      <c r="D29" s="265">
        <v>6</v>
      </c>
      <c r="E29" s="265">
        <v>6</v>
      </c>
      <c r="F29" s="262">
        <v>2</v>
      </c>
      <c r="G29" s="265">
        <v>185</v>
      </c>
      <c r="H29" s="265">
        <v>98</v>
      </c>
      <c r="I29" s="265">
        <v>87</v>
      </c>
      <c r="J29" s="262">
        <v>30.1</v>
      </c>
      <c r="K29" s="246">
        <f t="shared" si="0"/>
        <v>-173</v>
      </c>
      <c r="L29" s="246">
        <f t="shared" si="0"/>
        <v>-92</v>
      </c>
      <c r="M29" s="246">
        <f t="shared" si="0"/>
        <v>-81</v>
      </c>
      <c r="N29" s="247" t="s">
        <v>306</v>
      </c>
      <c r="O29" s="246">
        <v>0</v>
      </c>
      <c r="P29" s="246">
        <v>0</v>
      </c>
      <c r="Q29" s="246">
        <v>0</v>
      </c>
      <c r="R29" s="246">
        <v>0</v>
      </c>
      <c r="S29" s="256">
        <f t="shared" si="1"/>
        <v>1</v>
      </c>
      <c r="T29" s="246">
        <v>0</v>
      </c>
      <c r="U29" s="246">
        <v>0</v>
      </c>
      <c r="V29" s="246">
        <v>1</v>
      </c>
      <c r="W29" s="243"/>
      <c r="X29" s="247">
        <v>76.900000000000006</v>
      </c>
      <c r="Y29" s="246">
        <v>1</v>
      </c>
      <c r="Z29" s="246">
        <v>1</v>
      </c>
      <c r="AA29" s="246">
        <v>0</v>
      </c>
      <c r="AB29" s="247">
        <v>76.900000000000006</v>
      </c>
      <c r="AC29" s="267">
        <v>10</v>
      </c>
      <c r="AD29" s="247">
        <v>1.6</v>
      </c>
      <c r="AE29" s="246">
        <v>6</v>
      </c>
      <c r="AF29" s="250">
        <v>0.98</v>
      </c>
    </row>
    <row r="30" spans="2:32" s="2" customFormat="1" ht="12" customHeight="1" x14ac:dyDescent="0.2">
      <c r="B30" s="264" t="s">
        <v>307</v>
      </c>
      <c r="C30" s="265">
        <v>1</v>
      </c>
      <c r="D30" s="265">
        <v>0</v>
      </c>
      <c r="E30" s="265">
        <v>1</v>
      </c>
      <c r="F30" s="262">
        <v>0.7</v>
      </c>
      <c r="G30" s="265">
        <v>47</v>
      </c>
      <c r="H30" s="265">
        <v>20</v>
      </c>
      <c r="I30" s="265">
        <v>27</v>
      </c>
      <c r="J30" s="262">
        <v>32</v>
      </c>
      <c r="K30" s="246">
        <f t="shared" si="0"/>
        <v>-46</v>
      </c>
      <c r="L30" s="246">
        <f t="shared" si="0"/>
        <v>-20</v>
      </c>
      <c r="M30" s="246">
        <f t="shared" si="0"/>
        <v>-26</v>
      </c>
      <c r="N30" s="247" t="s">
        <v>308</v>
      </c>
      <c r="O30" s="246">
        <v>0</v>
      </c>
      <c r="P30" s="246">
        <v>0</v>
      </c>
      <c r="Q30" s="246">
        <v>0</v>
      </c>
      <c r="R30" s="246">
        <v>0</v>
      </c>
      <c r="S30" s="256">
        <f t="shared" si="1"/>
        <v>0</v>
      </c>
      <c r="T30" s="246">
        <v>0</v>
      </c>
      <c r="U30" s="246">
        <v>0</v>
      </c>
      <c r="V30" s="246">
        <v>0</v>
      </c>
      <c r="W30" s="243"/>
      <c r="X30" s="247">
        <v>0</v>
      </c>
      <c r="Y30" s="246">
        <v>0</v>
      </c>
      <c r="Z30" s="246">
        <v>0</v>
      </c>
      <c r="AA30" s="246">
        <v>0</v>
      </c>
      <c r="AB30" s="246">
        <v>0</v>
      </c>
      <c r="AC30" s="267">
        <v>1</v>
      </c>
      <c r="AD30" s="247">
        <v>0.7</v>
      </c>
      <c r="AE30" s="246">
        <v>0</v>
      </c>
      <c r="AF30" s="250">
        <v>0</v>
      </c>
    </row>
    <row r="31" spans="2:32" s="2" customFormat="1" ht="12" customHeight="1" x14ac:dyDescent="0.2">
      <c r="B31" s="264" t="s">
        <v>309</v>
      </c>
      <c r="C31" s="265">
        <v>73</v>
      </c>
      <c r="D31" s="265">
        <v>40</v>
      </c>
      <c r="E31" s="265">
        <v>33</v>
      </c>
      <c r="F31" s="262">
        <v>6</v>
      </c>
      <c r="G31" s="265">
        <v>222</v>
      </c>
      <c r="H31" s="265">
        <v>121</v>
      </c>
      <c r="I31" s="265">
        <v>101</v>
      </c>
      <c r="J31" s="262">
        <v>18.2</v>
      </c>
      <c r="K31" s="246">
        <f t="shared" si="0"/>
        <v>-149</v>
      </c>
      <c r="L31" s="246">
        <f t="shared" si="0"/>
        <v>-81</v>
      </c>
      <c r="M31" s="246">
        <f t="shared" si="0"/>
        <v>-68</v>
      </c>
      <c r="N31" s="247" t="s">
        <v>289</v>
      </c>
      <c r="O31" s="246">
        <v>1</v>
      </c>
      <c r="P31" s="247">
        <v>13.7</v>
      </c>
      <c r="Q31" s="246">
        <v>1</v>
      </c>
      <c r="R31" s="247">
        <v>13.7</v>
      </c>
      <c r="S31" s="256">
        <f t="shared" si="1"/>
        <v>0</v>
      </c>
      <c r="T31" s="246">
        <v>0</v>
      </c>
      <c r="U31" s="246">
        <v>0</v>
      </c>
      <c r="V31" s="246">
        <v>0</v>
      </c>
      <c r="W31" s="243"/>
      <c r="X31" s="247">
        <v>0</v>
      </c>
      <c r="Y31" s="246">
        <v>1</v>
      </c>
      <c r="Z31" s="246">
        <v>0</v>
      </c>
      <c r="AA31" s="246">
        <v>1</v>
      </c>
      <c r="AB31" s="247">
        <v>13.7</v>
      </c>
      <c r="AC31" s="267">
        <v>27</v>
      </c>
      <c r="AD31" s="247">
        <v>2.2000000000000002</v>
      </c>
      <c r="AE31" s="246">
        <v>12</v>
      </c>
      <c r="AF31" s="250">
        <v>0.99</v>
      </c>
    </row>
    <row r="32" spans="2:32" s="2" customFormat="1" ht="12" customHeight="1" x14ac:dyDescent="0.2">
      <c r="B32" s="264" t="s">
        <v>138</v>
      </c>
      <c r="C32" s="265">
        <v>60</v>
      </c>
      <c r="D32" s="265">
        <v>32</v>
      </c>
      <c r="E32" s="265">
        <v>28</v>
      </c>
      <c r="F32" s="262">
        <v>4</v>
      </c>
      <c r="G32" s="265">
        <v>271</v>
      </c>
      <c r="H32" s="265">
        <v>136</v>
      </c>
      <c r="I32" s="265">
        <v>135</v>
      </c>
      <c r="J32" s="262">
        <v>18.2</v>
      </c>
      <c r="K32" s="246">
        <f t="shared" si="0"/>
        <v>-211</v>
      </c>
      <c r="L32" s="246">
        <f t="shared" si="0"/>
        <v>-104</v>
      </c>
      <c r="M32" s="246">
        <f t="shared" si="0"/>
        <v>-107</v>
      </c>
      <c r="N32" s="247" t="s">
        <v>310</v>
      </c>
      <c r="O32" s="246">
        <v>0</v>
      </c>
      <c r="P32" s="246">
        <v>0</v>
      </c>
      <c r="Q32" s="246">
        <v>0</v>
      </c>
      <c r="R32" s="246">
        <v>0</v>
      </c>
      <c r="S32" s="256">
        <f t="shared" si="1"/>
        <v>2</v>
      </c>
      <c r="T32" s="246">
        <v>2</v>
      </c>
      <c r="U32" s="246">
        <v>0</v>
      </c>
      <c r="V32" s="246">
        <v>0</v>
      </c>
      <c r="W32" s="243"/>
      <c r="X32" s="247">
        <v>32.299999999999997</v>
      </c>
      <c r="Y32" s="246">
        <v>0</v>
      </c>
      <c r="Z32" s="246">
        <v>0</v>
      </c>
      <c r="AA32" s="246">
        <v>0</v>
      </c>
      <c r="AB32" s="246">
        <v>0</v>
      </c>
      <c r="AC32" s="267">
        <v>32</v>
      </c>
      <c r="AD32" s="247">
        <v>2.2000000000000002</v>
      </c>
      <c r="AE32" s="246">
        <v>20</v>
      </c>
      <c r="AF32" s="250">
        <v>1.35</v>
      </c>
    </row>
    <row r="33" spans="2:32" s="2" customFormat="1" ht="12" customHeight="1" x14ac:dyDescent="0.2">
      <c r="B33" s="264" t="s">
        <v>311</v>
      </c>
      <c r="C33" s="265">
        <v>18</v>
      </c>
      <c r="D33" s="265">
        <v>8</v>
      </c>
      <c r="E33" s="265">
        <v>10</v>
      </c>
      <c r="F33" s="262">
        <v>3.6</v>
      </c>
      <c r="G33" s="265">
        <v>87</v>
      </c>
      <c r="H33" s="265">
        <v>42</v>
      </c>
      <c r="I33" s="265">
        <v>45</v>
      </c>
      <c r="J33" s="262">
        <v>17.3</v>
      </c>
      <c r="K33" s="246">
        <f t="shared" si="0"/>
        <v>-69</v>
      </c>
      <c r="L33" s="246">
        <f t="shared" si="0"/>
        <v>-34</v>
      </c>
      <c r="M33" s="246">
        <f t="shared" si="0"/>
        <v>-35</v>
      </c>
      <c r="N33" s="247" t="s">
        <v>312</v>
      </c>
      <c r="O33" s="246">
        <v>0</v>
      </c>
      <c r="P33" s="246">
        <v>0</v>
      </c>
      <c r="Q33" s="246">
        <v>0</v>
      </c>
      <c r="R33" s="246">
        <v>0</v>
      </c>
      <c r="S33" s="256">
        <f t="shared" si="1"/>
        <v>1</v>
      </c>
      <c r="T33" s="246">
        <v>1</v>
      </c>
      <c r="U33" s="246">
        <v>0</v>
      </c>
      <c r="V33" s="246">
        <v>0</v>
      </c>
      <c r="W33" s="243"/>
      <c r="X33" s="247">
        <v>52.6</v>
      </c>
      <c r="Y33" s="246">
        <v>0</v>
      </c>
      <c r="Z33" s="246">
        <v>0</v>
      </c>
      <c r="AA33" s="246">
        <v>0</v>
      </c>
      <c r="AB33" s="246">
        <v>0</v>
      </c>
      <c r="AC33" s="267">
        <v>10</v>
      </c>
      <c r="AD33" s="247">
        <v>2</v>
      </c>
      <c r="AE33" s="246">
        <v>9</v>
      </c>
      <c r="AF33" s="250">
        <v>1.79</v>
      </c>
    </row>
    <row r="34" spans="2:32" s="2" customFormat="1" ht="12" customHeight="1" x14ac:dyDescent="0.2">
      <c r="B34" s="264" t="s">
        <v>140</v>
      </c>
      <c r="C34" s="265">
        <v>46</v>
      </c>
      <c r="D34" s="265">
        <v>20</v>
      </c>
      <c r="E34" s="265">
        <v>26</v>
      </c>
      <c r="F34" s="262">
        <v>5.2</v>
      </c>
      <c r="G34" s="265">
        <v>183</v>
      </c>
      <c r="H34" s="265">
        <v>90</v>
      </c>
      <c r="I34" s="265">
        <v>93</v>
      </c>
      <c r="J34" s="262">
        <v>20.7</v>
      </c>
      <c r="K34" s="246">
        <f t="shared" si="0"/>
        <v>-137</v>
      </c>
      <c r="L34" s="246">
        <f t="shared" si="0"/>
        <v>-70</v>
      </c>
      <c r="M34" s="246">
        <f t="shared" si="0"/>
        <v>-67</v>
      </c>
      <c r="N34" s="247" t="s">
        <v>313</v>
      </c>
      <c r="O34" s="246">
        <v>0</v>
      </c>
      <c r="P34" s="246">
        <v>0</v>
      </c>
      <c r="Q34" s="246">
        <v>0</v>
      </c>
      <c r="R34" s="246">
        <v>0</v>
      </c>
      <c r="S34" s="256">
        <f t="shared" si="1"/>
        <v>3</v>
      </c>
      <c r="T34" s="246">
        <v>2</v>
      </c>
      <c r="U34" s="246">
        <v>1</v>
      </c>
      <c r="V34" s="246">
        <v>0</v>
      </c>
      <c r="W34" s="243"/>
      <c r="X34" s="247">
        <v>61.2</v>
      </c>
      <c r="Y34" s="246">
        <v>1</v>
      </c>
      <c r="Z34" s="246">
        <v>1</v>
      </c>
      <c r="AA34" s="246" t="s">
        <v>296</v>
      </c>
      <c r="AB34" s="247">
        <v>21.3</v>
      </c>
      <c r="AC34" s="267">
        <v>25</v>
      </c>
      <c r="AD34" s="247">
        <v>2.8</v>
      </c>
      <c r="AE34" s="246">
        <v>9</v>
      </c>
      <c r="AF34" s="250">
        <v>1.02</v>
      </c>
    </row>
    <row r="35" spans="2:32" s="2" customFormat="1" ht="12" customHeight="1" x14ac:dyDescent="0.2">
      <c r="B35" s="264" t="s">
        <v>314</v>
      </c>
      <c r="C35" s="265">
        <v>20</v>
      </c>
      <c r="D35" s="265">
        <v>12</v>
      </c>
      <c r="E35" s="265">
        <v>8</v>
      </c>
      <c r="F35" s="262">
        <v>3.4</v>
      </c>
      <c r="G35" s="265">
        <v>128</v>
      </c>
      <c r="H35" s="265">
        <v>63</v>
      </c>
      <c r="I35" s="265">
        <v>65</v>
      </c>
      <c r="J35" s="262">
        <v>21.8</v>
      </c>
      <c r="K35" s="246">
        <f t="shared" si="0"/>
        <v>-108</v>
      </c>
      <c r="L35" s="246">
        <f t="shared" si="0"/>
        <v>-51</v>
      </c>
      <c r="M35" s="246">
        <f t="shared" si="0"/>
        <v>-57</v>
      </c>
      <c r="N35" s="247" t="s">
        <v>315</v>
      </c>
      <c r="O35" s="246">
        <v>0</v>
      </c>
      <c r="P35" s="246">
        <v>0</v>
      </c>
      <c r="Q35" s="246">
        <v>0</v>
      </c>
      <c r="R35" s="246">
        <v>0</v>
      </c>
      <c r="S35" s="256">
        <f t="shared" si="1"/>
        <v>1</v>
      </c>
      <c r="T35" s="246">
        <v>0</v>
      </c>
      <c r="U35" s="246">
        <v>1</v>
      </c>
      <c r="V35" s="246">
        <v>0</v>
      </c>
      <c r="W35" s="243"/>
      <c r="X35" s="247">
        <v>47.6</v>
      </c>
      <c r="Y35" s="246">
        <v>0</v>
      </c>
      <c r="Z35" s="246">
        <v>0</v>
      </c>
      <c r="AA35" s="246">
        <v>0</v>
      </c>
      <c r="AB35" s="246">
        <v>0</v>
      </c>
      <c r="AC35" s="267">
        <v>20</v>
      </c>
      <c r="AD35" s="247">
        <v>3.4</v>
      </c>
      <c r="AE35" s="246">
        <v>9</v>
      </c>
      <c r="AF35" s="250">
        <v>1.53</v>
      </c>
    </row>
    <row r="36" spans="2:32" s="2" customFormat="1" ht="12" customHeight="1" x14ac:dyDescent="0.2">
      <c r="B36" s="264" t="s">
        <v>142</v>
      </c>
      <c r="C36" s="265">
        <v>10</v>
      </c>
      <c r="D36" s="265">
        <v>3</v>
      </c>
      <c r="E36" s="265">
        <v>7</v>
      </c>
      <c r="F36" s="262">
        <v>3.1</v>
      </c>
      <c r="G36" s="265">
        <v>61</v>
      </c>
      <c r="H36" s="265">
        <v>26</v>
      </c>
      <c r="I36" s="265">
        <v>35</v>
      </c>
      <c r="J36" s="262">
        <v>19</v>
      </c>
      <c r="K36" s="246">
        <f t="shared" si="0"/>
        <v>-51</v>
      </c>
      <c r="L36" s="246">
        <f t="shared" si="0"/>
        <v>-23</v>
      </c>
      <c r="M36" s="246">
        <f t="shared" si="0"/>
        <v>-28</v>
      </c>
      <c r="N36" s="247" t="s">
        <v>316</v>
      </c>
      <c r="O36" s="246">
        <v>0</v>
      </c>
      <c r="P36" s="246">
        <v>0</v>
      </c>
      <c r="Q36" s="246">
        <v>0</v>
      </c>
      <c r="R36" s="246">
        <v>0</v>
      </c>
      <c r="S36" s="256">
        <f t="shared" si="1"/>
        <v>1</v>
      </c>
      <c r="T36" s="246">
        <v>0</v>
      </c>
      <c r="U36" s="246">
        <v>1</v>
      </c>
      <c r="V36" s="246">
        <v>0</v>
      </c>
      <c r="W36" s="243"/>
      <c r="X36" s="247">
        <v>90.9</v>
      </c>
      <c r="Y36" s="246">
        <v>0</v>
      </c>
      <c r="Z36" s="246">
        <v>0</v>
      </c>
      <c r="AA36" s="246">
        <v>0</v>
      </c>
      <c r="AB36" s="246">
        <v>0</v>
      </c>
      <c r="AC36" s="267">
        <v>11</v>
      </c>
      <c r="AD36" s="247">
        <v>3.4</v>
      </c>
      <c r="AE36" s="246">
        <v>6</v>
      </c>
      <c r="AF36" s="250">
        <v>1.87</v>
      </c>
    </row>
    <row r="37" spans="2:32" s="2" customFormat="1" ht="12" customHeight="1" x14ac:dyDescent="0.2">
      <c r="B37" s="264" t="s">
        <v>143</v>
      </c>
      <c r="C37" s="265">
        <v>25</v>
      </c>
      <c r="D37" s="265">
        <v>13</v>
      </c>
      <c r="E37" s="265">
        <v>12</v>
      </c>
      <c r="F37" s="262">
        <v>2.1</v>
      </c>
      <c r="G37" s="265">
        <v>246</v>
      </c>
      <c r="H37" s="265">
        <v>122</v>
      </c>
      <c r="I37" s="265">
        <v>124</v>
      </c>
      <c r="J37" s="262">
        <v>20.3</v>
      </c>
      <c r="K37" s="246">
        <f t="shared" si="0"/>
        <v>-221</v>
      </c>
      <c r="L37" s="246">
        <f t="shared" si="0"/>
        <v>-109</v>
      </c>
      <c r="M37" s="246">
        <f t="shared" si="0"/>
        <v>-112</v>
      </c>
      <c r="N37" s="247" t="s">
        <v>317</v>
      </c>
      <c r="O37" s="246">
        <v>0</v>
      </c>
      <c r="P37" s="246">
        <v>0</v>
      </c>
      <c r="Q37" s="246">
        <v>0</v>
      </c>
      <c r="R37" s="246">
        <v>0</v>
      </c>
      <c r="S37" s="256">
        <f t="shared" si="1"/>
        <v>0</v>
      </c>
      <c r="T37" s="246">
        <v>0</v>
      </c>
      <c r="U37" s="246">
        <v>0</v>
      </c>
      <c r="V37" s="246">
        <v>0</v>
      </c>
      <c r="W37" s="243"/>
      <c r="X37" s="247">
        <v>0</v>
      </c>
      <c r="Y37" s="246">
        <v>0</v>
      </c>
      <c r="Z37" s="246">
        <v>0</v>
      </c>
      <c r="AA37" s="246">
        <v>0</v>
      </c>
      <c r="AB37" s="246">
        <v>0</v>
      </c>
      <c r="AC37" s="267">
        <v>24</v>
      </c>
      <c r="AD37" s="247">
        <v>2</v>
      </c>
      <c r="AE37" s="246">
        <v>11</v>
      </c>
      <c r="AF37" s="250">
        <v>0.91</v>
      </c>
    </row>
    <row r="38" spans="2:32" s="2" customFormat="1" ht="12" customHeight="1" x14ac:dyDescent="0.2">
      <c r="B38" s="264" t="s">
        <v>318</v>
      </c>
      <c r="C38" s="265">
        <v>15</v>
      </c>
      <c r="D38" s="265">
        <v>6</v>
      </c>
      <c r="E38" s="265">
        <v>9</v>
      </c>
      <c r="F38" s="262">
        <v>3.9</v>
      </c>
      <c r="G38" s="265">
        <v>80</v>
      </c>
      <c r="H38" s="265">
        <v>39</v>
      </c>
      <c r="I38" s="265">
        <v>41</v>
      </c>
      <c r="J38" s="262">
        <v>21.1</v>
      </c>
      <c r="K38" s="246">
        <f t="shared" si="0"/>
        <v>-65</v>
      </c>
      <c r="L38" s="246">
        <f t="shared" si="0"/>
        <v>-33</v>
      </c>
      <c r="M38" s="246">
        <f t="shared" si="0"/>
        <v>-32</v>
      </c>
      <c r="N38" s="247" t="s">
        <v>319</v>
      </c>
      <c r="O38" s="246">
        <v>0</v>
      </c>
      <c r="P38" s="246">
        <v>0</v>
      </c>
      <c r="Q38" s="246">
        <v>0</v>
      </c>
      <c r="R38" s="246">
        <v>0</v>
      </c>
      <c r="S38" s="256">
        <f t="shared" si="1"/>
        <v>0</v>
      </c>
      <c r="T38" s="246">
        <v>0</v>
      </c>
      <c r="U38" s="246">
        <v>0</v>
      </c>
      <c r="V38" s="246">
        <v>0</v>
      </c>
      <c r="W38" s="243"/>
      <c r="X38" s="247">
        <v>0</v>
      </c>
      <c r="Y38" s="246">
        <v>0</v>
      </c>
      <c r="Z38" s="246">
        <v>0</v>
      </c>
      <c r="AA38" s="246">
        <v>0</v>
      </c>
      <c r="AB38" s="246">
        <v>0</v>
      </c>
      <c r="AC38" s="267">
        <v>10</v>
      </c>
      <c r="AD38" s="247">
        <v>2.6</v>
      </c>
      <c r="AE38" s="246">
        <v>2</v>
      </c>
      <c r="AF38" s="250">
        <v>0.53</v>
      </c>
    </row>
    <row r="39" spans="2:32" s="2" customFormat="1" ht="12" customHeight="1" x14ac:dyDescent="0.2">
      <c r="B39" s="264" t="s">
        <v>320</v>
      </c>
      <c r="C39" s="265">
        <v>14</v>
      </c>
      <c r="D39" s="265">
        <v>6</v>
      </c>
      <c r="E39" s="265">
        <v>8</v>
      </c>
      <c r="F39" s="262">
        <v>4.0999999999999996</v>
      </c>
      <c r="G39" s="265">
        <v>53</v>
      </c>
      <c r="H39" s="265">
        <v>26</v>
      </c>
      <c r="I39" s="265">
        <v>27</v>
      </c>
      <c r="J39" s="262">
        <v>15.7</v>
      </c>
      <c r="K39" s="246">
        <f t="shared" si="0"/>
        <v>-39</v>
      </c>
      <c r="L39" s="246">
        <f t="shared" si="0"/>
        <v>-20</v>
      </c>
      <c r="M39" s="246">
        <f t="shared" si="0"/>
        <v>-19</v>
      </c>
      <c r="N39" s="247" t="s">
        <v>321</v>
      </c>
      <c r="O39" s="246">
        <v>0</v>
      </c>
      <c r="P39" s="246">
        <v>0</v>
      </c>
      <c r="Q39" s="246">
        <v>0</v>
      </c>
      <c r="R39" s="246">
        <v>0</v>
      </c>
      <c r="S39" s="256">
        <f t="shared" si="1"/>
        <v>0</v>
      </c>
      <c r="T39" s="246">
        <v>0</v>
      </c>
      <c r="U39" s="246">
        <v>0</v>
      </c>
      <c r="V39" s="246">
        <v>0</v>
      </c>
      <c r="W39" s="243"/>
      <c r="X39" s="247">
        <v>0</v>
      </c>
      <c r="Y39" s="246">
        <v>0</v>
      </c>
      <c r="Z39" s="246">
        <v>0</v>
      </c>
      <c r="AA39" s="246">
        <v>0</v>
      </c>
      <c r="AB39" s="246">
        <v>0</v>
      </c>
      <c r="AC39" s="267">
        <v>6</v>
      </c>
      <c r="AD39" s="247">
        <v>1.8</v>
      </c>
      <c r="AE39" s="246">
        <v>6</v>
      </c>
      <c r="AF39" s="250">
        <v>1.78</v>
      </c>
    </row>
    <row r="40" spans="2:32" s="2" customFormat="1" ht="12" customHeight="1" x14ac:dyDescent="0.2">
      <c r="B40" s="264" t="s">
        <v>322</v>
      </c>
      <c r="C40" s="265">
        <v>28</v>
      </c>
      <c r="D40" s="265">
        <v>13</v>
      </c>
      <c r="E40" s="265">
        <v>15</v>
      </c>
      <c r="F40" s="262">
        <v>4.0999999999999996</v>
      </c>
      <c r="G40" s="265">
        <v>101</v>
      </c>
      <c r="H40" s="265">
        <v>51</v>
      </c>
      <c r="I40" s="265">
        <v>50</v>
      </c>
      <c r="J40" s="262">
        <v>14.8</v>
      </c>
      <c r="K40" s="246">
        <f t="shared" si="0"/>
        <v>-73</v>
      </c>
      <c r="L40" s="246">
        <f t="shared" si="0"/>
        <v>-38</v>
      </c>
      <c r="M40" s="246">
        <f t="shared" si="0"/>
        <v>-35</v>
      </c>
      <c r="N40" s="247" t="s">
        <v>323</v>
      </c>
      <c r="O40" s="246">
        <v>0</v>
      </c>
      <c r="P40" s="246">
        <v>0</v>
      </c>
      <c r="Q40" s="246">
        <v>0</v>
      </c>
      <c r="R40" s="246">
        <v>0</v>
      </c>
      <c r="S40" s="256">
        <f t="shared" si="1"/>
        <v>0</v>
      </c>
      <c r="T40" s="246">
        <v>0</v>
      </c>
      <c r="U40" s="246">
        <v>0</v>
      </c>
      <c r="V40" s="246">
        <v>0</v>
      </c>
      <c r="W40" s="243"/>
      <c r="X40" s="247">
        <v>0</v>
      </c>
      <c r="Y40" s="246">
        <v>0</v>
      </c>
      <c r="Z40" s="246">
        <v>0</v>
      </c>
      <c r="AA40" s="246">
        <v>0</v>
      </c>
      <c r="AB40" s="246">
        <v>0</v>
      </c>
      <c r="AC40" s="267">
        <v>13</v>
      </c>
      <c r="AD40" s="247">
        <v>1.9</v>
      </c>
      <c r="AE40" s="246">
        <v>8</v>
      </c>
      <c r="AF40" s="250">
        <v>1.17</v>
      </c>
    </row>
    <row r="41" spans="2:32" s="2" customFormat="1" ht="12" customHeight="1" x14ac:dyDescent="0.2">
      <c r="B41" s="268" t="s">
        <v>324</v>
      </c>
      <c r="C41" s="265">
        <v>78</v>
      </c>
      <c r="D41" s="265">
        <v>42</v>
      </c>
      <c r="E41" s="265">
        <v>36</v>
      </c>
      <c r="F41" s="262">
        <v>4.7</v>
      </c>
      <c r="G41" s="265">
        <v>370</v>
      </c>
      <c r="H41" s="265">
        <v>169</v>
      </c>
      <c r="I41" s="265">
        <v>201</v>
      </c>
      <c r="J41" s="262">
        <v>22.3</v>
      </c>
      <c r="K41" s="246">
        <f t="shared" si="0"/>
        <v>-292</v>
      </c>
      <c r="L41" s="246">
        <f t="shared" si="0"/>
        <v>-127</v>
      </c>
      <c r="M41" s="246">
        <f t="shared" si="0"/>
        <v>-165</v>
      </c>
      <c r="N41" s="247" t="s">
        <v>325</v>
      </c>
      <c r="O41" s="246">
        <v>0</v>
      </c>
      <c r="P41" s="246">
        <v>0</v>
      </c>
      <c r="Q41" s="246">
        <v>0</v>
      </c>
      <c r="R41" s="246">
        <v>0</v>
      </c>
      <c r="S41" s="256">
        <f t="shared" si="1"/>
        <v>1</v>
      </c>
      <c r="T41" s="246">
        <v>1</v>
      </c>
      <c r="U41" s="246">
        <v>0</v>
      </c>
      <c r="V41" s="246">
        <v>0</v>
      </c>
      <c r="W41" s="243"/>
      <c r="X41" s="247">
        <v>12.7</v>
      </c>
      <c r="Y41" s="246">
        <v>0</v>
      </c>
      <c r="Z41" s="246">
        <v>0</v>
      </c>
      <c r="AA41" s="246">
        <v>0</v>
      </c>
      <c r="AB41" s="246">
        <v>0</v>
      </c>
      <c r="AC41" s="267">
        <v>30</v>
      </c>
      <c r="AD41" s="247">
        <v>1.8</v>
      </c>
      <c r="AE41" s="246">
        <v>14</v>
      </c>
      <c r="AF41" s="250">
        <v>0.84</v>
      </c>
    </row>
    <row r="42" spans="2:32" s="2" customFormat="1" ht="12" customHeight="1" x14ac:dyDescent="0.2">
      <c r="B42" s="264" t="s">
        <v>150</v>
      </c>
      <c r="C42" s="265">
        <v>221</v>
      </c>
      <c r="D42" s="265">
        <v>116</v>
      </c>
      <c r="E42" s="265">
        <v>105</v>
      </c>
      <c r="F42" s="262">
        <v>6.2</v>
      </c>
      <c r="G42" s="265">
        <v>386</v>
      </c>
      <c r="H42" s="265">
        <v>218</v>
      </c>
      <c r="I42" s="265">
        <v>168</v>
      </c>
      <c r="J42" s="262">
        <v>10.8</v>
      </c>
      <c r="K42" s="246">
        <f t="shared" si="0"/>
        <v>-165</v>
      </c>
      <c r="L42" s="246">
        <f t="shared" si="0"/>
        <v>-102</v>
      </c>
      <c r="M42" s="246">
        <f t="shared" si="0"/>
        <v>-63</v>
      </c>
      <c r="N42" s="247" t="s">
        <v>326</v>
      </c>
      <c r="O42" s="246">
        <v>1</v>
      </c>
      <c r="P42" s="247">
        <v>4.5</v>
      </c>
      <c r="Q42" s="246">
        <v>0</v>
      </c>
      <c r="R42" s="246">
        <v>0</v>
      </c>
      <c r="S42" s="256">
        <f t="shared" si="1"/>
        <v>4</v>
      </c>
      <c r="T42" s="246">
        <v>2</v>
      </c>
      <c r="U42" s="246">
        <v>2</v>
      </c>
      <c r="V42" s="246">
        <v>0</v>
      </c>
      <c r="W42" s="243"/>
      <c r="X42" s="247">
        <v>17.8</v>
      </c>
      <c r="Y42" s="246">
        <v>0</v>
      </c>
      <c r="Z42" s="246">
        <v>0</v>
      </c>
      <c r="AA42" s="246">
        <v>0</v>
      </c>
      <c r="AB42" s="246">
        <v>0</v>
      </c>
      <c r="AC42" s="267">
        <v>146</v>
      </c>
      <c r="AD42" s="247">
        <v>4.0999999999999996</v>
      </c>
      <c r="AE42" s="246">
        <v>63</v>
      </c>
      <c r="AF42" s="250">
        <v>1.76</v>
      </c>
    </row>
    <row r="43" spans="2:32" s="2" customFormat="1" ht="12" customHeight="1" x14ac:dyDescent="0.2">
      <c r="B43" s="264" t="s">
        <v>327</v>
      </c>
      <c r="C43" s="265">
        <v>30</v>
      </c>
      <c r="D43" s="265">
        <v>13</v>
      </c>
      <c r="E43" s="265">
        <v>17</v>
      </c>
      <c r="F43" s="262">
        <v>2.2000000000000002</v>
      </c>
      <c r="G43" s="265">
        <v>210</v>
      </c>
      <c r="H43" s="265">
        <v>110</v>
      </c>
      <c r="I43" s="265">
        <v>100</v>
      </c>
      <c r="J43" s="262">
        <v>15.3</v>
      </c>
      <c r="K43" s="246">
        <f t="shared" si="0"/>
        <v>-180</v>
      </c>
      <c r="L43" s="246">
        <f t="shared" si="0"/>
        <v>-97</v>
      </c>
      <c r="M43" s="246">
        <f t="shared" si="0"/>
        <v>-83</v>
      </c>
      <c r="N43" s="247" t="s">
        <v>328</v>
      </c>
      <c r="O43" s="246">
        <v>0</v>
      </c>
      <c r="P43" s="246">
        <v>0</v>
      </c>
      <c r="Q43" s="246">
        <v>0</v>
      </c>
      <c r="R43" s="246">
        <v>0</v>
      </c>
      <c r="S43" s="256">
        <f t="shared" si="1"/>
        <v>1</v>
      </c>
      <c r="T43" s="246">
        <v>1</v>
      </c>
      <c r="U43" s="246">
        <v>0</v>
      </c>
      <c r="V43" s="246">
        <v>0</v>
      </c>
      <c r="W43" s="243"/>
      <c r="X43" s="247">
        <v>32.299999999999997</v>
      </c>
      <c r="Y43" s="246">
        <v>0</v>
      </c>
      <c r="Z43" s="246">
        <v>0</v>
      </c>
      <c r="AA43" s="246">
        <v>0</v>
      </c>
      <c r="AB43" s="246">
        <v>0</v>
      </c>
      <c r="AC43" s="267">
        <v>19</v>
      </c>
      <c r="AD43" s="247">
        <v>1.4</v>
      </c>
      <c r="AE43" s="246">
        <v>20</v>
      </c>
      <c r="AF43" s="250">
        <v>1.46</v>
      </c>
    </row>
    <row r="44" spans="2:32" s="2" customFormat="1" ht="12" customHeight="1" x14ac:dyDescent="0.2">
      <c r="B44" s="264" t="s">
        <v>329</v>
      </c>
      <c r="C44" s="265">
        <v>56</v>
      </c>
      <c r="D44" s="265">
        <v>35</v>
      </c>
      <c r="E44" s="265">
        <v>21</v>
      </c>
      <c r="F44" s="262">
        <v>5.3</v>
      </c>
      <c r="G44" s="265">
        <v>142</v>
      </c>
      <c r="H44" s="265">
        <v>65</v>
      </c>
      <c r="I44" s="265">
        <v>77</v>
      </c>
      <c r="J44" s="262">
        <v>13.4</v>
      </c>
      <c r="K44" s="246">
        <f t="shared" si="0"/>
        <v>-86</v>
      </c>
      <c r="L44" s="246">
        <f t="shared" si="0"/>
        <v>-30</v>
      </c>
      <c r="M44" s="246">
        <f>E44-I44</f>
        <v>-56</v>
      </c>
      <c r="N44" s="247" t="s">
        <v>330</v>
      </c>
      <c r="O44" s="246">
        <v>0</v>
      </c>
      <c r="P44" s="246">
        <v>0</v>
      </c>
      <c r="Q44" s="246">
        <v>0</v>
      </c>
      <c r="R44" s="246">
        <v>0</v>
      </c>
      <c r="S44" s="256">
        <f t="shared" si="1"/>
        <v>1</v>
      </c>
      <c r="T44" s="246">
        <v>1</v>
      </c>
      <c r="U44" s="246">
        <v>0</v>
      </c>
      <c r="V44" s="246">
        <v>0</v>
      </c>
      <c r="W44" s="246"/>
      <c r="X44" s="247">
        <v>17.5</v>
      </c>
      <c r="Y44" s="246">
        <v>0</v>
      </c>
      <c r="Z44" s="246">
        <v>0</v>
      </c>
      <c r="AA44" s="246">
        <v>0</v>
      </c>
      <c r="AB44" s="246">
        <v>0</v>
      </c>
      <c r="AC44" s="267">
        <v>30</v>
      </c>
      <c r="AD44" s="247">
        <v>2.8</v>
      </c>
      <c r="AE44" s="246">
        <v>22</v>
      </c>
      <c r="AF44" s="250">
        <v>2.0699999999999998</v>
      </c>
    </row>
    <row r="45" spans="2:32" s="2" customFormat="1" ht="12" customHeight="1" x14ac:dyDescent="0.2">
      <c r="B45" s="264" t="s">
        <v>154</v>
      </c>
      <c r="C45" s="265">
        <v>49</v>
      </c>
      <c r="D45" s="265">
        <v>24</v>
      </c>
      <c r="E45" s="265">
        <v>25</v>
      </c>
      <c r="F45" s="262">
        <v>4.5999999999999996</v>
      </c>
      <c r="G45" s="265">
        <v>141</v>
      </c>
      <c r="H45" s="265">
        <v>68</v>
      </c>
      <c r="I45" s="265">
        <v>73</v>
      </c>
      <c r="J45" s="262">
        <v>13.2</v>
      </c>
      <c r="K45" s="246">
        <f t="shared" si="0"/>
        <v>-92</v>
      </c>
      <c r="L45" s="246">
        <f t="shared" si="0"/>
        <v>-44</v>
      </c>
      <c r="M45" s="246">
        <f t="shared" si="0"/>
        <v>-48</v>
      </c>
      <c r="N45" s="247" t="s">
        <v>283</v>
      </c>
      <c r="O45" s="246">
        <v>0</v>
      </c>
      <c r="P45" s="246">
        <v>0</v>
      </c>
      <c r="Q45" s="246">
        <v>0</v>
      </c>
      <c r="R45" s="246">
        <v>0</v>
      </c>
      <c r="S45" s="256">
        <f t="shared" si="1"/>
        <v>0</v>
      </c>
      <c r="T45" s="246">
        <v>0</v>
      </c>
      <c r="U45" s="246">
        <v>0</v>
      </c>
      <c r="V45" s="246">
        <v>0</v>
      </c>
      <c r="W45" s="243"/>
      <c r="X45" s="247">
        <v>0</v>
      </c>
      <c r="Y45" s="246">
        <v>0</v>
      </c>
      <c r="Z45" s="246">
        <v>0</v>
      </c>
      <c r="AA45" s="246">
        <v>0</v>
      </c>
      <c r="AB45" s="246">
        <v>0</v>
      </c>
      <c r="AC45" s="267">
        <v>36</v>
      </c>
      <c r="AD45" s="247">
        <v>3.4</v>
      </c>
      <c r="AE45" s="246">
        <v>14</v>
      </c>
      <c r="AF45" s="250">
        <v>1.31</v>
      </c>
    </row>
    <row r="46" spans="2:32" s="2" customFormat="1" ht="12" customHeight="1" x14ac:dyDescent="0.2">
      <c r="B46" s="264" t="s">
        <v>331</v>
      </c>
      <c r="C46" s="265">
        <v>193</v>
      </c>
      <c r="D46" s="265">
        <v>107</v>
      </c>
      <c r="E46" s="265">
        <v>86</v>
      </c>
      <c r="F46" s="262">
        <v>4.5999999999999996</v>
      </c>
      <c r="G46" s="265">
        <v>406</v>
      </c>
      <c r="H46" s="265">
        <v>207</v>
      </c>
      <c r="I46" s="265">
        <v>199</v>
      </c>
      <c r="J46" s="262">
        <v>9.6999999999999993</v>
      </c>
      <c r="K46" s="246">
        <f t="shared" si="0"/>
        <v>-213</v>
      </c>
      <c r="L46" s="246">
        <f t="shared" si="0"/>
        <v>-100</v>
      </c>
      <c r="M46" s="246">
        <f t="shared" si="0"/>
        <v>-113</v>
      </c>
      <c r="N46" s="247" t="s">
        <v>332</v>
      </c>
      <c r="O46" s="246">
        <v>0</v>
      </c>
      <c r="P46" s="246">
        <v>0</v>
      </c>
      <c r="Q46" s="246">
        <v>0</v>
      </c>
      <c r="R46" s="246">
        <v>0</v>
      </c>
      <c r="S46" s="256">
        <f t="shared" si="1"/>
        <v>7</v>
      </c>
      <c r="T46" s="246">
        <v>1</v>
      </c>
      <c r="U46" s="246">
        <v>4</v>
      </c>
      <c r="V46" s="246">
        <v>2</v>
      </c>
      <c r="W46" s="243"/>
      <c r="X46" s="247">
        <v>35</v>
      </c>
      <c r="Y46" s="246">
        <v>2</v>
      </c>
      <c r="Z46" s="246">
        <v>2</v>
      </c>
      <c r="AA46" s="246">
        <v>0</v>
      </c>
      <c r="AB46" s="247">
        <v>10.3</v>
      </c>
      <c r="AC46" s="267">
        <v>158</v>
      </c>
      <c r="AD46" s="247">
        <v>3.8</v>
      </c>
      <c r="AE46" s="246">
        <v>68</v>
      </c>
      <c r="AF46" s="250">
        <v>1.62</v>
      </c>
    </row>
    <row r="47" spans="2:32" s="2" customFormat="1" ht="12" customHeight="1" x14ac:dyDescent="0.2">
      <c r="B47" s="264" t="s">
        <v>333</v>
      </c>
      <c r="C47" s="265">
        <v>117</v>
      </c>
      <c r="D47" s="265">
        <v>56</v>
      </c>
      <c r="E47" s="265">
        <v>61</v>
      </c>
      <c r="F47" s="262">
        <v>4.7</v>
      </c>
      <c r="G47" s="265">
        <v>366</v>
      </c>
      <c r="H47" s="265">
        <v>199</v>
      </c>
      <c r="I47" s="265">
        <v>167</v>
      </c>
      <c r="J47" s="262">
        <v>14.6</v>
      </c>
      <c r="K47" s="246">
        <f t="shared" si="0"/>
        <v>-249</v>
      </c>
      <c r="L47" s="246">
        <f t="shared" si="0"/>
        <v>-143</v>
      </c>
      <c r="M47" s="246">
        <f t="shared" si="0"/>
        <v>-106</v>
      </c>
      <c r="N47" s="247" t="s">
        <v>334</v>
      </c>
      <c r="O47" s="246">
        <v>0</v>
      </c>
      <c r="P47" s="246">
        <v>0</v>
      </c>
      <c r="Q47" s="246">
        <v>0</v>
      </c>
      <c r="R47" s="246">
        <v>0</v>
      </c>
      <c r="S47" s="256">
        <f t="shared" si="1"/>
        <v>2</v>
      </c>
      <c r="T47" s="246">
        <v>0</v>
      </c>
      <c r="U47" s="246">
        <v>1</v>
      </c>
      <c r="V47" s="246">
        <v>1</v>
      </c>
      <c r="W47" s="243"/>
      <c r="X47" s="247">
        <v>16.8</v>
      </c>
      <c r="Y47" s="246">
        <v>1</v>
      </c>
      <c r="Z47" s="246">
        <v>1</v>
      </c>
      <c r="AA47" s="265">
        <v>0</v>
      </c>
      <c r="AB47" s="247">
        <v>8.5</v>
      </c>
      <c r="AC47" s="267">
        <v>67</v>
      </c>
      <c r="AD47" s="247">
        <v>2.7</v>
      </c>
      <c r="AE47" s="246">
        <v>30</v>
      </c>
      <c r="AF47" s="250">
        <v>1.2</v>
      </c>
    </row>
    <row r="48" spans="2:32" s="2" customFormat="1" ht="12" customHeight="1" x14ac:dyDescent="0.2"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</row>
    <row r="49" spans="2:32" x14ac:dyDescent="0.2">
      <c r="B49" s="159" t="s">
        <v>335</v>
      </c>
      <c r="C49" s="160"/>
      <c r="D49" s="160"/>
      <c r="E49" s="160"/>
      <c r="F49" s="160"/>
      <c r="G49" s="236"/>
      <c r="H49" s="23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:32" x14ac:dyDescent="0.2">
      <c r="B50" s="413" t="s">
        <v>336</v>
      </c>
      <c r="C50" s="414"/>
      <c r="D50" s="414"/>
      <c r="E50" s="414"/>
      <c r="F50" s="414"/>
      <c r="G50" s="414"/>
      <c r="H50" s="414"/>
      <c r="I50" s="414"/>
      <c r="J50" s="41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:32" x14ac:dyDescent="0.2">
      <c r="B51" s="413" t="s">
        <v>337</v>
      </c>
      <c r="C51" s="414"/>
      <c r="D51" s="414"/>
      <c r="E51" s="414"/>
      <c r="F51" s="414"/>
      <c r="G51" s="414"/>
      <c r="H51" s="414"/>
      <c r="I51" s="414"/>
      <c r="J51" s="414"/>
      <c r="K51" s="414"/>
      <c r="L51" s="414"/>
      <c r="M51" s="414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:32" x14ac:dyDescent="0.2">
      <c r="B52" s="413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</row>
    <row r="53" spans="2:32" x14ac:dyDescent="0.2">
      <c r="B53" s="438"/>
      <c r="C53" s="438"/>
      <c r="D53" s="438"/>
      <c r="E53" s="438"/>
      <c r="F53" s="438"/>
      <c r="G53" s="438"/>
      <c r="H53" s="438"/>
      <c r="I53" s="438"/>
      <c r="J53" s="438"/>
      <c r="K53" s="438"/>
      <c r="L53" s="438"/>
      <c r="M53" s="438"/>
      <c r="S53" s="270"/>
      <c r="T53" s="270"/>
      <c r="U53" s="270"/>
      <c r="V53" s="270"/>
      <c r="Y53" s="270"/>
      <c r="Z53" s="270"/>
      <c r="AA53" s="270"/>
      <c r="AB53" s="270"/>
      <c r="AC53" s="270"/>
      <c r="AE53" s="270"/>
    </row>
    <row r="54" spans="2:32" x14ac:dyDescent="0.2">
      <c r="C54" s="270"/>
      <c r="D54" s="270"/>
      <c r="E54" s="270"/>
      <c r="G54" s="270"/>
      <c r="H54" s="270"/>
      <c r="I54" s="270"/>
      <c r="K54" s="270"/>
      <c r="L54" s="270"/>
      <c r="M54" s="270"/>
      <c r="O54" s="270"/>
      <c r="Q54" s="270"/>
      <c r="S54" s="270"/>
      <c r="T54" s="270"/>
      <c r="U54" s="270"/>
      <c r="V54" s="270"/>
      <c r="Y54" s="270"/>
      <c r="Z54" s="270"/>
      <c r="AA54" s="270"/>
      <c r="AC54" s="270"/>
      <c r="AE54" s="270"/>
    </row>
  </sheetData>
  <mergeCells count="40">
    <mergeCell ref="D6:D8"/>
    <mergeCell ref="E6:E8"/>
    <mergeCell ref="G6:G8"/>
    <mergeCell ref="N3:N8"/>
    <mergeCell ref="O3:O8"/>
    <mergeCell ref="P3:P8"/>
    <mergeCell ref="Q3:Q8"/>
    <mergeCell ref="R3:R8"/>
    <mergeCell ref="AF3:AF8"/>
    <mergeCell ref="S5:S8"/>
    <mergeCell ref="T5:T8"/>
    <mergeCell ref="U5:U8"/>
    <mergeCell ref="V5:V8"/>
    <mergeCell ref="W5:W8"/>
    <mergeCell ref="Y5:Y8"/>
    <mergeCell ref="Z5:Z8"/>
    <mergeCell ref="AA5:AA8"/>
    <mergeCell ref="X3:X8"/>
    <mergeCell ref="Y3:AA4"/>
    <mergeCell ref="AB3:AB8"/>
    <mergeCell ref="AC3:AC8"/>
    <mergeCell ref="AD3:AD8"/>
    <mergeCell ref="AE3:AE8"/>
    <mergeCell ref="S3:W4"/>
    <mergeCell ref="B51:M51"/>
    <mergeCell ref="B52:M52"/>
    <mergeCell ref="B53:M53"/>
    <mergeCell ref="H6:H8"/>
    <mergeCell ref="I6:I8"/>
    <mergeCell ref="K6:K8"/>
    <mergeCell ref="L6:L8"/>
    <mergeCell ref="M6:M8"/>
    <mergeCell ref="B50:J50"/>
    <mergeCell ref="B3:B8"/>
    <mergeCell ref="C3:E5"/>
    <mergeCell ref="F3:F8"/>
    <mergeCell ref="G3:I5"/>
    <mergeCell ref="J3:J8"/>
    <mergeCell ref="K3:M5"/>
    <mergeCell ref="C6:C8"/>
  </mergeCells>
  <phoneticPr fontId="4"/>
  <printOptions horizontalCentered="1"/>
  <pageMargins left="0" right="0" top="0.98425196850393704" bottom="0.98425196850393704" header="0.51181102362204722" footer="0.51181102362204722"/>
  <pageSetup paperSize="8" scale="86" pageOrder="overThenDown" orientation="landscape" r:id="rId1"/>
  <headerFooter alignWithMargins="0">
    <oddHeader>&amp;L&amp;F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B218-4ACD-401A-A246-4662E05B21B0}">
  <sheetPr>
    <pageSetUpPr fitToPage="1"/>
  </sheetPr>
  <dimension ref="B1:Q15"/>
  <sheetViews>
    <sheetView zoomScaleNormal="100" zoomScaleSheetLayoutView="115" workbookViewId="0">
      <selection activeCell="B2" sqref="B2"/>
    </sheetView>
  </sheetViews>
  <sheetFormatPr defaultRowHeight="13" x14ac:dyDescent="0.2"/>
  <cols>
    <col min="1" max="1" width="2.6328125" style="65" customWidth="1"/>
    <col min="2" max="3" width="4.1796875" style="65" customWidth="1"/>
    <col min="4" max="7" width="6.08984375" style="65" customWidth="1"/>
    <col min="8" max="9" width="8.08984375" style="65" bestFit="1" customWidth="1"/>
    <col min="10" max="17" width="6.08984375" style="65" customWidth="1"/>
    <col min="18" max="19" width="9.08984375" style="65" customWidth="1"/>
    <col min="20" max="16384" width="8.7265625" style="65"/>
  </cols>
  <sheetData>
    <row r="1" spans="2:17" ht="14.25" customHeight="1" x14ac:dyDescent="0.2">
      <c r="B1" s="10" t="s">
        <v>350</v>
      </c>
      <c r="C1" s="1"/>
    </row>
    <row r="2" spans="2:17" ht="12" customHeight="1" x14ac:dyDescent="0.2"/>
    <row r="3" spans="2:17" s="2" customFormat="1" ht="12" customHeight="1" x14ac:dyDescent="0.2">
      <c r="B3" s="338" t="s">
        <v>338</v>
      </c>
      <c r="C3" s="385"/>
      <c r="D3" s="455" t="s">
        <v>339</v>
      </c>
      <c r="E3" s="353"/>
      <c r="F3" s="455" t="s">
        <v>340</v>
      </c>
      <c r="G3" s="353"/>
      <c r="H3" s="455" t="s">
        <v>341</v>
      </c>
      <c r="I3" s="353"/>
      <c r="J3" s="455" t="s">
        <v>342</v>
      </c>
      <c r="K3" s="353"/>
      <c r="L3" s="455" t="s">
        <v>343</v>
      </c>
      <c r="M3" s="353"/>
      <c r="N3" s="455" t="s">
        <v>344</v>
      </c>
      <c r="O3" s="353"/>
      <c r="P3" s="455" t="s">
        <v>345</v>
      </c>
      <c r="Q3" s="353"/>
    </row>
    <row r="4" spans="2:17" s="2" customFormat="1" ht="12" customHeight="1" x14ac:dyDescent="0.2">
      <c r="B4" s="387"/>
      <c r="C4" s="388"/>
      <c r="D4" s="354"/>
      <c r="E4" s="355"/>
      <c r="F4" s="354"/>
      <c r="G4" s="355"/>
      <c r="H4" s="354"/>
      <c r="I4" s="355"/>
      <c r="J4" s="354"/>
      <c r="K4" s="355"/>
      <c r="L4" s="354"/>
      <c r="M4" s="355"/>
      <c r="N4" s="354"/>
      <c r="O4" s="355"/>
      <c r="P4" s="354"/>
      <c r="Q4" s="355"/>
    </row>
    <row r="5" spans="2:17" s="2" customFormat="1" ht="12" customHeight="1" x14ac:dyDescent="0.2">
      <c r="B5" s="390"/>
      <c r="C5" s="392"/>
      <c r="D5" s="49" t="s">
        <v>1</v>
      </c>
      <c r="E5" s="49" t="s">
        <v>346</v>
      </c>
      <c r="F5" s="49" t="s">
        <v>1</v>
      </c>
      <c r="G5" s="49" t="s">
        <v>346</v>
      </c>
      <c r="H5" s="49" t="s">
        <v>1</v>
      </c>
      <c r="I5" s="49" t="s">
        <v>346</v>
      </c>
      <c r="J5" s="49" t="s">
        <v>1</v>
      </c>
      <c r="K5" s="50" t="s">
        <v>346</v>
      </c>
      <c r="L5" s="50" t="s">
        <v>1</v>
      </c>
      <c r="M5" s="50" t="s">
        <v>346</v>
      </c>
      <c r="N5" s="50" t="s">
        <v>1</v>
      </c>
      <c r="O5" s="50" t="s">
        <v>346</v>
      </c>
      <c r="P5" s="50" t="s">
        <v>1</v>
      </c>
      <c r="Q5" s="50" t="s">
        <v>346</v>
      </c>
    </row>
    <row r="6" spans="2:17" s="2" customFormat="1" ht="12" customHeight="1" x14ac:dyDescent="0.2">
      <c r="B6" s="271" t="s">
        <v>26</v>
      </c>
      <c r="C6" s="272" t="s">
        <v>347</v>
      </c>
      <c r="D6" s="273">
        <v>7.3934364815936719</v>
      </c>
      <c r="E6" s="273">
        <v>6.7974750131509731</v>
      </c>
      <c r="F6" s="273">
        <v>10.968353008576797</v>
      </c>
      <c r="G6" s="273">
        <v>12.065754865860074</v>
      </c>
      <c r="H6" s="273">
        <v>-3.5749165269831247</v>
      </c>
      <c r="I6" s="273">
        <v>-5.2682798527091004</v>
      </c>
      <c r="J6" s="273">
        <v>1.9033101045296168</v>
      </c>
      <c r="K6" s="273">
        <v>1.8572976319455192</v>
      </c>
      <c r="L6" s="273">
        <v>20.910135669616871</v>
      </c>
      <c r="M6" s="273">
        <v>21.801665404996214</v>
      </c>
      <c r="N6" s="273">
        <v>4.721374151961605</v>
      </c>
      <c r="O6" s="273">
        <v>4.2546028406102057</v>
      </c>
      <c r="P6" s="274">
        <v>1.6771524417681341</v>
      </c>
      <c r="Q6" s="274">
        <v>1.5639137296159917</v>
      </c>
    </row>
    <row r="7" spans="2:17" s="2" customFormat="1" ht="12" customHeight="1" x14ac:dyDescent="0.2">
      <c r="B7" s="271" t="s">
        <v>46</v>
      </c>
      <c r="C7" s="272" t="s">
        <v>348</v>
      </c>
      <c r="D7" s="273">
        <v>7</v>
      </c>
      <c r="E7" s="273">
        <v>6.3101802757158003</v>
      </c>
      <c r="F7" s="273">
        <v>11.2</v>
      </c>
      <c r="G7" s="273">
        <v>12.329798515376458</v>
      </c>
      <c r="H7" s="273">
        <v>-4.2</v>
      </c>
      <c r="I7" s="273">
        <v>-6.0196182396606579</v>
      </c>
      <c r="J7" s="273">
        <v>1.9</v>
      </c>
      <c r="K7" s="273">
        <v>1.8485841525922191</v>
      </c>
      <c r="L7" s="273">
        <v>22</v>
      </c>
      <c r="M7" s="273">
        <v>26.343778123210338</v>
      </c>
      <c r="N7" s="273">
        <v>4.8</v>
      </c>
      <c r="O7" s="273">
        <v>4.3679745493107109</v>
      </c>
      <c r="P7" s="274">
        <v>1.69</v>
      </c>
      <c r="Q7" s="274">
        <v>1.6659597030752917</v>
      </c>
    </row>
    <row r="8" spans="2:17" s="2" customFormat="1" ht="12" customHeight="1" x14ac:dyDescent="0.2">
      <c r="B8" s="275"/>
      <c r="C8" s="272">
        <v>2</v>
      </c>
      <c r="D8" s="273">
        <v>6.8</v>
      </c>
      <c r="E8" s="273">
        <v>6.2</v>
      </c>
      <c r="F8" s="273">
        <v>11.1</v>
      </c>
      <c r="G8" s="273">
        <v>12.4</v>
      </c>
      <c r="H8" s="273">
        <v>-4.3</v>
      </c>
      <c r="I8" s="273">
        <v>-6.2</v>
      </c>
      <c r="J8" s="273">
        <v>1.8</v>
      </c>
      <c r="K8" s="273">
        <v>1.5</v>
      </c>
      <c r="L8" s="273">
        <v>20.100000000000001</v>
      </c>
      <c r="M8" s="273">
        <v>23.1</v>
      </c>
      <c r="N8" s="273">
        <v>4.3</v>
      </c>
      <c r="O8" s="273">
        <v>3.7</v>
      </c>
      <c r="P8" s="274">
        <v>1.57</v>
      </c>
      <c r="Q8" s="274">
        <v>1.52</v>
      </c>
    </row>
    <row r="9" spans="2:17" s="2" customFormat="1" ht="12" customHeight="1" x14ac:dyDescent="0.2">
      <c r="B9" s="271"/>
      <c r="C9" s="272">
        <v>3</v>
      </c>
      <c r="D9" s="273">
        <v>6.6</v>
      </c>
      <c r="E9" s="273">
        <v>6</v>
      </c>
      <c r="F9" s="273">
        <v>11.7</v>
      </c>
      <c r="G9" s="273">
        <v>13</v>
      </c>
      <c r="H9" s="273">
        <v>-5.0999999999999996</v>
      </c>
      <c r="I9" s="273">
        <v>-7</v>
      </c>
      <c r="J9" s="273">
        <v>1.7</v>
      </c>
      <c r="K9" s="273">
        <v>2.2000000000000002</v>
      </c>
      <c r="L9" s="273">
        <v>19.7</v>
      </c>
      <c r="M9" s="273">
        <v>21.5</v>
      </c>
      <c r="N9" s="273">
        <v>4.0999999999999996</v>
      </c>
      <c r="O9" s="273">
        <v>3.6</v>
      </c>
      <c r="P9" s="274">
        <v>1.5</v>
      </c>
      <c r="Q9" s="274">
        <v>1.52</v>
      </c>
    </row>
    <row r="10" spans="2:17" s="19" customFormat="1" ht="12" customHeight="1" x14ac:dyDescent="0.2">
      <c r="B10" s="276"/>
      <c r="C10" s="277">
        <v>4</v>
      </c>
      <c r="D10" s="278">
        <v>6.3</v>
      </c>
      <c r="E10" s="278">
        <v>5.8</v>
      </c>
      <c r="F10" s="278">
        <v>12.9</v>
      </c>
      <c r="G10" s="278">
        <v>14.4</v>
      </c>
      <c r="H10" s="278">
        <v>-6.5</v>
      </c>
      <c r="I10" s="278">
        <v>-8.6</v>
      </c>
      <c r="J10" s="278">
        <v>1.8</v>
      </c>
      <c r="K10" s="278">
        <v>1.6</v>
      </c>
      <c r="L10" s="278">
        <v>19.3</v>
      </c>
      <c r="M10" s="278">
        <v>22.9</v>
      </c>
      <c r="N10" s="278">
        <v>4.0999999999999996</v>
      </c>
      <c r="O10" s="278">
        <v>3.6</v>
      </c>
      <c r="P10" s="279">
        <v>1.47</v>
      </c>
      <c r="Q10" s="279">
        <v>1.49</v>
      </c>
    </row>
    <row r="11" spans="2:17" s="2" customFormat="1" ht="12" customHeight="1" x14ac:dyDescent="0.2">
      <c r="C11" s="280"/>
      <c r="D11" s="160"/>
    </row>
    <row r="12" spans="2:17" s="2" customFormat="1" ht="12" customHeight="1" x14ac:dyDescent="0.2">
      <c r="B12" s="159" t="s">
        <v>349</v>
      </c>
      <c r="C12" s="160"/>
    </row>
    <row r="13" spans="2:17" s="2" customFormat="1" ht="12" customHeight="1" x14ac:dyDescent="0.2">
      <c r="B13" s="64"/>
    </row>
    <row r="15" spans="2:17" x14ac:dyDescent="0.2">
      <c r="G15" s="281"/>
    </row>
  </sheetData>
  <mergeCells count="8">
    <mergeCell ref="N3:O4"/>
    <mergeCell ref="P3:Q4"/>
    <mergeCell ref="B3:C5"/>
    <mergeCell ref="D3:E4"/>
    <mergeCell ref="F3:G4"/>
    <mergeCell ref="H3:I4"/>
    <mergeCell ref="J3:K4"/>
    <mergeCell ref="L3:M4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3-1 群馬県及び全国の人口推移</vt:lpstr>
      <vt:lpstr>3-2 市部・郡部別面積及び人口推移</vt:lpstr>
      <vt:lpstr>3-3 世帯数及び人口の推移 </vt:lpstr>
      <vt:lpstr>3-4 市町村別世帯数及び人口</vt:lpstr>
      <vt:lpstr>3-5 都道府県別人口推移</vt:lpstr>
      <vt:lpstr>3-6 本県転出入者の移動前及び移動後の所在地</vt:lpstr>
      <vt:lpstr>3-7 月別転出入者数</vt:lpstr>
      <vt:lpstr>3-8 市郡別人口動態</vt:lpstr>
      <vt:lpstr>3-9 人口動態発生比率</vt:lpstr>
      <vt:lpstr>3-10 国籍別在留外国人数</vt:lpstr>
      <vt:lpstr>3-11 市町村・産業大分類・男女別15歳以上の就業者数</vt:lpstr>
      <vt:lpstr>3-12 市町村・年齢(5歳階級)別人口</vt:lpstr>
      <vt:lpstr>'3-1 群馬県及び全国の人口推移'!Print_Area</vt:lpstr>
      <vt:lpstr>'3-10 国籍別在留外国人数'!Print_Area</vt:lpstr>
      <vt:lpstr>'3-11 市町村・産業大分類・男女別15歳以上の就業者数'!Print_Area</vt:lpstr>
      <vt:lpstr>'3-12 市町村・年齢(5歳階級)別人口'!Print_Area</vt:lpstr>
      <vt:lpstr>'3-2 市部・郡部別面積及び人口推移'!Print_Area</vt:lpstr>
      <vt:lpstr>'3-3 世帯数及び人口の推移 '!Print_Area</vt:lpstr>
      <vt:lpstr>'3-4 市町村別世帯数及び人口'!Print_Area</vt:lpstr>
      <vt:lpstr>'3-5 都道府県別人口推移'!Print_Area</vt:lpstr>
      <vt:lpstr>'3-6 本県転出入者の移動前及び移動後の所在地'!Print_Area</vt:lpstr>
      <vt:lpstr>'3-7 月別転出入者数'!Print_Area</vt:lpstr>
      <vt:lpstr>'3-8 市郡別人口動態'!Print_Area</vt:lpstr>
      <vt:lpstr>'3-9 人口動態発生比率'!Print_Area</vt:lpstr>
      <vt:lpstr>'3-11 市町村・産業大分類・男女別15歳以上の就業者数'!Print_Titles</vt:lpstr>
      <vt:lpstr>'3-12 市町村・年齢(5歳階級)別人口'!Print_Titles</vt:lpstr>
      <vt:lpstr>'3-3 世帯数及び人口の推移 '!Print_Titles</vt:lpstr>
      <vt:lpstr>'3-4 市町村別世帯数及び人口'!Print_Titles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2025-03-27T00:04:00Z</dcterms:created>
  <dcterms:modified xsi:type="dcterms:W3CDTF">2025-03-27T00:04:29Z</dcterms:modified>
</cp:coreProperties>
</file>