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10.1.36.100\kikaku\29梁瀬\群馬県統計年鑑\第68回群馬県統計年鑑\入力\24　社会保障2022\"/>
    </mc:Choice>
  </mc:AlternateContent>
  <xr:revisionPtr revIDLastSave="0" documentId="13_ncr:1_{760C70E3-9D52-4CEE-9ED9-40F73D264630}" xr6:coauthVersionLast="36" xr6:coauthVersionMax="36" xr10:uidLastSave="{00000000-0000-0000-0000-000000000000}"/>
  <bookViews>
    <workbookView xWindow="0" yWindow="0" windowWidth="23040" windowHeight="8964" xr2:uid="{00000000-000D-0000-FFFF-FFFF00000000}"/>
  </bookViews>
  <sheets>
    <sheet name="24-1 生活保護法による保護実施状況" sheetId="3" r:id="rId1"/>
    <sheet name="24-2 生活保護法による扶助別保護費支出状況" sheetId="4" r:id="rId2"/>
    <sheet name="24-3 老人保護実施状況" sheetId="5" r:id="rId3"/>
    <sheet name="24-4 母子及び父子並びに寡婦福祉資金貸付状況" sheetId="6" r:id="rId4"/>
    <sheet name="24-5 児童相談所における相談別児童受付件数" sheetId="7" r:id="rId5"/>
    <sheet name="24-6 福祉事務所における児童福祉関係取扱件数" sheetId="8" r:id="rId6"/>
    <sheet name="24-7 児童保護措置費・障害児入所給付費等県分及び市町村分" sheetId="9" r:id="rId7"/>
    <sheet name="24-8 児童福祉施設措置人員及び里親委託児童数" sheetId="10" r:id="rId8"/>
    <sheet name="24-9 戦傷病者手帳交付状況" sheetId="11" r:id="rId9"/>
    <sheet name="24-10 戦傷病者各種給付実績" sheetId="12" r:id="rId10"/>
    <sheet name="24-11 旧軍人・軍属等恩給進達実績" sheetId="13" r:id="rId11"/>
    <sheet name="24-12 軍人等遺族援護措置裁定実績" sheetId="14" r:id="rId12"/>
    <sheet name="24-13 軍歴調査・証明交付実績" sheetId="15" r:id="rId13"/>
    <sheet name="24-14 産業別労働者災害補償費支払状況" sheetId="16" r:id="rId14"/>
  </sheets>
  <definedNames>
    <definedName name="_xlnm.Print_Area" localSheetId="0">'24-1 生活保護法による保護実施状況'!$A$1:$N$20</definedName>
    <definedName name="_xlnm.Print_Area" localSheetId="9">'24-10 戦傷病者各種給付実績'!$A$1:$K$21</definedName>
    <definedName name="_xlnm.Print_Area" localSheetId="11">'24-12 軍人等遺族援護措置裁定実績'!$A$1:$J$17</definedName>
    <definedName name="_xlnm.Print_Area" localSheetId="12">'24-13 軍歴調査・証明交付実績'!$A$1:$F$12</definedName>
    <definedName name="_xlnm.Print_Area" localSheetId="13">'24-14 産業別労働者災害補償費支払状況'!$A$1:$W$72</definedName>
    <definedName name="_xlnm.Print_Area" localSheetId="1">'24-2 生活保護法による扶助別保護費支出状況'!$A$1:$P$21</definedName>
    <definedName name="_xlnm.Print_Area" localSheetId="2">'24-3 老人保護実施状況'!$A$1:$M$54</definedName>
    <definedName name="_xlnm.Print_Area" localSheetId="3">'24-4 母子及び父子並びに寡婦福祉資金貸付状況'!$A$1:$AG$53</definedName>
    <definedName name="_xlnm.Print_Area" localSheetId="4">'24-5 児童相談所における相談別児童受付件数'!$A$1:$T$30</definedName>
    <definedName name="_xlnm.Print_Area" localSheetId="5">'24-6 福祉事務所における児童福祉関係取扱件数'!$A$1:$O$13</definedName>
    <definedName name="_xlnm.Print_Area" localSheetId="6">'24-7 児童保護措置費・障害児入所給付費等県分及び市町村分'!$A$1:$T$41</definedName>
    <definedName name="_xlnm.Print_Area" localSheetId="7">'24-8 児童福祉施設措置人員及び里親委託児童数'!$A$1:$R$47</definedName>
    <definedName name="_xlnm.Print_Area" localSheetId="8">'24-9 戦傷病者手帳交付状況'!$A$1:$X$33</definedName>
    <definedName name="_xlnm.Print_Titles" localSheetId="0">'24-1 生活保護法による保護実施状況'!$3:$4</definedName>
    <definedName name="_xlnm.Print_Titles" localSheetId="10">'24-11 旧軍人・軍属等恩給進達実績'!$3:$4</definedName>
    <definedName name="_xlnm.Print_Titles" localSheetId="11">'24-12 軍人等遺族援護措置裁定実績'!$4:$5</definedName>
    <definedName name="_xlnm.Print_Titles" localSheetId="13">'24-14 産業別労働者災害補償費支払状況'!$B:$C,'24-14 産業別労働者災害補償費支払状況'!$1:$6</definedName>
    <definedName name="_xlnm.Print_Titles" localSheetId="1">'24-2 生活保護法による扶助別保護費支出状況'!#REF!</definedName>
    <definedName name="_xlnm.Print_Titles" localSheetId="2">'24-3 老人保護実施状況'!$3:$6</definedName>
    <definedName name="_xlnm.Print_Titles" localSheetId="5">'24-6 福祉事務所における児童福祉関係取扱件数'!$3:$4</definedName>
  </definedNames>
  <calcPr calcId="191029"/>
</workbook>
</file>

<file path=xl/calcChain.xml><?xml version="1.0" encoding="utf-8"?>
<calcChain xmlns="http://schemas.openxmlformats.org/spreadsheetml/2006/main">
  <c r="W8" i="16" l="1"/>
  <c r="V8" i="16"/>
  <c r="O8" i="16"/>
  <c r="M8" i="16"/>
  <c r="L8" i="16"/>
  <c r="K8" i="16"/>
  <c r="J8" i="16"/>
  <c r="I8" i="16"/>
  <c r="H8" i="16"/>
  <c r="G8" i="16"/>
  <c r="F8" i="16"/>
  <c r="E8" i="16"/>
  <c r="D8" i="16"/>
  <c r="P9" i="10"/>
  <c r="O9" i="10"/>
  <c r="L9" i="10"/>
  <c r="K9" i="10"/>
  <c r="J9" i="10"/>
  <c r="H9" i="10"/>
  <c r="F9" i="10"/>
  <c r="E9" i="10"/>
  <c r="F27" i="7"/>
  <c r="E27" i="7"/>
  <c r="F26" i="7"/>
  <c r="E26" i="7" s="1"/>
  <c r="F25" i="7"/>
  <c r="E25" i="7"/>
  <c r="F24" i="7"/>
  <c r="E24" i="7"/>
  <c r="F23" i="7"/>
  <c r="E23" i="7"/>
  <c r="F22" i="7"/>
  <c r="E22" i="7" s="1"/>
  <c r="F21" i="7"/>
  <c r="E21" i="7"/>
  <c r="F20" i="7"/>
  <c r="E20" i="7"/>
  <c r="F19" i="7"/>
  <c r="E19" i="7"/>
  <c r="F18" i="7"/>
  <c r="E18" i="7" s="1"/>
  <c r="F17" i="7"/>
  <c r="E17" i="7"/>
  <c r="F16" i="7"/>
  <c r="E16" i="7"/>
  <c r="F15" i="7"/>
  <c r="E15" i="7"/>
  <c r="F14" i="7"/>
  <c r="E14" i="7" s="1"/>
  <c r="F13" i="7"/>
  <c r="E13" i="7"/>
  <c r="F12" i="7"/>
  <c r="E12" i="7"/>
  <c r="F11" i="7"/>
  <c r="E11" i="7"/>
  <c r="F10" i="7"/>
  <c r="E10" i="7" s="1"/>
  <c r="F9" i="7"/>
  <c r="E9" i="7"/>
  <c r="T8" i="7"/>
  <c r="S8" i="7"/>
  <c r="R8" i="7"/>
  <c r="Q8" i="7"/>
  <c r="P8" i="7"/>
  <c r="O8" i="7"/>
  <c r="N8" i="7"/>
  <c r="M8" i="7"/>
  <c r="L8" i="7"/>
  <c r="K8" i="7"/>
  <c r="J8" i="7"/>
  <c r="H8" i="7"/>
  <c r="G8" i="7"/>
  <c r="AI60" i="6"/>
  <c r="E48" i="6"/>
  <c r="D48" i="6"/>
  <c r="E47" i="6"/>
  <c r="D47" i="6"/>
  <c r="E46" i="6"/>
  <c r="D46" i="6"/>
  <c r="E45" i="6"/>
  <c r="D45" i="6"/>
  <c r="E44" i="6"/>
  <c r="D44" i="6"/>
  <c r="E43" i="6"/>
  <c r="D43" i="6"/>
  <c r="E42" i="6"/>
  <c r="D42" i="6"/>
  <c r="E41" i="6"/>
  <c r="D41" i="6"/>
  <c r="E40" i="6"/>
  <c r="D40" i="6"/>
  <c r="E39" i="6"/>
  <c r="D39" i="6"/>
  <c r="E38" i="6"/>
  <c r="D38" i="6"/>
  <c r="E37" i="6"/>
  <c r="D37" i="6"/>
  <c r="E36" i="6"/>
  <c r="D36" i="6"/>
  <c r="E35" i="6"/>
  <c r="D35" i="6"/>
  <c r="E34" i="6"/>
  <c r="D34" i="6"/>
  <c r="E33" i="6"/>
  <c r="D33" i="6"/>
  <c r="E32" i="6"/>
  <c r="D32" i="6"/>
  <c r="E31" i="6"/>
  <c r="D31" i="6"/>
  <c r="E30" i="6"/>
  <c r="D30" i="6"/>
  <c r="E29" i="6"/>
  <c r="D29" i="6"/>
  <c r="E28" i="6"/>
  <c r="D28" i="6"/>
  <c r="E27" i="6"/>
  <c r="D27" i="6"/>
  <c r="E26" i="6"/>
  <c r="D26" i="6"/>
  <c r="E25" i="6"/>
  <c r="D25" i="6"/>
  <c r="E24" i="6"/>
  <c r="D24" i="6"/>
  <c r="E23" i="6"/>
  <c r="D23" i="6"/>
  <c r="E22" i="6"/>
  <c r="D22" i="6"/>
  <c r="E21" i="6"/>
  <c r="D21" i="6"/>
  <c r="E20" i="6"/>
  <c r="D20" i="6"/>
  <c r="E19" i="6"/>
  <c r="D19" i="6"/>
  <c r="E18" i="6"/>
  <c r="D18" i="6"/>
  <c r="E16" i="6"/>
  <c r="D16" i="6"/>
  <c r="E15" i="6"/>
  <c r="E12" i="6" s="1"/>
  <c r="D15" i="6"/>
  <c r="E14" i="6"/>
  <c r="D14" i="6"/>
  <c r="D11" i="6" s="1"/>
  <c r="E13" i="6"/>
  <c r="D13"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D12"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F8" i="7" l="1"/>
  <c r="E8" i="7" s="1"/>
  <c r="Q25" i="4"/>
  <c r="L7" i="3" l="1"/>
  <c r="J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松本直美</author>
  </authors>
  <commentList>
    <comment ref="H4" authorId="0" shapeId="0" xr:uid="{AC37FF3E-AC22-44F4-9156-824ABED59286}">
      <text>
        <r>
          <rPr>
            <sz val="9"/>
            <color indexed="81"/>
            <rFont val="MS P ゴシック"/>
            <family val="3"/>
            <charset val="128"/>
          </rPr>
          <t>概況P11
補償給付の件数
と金額</t>
        </r>
      </text>
    </comment>
    <comment ref="C18" authorId="0" shapeId="0" xr:uid="{1E462969-8EEC-4D1F-8D52-E30EE2A056C5}">
      <text>
        <r>
          <rPr>
            <b/>
            <sz val="9"/>
            <color indexed="81"/>
            <rFont val="MS P ゴシック"/>
            <family val="3"/>
            <charset val="128"/>
          </rPr>
          <t>本省データには項目ないため0で入力</t>
        </r>
      </text>
    </comment>
    <comment ref="C67" authorId="0" shapeId="0" xr:uid="{DD045210-8573-4B95-92A9-AAEF0198A29E}">
      <text>
        <r>
          <rPr>
            <sz val="9"/>
            <color indexed="81"/>
            <rFont val="MS P ゴシック"/>
            <family val="3"/>
            <charset val="128"/>
          </rPr>
          <t xml:space="preserve">本省データに項目ないため0で入力
</t>
        </r>
      </text>
    </comment>
  </commentList>
</comments>
</file>

<file path=xl/sharedStrings.xml><?xml version="1.0" encoding="utf-8"?>
<sst xmlns="http://schemas.openxmlformats.org/spreadsheetml/2006/main" count="2998" uniqueCount="430">
  <si>
    <t>介護扶助</t>
    <rPh sb="0" eb="2">
      <t>カイゴ</t>
    </rPh>
    <rPh sb="2" eb="4">
      <t>フジョ</t>
    </rPh>
    <phoneticPr fontId="1"/>
  </si>
  <si>
    <t>月</t>
    <rPh sb="0" eb="1">
      <t>ツキ</t>
    </rPh>
    <phoneticPr fontId="1"/>
  </si>
  <si>
    <t>被保護
世帯</t>
    <rPh sb="0" eb="1">
      <t>ヒガイ</t>
    </rPh>
    <rPh sb="1" eb="3">
      <t>ホゴ</t>
    </rPh>
    <rPh sb="4" eb="6">
      <t>セタイ</t>
    </rPh>
    <phoneticPr fontId="1"/>
  </si>
  <si>
    <t>被保護
人員</t>
    <rPh sb="0" eb="1">
      <t>ヒ</t>
    </rPh>
    <rPh sb="1" eb="3">
      <t>ホゴ</t>
    </rPh>
    <rPh sb="4" eb="6">
      <t>ジンイン</t>
    </rPh>
    <phoneticPr fontId="1"/>
  </si>
  <si>
    <t>扶助別人員</t>
    <rPh sb="0" eb="2">
      <t>フジョ</t>
    </rPh>
    <rPh sb="2" eb="3">
      <t>ベツ</t>
    </rPh>
    <rPh sb="3" eb="5">
      <t>ジンイン</t>
    </rPh>
    <phoneticPr fontId="1"/>
  </si>
  <si>
    <t>生活扶助</t>
    <rPh sb="0" eb="2">
      <t>セイカツ</t>
    </rPh>
    <rPh sb="2" eb="4">
      <t>フジョ</t>
    </rPh>
    <phoneticPr fontId="1"/>
  </si>
  <si>
    <t>住宅扶助</t>
    <rPh sb="0" eb="2">
      <t>ジュウタク</t>
    </rPh>
    <rPh sb="2" eb="4">
      <t>フジョ</t>
    </rPh>
    <phoneticPr fontId="1"/>
  </si>
  <si>
    <t>教育扶助</t>
    <rPh sb="0" eb="2">
      <t>キョウイク</t>
    </rPh>
    <rPh sb="2" eb="4">
      <t>フジョ</t>
    </rPh>
    <phoneticPr fontId="1"/>
  </si>
  <si>
    <t>医療扶助</t>
    <rPh sb="0" eb="2">
      <t>イリョウ</t>
    </rPh>
    <rPh sb="2" eb="4">
      <t>フジョ</t>
    </rPh>
    <phoneticPr fontId="1"/>
  </si>
  <si>
    <t>その他</t>
    <rPh sb="0" eb="3">
      <t>ソノタ</t>
    </rPh>
    <phoneticPr fontId="1"/>
  </si>
  <si>
    <t>入院単給</t>
    <rPh sb="0" eb="2">
      <t>ニュウイン</t>
    </rPh>
    <rPh sb="2" eb="3">
      <t>タンキュウ</t>
    </rPh>
    <rPh sb="3" eb="4">
      <t>キュウ</t>
    </rPh>
    <phoneticPr fontId="1"/>
  </si>
  <si>
    <t>入院併給</t>
    <rPh sb="0" eb="2">
      <t>ニュウイン</t>
    </rPh>
    <rPh sb="2" eb="3">
      <t>ヘイヨウ</t>
    </rPh>
    <rPh sb="3" eb="4">
      <t>キュウフ</t>
    </rPh>
    <phoneticPr fontId="1"/>
  </si>
  <si>
    <t>入院外単給</t>
    <rPh sb="0" eb="2">
      <t>ニュウイン</t>
    </rPh>
    <rPh sb="2" eb="3">
      <t>ガイ</t>
    </rPh>
    <rPh sb="3" eb="4">
      <t>タン</t>
    </rPh>
    <rPh sb="4" eb="5">
      <t>キュウフ</t>
    </rPh>
    <phoneticPr fontId="1"/>
  </si>
  <si>
    <t>入院外併給</t>
    <rPh sb="0" eb="2">
      <t>ニュウイン</t>
    </rPh>
    <rPh sb="2" eb="3">
      <t>ガイ</t>
    </rPh>
    <rPh sb="3" eb="4">
      <t>ヘイヨウ</t>
    </rPh>
    <rPh sb="4" eb="5">
      <t>キュウフ</t>
    </rPh>
    <phoneticPr fontId="1"/>
  </si>
  <si>
    <t>世帯</t>
    <rPh sb="0" eb="2">
      <t>セタイ</t>
    </rPh>
    <phoneticPr fontId="1"/>
  </si>
  <si>
    <t>人</t>
    <rPh sb="0" eb="1">
      <t>ヒト</t>
    </rPh>
    <phoneticPr fontId="1"/>
  </si>
  <si>
    <t>　　　　2　</t>
    <phoneticPr fontId="1"/>
  </si>
  <si>
    <t>　　　　3　</t>
    <phoneticPr fontId="1"/>
  </si>
  <si>
    <t>　　　　9　</t>
    <phoneticPr fontId="1"/>
  </si>
  <si>
    <t>　　　　8　</t>
    <phoneticPr fontId="1"/>
  </si>
  <si>
    <t>　　　　7　</t>
    <phoneticPr fontId="1"/>
  </si>
  <si>
    <t>　　　　6　</t>
    <phoneticPr fontId="1"/>
  </si>
  <si>
    <t>資料：県健康福祉課</t>
    <rPh sb="0" eb="2">
      <t>シリョウ</t>
    </rPh>
    <rPh sb="3" eb="4">
      <t>ケン</t>
    </rPh>
    <rPh sb="4" eb="6">
      <t>ケンコウ</t>
    </rPh>
    <rPh sb="6" eb="9">
      <t>フクシカ</t>
    </rPh>
    <phoneticPr fontId="1"/>
  </si>
  <si>
    <t>％</t>
    <phoneticPr fontId="1"/>
  </si>
  <si>
    <t>被保護率
(人口百対)</t>
    <rPh sb="0" eb="1">
      <t>ヒ</t>
    </rPh>
    <rPh sb="1" eb="3">
      <t>ホゴリツ</t>
    </rPh>
    <rPh sb="3" eb="4">
      <t>リツ</t>
    </rPh>
    <rPh sb="6" eb="8">
      <t>ジンコウ</t>
    </rPh>
    <rPh sb="8" eb="9">
      <t>ヒャク</t>
    </rPh>
    <rPh sb="9" eb="10">
      <t>タイ</t>
    </rPh>
    <phoneticPr fontId="1"/>
  </si>
  <si>
    <t xml:space="preserve">       10　</t>
    <phoneticPr fontId="1"/>
  </si>
  <si>
    <t xml:space="preserve">       11　</t>
    <phoneticPr fontId="1"/>
  </si>
  <si>
    <t xml:space="preserve">       12　</t>
    <phoneticPr fontId="1"/>
  </si>
  <si>
    <t>２４－１ 生活保護法による保護実施状況 （令和2年度）</t>
    <rPh sb="5" eb="10">
      <t>セイカツホゴホウ</t>
    </rPh>
    <rPh sb="13" eb="15">
      <t>ホゴ</t>
    </rPh>
    <rPh sb="15" eb="19">
      <t>ジッシジョウキョウ</t>
    </rPh>
    <rPh sb="21" eb="23">
      <t>レイワ</t>
    </rPh>
    <rPh sb="24" eb="26">
      <t>ネンド</t>
    </rPh>
    <phoneticPr fontId="1"/>
  </si>
  <si>
    <t>令和2年4月</t>
    <rPh sb="0" eb="2">
      <t>レイワ</t>
    </rPh>
    <rPh sb="3" eb="4">
      <t>ネン</t>
    </rPh>
    <rPh sb="5" eb="6">
      <t>ガツ</t>
    </rPh>
    <phoneticPr fontId="1"/>
  </si>
  <si>
    <t>　　　5</t>
    <phoneticPr fontId="1"/>
  </si>
  <si>
    <t>令和3年1月</t>
    <rPh sb="0" eb="2">
      <t>レイワ</t>
    </rPh>
    <rPh sb="3" eb="4">
      <t>ネン</t>
    </rPh>
    <rPh sb="5" eb="6">
      <t>ガツ</t>
    </rPh>
    <phoneticPr fontId="1"/>
  </si>
  <si>
    <t>２４－２ 生活保護法による扶助別保護費支出状況 （令和2年度）</t>
    <rPh sb="5" eb="10">
      <t>セイカツホゴホウ</t>
    </rPh>
    <rPh sb="13" eb="15">
      <t>フジョ</t>
    </rPh>
    <rPh sb="15" eb="16">
      <t>ベツ</t>
    </rPh>
    <rPh sb="16" eb="19">
      <t>ホゴヒ</t>
    </rPh>
    <rPh sb="19" eb="21">
      <t>シシュツ</t>
    </rPh>
    <rPh sb="21" eb="23">
      <t>ジョウキョウ</t>
    </rPh>
    <rPh sb="25" eb="27">
      <t>レイワ</t>
    </rPh>
    <rPh sb="28" eb="30">
      <t>ネンド</t>
    </rPh>
    <phoneticPr fontId="1"/>
  </si>
  <si>
    <t>総額</t>
    <rPh sb="0" eb="2">
      <t>ソウガク</t>
    </rPh>
    <phoneticPr fontId="1"/>
  </si>
  <si>
    <t>医療扶助</t>
    <rPh sb="0" eb="4">
      <t>イリョウフジョ</t>
    </rPh>
    <phoneticPr fontId="1"/>
  </si>
  <si>
    <t>出産扶助</t>
    <rPh sb="0" eb="2">
      <t>シュッサン</t>
    </rPh>
    <rPh sb="2" eb="4">
      <t>フジョ</t>
    </rPh>
    <phoneticPr fontId="1"/>
  </si>
  <si>
    <t>生業扶助</t>
    <rPh sb="0" eb="2">
      <t>セイギョウ</t>
    </rPh>
    <rPh sb="2" eb="4">
      <t>フジョ</t>
    </rPh>
    <phoneticPr fontId="1"/>
  </si>
  <si>
    <t>葬祭扶助</t>
    <rPh sb="0" eb="2">
      <t>ソウサイ</t>
    </rPh>
    <rPh sb="2" eb="4">
      <t>フジョ</t>
    </rPh>
    <phoneticPr fontId="1"/>
  </si>
  <si>
    <t>就労自立給付金</t>
    <rPh sb="0" eb="2">
      <t>シュウロウ</t>
    </rPh>
    <rPh sb="2" eb="4">
      <t>ジリツ</t>
    </rPh>
    <rPh sb="4" eb="7">
      <t>キュウフキン</t>
    </rPh>
    <phoneticPr fontId="1"/>
  </si>
  <si>
    <t>進学準備給付金</t>
    <rPh sb="0" eb="2">
      <t>シンガク</t>
    </rPh>
    <rPh sb="2" eb="4">
      <t>ジュンビ</t>
    </rPh>
    <rPh sb="4" eb="7">
      <t>キュウフキン</t>
    </rPh>
    <phoneticPr fontId="1"/>
  </si>
  <si>
    <t>施設事務費</t>
    <rPh sb="0" eb="2">
      <t>シセツ</t>
    </rPh>
    <rPh sb="2" eb="5">
      <t>ジムヒ</t>
    </rPh>
    <phoneticPr fontId="1"/>
  </si>
  <si>
    <t>千円</t>
    <rPh sb="0" eb="2">
      <t>センエン</t>
    </rPh>
    <phoneticPr fontId="1"/>
  </si>
  <si>
    <t>令和元年度</t>
    <rPh sb="0" eb="3">
      <t>レイワガン</t>
    </rPh>
    <rPh sb="3" eb="5">
      <t>ネンド</t>
    </rPh>
    <phoneticPr fontId="1"/>
  </si>
  <si>
    <t>令和2年度</t>
    <rPh sb="0" eb="2">
      <t>レイワ</t>
    </rPh>
    <rPh sb="3" eb="5">
      <t>ネンド</t>
    </rPh>
    <phoneticPr fontId="1"/>
  </si>
  <si>
    <t>構成比</t>
    <rPh sb="0" eb="3">
      <t>コウセイヒ</t>
    </rPh>
    <phoneticPr fontId="1"/>
  </si>
  <si>
    <t>令和2年4</t>
    <rPh sb="0" eb="2">
      <t>レイワ</t>
    </rPh>
    <rPh sb="3" eb="4">
      <t>ネン</t>
    </rPh>
    <rPh sb="4" eb="5">
      <t>ヘイネン</t>
    </rPh>
    <phoneticPr fontId="1"/>
  </si>
  <si>
    <t>月</t>
    <rPh sb="0" eb="1">
      <t>ガツ</t>
    </rPh>
    <phoneticPr fontId="1"/>
  </si>
  <si>
    <t>5</t>
    <phoneticPr fontId="1"/>
  </si>
  <si>
    <t>6</t>
    <phoneticPr fontId="1"/>
  </si>
  <si>
    <t>月</t>
  </si>
  <si>
    <t>7</t>
    <phoneticPr fontId="1"/>
  </si>
  <si>
    <t>令和3年1</t>
    <rPh sb="0" eb="2">
      <t>レイワ</t>
    </rPh>
    <rPh sb="3" eb="4">
      <t>ネン</t>
    </rPh>
    <phoneticPr fontId="1"/>
  </si>
  <si>
    <t>2</t>
    <phoneticPr fontId="1"/>
  </si>
  <si>
    <t>3</t>
    <phoneticPr fontId="1"/>
  </si>
  <si>
    <t>２４－３ 老人保護実施状況 （令和2年度）</t>
    <rPh sb="5" eb="7">
      <t>ロウジン</t>
    </rPh>
    <rPh sb="7" eb="9">
      <t>ホゴ</t>
    </rPh>
    <rPh sb="9" eb="13">
      <t>ジッシジョウキョウ</t>
    </rPh>
    <rPh sb="15" eb="17">
      <t>レイワ</t>
    </rPh>
    <rPh sb="18" eb="20">
      <t>ネンド</t>
    </rPh>
    <phoneticPr fontId="1"/>
  </si>
  <si>
    <t>市町村</t>
    <rPh sb="0" eb="3">
      <t>シチョウソン</t>
    </rPh>
    <phoneticPr fontId="1"/>
  </si>
  <si>
    <t>養  護  老  人  ホ  ー  ム</t>
    <rPh sb="0" eb="1">
      <t>オサム</t>
    </rPh>
    <rPh sb="3" eb="4">
      <t>ユズル</t>
    </rPh>
    <rPh sb="6" eb="7">
      <t>ロウ</t>
    </rPh>
    <rPh sb="9" eb="10">
      <t>ジン</t>
    </rPh>
    <phoneticPr fontId="1"/>
  </si>
  <si>
    <t>特別養護老人ホーム</t>
    <rPh sb="0" eb="2">
      <t>トクベツ</t>
    </rPh>
    <rPh sb="2" eb="4">
      <t>ヨウゴ</t>
    </rPh>
    <rPh sb="4" eb="6">
      <t>ロウジン</t>
    </rPh>
    <phoneticPr fontId="1"/>
  </si>
  <si>
    <t>養護総額</t>
    <rPh sb="0" eb="2">
      <t>ヨウゴ</t>
    </rPh>
    <rPh sb="2" eb="4">
      <t>ソウガク</t>
    </rPh>
    <phoneticPr fontId="1"/>
  </si>
  <si>
    <t>平均件数</t>
    <rPh sb="0" eb="2">
      <t>ヘイキン</t>
    </rPh>
    <rPh sb="2" eb="4">
      <t>ケンスウ</t>
    </rPh>
    <phoneticPr fontId="1"/>
  </si>
  <si>
    <t>特養総額</t>
    <rPh sb="0" eb="2">
      <t>トクヨウ</t>
    </rPh>
    <rPh sb="2" eb="4">
      <t>ソウガク</t>
    </rPh>
    <phoneticPr fontId="1"/>
  </si>
  <si>
    <t>事務費金額</t>
    <rPh sb="0" eb="3">
      <t>ジムヒ</t>
    </rPh>
    <rPh sb="3" eb="5">
      <t>キンガク</t>
    </rPh>
    <phoneticPr fontId="1"/>
  </si>
  <si>
    <t>生活費金額</t>
    <rPh sb="0" eb="3">
      <t>セイカツヒ</t>
    </rPh>
    <rPh sb="3" eb="5">
      <t>キンガク</t>
    </rPh>
    <phoneticPr fontId="1"/>
  </si>
  <si>
    <t>移送費</t>
    <rPh sb="0" eb="2">
      <t>イソウ</t>
    </rPh>
    <rPh sb="2" eb="3">
      <t>ヒ</t>
    </rPh>
    <phoneticPr fontId="1"/>
  </si>
  <si>
    <t>葬祭費</t>
    <rPh sb="0" eb="3">
      <t>ソウサイヒ</t>
    </rPh>
    <phoneticPr fontId="1"/>
  </si>
  <si>
    <t>万円</t>
    <rPh sb="0" eb="2">
      <t>マンエン</t>
    </rPh>
    <phoneticPr fontId="1"/>
  </si>
  <si>
    <t>件</t>
    <rPh sb="0" eb="1">
      <t>ケン</t>
    </rPh>
    <phoneticPr fontId="1"/>
  </si>
  <si>
    <t>令和元年度</t>
    <rPh sb="0" eb="3">
      <t>レイワガン</t>
    </rPh>
    <rPh sb="3" eb="4">
      <t>ネン</t>
    </rPh>
    <rPh sb="4" eb="5">
      <t>ド</t>
    </rPh>
    <phoneticPr fontId="1"/>
  </si>
  <si>
    <t>-</t>
  </si>
  <si>
    <t>令和2年度</t>
    <rPh sb="0" eb="2">
      <t>レイワ</t>
    </rPh>
    <rPh sb="3" eb="4">
      <t>ネン</t>
    </rPh>
    <rPh sb="4" eb="5">
      <t>ド</t>
    </rPh>
    <phoneticPr fontId="1"/>
  </si>
  <si>
    <t>-</t>
    <phoneticPr fontId="1"/>
  </si>
  <si>
    <t>市部総数</t>
    <rPh sb="0" eb="2">
      <t>シブ</t>
    </rPh>
    <rPh sb="2" eb="4">
      <t>ソウスウ</t>
    </rPh>
    <phoneticPr fontId="1"/>
  </si>
  <si>
    <t>前橋市</t>
    <rPh sb="0" eb="3">
      <t>マエバシシ</t>
    </rPh>
    <phoneticPr fontId="1"/>
  </si>
  <si>
    <t>高崎市</t>
    <rPh sb="0" eb="3">
      <t>タカサキシ</t>
    </rPh>
    <phoneticPr fontId="1"/>
  </si>
  <si>
    <t>桐生市</t>
    <rPh sb="0" eb="3">
      <t>キリュウシ</t>
    </rPh>
    <phoneticPr fontId="1"/>
  </si>
  <si>
    <t>伊勢崎市</t>
    <rPh sb="0" eb="3">
      <t>イセザキシ</t>
    </rPh>
    <rPh sb="3" eb="4">
      <t>シ</t>
    </rPh>
    <phoneticPr fontId="1"/>
  </si>
  <si>
    <t>太田市</t>
    <rPh sb="0" eb="3">
      <t>オオタシ</t>
    </rPh>
    <phoneticPr fontId="1"/>
  </si>
  <si>
    <t>沼田市</t>
    <rPh sb="0" eb="3">
      <t>ヌマタシ</t>
    </rPh>
    <phoneticPr fontId="1"/>
  </si>
  <si>
    <t>館林市</t>
    <rPh sb="0" eb="3">
      <t>タテバヤシシ</t>
    </rPh>
    <phoneticPr fontId="1"/>
  </si>
  <si>
    <t>渋川市</t>
    <rPh sb="0" eb="3">
      <t>シブカワシ</t>
    </rPh>
    <phoneticPr fontId="1"/>
  </si>
  <si>
    <t>藤岡市</t>
    <rPh sb="0" eb="2">
      <t>フジオカ</t>
    </rPh>
    <rPh sb="2" eb="3">
      <t>シ</t>
    </rPh>
    <phoneticPr fontId="1"/>
  </si>
  <si>
    <t>富岡市</t>
    <rPh sb="0" eb="3">
      <t>トミオカシ</t>
    </rPh>
    <phoneticPr fontId="1"/>
  </si>
  <si>
    <t>安中市</t>
    <rPh sb="0" eb="2">
      <t>アンナカ</t>
    </rPh>
    <rPh sb="2" eb="3">
      <t>シ</t>
    </rPh>
    <phoneticPr fontId="1"/>
  </si>
  <si>
    <t>みどり市</t>
    <rPh sb="3" eb="4">
      <t>シ</t>
    </rPh>
    <phoneticPr fontId="1"/>
  </si>
  <si>
    <t>郡部総数</t>
    <rPh sb="0" eb="2">
      <t>グンブ</t>
    </rPh>
    <rPh sb="2" eb="4">
      <t>ソウスウ</t>
    </rPh>
    <phoneticPr fontId="1"/>
  </si>
  <si>
    <t>北群馬郡</t>
    <rPh sb="0" eb="1">
      <t>キタ</t>
    </rPh>
    <rPh sb="1" eb="3">
      <t>グンマ</t>
    </rPh>
    <rPh sb="3" eb="4">
      <t>グン</t>
    </rPh>
    <phoneticPr fontId="1"/>
  </si>
  <si>
    <t>榛東村</t>
    <rPh sb="0" eb="1">
      <t>ハルナ</t>
    </rPh>
    <rPh sb="1" eb="2">
      <t>ヒガシ</t>
    </rPh>
    <rPh sb="2" eb="3">
      <t>ムラ</t>
    </rPh>
    <phoneticPr fontId="1"/>
  </si>
  <si>
    <t>吉岡町</t>
    <rPh sb="0" eb="2">
      <t>ヨシオカ</t>
    </rPh>
    <rPh sb="2" eb="3">
      <t>マチ</t>
    </rPh>
    <phoneticPr fontId="1"/>
  </si>
  <si>
    <t>多野郡</t>
    <rPh sb="0" eb="2">
      <t>タノ</t>
    </rPh>
    <rPh sb="2" eb="3">
      <t>グン</t>
    </rPh>
    <phoneticPr fontId="1"/>
  </si>
  <si>
    <t>上野村</t>
    <rPh sb="0" eb="2">
      <t>ウエノ</t>
    </rPh>
    <rPh sb="2" eb="3">
      <t>ムラ</t>
    </rPh>
    <phoneticPr fontId="1"/>
  </si>
  <si>
    <t>神流町</t>
    <rPh sb="0" eb="3">
      <t>カンナマチ</t>
    </rPh>
    <phoneticPr fontId="1"/>
  </si>
  <si>
    <t>甘楽郡</t>
    <rPh sb="0" eb="3">
      <t>カンラグン</t>
    </rPh>
    <phoneticPr fontId="1"/>
  </si>
  <si>
    <t>下仁田町</t>
    <rPh sb="0" eb="4">
      <t>シモニタマチ</t>
    </rPh>
    <phoneticPr fontId="1"/>
  </si>
  <si>
    <t>南牧村</t>
    <rPh sb="0" eb="3">
      <t>ナンモクムラ</t>
    </rPh>
    <phoneticPr fontId="1"/>
  </si>
  <si>
    <t>甘楽町</t>
    <rPh sb="0" eb="3">
      <t>カンラマチ</t>
    </rPh>
    <phoneticPr fontId="1"/>
  </si>
  <si>
    <t>吾妻郡</t>
    <rPh sb="0" eb="2">
      <t>アヅマ</t>
    </rPh>
    <rPh sb="2" eb="3">
      <t>グン</t>
    </rPh>
    <phoneticPr fontId="1"/>
  </si>
  <si>
    <t>中之条町</t>
    <rPh sb="0" eb="3">
      <t>ナカノジョウ</t>
    </rPh>
    <rPh sb="3" eb="4">
      <t>マチ</t>
    </rPh>
    <phoneticPr fontId="1"/>
  </si>
  <si>
    <t>長野原町</t>
    <rPh sb="0" eb="3">
      <t>ナガノハラ</t>
    </rPh>
    <rPh sb="3" eb="4">
      <t>マチ</t>
    </rPh>
    <phoneticPr fontId="1"/>
  </si>
  <si>
    <t>嬬恋村</t>
    <rPh sb="0" eb="3">
      <t>ツマゴイムラ</t>
    </rPh>
    <phoneticPr fontId="1"/>
  </si>
  <si>
    <t>草津町</t>
    <rPh sb="0" eb="3">
      <t>クサツマチ</t>
    </rPh>
    <phoneticPr fontId="1"/>
  </si>
  <si>
    <t>高山村</t>
    <rPh sb="0" eb="3">
      <t>タカヤマムラ</t>
    </rPh>
    <phoneticPr fontId="1"/>
  </si>
  <si>
    <t>東吾妻町</t>
    <rPh sb="0" eb="1">
      <t>ヒガシ</t>
    </rPh>
    <rPh sb="1" eb="4">
      <t>アガツママチ</t>
    </rPh>
    <phoneticPr fontId="1"/>
  </si>
  <si>
    <t>利根郡</t>
    <rPh sb="0" eb="3">
      <t>トネグン</t>
    </rPh>
    <phoneticPr fontId="1"/>
  </si>
  <si>
    <t>片品村</t>
    <rPh sb="0" eb="2">
      <t>カタシナ</t>
    </rPh>
    <rPh sb="2" eb="3">
      <t>ムラ</t>
    </rPh>
    <phoneticPr fontId="1"/>
  </si>
  <si>
    <t>川場村</t>
    <rPh sb="0" eb="2">
      <t>カワバ</t>
    </rPh>
    <rPh sb="2" eb="3">
      <t>ムラ</t>
    </rPh>
    <phoneticPr fontId="1"/>
  </si>
  <si>
    <t>昭和村</t>
    <rPh sb="0" eb="2">
      <t>ショウワ</t>
    </rPh>
    <rPh sb="2" eb="3">
      <t>ムラ</t>
    </rPh>
    <phoneticPr fontId="1"/>
  </si>
  <si>
    <t>みなかみ町</t>
    <rPh sb="4" eb="5">
      <t>マチ</t>
    </rPh>
    <phoneticPr fontId="1"/>
  </si>
  <si>
    <t>佐波郡</t>
    <rPh sb="0" eb="1">
      <t>サ</t>
    </rPh>
    <rPh sb="1" eb="2">
      <t>ナミ</t>
    </rPh>
    <rPh sb="2" eb="3">
      <t>グン</t>
    </rPh>
    <phoneticPr fontId="1"/>
  </si>
  <si>
    <t>玉村町</t>
    <rPh sb="0" eb="2">
      <t>タマムラ</t>
    </rPh>
    <rPh sb="2" eb="3">
      <t>マチ</t>
    </rPh>
    <phoneticPr fontId="1"/>
  </si>
  <si>
    <t>邑楽郡</t>
    <rPh sb="0" eb="2">
      <t>邑ラク</t>
    </rPh>
    <rPh sb="2" eb="3">
      <t>グン</t>
    </rPh>
    <phoneticPr fontId="1"/>
  </si>
  <si>
    <t>板倉町</t>
    <rPh sb="0" eb="2">
      <t>イタクラ</t>
    </rPh>
    <rPh sb="2" eb="3">
      <t>マチ</t>
    </rPh>
    <phoneticPr fontId="1"/>
  </si>
  <si>
    <t>明和町</t>
    <rPh sb="0" eb="2">
      <t>メイワ</t>
    </rPh>
    <rPh sb="2" eb="3">
      <t>マチ</t>
    </rPh>
    <phoneticPr fontId="1"/>
  </si>
  <si>
    <t>千代田町</t>
    <rPh sb="0" eb="3">
      <t>チヨダ</t>
    </rPh>
    <rPh sb="3" eb="4">
      <t>マチ</t>
    </rPh>
    <phoneticPr fontId="1"/>
  </si>
  <si>
    <t>大泉町</t>
    <rPh sb="0" eb="3">
      <t>オオイズミマチ</t>
    </rPh>
    <phoneticPr fontId="1"/>
  </si>
  <si>
    <t>邑楽町</t>
    <rPh sb="0" eb="2">
      <t>邑ラク</t>
    </rPh>
    <rPh sb="2" eb="3">
      <t>マチ</t>
    </rPh>
    <phoneticPr fontId="1"/>
  </si>
  <si>
    <t>資料：県介護高齢課</t>
    <rPh sb="0" eb="2">
      <t>シリョウ</t>
    </rPh>
    <rPh sb="3" eb="4">
      <t>ケン</t>
    </rPh>
    <rPh sb="4" eb="6">
      <t>カイゴ</t>
    </rPh>
    <rPh sb="6" eb="8">
      <t>コウレイ</t>
    </rPh>
    <rPh sb="8" eb="9">
      <t>カ</t>
    </rPh>
    <phoneticPr fontId="1"/>
  </si>
  <si>
    <t>２４－４ 母子及び父子並びに寡婦福祉資金貸付状況 （令和2年度）</t>
    <rPh sb="5" eb="7">
      <t>ボシ</t>
    </rPh>
    <rPh sb="7" eb="8">
      <t>オヨ</t>
    </rPh>
    <rPh sb="9" eb="11">
      <t>フシ</t>
    </rPh>
    <rPh sb="11" eb="12">
      <t>ナラ</t>
    </rPh>
    <rPh sb="14" eb="16">
      <t>カフ</t>
    </rPh>
    <rPh sb="16" eb="18">
      <t>フクシ</t>
    </rPh>
    <rPh sb="18" eb="20">
      <t>シキン</t>
    </rPh>
    <rPh sb="20" eb="22">
      <t>カシツケ</t>
    </rPh>
    <rPh sb="22" eb="24">
      <t>ジョウキョウ</t>
    </rPh>
    <rPh sb="26" eb="28">
      <t>レイワ</t>
    </rPh>
    <rPh sb="29" eb="30">
      <t>ネン</t>
    </rPh>
    <rPh sb="30" eb="31">
      <t>ド</t>
    </rPh>
    <phoneticPr fontId="1"/>
  </si>
  <si>
    <t>保健福祉事務所</t>
    <rPh sb="0" eb="2">
      <t>ホケン</t>
    </rPh>
    <rPh sb="2" eb="7">
      <t>フクシジムショ</t>
    </rPh>
    <phoneticPr fontId="1"/>
  </si>
  <si>
    <t>事業開始</t>
    <rPh sb="0" eb="2">
      <t>ジギョウ</t>
    </rPh>
    <rPh sb="2" eb="4">
      <t>カイシ</t>
    </rPh>
    <phoneticPr fontId="1"/>
  </si>
  <si>
    <t>事業継続</t>
    <rPh sb="0" eb="2">
      <t>ジギョウ</t>
    </rPh>
    <rPh sb="2" eb="4">
      <t>ケイゾク</t>
    </rPh>
    <phoneticPr fontId="1"/>
  </si>
  <si>
    <t>修　　　　　学</t>
    <rPh sb="0" eb="1">
      <t>オサム</t>
    </rPh>
    <rPh sb="6" eb="7">
      <t>ガク</t>
    </rPh>
    <phoneticPr fontId="1"/>
  </si>
  <si>
    <t>技　能　習　得　</t>
    <rPh sb="0" eb="1">
      <t>ワザ</t>
    </rPh>
    <rPh sb="2" eb="3">
      <t>ノウ</t>
    </rPh>
    <rPh sb="4" eb="5">
      <t>ナライ</t>
    </rPh>
    <rPh sb="6" eb="7">
      <t>トク</t>
    </rPh>
    <phoneticPr fontId="1"/>
  </si>
  <si>
    <t>修　　業</t>
    <rPh sb="0" eb="1">
      <t>オサム</t>
    </rPh>
    <rPh sb="3" eb="4">
      <t>ギョウ</t>
    </rPh>
    <phoneticPr fontId="1"/>
  </si>
  <si>
    <t>就　職　支　度</t>
    <rPh sb="0" eb="1">
      <t>シュウ</t>
    </rPh>
    <rPh sb="2" eb="3">
      <t>ショク</t>
    </rPh>
    <rPh sb="4" eb="5">
      <t>シ</t>
    </rPh>
    <rPh sb="6" eb="7">
      <t>ド</t>
    </rPh>
    <phoneticPr fontId="1"/>
  </si>
  <si>
    <t>医　療　介　護</t>
    <rPh sb="0" eb="1">
      <t>イ</t>
    </rPh>
    <rPh sb="2" eb="3">
      <t>イヤス</t>
    </rPh>
    <rPh sb="4" eb="5">
      <t>スケ</t>
    </rPh>
    <rPh sb="6" eb="7">
      <t>マモル</t>
    </rPh>
    <phoneticPr fontId="1"/>
  </si>
  <si>
    <t>生　　活</t>
    <rPh sb="0" eb="1">
      <t>ショウ</t>
    </rPh>
    <rPh sb="3" eb="4">
      <t>カツ</t>
    </rPh>
    <phoneticPr fontId="1"/>
  </si>
  <si>
    <t>住　　宅</t>
    <rPh sb="0" eb="1">
      <t>ジュウ</t>
    </rPh>
    <rPh sb="3" eb="4">
      <t>タク</t>
    </rPh>
    <phoneticPr fontId="1"/>
  </si>
  <si>
    <t>転　　宅</t>
    <rPh sb="0" eb="1">
      <t>テン</t>
    </rPh>
    <rPh sb="3" eb="4">
      <t>タク</t>
    </rPh>
    <phoneticPr fontId="1"/>
  </si>
  <si>
    <t>就　学　支　度</t>
    <rPh sb="0" eb="1">
      <t>シュウ</t>
    </rPh>
    <rPh sb="2" eb="3">
      <t>ガク</t>
    </rPh>
    <rPh sb="4" eb="5">
      <t>シ</t>
    </rPh>
    <rPh sb="6" eb="7">
      <t>ド</t>
    </rPh>
    <phoneticPr fontId="1"/>
  </si>
  <si>
    <t>結　　婚</t>
    <rPh sb="0" eb="1">
      <t>ムスビ</t>
    </rPh>
    <rPh sb="3" eb="4">
      <t>コン</t>
    </rPh>
    <phoneticPr fontId="1"/>
  </si>
  <si>
    <t>高校</t>
    <rPh sb="0" eb="2">
      <t>コウコウ</t>
    </rPh>
    <phoneticPr fontId="1"/>
  </si>
  <si>
    <t>専　　修</t>
    <rPh sb="0" eb="1">
      <t>セン</t>
    </rPh>
    <rPh sb="3" eb="4">
      <t>オサム</t>
    </rPh>
    <phoneticPr fontId="1"/>
  </si>
  <si>
    <t>大学</t>
    <rPh sb="0" eb="2">
      <t>ダイガク</t>
    </rPh>
    <phoneticPr fontId="1"/>
  </si>
  <si>
    <t>件数</t>
    <rPh sb="0" eb="2">
      <t>ケンスウ</t>
    </rPh>
    <phoneticPr fontId="1"/>
  </si>
  <si>
    <t>金額</t>
    <rPh sb="0" eb="2">
      <t>キンガク</t>
    </rPh>
    <phoneticPr fontId="1"/>
  </si>
  <si>
    <t>件</t>
    <rPh sb="0" eb="1">
      <t>ケンスウ</t>
    </rPh>
    <phoneticPr fontId="1"/>
  </si>
  <si>
    <t>前橋市</t>
    <rPh sb="0" eb="2">
      <t>マエバシ</t>
    </rPh>
    <rPh sb="2" eb="3">
      <t>シ</t>
    </rPh>
    <phoneticPr fontId="1"/>
  </si>
  <si>
    <t>渋  川</t>
    <rPh sb="0" eb="1">
      <t>シブ</t>
    </rPh>
    <rPh sb="3" eb="4">
      <t>カワ</t>
    </rPh>
    <phoneticPr fontId="1"/>
  </si>
  <si>
    <t>伊勢崎</t>
    <rPh sb="0" eb="3">
      <t>イセサキ</t>
    </rPh>
    <phoneticPr fontId="1"/>
  </si>
  <si>
    <t>安  中</t>
    <rPh sb="0" eb="1">
      <t>ヤス</t>
    </rPh>
    <rPh sb="3" eb="4">
      <t>ナカ</t>
    </rPh>
    <phoneticPr fontId="1"/>
  </si>
  <si>
    <t>藤  岡</t>
    <rPh sb="0" eb="1">
      <t>フジ</t>
    </rPh>
    <rPh sb="3" eb="4">
      <t>オカ</t>
    </rPh>
    <phoneticPr fontId="1"/>
  </si>
  <si>
    <t>富  岡</t>
    <rPh sb="0" eb="1">
      <t>トミ</t>
    </rPh>
    <rPh sb="3" eb="4">
      <t>オカ</t>
    </rPh>
    <phoneticPr fontId="1"/>
  </si>
  <si>
    <t>吾  妻</t>
    <rPh sb="0" eb="1">
      <t>ワレ</t>
    </rPh>
    <rPh sb="3" eb="4">
      <t>ツマ</t>
    </rPh>
    <phoneticPr fontId="1"/>
  </si>
  <si>
    <t>利根沼田</t>
    <rPh sb="0" eb="2">
      <t>トネ</t>
    </rPh>
    <rPh sb="2" eb="4">
      <t>ヌマタ</t>
    </rPh>
    <phoneticPr fontId="1"/>
  </si>
  <si>
    <t>太  田</t>
    <rPh sb="0" eb="1">
      <t>フトシ</t>
    </rPh>
    <rPh sb="3" eb="4">
      <t>タ</t>
    </rPh>
    <phoneticPr fontId="1"/>
  </si>
  <si>
    <t>桐  生</t>
    <rPh sb="0" eb="1">
      <t>キリ</t>
    </rPh>
    <rPh sb="3" eb="4">
      <t>セイ</t>
    </rPh>
    <phoneticPr fontId="1"/>
  </si>
  <si>
    <t>館  林</t>
    <rPh sb="0" eb="1">
      <t>カン</t>
    </rPh>
    <rPh sb="3" eb="4">
      <t>ハヤシ</t>
    </rPh>
    <phoneticPr fontId="1"/>
  </si>
  <si>
    <t>資料：県児童福祉・青少年課</t>
    <rPh sb="0" eb="2">
      <t>シリョウ</t>
    </rPh>
    <rPh sb="3" eb="4">
      <t>ケン</t>
    </rPh>
    <rPh sb="4" eb="6">
      <t>ジドウ</t>
    </rPh>
    <rPh sb="6" eb="8">
      <t>フクシ</t>
    </rPh>
    <rPh sb="9" eb="12">
      <t>セイショウネン</t>
    </rPh>
    <rPh sb="12" eb="13">
      <t>カ</t>
    </rPh>
    <phoneticPr fontId="1"/>
  </si>
  <si>
    <t>注）1 上欄は母子福祉資金、中欄は父子福祉資金、下欄は寡婦福祉資金である。</t>
    <rPh sb="0" eb="1">
      <t>チュウ</t>
    </rPh>
    <rPh sb="4" eb="5">
      <t>ジョウラン</t>
    </rPh>
    <rPh sb="5" eb="6">
      <t>ラン</t>
    </rPh>
    <rPh sb="7" eb="9">
      <t>ボシ</t>
    </rPh>
    <rPh sb="9" eb="11">
      <t>フクシ</t>
    </rPh>
    <rPh sb="11" eb="13">
      <t>シキン</t>
    </rPh>
    <rPh sb="14" eb="15">
      <t>ナカ</t>
    </rPh>
    <rPh sb="15" eb="16">
      <t>ラン</t>
    </rPh>
    <rPh sb="17" eb="19">
      <t>フシ</t>
    </rPh>
    <rPh sb="19" eb="21">
      <t>フクシ</t>
    </rPh>
    <rPh sb="21" eb="23">
      <t>シキン</t>
    </rPh>
    <rPh sb="24" eb="26">
      <t>カラン</t>
    </rPh>
    <rPh sb="25" eb="26">
      <t>ラン</t>
    </rPh>
    <rPh sb="27" eb="29">
      <t>カフ</t>
    </rPh>
    <rPh sb="29" eb="31">
      <t>フクシ</t>
    </rPh>
    <rPh sb="31" eb="33">
      <t>シキン</t>
    </rPh>
    <phoneticPr fontId="1"/>
  </si>
  <si>
    <t>　　2 貸付は、前年度からの継続分を含む。</t>
    <rPh sb="4" eb="6">
      <t>カシツケ</t>
    </rPh>
    <rPh sb="8" eb="11">
      <t>ゼンネンド</t>
    </rPh>
    <rPh sb="14" eb="16">
      <t>ケイゾク</t>
    </rPh>
    <rPh sb="16" eb="17">
      <t>ブン</t>
    </rPh>
    <rPh sb="18" eb="19">
      <t>フク</t>
    </rPh>
    <phoneticPr fontId="1"/>
  </si>
  <si>
    <t>　　3 修学の大学は、高専・短大を含む。</t>
    <rPh sb="4" eb="6">
      <t>シュウガク</t>
    </rPh>
    <rPh sb="7" eb="9">
      <t>ダイガク</t>
    </rPh>
    <rPh sb="11" eb="13">
      <t>コウセン</t>
    </rPh>
    <rPh sb="14" eb="16">
      <t>タンダイ</t>
    </rPh>
    <rPh sb="17" eb="18">
      <t>フク</t>
    </rPh>
    <phoneticPr fontId="1"/>
  </si>
  <si>
    <t>２４－５ 児童相談所における相談別児童受付件数 （令和2年度）</t>
    <rPh sb="5" eb="10">
      <t>ジドウソウダンショ</t>
    </rPh>
    <rPh sb="14" eb="16">
      <t>ソウダン</t>
    </rPh>
    <rPh sb="16" eb="17">
      <t>ベツ</t>
    </rPh>
    <rPh sb="17" eb="19">
      <t>ジドウ</t>
    </rPh>
    <rPh sb="19" eb="21">
      <t>ウケツケ</t>
    </rPh>
    <rPh sb="21" eb="23">
      <t>ケンスウ</t>
    </rPh>
    <rPh sb="25" eb="27">
      <t>レイワ</t>
    </rPh>
    <rPh sb="28" eb="30">
      <t>ネンド</t>
    </rPh>
    <phoneticPr fontId="1"/>
  </si>
  <si>
    <t>年齢</t>
    <rPh sb="0" eb="2">
      <t>ネンレイ</t>
    </rPh>
    <phoneticPr fontId="1"/>
  </si>
  <si>
    <t>総数</t>
    <rPh sb="0" eb="2">
      <t>ソウスウ</t>
    </rPh>
    <phoneticPr fontId="1"/>
  </si>
  <si>
    <t>養護
相談</t>
    <rPh sb="0" eb="2">
      <t>ヨウゴ</t>
    </rPh>
    <rPh sb="3" eb="5">
      <t>ソウダン</t>
    </rPh>
    <phoneticPr fontId="1"/>
  </si>
  <si>
    <t>保健
相談</t>
    <rPh sb="0" eb="2">
      <t>ホケン</t>
    </rPh>
    <rPh sb="3" eb="5">
      <t>ソウダン</t>
    </rPh>
    <phoneticPr fontId="1"/>
  </si>
  <si>
    <t>肢体
不自由
相談</t>
    <rPh sb="0" eb="2">
      <t>シタイ</t>
    </rPh>
    <rPh sb="3" eb="6">
      <t>フジユウ</t>
    </rPh>
    <rPh sb="7" eb="9">
      <t>ソウダン</t>
    </rPh>
    <phoneticPr fontId="1"/>
  </si>
  <si>
    <t>視聴覚
言語障
害相談</t>
    <rPh sb="0" eb="3">
      <t>シチョウカク</t>
    </rPh>
    <rPh sb="4" eb="6">
      <t>ゲンゴ</t>
    </rPh>
    <rPh sb="6" eb="9">
      <t>ショウガイ</t>
    </rPh>
    <rPh sb="9" eb="11">
      <t>ソウダン</t>
    </rPh>
    <phoneticPr fontId="1"/>
  </si>
  <si>
    <t>言語</t>
    <rPh sb="0" eb="2">
      <t>ゲンゴ</t>
    </rPh>
    <phoneticPr fontId="1"/>
  </si>
  <si>
    <t>重症
心身
障害</t>
    <rPh sb="0" eb="2">
      <t>ジュウショウ</t>
    </rPh>
    <rPh sb="3" eb="5">
      <t>シンシン</t>
    </rPh>
    <rPh sb="6" eb="8">
      <t>ショウガイ</t>
    </rPh>
    <phoneticPr fontId="1"/>
  </si>
  <si>
    <t>知的障害相談</t>
    <rPh sb="0" eb="2">
      <t>チテキ</t>
    </rPh>
    <rPh sb="2" eb="4">
      <t>ショウガイ</t>
    </rPh>
    <rPh sb="4" eb="6">
      <t>ソウダン</t>
    </rPh>
    <phoneticPr fontId="1"/>
  </si>
  <si>
    <t>発達
障害</t>
    <rPh sb="0" eb="2">
      <t>ハッタツ</t>
    </rPh>
    <rPh sb="3" eb="5">
      <t>ショウガイ</t>
    </rPh>
    <phoneticPr fontId="1"/>
  </si>
  <si>
    <t>ぐ犯 行為等
相談</t>
    <rPh sb="1" eb="2">
      <t>ハン</t>
    </rPh>
    <rPh sb="3" eb="5">
      <t>コウイ</t>
    </rPh>
    <rPh sb="5" eb="6">
      <t>トウ</t>
    </rPh>
    <rPh sb="7" eb="9">
      <t>ソウダン</t>
    </rPh>
    <phoneticPr fontId="1"/>
  </si>
  <si>
    <t>触法
行為
相談</t>
    <rPh sb="0" eb="2">
      <t>ショクホウ</t>
    </rPh>
    <rPh sb="3" eb="5">
      <t>コウイ</t>
    </rPh>
    <rPh sb="6" eb="8">
      <t>ソウダン</t>
    </rPh>
    <phoneticPr fontId="1"/>
  </si>
  <si>
    <t>性格
行動
相談</t>
    <rPh sb="0" eb="2">
      <t>セイカク</t>
    </rPh>
    <rPh sb="3" eb="5">
      <t>コウドウ</t>
    </rPh>
    <rPh sb="6" eb="8">
      <t>ソウダン</t>
    </rPh>
    <phoneticPr fontId="1"/>
  </si>
  <si>
    <t>不登校
相談</t>
    <rPh sb="0" eb="3">
      <t>フトウコウ</t>
    </rPh>
    <rPh sb="4" eb="6">
      <t>ソウダン</t>
    </rPh>
    <phoneticPr fontId="1"/>
  </si>
  <si>
    <t>適性
相談</t>
    <rPh sb="0" eb="2">
      <t>テキセイ</t>
    </rPh>
    <rPh sb="3" eb="5">
      <t>ソウダン</t>
    </rPh>
    <phoneticPr fontId="1"/>
  </si>
  <si>
    <t>しつけ
相談</t>
    <rPh sb="4" eb="6">
      <t>ソウダン</t>
    </rPh>
    <phoneticPr fontId="1"/>
  </si>
  <si>
    <t>その他
相談</t>
    <rPh sb="0" eb="3">
      <t>ソノタ</t>
    </rPh>
    <rPh sb="4" eb="6">
      <t>ソウダン</t>
    </rPh>
    <phoneticPr fontId="1"/>
  </si>
  <si>
    <t>発達</t>
    <rPh sb="0" eb="2">
      <t>ハッタツ</t>
    </rPh>
    <phoneticPr fontId="1"/>
  </si>
  <si>
    <t>障害等</t>
    <rPh sb="0" eb="2">
      <t>ショウガイ</t>
    </rPh>
    <rPh sb="2" eb="3">
      <t>トウ</t>
    </rPh>
    <phoneticPr fontId="1"/>
  </si>
  <si>
    <t>歳</t>
    <rPh sb="0" eb="1">
      <t>サイ</t>
    </rPh>
    <phoneticPr fontId="1"/>
  </si>
  <si>
    <t>歳以上</t>
    <rPh sb="0" eb="1">
      <t>サイ</t>
    </rPh>
    <rPh sb="1" eb="3">
      <t>イジョウ</t>
    </rPh>
    <phoneticPr fontId="1"/>
  </si>
  <si>
    <t>２４－６ 保健福祉事務所における児童福祉関係取扱件数 （平成28～令和2年度）</t>
    <rPh sb="5" eb="7">
      <t>ホケン</t>
    </rPh>
    <rPh sb="7" eb="12">
      <t>フクシジムショ</t>
    </rPh>
    <rPh sb="16" eb="20">
      <t>ジドウフクシ</t>
    </rPh>
    <rPh sb="20" eb="22">
      <t>カンケイ</t>
    </rPh>
    <rPh sb="22" eb="24">
      <t>トリアツカイ</t>
    </rPh>
    <rPh sb="24" eb="26">
      <t>ケンスウ</t>
    </rPh>
    <rPh sb="28" eb="30">
      <t>ヘイセイ</t>
    </rPh>
    <rPh sb="33" eb="35">
      <t>レイワ</t>
    </rPh>
    <rPh sb="36" eb="38">
      <t>ネンド</t>
    </rPh>
    <phoneticPr fontId="1"/>
  </si>
  <si>
    <t>年度</t>
    <rPh sb="0" eb="2">
      <t>ネンド</t>
    </rPh>
    <phoneticPr fontId="1"/>
  </si>
  <si>
    <t>発見</t>
    <rPh sb="0" eb="2">
      <t>ハッケン</t>
    </rPh>
    <phoneticPr fontId="1"/>
  </si>
  <si>
    <t>児童委
員から
通告</t>
    <rPh sb="0" eb="2">
      <t>ジドウ</t>
    </rPh>
    <rPh sb="2" eb="5">
      <t>イイン</t>
    </rPh>
    <rPh sb="8" eb="10">
      <t>ツウコク</t>
    </rPh>
    <phoneticPr fontId="1"/>
  </si>
  <si>
    <t>児童相
談所か
ら送致</t>
    <rPh sb="0" eb="6">
      <t>ジドウソウダンショ</t>
    </rPh>
    <rPh sb="9" eb="11">
      <t>ソウチ</t>
    </rPh>
    <phoneticPr fontId="1"/>
  </si>
  <si>
    <t>児童相
談所か
ら委嘱</t>
    <rPh sb="0" eb="6">
      <t>ジドウソウダンショ</t>
    </rPh>
    <rPh sb="9" eb="11">
      <t>イショク</t>
    </rPh>
    <phoneticPr fontId="1"/>
  </si>
  <si>
    <t>保健所
から
通知</t>
    <rPh sb="0" eb="3">
      <t>ホケンショ</t>
    </rPh>
    <rPh sb="7" eb="9">
      <t>ツウチ</t>
    </rPh>
    <phoneticPr fontId="1"/>
  </si>
  <si>
    <t>警察関
係から
通告</t>
    <rPh sb="0" eb="2">
      <t>ケイサツ</t>
    </rPh>
    <rPh sb="2" eb="5">
      <t>カンケイ</t>
    </rPh>
    <rPh sb="8" eb="10">
      <t>ツウコク</t>
    </rPh>
    <phoneticPr fontId="1"/>
  </si>
  <si>
    <t>他の都道
府県から
通告</t>
    <rPh sb="0" eb="1">
      <t>タ</t>
    </rPh>
    <rPh sb="2" eb="7">
      <t>トドウフケン</t>
    </rPh>
    <rPh sb="10" eb="12">
      <t>ツウコク</t>
    </rPh>
    <phoneticPr fontId="1"/>
  </si>
  <si>
    <t>市町村
から
通告</t>
    <rPh sb="0" eb="3">
      <t>シチョウソン</t>
    </rPh>
    <rPh sb="7" eb="9">
      <t>ツウコク</t>
    </rPh>
    <phoneticPr fontId="1"/>
  </si>
  <si>
    <t>学校
から
相談</t>
    <rPh sb="0" eb="2">
      <t>ガッコウ</t>
    </rPh>
    <rPh sb="6" eb="8">
      <t>ソウダン</t>
    </rPh>
    <phoneticPr fontId="1"/>
  </si>
  <si>
    <t>家族親
戚から
相談</t>
    <rPh sb="0" eb="2">
      <t>カゾク</t>
    </rPh>
    <rPh sb="2" eb="5">
      <t>シンセキ</t>
    </rPh>
    <rPh sb="8" eb="10">
      <t>ソウダン</t>
    </rPh>
    <phoneticPr fontId="1"/>
  </si>
  <si>
    <t>本人
から
相談</t>
    <rPh sb="0" eb="2">
      <t>ホンニン</t>
    </rPh>
    <rPh sb="6" eb="8">
      <t>ソウダン</t>
    </rPh>
    <phoneticPr fontId="1"/>
  </si>
  <si>
    <t>その他
から
通告等</t>
    <rPh sb="0" eb="3">
      <t>ソノタ</t>
    </rPh>
    <rPh sb="7" eb="9">
      <t>ツウコク</t>
    </rPh>
    <rPh sb="9" eb="10">
      <t>トウ</t>
    </rPh>
    <phoneticPr fontId="1"/>
  </si>
  <si>
    <t>平成28年度</t>
    <rPh sb="0" eb="2">
      <t>ヘイセイ</t>
    </rPh>
    <rPh sb="4" eb="6">
      <t>ネンド</t>
    </rPh>
    <phoneticPr fontId="1"/>
  </si>
  <si>
    <t>29</t>
  </si>
  <si>
    <t>30</t>
  </si>
  <si>
    <t>２４－７ 児童保護措置費・障害児入所給付費等県分及び市町村分実績 （令和2年度）</t>
    <rPh sb="5" eb="7">
      <t>ジドウ</t>
    </rPh>
    <rPh sb="7" eb="9">
      <t>ホゴ</t>
    </rPh>
    <rPh sb="9" eb="11">
      <t>ソチ</t>
    </rPh>
    <rPh sb="11" eb="12">
      <t>ヒ</t>
    </rPh>
    <rPh sb="16" eb="18">
      <t>ニュウショ</t>
    </rPh>
    <rPh sb="22" eb="23">
      <t>ケン</t>
    </rPh>
    <rPh sb="23" eb="24">
      <t>ブン</t>
    </rPh>
    <rPh sb="24" eb="25">
      <t>オヨ</t>
    </rPh>
    <rPh sb="26" eb="29">
      <t>シチョウソン</t>
    </rPh>
    <rPh sb="29" eb="30">
      <t>ブン</t>
    </rPh>
    <rPh sb="30" eb="32">
      <t>ジッセキ</t>
    </rPh>
    <rPh sb="34" eb="36">
      <t>レイワ</t>
    </rPh>
    <rPh sb="37" eb="39">
      <t>ネンド</t>
    </rPh>
    <phoneticPr fontId="1"/>
  </si>
  <si>
    <t>　</t>
    <phoneticPr fontId="1"/>
  </si>
  <si>
    <t>区分</t>
    <rPh sb="0" eb="2">
      <t>クブン</t>
    </rPh>
    <phoneticPr fontId="1"/>
  </si>
  <si>
    <t>児童養護施設</t>
    <rPh sb="0" eb="2">
      <t>ジドウ</t>
    </rPh>
    <rPh sb="2" eb="4">
      <t>ヨウゴ</t>
    </rPh>
    <rPh sb="4" eb="6">
      <t>シセツ</t>
    </rPh>
    <phoneticPr fontId="1"/>
  </si>
  <si>
    <t>児童自立支援施設</t>
    <rPh sb="0" eb="2">
      <t>ジドウ</t>
    </rPh>
    <rPh sb="2" eb="4">
      <t>ジリツ</t>
    </rPh>
    <rPh sb="4" eb="6">
      <t>シエン</t>
    </rPh>
    <rPh sb="6" eb="8">
      <t>シセツ</t>
    </rPh>
    <phoneticPr fontId="1"/>
  </si>
  <si>
    <t>主として知的障害児を入所させる福祉型障害児 入所施設</t>
    <rPh sb="10" eb="12">
      <t>ニュウショ</t>
    </rPh>
    <rPh sb="15" eb="18">
      <t>フクシガタ</t>
    </rPh>
    <rPh sb="18" eb="20">
      <t>ショウガイ</t>
    </rPh>
    <rPh sb="20" eb="21">
      <t>ハクジャクジ</t>
    </rPh>
    <rPh sb="22" eb="24">
      <t>ニュウショ</t>
    </rPh>
    <rPh sb="24" eb="26">
      <t>シセツ</t>
    </rPh>
    <phoneticPr fontId="1"/>
  </si>
  <si>
    <t>児童心</t>
    <rPh sb="0" eb="2">
      <t>ジドウ</t>
    </rPh>
    <rPh sb="2" eb="3">
      <t>ゴコロ</t>
    </rPh>
    <phoneticPr fontId="1"/>
  </si>
  <si>
    <t>主として盲児を入所させる福祉型障害児入所施設</t>
    <rPh sb="4" eb="5">
      <t>モウ</t>
    </rPh>
    <rPh sb="7" eb="9">
      <t>ニュウショ</t>
    </rPh>
    <rPh sb="12" eb="15">
      <t>フクシガタ</t>
    </rPh>
    <rPh sb="15" eb="17">
      <t>ショウガイ</t>
    </rPh>
    <rPh sb="17" eb="18">
      <t>ハクジャクジ</t>
    </rPh>
    <rPh sb="18" eb="20">
      <t>ニュウショ</t>
    </rPh>
    <rPh sb="20" eb="22">
      <t>シセツ</t>
    </rPh>
    <phoneticPr fontId="1"/>
  </si>
  <si>
    <t>里      親</t>
    <rPh sb="0" eb="8">
      <t>サトオヤ</t>
    </rPh>
    <phoneticPr fontId="1"/>
  </si>
  <si>
    <t>主として肢体不自由児を入所させる医療型障害児入所施設</t>
    <rPh sb="4" eb="6">
      <t>シタイ</t>
    </rPh>
    <rPh sb="6" eb="10">
      <t>フジユウジ</t>
    </rPh>
    <rPh sb="11" eb="13">
      <t>ニュウショ</t>
    </rPh>
    <rPh sb="16" eb="18">
      <t>イリョウ</t>
    </rPh>
    <rPh sb="18" eb="19">
      <t>ガタ</t>
    </rPh>
    <rPh sb="19" eb="21">
      <t>ショウガイ</t>
    </rPh>
    <rPh sb="21" eb="22">
      <t>ハクジャクジ</t>
    </rPh>
    <rPh sb="22" eb="24">
      <t>ニュウショ</t>
    </rPh>
    <rPh sb="24" eb="26">
      <t>シセツ</t>
    </rPh>
    <phoneticPr fontId="1"/>
  </si>
  <si>
    <t>主として重症心身障害児を入所させる医療型障害児入所施設</t>
    <rPh sb="4" eb="6">
      <t>ジュウショウ</t>
    </rPh>
    <rPh sb="6" eb="8">
      <t>シンシン</t>
    </rPh>
    <rPh sb="8" eb="10">
      <t>ショウガイ</t>
    </rPh>
    <rPh sb="10" eb="11">
      <t>ジ</t>
    </rPh>
    <rPh sb="12" eb="14">
      <t>ニュウショ</t>
    </rPh>
    <rPh sb="17" eb="19">
      <t>イリョウ</t>
    </rPh>
    <rPh sb="19" eb="20">
      <t>ガタ</t>
    </rPh>
    <rPh sb="20" eb="22">
      <t>ショウガイ</t>
    </rPh>
    <rPh sb="22" eb="23">
      <t>ハクジャクジ</t>
    </rPh>
    <rPh sb="23" eb="25">
      <t>ニュウショ</t>
    </rPh>
    <rPh sb="25" eb="27">
      <t>シセツ</t>
    </rPh>
    <phoneticPr fontId="1"/>
  </si>
  <si>
    <t>指　　 　定
医 療 機 関
肢 体 不
自 由 児</t>
    <rPh sb="0" eb="1">
      <t>ユビ</t>
    </rPh>
    <rPh sb="5" eb="6">
      <t>テイ</t>
    </rPh>
    <rPh sb="7" eb="8">
      <t>イ</t>
    </rPh>
    <rPh sb="9" eb="10">
      <t>リョウ</t>
    </rPh>
    <rPh sb="11" eb="12">
      <t>キ</t>
    </rPh>
    <rPh sb="13" eb="14">
      <t>セキ</t>
    </rPh>
    <rPh sb="15" eb="18">
      <t>シタイ</t>
    </rPh>
    <rPh sb="19" eb="20">
      <t>フ</t>
    </rPh>
    <rPh sb="21" eb="24">
      <t>ジユウ</t>
    </rPh>
    <rPh sb="25" eb="26">
      <t>ジ</t>
    </rPh>
    <phoneticPr fontId="1"/>
  </si>
  <si>
    <t>乳児院</t>
    <rPh sb="0" eb="1">
      <t>ニュウ</t>
    </rPh>
    <rPh sb="1" eb="2">
      <t>ジ</t>
    </rPh>
    <rPh sb="2" eb="3">
      <t>ジイン</t>
    </rPh>
    <phoneticPr fontId="1"/>
  </si>
  <si>
    <t>母子生活　　支援施設</t>
    <rPh sb="0" eb="2">
      <t>ボシリョウ</t>
    </rPh>
    <rPh sb="2" eb="4">
      <t>セイカツ</t>
    </rPh>
    <rPh sb="6" eb="8">
      <t>シエン</t>
    </rPh>
    <rPh sb="8" eb="10">
      <t>シセツ</t>
    </rPh>
    <phoneticPr fontId="1"/>
  </si>
  <si>
    <t>助産
施設</t>
    <rPh sb="0" eb="2">
      <t>ジョサン</t>
    </rPh>
    <rPh sb="3" eb="5">
      <t>シセツ</t>
    </rPh>
    <phoneticPr fontId="1"/>
  </si>
  <si>
    <t>保育所</t>
    <rPh sb="0" eb="3">
      <t>ホイクショ</t>
    </rPh>
    <phoneticPr fontId="1"/>
  </si>
  <si>
    <t>理治療</t>
    <rPh sb="0" eb="1">
      <t>リ</t>
    </rPh>
    <rPh sb="1" eb="3">
      <t>チリョウ</t>
    </rPh>
    <phoneticPr fontId="1"/>
  </si>
  <si>
    <t>ファミリー</t>
    <phoneticPr fontId="1"/>
  </si>
  <si>
    <t>自立援助</t>
    <rPh sb="0" eb="2">
      <t>ジリツ</t>
    </rPh>
    <rPh sb="2" eb="4">
      <t>エンジョ</t>
    </rPh>
    <phoneticPr fontId="1"/>
  </si>
  <si>
    <t>施設</t>
    <rPh sb="0" eb="2">
      <t>シセツ</t>
    </rPh>
    <phoneticPr fontId="1"/>
  </si>
  <si>
    <t>ホーム</t>
    <phoneticPr fontId="1"/>
  </si>
  <si>
    <t>(入所)(通所)</t>
    <rPh sb="6" eb="7">
      <t>ショ</t>
    </rPh>
    <phoneticPr fontId="1"/>
  </si>
  <si>
    <t>児童保護措置費等</t>
    <rPh sb="0" eb="2">
      <t>ジドウ</t>
    </rPh>
    <rPh sb="2" eb="4">
      <t>ホゴ</t>
    </rPh>
    <rPh sb="4" eb="7">
      <t>ソチヒ</t>
    </rPh>
    <rPh sb="7" eb="8">
      <t>トウ</t>
    </rPh>
    <phoneticPr fontId="1"/>
  </si>
  <si>
    <t>事務費</t>
    <rPh sb="0" eb="3">
      <t>ジムヒ</t>
    </rPh>
    <phoneticPr fontId="1"/>
  </si>
  <si>
    <t>一般生活費</t>
    <rPh sb="0" eb="2">
      <t>イッパン</t>
    </rPh>
    <rPh sb="2" eb="5">
      <t>セイカツヒ</t>
    </rPh>
    <phoneticPr fontId="1"/>
  </si>
  <si>
    <t>乳児院病虚弱児等加算費</t>
    <rPh sb="0" eb="3">
      <t>ニュウジイン</t>
    </rPh>
    <rPh sb="3" eb="4">
      <t>ビョウ</t>
    </rPh>
    <rPh sb="4" eb="7">
      <t>キョジャクジ</t>
    </rPh>
    <rPh sb="7" eb="8">
      <t>トウ</t>
    </rPh>
    <rPh sb="8" eb="10">
      <t>カサン</t>
    </rPh>
    <rPh sb="10" eb="11">
      <t>ヒ</t>
    </rPh>
    <phoneticPr fontId="1"/>
  </si>
  <si>
    <t>被虐待児受入加算費</t>
    <rPh sb="0" eb="1">
      <t>ヒ</t>
    </rPh>
    <rPh sb="1" eb="3">
      <t>ギャクタイ</t>
    </rPh>
    <rPh sb="3" eb="4">
      <t>ジ</t>
    </rPh>
    <rPh sb="4" eb="5">
      <t>ウ</t>
    </rPh>
    <rPh sb="5" eb="6">
      <t>イ</t>
    </rPh>
    <rPh sb="6" eb="8">
      <t>カサン</t>
    </rPh>
    <rPh sb="8" eb="9">
      <t>ヒ</t>
    </rPh>
    <phoneticPr fontId="1"/>
  </si>
  <si>
    <t>看護代替要員費</t>
    <rPh sb="0" eb="2">
      <t>カンゴ</t>
    </rPh>
    <rPh sb="2" eb="6">
      <t>ダイタイヨウイン</t>
    </rPh>
    <rPh sb="6" eb="7">
      <t>ヒ</t>
    </rPh>
    <phoneticPr fontId="1"/>
  </si>
  <si>
    <t>日用品費</t>
    <rPh sb="0" eb="3">
      <t>ニチヨウヒン</t>
    </rPh>
    <rPh sb="3" eb="4">
      <t>ヒ</t>
    </rPh>
    <phoneticPr fontId="1"/>
  </si>
  <si>
    <t>指導訓練材料費</t>
    <rPh sb="0" eb="2">
      <t>シドウ</t>
    </rPh>
    <rPh sb="2" eb="4">
      <t>クンレン</t>
    </rPh>
    <rPh sb="4" eb="7">
      <t>ザイリョウヒ</t>
    </rPh>
    <phoneticPr fontId="1"/>
  </si>
  <si>
    <t>幼稚園費</t>
    <rPh sb="0" eb="3">
      <t>ヨウチエン</t>
    </rPh>
    <rPh sb="3" eb="4">
      <t>ヒ</t>
    </rPh>
    <phoneticPr fontId="1"/>
  </si>
  <si>
    <t>教育費</t>
    <rPh sb="0" eb="3">
      <t>キョウイクヒ</t>
    </rPh>
    <phoneticPr fontId="1"/>
  </si>
  <si>
    <t>学校給食費</t>
    <rPh sb="0" eb="5">
      <t>ガッコウキュウショクヒ</t>
    </rPh>
    <phoneticPr fontId="1"/>
  </si>
  <si>
    <t>見学旅行費</t>
    <rPh sb="0" eb="2">
      <t>ケンガク</t>
    </rPh>
    <rPh sb="2" eb="5">
      <t>リョコウヒ</t>
    </rPh>
    <phoneticPr fontId="1"/>
  </si>
  <si>
    <t>入進学支度金</t>
    <rPh sb="0" eb="1">
      <t>ニュウ</t>
    </rPh>
    <rPh sb="1" eb="3">
      <t>シンガク</t>
    </rPh>
    <rPh sb="3" eb="5">
      <t>シタク</t>
    </rPh>
    <rPh sb="5" eb="6">
      <t>キン</t>
    </rPh>
    <phoneticPr fontId="1"/>
  </si>
  <si>
    <t>特別育成費</t>
    <rPh sb="0" eb="2">
      <t>トクベツ</t>
    </rPh>
    <rPh sb="2" eb="4">
      <t>イクセイ</t>
    </rPh>
    <rPh sb="4" eb="5">
      <t>ヒ</t>
    </rPh>
    <phoneticPr fontId="1"/>
  </si>
  <si>
    <t>夏季特別行事費</t>
    <rPh sb="0" eb="2">
      <t>カキ</t>
    </rPh>
    <rPh sb="2" eb="4">
      <t>トクベツ</t>
    </rPh>
    <rPh sb="4" eb="6">
      <t>ギョウジ</t>
    </rPh>
    <rPh sb="6" eb="7">
      <t>ヒ</t>
    </rPh>
    <phoneticPr fontId="1"/>
  </si>
  <si>
    <t>期末一時扶助費</t>
    <rPh sb="0" eb="2">
      <t>キマツ</t>
    </rPh>
    <rPh sb="2" eb="4">
      <t>イチジ</t>
    </rPh>
    <rPh sb="4" eb="7">
      <t>フジョヒ</t>
    </rPh>
    <phoneticPr fontId="1"/>
  </si>
  <si>
    <t>医療費</t>
    <rPh sb="0" eb="3">
      <t>イリョウヒ</t>
    </rPh>
    <phoneticPr fontId="1"/>
  </si>
  <si>
    <t>職業補導費</t>
    <rPh sb="0" eb="5">
      <t>ショクギョウホドウヒ</t>
    </rPh>
    <phoneticPr fontId="1"/>
  </si>
  <si>
    <t>冷暖房費</t>
    <rPh sb="0" eb="3">
      <t>レイダンボウ</t>
    </rPh>
    <rPh sb="3" eb="4">
      <t>ヒ</t>
    </rPh>
    <phoneticPr fontId="1"/>
  </si>
  <si>
    <t>就職支度金</t>
    <rPh sb="0" eb="2">
      <t>シュウショク</t>
    </rPh>
    <rPh sb="2" eb="5">
      <t>シタクキン</t>
    </rPh>
    <phoneticPr fontId="1"/>
  </si>
  <si>
    <t>葬祭費</t>
    <rPh sb="0" eb="2">
      <t>ソウサイ</t>
    </rPh>
    <rPh sb="2" eb="3">
      <t>ヒ</t>
    </rPh>
    <phoneticPr fontId="1"/>
  </si>
  <si>
    <t>連れ戻し費</t>
    <rPh sb="0" eb="3">
      <t>ツレモド</t>
    </rPh>
    <rPh sb="4" eb="5">
      <t>ヒ</t>
    </rPh>
    <phoneticPr fontId="1"/>
  </si>
  <si>
    <t>大学進学等自立生活支度費</t>
    <rPh sb="0" eb="2">
      <t>ダイガク</t>
    </rPh>
    <rPh sb="2" eb="4">
      <t>シンガク</t>
    </rPh>
    <rPh sb="4" eb="5">
      <t>トウ</t>
    </rPh>
    <rPh sb="5" eb="7">
      <t>ジリツ</t>
    </rPh>
    <rPh sb="7" eb="9">
      <t>セイカツ</t>
    </rPh>
    <rPh sb="9" eb="11">
      <t>シタク</t>
    </rPh>
    <rPh sb="11" eb="12">
      <t>ヒ</t>
    </rPh>
    <phoneticPr fontId="1"/>
  </si>
  <si>
    <t>障害児施設給付費等</t>
    <rPh sb="0" eb="3">
      <t>ショウガイジ</t>
    </rPh>
    <rPh sb="3" eb="5">
      <t>シセツ</t>
    </rPh>
    <rPh sb="5" eb="8">
      <t>キュウフヒ</t>
    </rPh>
    <rPh sb="8" eb="9">
      <t>トウ</t>
    </rPh>
    <phoneticPr fontId="1"/>
  </si>
  <si>
    <t>障害児施設給付費</t>
    <rPh sb="0" eb="3">
      <t>ショウガイジ</t>
    </rPh>
    <rPh sb="3" eb="5">
      <t>シセツ</t>
    </rPh>
    <rPh sb="5" eb="8">
      <t>キュウフヒ</t>
    </rPh>
    <phoneticPr fontId="1"/>
  </si>
  <si>
    <t>高額障害児施設給付費</t>
    <rPh sb="0" eb="2">
      <t>コウガク</t>
    </rPh>
    <rPh sb="2" eb="5">
      <t>ショウガイジ</t>
    </rPh>
    <rPh sb="5" eb="7">
      <t>シセツ</t>
    </rPh>
    <rPh sb="7" eb="10">
      <t>キュウフヒ</t>
    </rPh>
    <phoneticPr fontId="1"/>
  </si>
  <si>
    <t>特定入所障害児食費等給付費</t>
    <rPh sb="0" eb="2">
      <t>トクテイ</t>
    </rPh>
    <rPh sb="2" eb="4">
      <t>ニュウショ</t>
    </rPh>
    <rPh sb="4" eb="7">
      <t>ショウガイジ</t>
    </rPh>
    <rPh sb="7" eb="9">
      <t>ショクヒ</t>
    </rPh>
    <rPh sb="9" eb="10">
      <t>トウ</t>
    </rPh>
    <rPh sb="10" eb="13">
      <t>キュウフヒ</t>
    </rPh>
    <phoneticPr fontId="1"/>
  </si>
  <si>
    <t>障害児施設医療費</t>
    <rPh sb="0" eb="3">
      <t>ショウガイジ</t>
    </rPh>
    <rPh sb="3" eb="5">
      <t>シセツ</t>
    </rPh>
    <rPh sb="5" eb="8">
      <t>イリョウヒ</t>
    </rPh>
    <phoneticPr fontId="1"/>
  </si>
  <si>
    <t>資料：県児童福祉・青少年課、障害政策課、私学・子育て支援課</t>
    <rPh sb="0" eb="2">
      <t>シリョウ</t>
    </rPh>
    <rPh sb="3" eb="4">
      <t>ケン</t>
    </rPh>
    <rPh sb="4" eb="6">
      <t>ジドウ</t>
    </rPh>
    <rPh sb="6" eb="8">
      <t>フクシ</t>
    </rPh>
    <rPh sb="9" eb="12">
      <t>セイショウネン</t>
    </rPh>
    <rPh sb="12" eb="13">
      <t>カ</t>
    </rPh>
    <rPh sb="14" eb="16">
      <t>ショウガイ</t>
    </rPh>
    <rPh sb="16" eb="19">
      <t>セイサクカ</t>
    </rPh>
    <rPh sb="20" eb="22">
      <t>シガク</t>
    </rPh>
    <rPh sb="23" eb="25">
      <t>コソダ</t>
    </rPh>
    <rPh sb="26" eb="28">
      <t>シエン</t>
    </rPh>
    <rPh sb="28" eb="29">
      <t>カ</t>
    </rPh>
    <phoneticPr fontId="1"/>
  </si>
  <si>
    <t>注）1 県単加算分は「その他」に算入した。</t>
    <rPh sb="0" eb="1">
      <t>チュウ</t>
    </rPh>
    <rPh sb="4" eb="5">
      <t>ケン</t>
    </rPh>
    <rPh sb="5" eb="6">
      <t>タン</t>
    </rPh>
    <rPh sb="6" eb="8">
      <t>カサン</t>
    </rPh>
    <rPh sb="8" eb="9">
      <t>ブン</t>
    </rPh>
    <rPh sb="13" eb="14">
      <t>タ</t>
    </rPh>
    <rPh sb="16" eb="18">
      <t>サンニュウ</t>
    </rPh>
    <phoneticPr fontId="1"/>
  </si>
  <si>
    <t>　　2「保育所」は支弁総額から保育料徴収分と国庫負担金額を引いた額とした。</t>
    <rPh sb="4" eb="6">
      <t>ホイク</t>
    </rPh>
    <rPh sb="6" eb="7">
      <t>ジョ</t>
    </rPh>
    <rPh sb="9" eb="11">
      <t>シベン</t>
    </rPh>
    <rPh sb="11" eb="13">
      <t>ソウガク</t>
    </rPh>
    <rPh sb="15" eb="18">
      <t>ホイクリョウ</t>
    </rPh>
    <rPh sb="18" eb="20">
      <t>チョウシュウ</t>
    </rPh>
    <rPh sb="20" eb="21">
      <t>ブン</t>
    </rPh>
    <rPh sb="22" eb="24">
      <t>コッコ</t>
    </rPh>
    <rPh sb="24" eb="27">
      <t>フタンキン</t>
    </rPh>
    <rPh sb="27" eb="28">
      <t>ガク</t>
    </rPh>
    <rPh sb="29" eb="30">
      <t>ヒ</t>
    </rPh>
    <rPh sb="32" eb="33">
      <t>ガク</t>
    </rPh>
    <phoneticPr fontId="1"/>
  </si>
  <si>
    <t xml:space="preserve">    3 端数処理の為、合計と内訳が一致しないことがある。</t>
    <rPh sb="6" eb="8">
      <t>ハスウ</t>
    </rPh>
    <rPh sb="8" eb="10">
      <t>ショリ</t>
    </rPh>
    <rPh sb="11" eb="12">
      <t>タメ</t>
    </rPh>
    <rPh sb="13" eb="15">
      <t>ゴウケイ</t>
    </rPh>
    <rPh sb="16" eb="18">
      <t>ウチワケ</t>
    </rPh>
    <rPh sb="19" eb="21">
      <t>イッチ</t>
    </rPh>
    <phoneticPr fontId="1"/>
  </si>
  <si>
    <t>\\10.1.48.80\kosodate-g\□家庭福祉係\01_分掌事務\011_措置費関係\05 国庫負担金\R02\01_R01実績報告\04_国再提出</t>
  </si>
  <si>
    <t>（群馬県1201修正)８号付表Ａ（精算書）.xlsx</t>
  </si>
  <si>
    <t>該当する欄をひたすらコピペします。</t>
    <rPh sb="0" eb="2">
      <t>ガイトウ</t>
    </rPh>
    <rPh sb="4" eb="5">
      <t>ラン</t>
    </rPh>
    <phoneticPr fontId="1"/>
  </si>
  <si>
    <t>注意点</t>
    <rPh sb="0" eb="3">
      <t>チュウイテン</t>
    </rPh>
    <phoneticPr fontId="1"/>
  </si>
  <si>
    <t>１．児童心理治療施設は入所部と通所部に分けて計上したものを、合算して報告しなければいけないので、合算してください。</t>
    <rPh sb="2" eb="4">
      <t>ジドウ</t>
    </rPh>
    <rPh sb="4" eb="6">
      <t>シンリ</t>
    </rPh>
    <rPh sb="6" eb="8">
      <t>チリョウ</t>
    </rPh>
    <rPh sb="8" eb="10">
      <t>シセツ</t>
    </rPh>
    <rPh sb="11" eb="13">
      <t>ニュウショ</t>
    </rPh>
    <rPh sb="13" eb="14">
      <t>ブ</t>
    </rPh>
    <rPh sb="15" eb="17">
      <t>ツウショ</t>
    </rPh>
    <rPh sb="17" eb="18">
      <t>ブ</t>
    </rPh>
    <rPh sb="19" eb="20">
      <t>ワ</t>
    </rPh>
    <rPh sb="22" eb="24">
      <t>ケイジョウ</t>
    </rPh>
    <rPh sb="30" eb="32">
      <t>ガッサン</t>
    </rPh>
    <rPh sb="34" eb="36">
      <t>ホウコク</t>
    </rPh>
    <rPh sb="48" eb="50">
      <t>ガッサン</t>
    </rPh>
    <phoneticPr fontId="1"/>
  </si>
  <si>
    <t>２．入院時食事療養費は医療費に足し合わせてください。（国庫負担金の区別だと医療費と入院時食事療養費は分けられているのですが、群馬県の支払いでは全部医療費として支払っているので…）</t>
    <rPh sb="11" eb="14">
      <t>イリョウヒ</t>
    </rPh>
    <rPh sb="15" eb="16">
      <t>タ</t>
    </rPh>
    <rPh sb="17" eb="18">
      <t>ア</t>
    </rPh>
    <rPh sb="27" eb="29">
      <t>コッコ</t>
    </rPh>
    <rPh sb="29" eb="32">
      <t>フタンキン</t>
    </rPh>
    <rPh sb="33" eb="35">
      <t>クベツ</t>
    </rPh>
    <rPh sb="37" eb="40">
      <t>イリョウヒ</t>
    </rPh>
    <rPh sb="41" eb="44">
      <t>ニュウインジ</t>
    </rPh>
    <rPh sb="44" eb="46">
      <t>ショクジ</t>
    </rPh>
    <rPh sb="46" eb="49">
      <t>リョウヨウヒ</t>
    </rPh>
    <rPh sb="50" eb="51">
      <t>ワ</t>
    </rPh>
    <rPh sb="62" eb="65">
      <t>グンマケン</t>
    </rPh>
    <rPh sb="66" eb="68">
      <t>シハラ</t>
    </rPh>
    <rPh sb="71" eb="73">
      <t>ゼンブ</t>
    </rPh>
    <rPh sb="73" eb="76">
      <t>イリョウヒ</t>
    </rPh>
    <rPh sb="79" eb="81">
      <t>シハラ</t>
    </rPh>
    <phoneticPr fontId="1"/>
  </si>
  <si>
    <t>３．一時保護所は今回の計上項目になさそうです。入力する必要ないんだと思います。</t>
    <rPh sb="2" eb="4">
      <t>イチジ</t>
    </rPh>
    <rPh sb="4" eb="7">
      <t>ホゴショ</t>
    </rPh>
    <rPh sb="8" eb="10">
      <t>コンカイ</t>
    </rPh>
    <rPh sb="11" eb="13">
      <t>ケイジョウ</t>
    </rPh>
    <rPh sb="13" eb="15">
      <t>コウモク</t>
    </rPh>
    <rPh sb="23" eb="25">
      <t>ニュウリョク</t>
    </rPh>
    <rPh sb="27" eb="29">
      <t>ヒツヨウ</t>
    </rPh>
    <rPh sb="34" eb="35">
      <t>オモ</t>
    </rPh>
    <phoneticPr fontId="1"/>
  </si>
  <si>
    <t>４．32行目以降の「障害児施設給付費等」は該当する数字はないので無視して大丈夫です。</t>
    <rPh sb="4" eb="6">
      <t>ギョウメ</t>
    </rPh>
    <rPh sb="6" eb="8">
      <t>イコウ</t>
    </rPh>
    <rPh sb="21" eb="23">
      <t>ガイトウ</t>
    </rPh>
    <rPh sb="25" eb="27">
      <t>スウジ</t>
    </rPh>
    <rPh sb="32" eb="34">
      <t>ムシ</t>
    </rPh>
    <rPh sb="36" eb="39">
      <t>ダイジョウブ</t>
    </rPh>
    <phoneticPr fontId="1"/>
  </si>
  <si>
    <t>私が入力したものについて</t>
    <rPh sb="0" eb="1">
      <t>ワタシ</t>
    </rPh>
    <rPh sb="2" eb="4">
      <t>ニュウリョク</t>
    </rPh>
    <phoneticPr fontId="1"/>
  </si>
  <si>
    <t>１．「児童養護施設」は一通り入力しました。</t>
    <rPh sb="3" eb="5">
      <t>ジドウ</t>
    </rPh>
    <rPh sb="5" eb="7">
      <t>ヨウゴ</t>
    </rPh>
    <rPh sb="7" eb="9">
      <t>シセツ</t>
    </rPh>
    <rPh sb="11" eb="13">
      <t>ヒトトオ</t>
    </rPh>
    <rPh sb="14" eb="16">
      <t>ニュウリョク</t>
    </rPh>
    <phoneticPr fontId="1"/>
  </si>
  <si>
    <t>２．「その他」には県単加算を入力しました。（これは「県単加算」なので、国庫負担金の報告書には一切上がってこない数字です。そのせいで探すのが大変なので先走っていれてみました。）</t>
    <rPh sb="5" eb="6">
      <t>タ</t>
    </rPh>
    <rPh sb="9" eb="11">
      <t>ケンタン</t>
    </rPh>
    <rPh sb="11" eb="13">
      <t>カサン</t>
    </rPh>
    <rPh sb="14" eb="16">
      <t>ニュウリョク</t>
    </rPh>
    <rPh sb="26" eb="28">
      <t>ケンタン</t>
    </rPh>
    <rPh sb="28" eb="30">
      <t>カサン</t>
    </rPh>
    <rPh sb="35" eb="37">
      <t>コッコ</t>
    </rPh>
    <rPh sb="37" eb="40">
      <t>フタンキン</t>
    </rPh>
    <rPh sb="41" eb="44">
      <t>ホウコクショ</t>
    </rPh>
    <rPh sb="46" eb="48">
      <t>イッサイ</t>
    </rPh>
    <rPh sb="48" eb="49">
      <t>ア</t>
    </rPh>
    <rPh sb="55" eb="57">
      <t>スウジ</t>
    </rPh>
    <phoneticPr fontId="1"/>
  </si>
  <si>
    <t>３．「医療費」には医療費だけを入れています。なので、入院時食事療養費は入っていません。足してください。</t>
    <rPh sb="3" eb="6">
      <t>イリョウヒ</t>
    </rPh>
    <rPh sb="9" eb="12">
      <t>イリョウヒ</t>
    </rPh>
    <rPh sb="15" eb="16">
      <t>イ</t>
    </rPh>
    <rPh sb="26" eb="29">
      <t>ニュウインジ</t>
    </rPh>
    <rPh sb="29" eb="31">
      <t>ショクジ</t>
    </rPh>
    <rPh sb="31" eb="34">
      <t>リョウヨウヒ</t>
    </rPh>
    <rPh sb="35" eb="36">
      <t>ハイ</t>
    </rPh>
    <rPh sb="43" eb="44">
      <t>タ</t>
    </rPh>
    <phoneticPr fontId="1"/>
  </si>
  <si>
    <t>２４－８ 児童福祉施設措置人員及び里親委託児童数 （令和2年度）</t>
    <rPh sb="5" eb="7">
      <t>ジドウ</t>
    </rPh>
    <rPh sb="7" eb="11">
      <t>フクシシセツ</t>
    </rPh>
    <rPh sb="11" eb="13">
      <t>ソチ</t>
    </rPh>
    <rPh sb="13" eb="15">
      <t>ジンイン</t>
    </rPh>
    <rPh sb="15" eb="16">
      <t>オヨ</t>
    </rPh>
    <rPh sb="17" eb="19">
      <t>サトオヤ</t>
    </rPh>
    <rPh sb="19" eb="21">
      <t>イタク</t>
    </rPh>
    <rPh sb="21" eb="23">
      <t>ジドウ</t>
    </rPh>
    <rPh sb="23" eb="24">
      <t>スウ</t>
    </rPh>
    <rPh sb="26" eb="28">
      <t>レイワ</t>
    </rPh>
    <rPh sb="29" eb="31">
      <t>ネンド</t>
    </rPh>
    <rPh sb="30" eb="31">
      <t>ド</t>
    </rPh>
    <phoneticPr fontId="1"/>
  </si>
  <si>
    <t xml:space="preserve"> </t>
    <phoneticPr fontId="1"/>
  </si>
  <si>
    <t>児童養　護施設</t>
    <rPh sb="0" eb="2">
      <t>ジドウ</t>
    </rPh>
    <rPh sb="2" eb="5">
      <t>ヨウゴ</t>
    </rPh>
    <rPh sb="5" eb="7">
      <t>シセツ</t>
    </rPh>
    <phoneticPr fontId="1"/>
  </si>
  <si>
    <t>児童自立支援　　施　設</t>
    <rPh sb="0" eb="2">
      <t>ジドウ</t>
    </rPh>
    <rPh sb="2" eb="4">
      <t>ジリツ</t>
    </rPh>
    <rPh sb="4" eb="6">
      <t>シエン</t>
    </rPh>
    <rPh sb="8" eb="11">
      <t>シセツ</t>
    </rPh>
    <phoneticPr fontId="1"/>
  </si>
  <si>
    <t>主として知的障害児を入所させる福祉型障害児入所施設</t>
    <rPh sb="10" eb="12">
      <t>ニュウショ</t>
    </rPh>
    <rPh sb="15" eb="18">
      <t>フクシガタ</t>
    </rPh>
    <rPh sb="18" eb="20">
      <t>ショウガイ</t>
    </rPh>
    <rPh sb="20" eb="21">
      <t>ハクジャクジ</t>
    </rPh>
    <rPh sb="21" eb="23">
      <t>ニュウショ</t>
    </rPh>
    <rPh sb="23" eb="25">
      <t>シセツ</t>
    </rPh>
    <phoneticPr fontId="1"/>
  </si>
  <si>
    <t>児童心理</t>
    <rPh sb="0" eb="2">
      <t>ジドウ</t>
    </rPh>
    <rPh sb="2" eb="4">
      <t>シンリ</t>
    </rPh>
    <phoneticPr fontId="1"/>
  </si>
  <si>
    <t>ファミ
リー
ホーム</t>
    <phoneticPr fontId="1"/>
  </si>
  <si>
    <t>里   親</t>
    <phoneticPr fontId="1"/>
  </si>
  <si>
    <t>自　立
援　助
ホーム</t>
    <rPh sb="0" eb="1">
      <t>ジ</t>
    </rPh>
    <rPh sb="2" eb="3">
      <t>リツ</t>
    </rPh>
    <rPh sb="4" eb="5">
      <t>エン</t>
    </rPh>
    <rPh sb="6" eb="7">
      <t>スケ</t>
    </rPh>
    <phoneticPr fontId="1"/>
  </si>
  <si>
    <t>主として重症心身障害児を入所させる医療型障害児入所施設</t>
    <phoneticPr fontId="1"/>
  </si>
  <si>
    <t>母子生活支援施　設</t>
    <rPh sb="0" eb="2">
      <t>ボシリョウ</t>
    </rPh>
    <rPh sb="2" eb="4">
      <t>セイカツ</t>
    </rPh>
    <rPh sb="4" eb="6">
      <t>シエン</t>
    </rPh>
    <rPh sb="6" eb="9">
      <t>シセツ</t>
    </rPh>
    <phoneticPr fontId="1"/>
  </si>
  <si>
    <t>治療</t>
    <rPh sb="0" eb="2">
      <t>チリョウ</t>
    </rPh>
    <phoneticPr fontId="1"/>
  </si>
  <si>
    <t>助産</t>
    <rPh sb="0" eb="2">
      <t>ジョサン</t>
    </rPh>
    <phoneticPr fontId="1"/>
  </si>
  <si>
    <t>人</t>
    <rPh sb="0" eb="1">
      <t>ニン</t>
    </rPh>
    <phoneticPr fontId="1"/>
  </si>
  <si>
    <t>令和元年度平均</t>
    <rPh sb="0" eb="3">
      <t>レイワガン</t>
    </rPh>
    <rPh sb="3" eb="5">
      <t>ネンド</t>
    </rPh>
    <rPh sb="5" eb="7">
      <t>ヘイキン</t>
    </rPh>
    <phoneticPr fontId="1"/>
  </si>
  <si>
    <t>令和2年度平均</t>
    <rPh sb="0" eb="2">
      <t>レイワ</t>
    </rPh>
    <rPh sb="3" eb="5">
      <t>ネンド</t>
    </rPh>
    <rPh sb="5" eb="7">
      <t>ヘイキン</t>
    </rPh>
    <phoneticPr fontId="1"/>
  </si>
  <si>
    <t>令和</t>
    <rPh sb="0" eb="2">
      <t>レイワ</t>
    </rPh>
    <phoneticPr fontId="1"/>
  </si>
  <si>
    <t>2年4</t>
    <rPh sb="1" eb="2">
      <t>ネン</t>
    </rPh>
    <phoneticPr fontId="1"/>
  </si>
  <si>
    <t>3年1</t>
    <rPh sb="1" eb="2">
      <t>ネン</t>
    </rPh>
    <phoneticPr fontId="1"/>
  </si>
  <si>
    <t>資料：児童福祉･青少年課、障害政策課、私学･子育て支援課</t>
    <rPh sb="0" eb="2">
      <t>シリョウ</t>
    </rPh>
    <rPh sb="3" eb="5">
      <t>ジドウ</t>
    </rPh>
    <rPh sb="5" eb="7">
      <t>フクシ</t>
    </rPh>
    <rPh sb="8" eb="11">
      <t>セイショウネン</t>
    </rPh>
    <rPh sb="11" eb="12">
      <t>カ</t>
    </rPh>
    <rPh sb="13" eb="17">
      <t>ショウガイセイサク</t>
    </rPh>
    <rPh sb="17" eb="18">
      <t>カ</t>
    </rPh>
    <rPh sb="19" eb="21">
      <t>シガク</t>
    </rPh>
    <rPh sb="22" eb="24">
      <t>コソダ</t>
    </rPh>
    <rPh sb="25" eb="27">
      <t>シエン</t>
    </rPh>
    <rPh sb="27" eb="28">
      <t>カ</t>
    </rPh>
    <phoneticPr fontId="1"/>
  </si>
  <si>
    <t>注）1 主として重症心身障害児を入所させる医療型障害児入所施設には指定医療機関（重症心身障害児）委託児も含む。</t>
    <rPh sb="0" eb="1">
      <t>チュウ</t>
    </rPh>
    <rPh sb="4" eb="5">
      <t>シュ</t>
    </rPh>
    <rPh sb="8" eb="10">
      <t>ジュウショウ</t>
    </rPh>
    <rPh sb="10" eb="12">
      <t>シンシン</t>
    </rPh>
    <rPh sb="12" eb="15">
      <t>ショウガイジ</t>
    </rPh>
    <rPh sb="16" eb="18">
      <t>ニュウショ</t>
    </rPh>
    <rPh sb="21" eb="23">
      <t>イリョウ</t>
    </rPh>
    <rPh sb="23" eb="24">
      <t>ガタ</t>
    </rPh>
    <rPh sb="24" eb="27">
      <t>ショウガイジ</t>
    </rPh>
    <rPh sb="27" eb="29">
      <t>ニュウショ</t>
    </rPh>
    <rPh sb="29" eb="31">
      <t>シセツ</t>
    </rPh>
    <rPh sb="33" eb="35">
      <t>シテイ</t>
    </rPh>
    <rPh sb="35" eb="37">
      <t>イリョウ</t>
    </rPh>
    <rPh sb="37" eb="39">
      <t>キカン</t>
    </rPh>
    <rPh sb="40" eb="42">
      <t>ジュウショウ</t>
    </rPh>
    <rPh sb="42" eb="44">
      <t>シンシン</t>
    </rPh>
    <rPh sb="44" eb="47">
      <t>ショウガイジ</t>
    </rPh>
    <rPh sb="48" eb="50">
      <t>イタク</t>
    </rPh>
    <rPh sb="50" eb="51">
      <t>ジ</t>
    </rPh>
    <rPh sb="52" eb="53">
      <t>フク</t>
    </rPh>
    <phoneticPr fontId="1"/>
  </si>
  <si>
    <t xml:space="preserve">    2「保育所」は、運営費の対象となる民間保育所のみ掲載した。</t>
    <rPh sb="6" eb="8">
      <t>ホイク</t>
    </rPh>
    <rPh sb="8" eb="9">
      <t>ジョ</t>
    </rPh>
    <rPh sb="12" eb="15">
      <t>ウンエイヒ</t>
    </rPh>
    <rPh sb="16" eb="18">
      <t>タイショウ</t>
    </rPh>
    <rPh sb="21" eb="23">
      <t>ミンカン</t>
    </rPh>
    <rPh sb="23" eb="26">
      <t>ホイクショ</t>
    </rPh>
    <rPh sb="28" eb="30">
      <t>ケイサイ</t>
    </rPh>
    <phoneticPr fontId="1"/>
  </si>
  <si>
    <t xml:space="preserve">    3 障害児施設は、児童福祉法２４条の２に規定する障害児入所給付費の支給決定を受けた人員も含む。</t>
    <rPh sb="6" eb="9">
      <t>ショウガイジ</t>
    </rPh>
    <rPh sb="9" eb="11">
      <t>シセツ</t>
    </rPh>
    <rPh sb="13" eb="15">
      <t>ジドウ</t>
    </rPh>
    <rPh sb="15" eb="18">
      <t>フクシホウ</t>
    </rPh>
    <rPh sb="20" eb="21">
      <t>ジョウ</t>
    </rPh>
    <rPh sb="24" eb="26">
      <t>キテイ</t>
    </rPh>
    <rPh sb="28" eb="31">
      <t>ショウガイジ</t>
    </rPh>
    <rPh sb="31" eb="33">
      <t>ニュウショ</t>
    </rPh>
    <rPh sb="33" eb="36">
      <t>キュウフヒ</t>
    </rPh>
    <rPh sb="37" eb="39">
      <t>シキュウ</t>
    </rPh>
    <rPh sb="39" eb="41">
      <t>ケッテイ</t>
    </rPh>
    <rPh sb="42" eb="43">
      <t>ウ</t>
    </rPh>
    <rPh sb="45" eb="47">
      <t>ジンイン</t>
    </rPh>
    <rPh sb="48" eb="49">
      <t>フク</t>
    </rPh>
    <phoneticPr fontId="1"/>
  </si>
  <si>
    <t>２４－９　戦傷病者手帳交付状況 （令和2年度末）</t>
    <rPh sb="5" eb="6">
      <t>イクサ</t>
    </rPh>
    <rPh sb="6" eb="7">
      <t>キズ</t>
    </rPh>
    <rPh sb="7" eb="8">
      <t>ビョウ</t>
    </rPh>
    <rPh sb="8" eb="9">
      <t>シャ</t>
    </rPh>
    <rPh sb="9" eb="11">
      <t>テチョウ</t>
    </rPh>
    <rPh sb="11" eb="13">
      <t>コウフ</t>
    </rPh>
    <rPh sb="13" eb="15">
      <t>ジョウキョウ</t>
    </rPh>
    <rPh sb="17" eb="19">
      <t>レイワ</t>
    </rPh>
    <rPh sb="20" eb="23">
      <t>ネンドマツ</t>
    </rPh>
    <phoneticPr fontId="1"/>
  </si>
  <si>
    <t>総計</t>
    <rPh sb="0" eb="1">
      <t>ソウスウ</t>
    </rPh>
    <rPh sb="1" eb="2">
      <t>ケイ</t>
    </rPh>
    <phoneticPr fontId="1"/>
  </si>
  <si>
    <t>項症</t>
    <rPh sb="0" eb="1">
      <t>コウ</t>
    </rPh>
    <rPh sb="1" eb="2">
      <t>ショウ</t>
    </rPh>
    <phoneticPr fontId="1"/>
  </si>
  <si>
    <t>款症</t>
    <rPh sb="1" eb="2">
      <t>ショウ</t>
    </rPh>
    <phoneticPr fontId="1"/>
  </si>
  <si>
    <t>目症</t>
    <rPh sb="0" eb="1">
      <t>メ</t>
    </rPh>
    <rPh sb="1" eb="2">
      <t>ショウ</t>
    </rPh>
    <phoneticPr fontId="1"/>
  </si>
  <si>
    <t>その他</t>
    <rPh sb="2" eb="3">
      <t>タ</t>
    </rPh>
    <phoneticPr fontId="1"/>
  </si>
  <si>
    <t>特別項症</t>
    <rPh sb="0" eb="1">
      <t>トク</t>
    </rPh>
    <rPh sb="1" eb="2">
      <t>ベツ</t>
    </rPh>
    <rPh sb="2" eb="3">
      <t>コウ</t>
    </rPh>
    <rPh sb="3" eb="4">
      <t>ショウ</t>
    </rPh>
    <phoneticPr fontId="1"/>
  </si>
  <si>
    <t>第一</t>
    <rPh sb="0" eb="1">
      <t>ダイ</t>
    </rPh>
    <rPh sb="1" eb="2">
      <t>イチ</t>
    </rPh>
    <phoneticPr fontId="1"/>
  </si>
  <si>
    <t>第二</t>
    <rPh sb="0" eb="1">
      <t>ダイ</t>
    </rPh>
    <rPh sb="1" eb="2">
      <t>ニ</t>
    </rPh>
    <phoneticPr fontId="1"/>
  </si>
  <si>
    <t>第三</t>
    <rPh sb="0" eb="1">
      <t>ダイ</t>
    </rPh>
    <rPh sb="1" eb="2">
      <t>３</t>
    </rPh>
    <phoneticPr fontId="1"/>
  </si>
  <si>
    <t>第四</t>
    <rPh sb="0" eb="1">
      <t>ダイ</t>
    </rPh>
    <rPh sb="1" eb="2">
      <t>シ</t>
    </rPh>
    <phoneticPr fontId="1"/>
  </si>
  <si>
    <t>第五</t>
    <rPh sb="0" eb="1">
      <t>ダイ</t>
    </rPh>
    <rPh sb="1" eb="2">
      <t>ゴ</t>
    </rPh>
    <phoneticPr fontId="1"/>
  </si>
  <si>
    <t>第六</t>
    <rPh sb="0" eb="1">
      <t>ダイ</t>
    </rPh>
    <rPh sb="1" eb="2">
      <t>ロク</t>
    </rPh>
    <phoneticPr fontId="1"/>
  </si>
  <si>
    <t>第七</t>
    <rPh sb="0" eb="1">
      <t>ダイ</t>
    </rPh>
    <rPh sb="1" eb="2">
      <t>ナナ</t>
    </rPh>
    <phoneticPr fontId="1"/>
  </si>
  <si>
    <t>小計</t>
    <rPh sb="0" eb="1">
      <t>ショウ</t>
    </rPh>
    <rPh sb="1" eb="2">
      <t>ケイ</t>
    </rPh>
    <phoneticPr fontId="1"/>
  </si>
  <si>
    <t>第一款症</t>
    <rPh sb="0" eb="1">
      <t>ダイ</t>
    </rPh>
    <rPh sb="1" eb="2">
      <t>イチ</t>
    </rPh>
    <rPh sb="3" eb="4">
      <t>ショウ</t>
    </rPh>
    <phoneticPr fontId="1"/>
  </si>
  <si>
    <t>第一目症</t>
    <rPh sb="0" eb="1">
      <t>ダイ</t>
    </rPh>
    <rPh sb="1" eb="2">
      <t>イチ</t>
    </rPh>
    <rPh sb="2" eb="3">
      <t>メ</t>
    </rPh>
    <rPh sb="3" eb="4">
      <t>ショウ</t>
    </rPh>
    <phoneticPr fontId="1"/>
  </si>
  <si>
    <t>第三・四〃</t>
    <rPh sb="0" eb="1">
      <t>ダイ</t>
    </rPh>
    <rPh sb="1" eb="2">
      <t>３</t>
    </rPh>
    <rPh sb="3" eb="4">
      <t>ヨン</t>
    </rPh>
    <phoneticPr fontId="1"/>
  </si>
  <si>
    <t>〃</t>
    <phoneticPr fontId="1"/>
  </si>
  <si>
    <t>郡部総数</t>
    <rPh sb="0" eb="1">
      <t>グン</t>
    </rPh>
    <rPh sb="1" eb="2">
      <t>シブ</t>
    </rPh>
    <rPh sb="2" eb="4">
      <t>ソウスウ</t>
    </rPh>
    <phoneticPr fontId="1"/>
  </si>
  <si>
    <t>資料：県国保援護課</t>
    <rPh sb="0" eb="2">
      <t>シリョウ</t>
    </rPh>
    <rPh sb="3" eb="4">
      <t>ケン</t>
    </rPh>
    <rPh sb="4" eb="5">
      <t>コク</t>
    </rPh>
    <rPh sb="5" eb="6">
      <t>ホ</t>
    </rPh>
    <rPh sb="6" eb="8">
      <t>エンゴ</t>
    </rPh>
    <rPh sb="8" eb="9">
      <t>カ</t>
    </rPh>
    <phoneticPr fontId="1"/>
  </si>
  <si>
    <t>２４－１０ 戦傷病者各種給付実績 （令和2年度）</t>
    <rPh sb="6" eb="7">
      <t>イクサ</t>
    </rPh>
    <rPh sb="7" eb="8">
      <t>キズ</t>
    </rPh>
    <rPh sb="8" eb="9">
      <t>ビョウ</t>
    </rPh>
    <rPh sb="9" eb="10">
      <t>シャ</t>
    </rPh>
    <rPh sb="10" eb="12">
      <t>カクシュ</t>
    </rPh>
    <rPh sb="12" eb="14">
      <t>キュウフ</t>
    </rPh>
    <rPh sb="14" eb="16">
      <t>ジッセキ</t>
    </rPh>
    <rPh sb="18" eb="20">
      <t>レイワ</t>
    </rPh>
    <rPh sb="21" eb="23">
      <t>ネンド</t>
    </rPh>
    <phoneticPr fontId="1"/>
  </si>
  <si>
    <t>療養の給付</t>
    <rPh sb="0" eb="2">
      <t>リョウヨウ</t>
    </rPh>
    <rPh sb="3" eb="5">
      <t>キュウフ</t>
    </rPh>
    <phoneticPr fontId="1"/>
  </si>
  <si>
    <t>令和２年度</t>
    <rPh sb="0" eb="2">
      <t>レイワ</t>
    </rPh>
    <rPh sb="3" eb="5">
      <t>ネンド</t>
    </rPh>
    <phoneticPr fontId="1"/>
  </si>
  <si>
    <t>円</t>
    <rPh sb="0" eb="1">
      <t>エン</t>
    </rPh>
    <phoneticPr fontId="1"/>
  </si>
  <si>
    <t>入院</t>
    <rPh sb="0" eb="2">
      <t>ニュウイン</t>
    </rPh>
    <phoneticPr fontId="1"/>
  </si>
  <si>
    <t>通院</t>
    <rPh sb="0" eb="2">
      <t>ツウイン</t>
    </rPh>
    <phoneticPr fontId="1"/>
  </si>
  <si>
    <t>審査支払事務</t>
    <rPh sb="0" eb="2">
      <t>シンサ</t>
    </rPh>
    <rPh sb="2" eb="4">
      <t>シハライ</t>
    </rPh>
    <rPh sb="4" eb="6">
      <t>ジム</t>
    </rPh>
    <phoneticPr fontId="1"/>
  </si>
  <si>
    <t>合計</t>
    <rPh sb="0" eb="2">
      <t>ゴウケイ</t>
    </rPh>
    <phoneticPr fontId="1"/>
  </si>
  <si>
    <t>区 分</t>
    <rPh sb="0" eb="3">
      <t>クブン</t>
    </rPh>
    <phoneticPr fontId="1"/>
  </si>
  <si>
    <t>補装具の交付及び修理</t>
    <rPh sb="0" eb="1">
      <t>ホジョ</t>
    </rPh>
    <rPh sb="1" eb="2">
      <t>ソウビ</t>
    </rPh>
    <rPh sb="2" eb="3">
      <t>グ</t>
    </rPh>
    <rPh sb="4" eb="6">
      <t>コウフ</t>
    </rPh>
    <rPh sb="6" eb="7">
      <t>オヨ</t>
    </rPh>
    <rPh sb="8" eb="10">
      <t>シュウリ</t>
    </rPh>
    <phoneticPr fontId="1"/>
  </si>
  <si>
    <t>ＪＲ無賃乗車券交付</t>
    <rPh sb="2" eb="4">
      <t>ムチン</t>
    </rPh>
    <rPh sb="4" eb="7">
      <t>ジョウシャケン</t>
    </rPh>
    <rPh sb="7" eb="9">
      <t>コウフ</t>
    </rPh>
    <phoneticPr fontId="1"/>
  </si>
  <si>
    <t>交付</t>
    <rPh sb="0" eb="2">
      <t>コウフ</t>
    </rPh>
    <phoneticPr fontId="1"/>
  </si>
  <si>
    <t>甲種</t>
    <rPh sb="0" eb="2">
      <t>コウシュ</t>
    </rPh>
    <phoneticPr fontId="1"/>
  </si>
  <si>
    <t>（介護付）</t>
    <rPh sb="1" eb="3">
      <t>カイゴ</t>
    </rPh>
    <rPh sb="3" eb="4">
      <t>ツ</t>
    </rPh>
    <phoneticPr fontId="1"/>
  </si>
  <si>
    <t>修理</t>
    <rPh sb="0" eb="2">
      <t>シュウリ</t>
    </rPh>
    <phoneticPr fontId="1"/>
  </si>
  <si>
    <t>乙種</t>
    <rPh sb="0" eb="2">
      <t>オツシュ</t>
    </rPh>
    <phoneticPr fontId="1"/>
  </si>
  <si>
    <t>（単独）</t>
    <rPh sb="1" eb="3">
      <t>タンドク</t>
    </rPh>
    <phoneticPr fontId="1"/>
  </si>
  <si>
    <t>２４－１１ 旧軍人・軍属等恩給進達実績 （平成28～令和2年度）</t>
    <rPh sb="6" eb="7">
      <t>キュウ</t>
    </rPh>
    <rPh sb="7" eb="9">
      <t>グンジン</t>
    </rPh>
    <rPh sb="10" eb="12">
      <t>グンゾク</t>
    </rPh>
    <rPh sb="12" eb="13">
      <t>トウ</t>
    </rPh>
    <rPh sb="13" eb="15">
      <t>オンキュウ</t>
    </rPh>
    <rPh sb="15" eb="17">
      <t>シンタツ</t>
    </rPh>
    <rPh sb="17" eb="19">
      <t>ジッセキ</t>
    </rPh>
    <rPh sb="21" eb="23">
      <t>ヘイセイ</t>
    </rPh>
    <rPh sb="26" eb="28">
      <t>レイワ</t>
    </rPh>
    <rPh sb="29" eb="31">
      <t>ネンド</t>
    </rPh>
    <phoneticPr fontId="1"/>
  </si>
  <si>
    <t>普通恩給</t>
    <rPh sb="0" eb="2">
      <t>フツウ</t>
    </rPh>
    <rPh sb="2" eb="4">
      <t>オンキュウ</t>
    </rPh>
    <phoneticPr fontId="1"/>
  </si>
  <si>
    <t>普通扶助料</t>
    <rPh sb="0" eb="2">
      <t>フツウ</t>
    </rPh>
    <rPh sb="2" eb="5">
      <t>フジョリョウ</t>
    </rPh>
    <phoneticPr fontId="1"/>
  </si>
  <si>
    <t>一時恩給</t>
    <rPh sb="0" eb="2">
      <t>イチジ</t>
    </rPh>
    <rPh sb="2" eb="4">
      <t>オンキュウ</t>
    </rPh>
    <phoneticPr fontId="1"/>
  </si>
  <si>
    <t>一時扶助料</t>
    <rPh sb="0" eb="2">
      <t>イチジ</t>
    </rPh>
    <rPh sb="2" eb="5">
      <t>フジョリョウ</t>
    </rPh>
    <phoneticPr fontId="1"/>
  </si>
  <si>
    <t>傷病恩給</t>
    <rPh sb="0" eb="2">
      <t>ショウビョウ</t>
    </rPh>
    <rPh sb="2" eb="4">
      <t>オンキュウ</t>
    </rPh>
    <phoneticPr fontId="1"/>
  </si>
  <si>
    <t>加算改定</t>
    <rPh sb="0" eb="2">
      <t>カサン</t>
    </rPh>
    <rPh sb="2" eb="4">
      <t>カイテイ</t>
    </rPh>
    <phoneticPr fontId="1"/>
  </si>
  <si>
    <t>一時金</t>
    <rPh sb="0" eb="3">
      <t>イチジキン</t>
    </rPh>
    <phoneticPr fontId="1"/>
  </si>
  <si>
    <t>(公務扶助料含む)</t>
    <phoneticPr fontId="1"/>
  </si>
  <si>
    <t>陸軍</t>
    <rPh sb="0" eb="2">
      <t>リクグン</t>
    </rPh>
    <phoneticPr fontId="1"/>
  </si>
  <si>
    <t>海軍</t>
    <rPh sb="0" eb="2">
      <t>カイグン</t>
    </rPh>
    <phoneticPr fontId="1"/>
  </si>
  <si>
    <t>２４－１２ 軍人等遺族援護措置裁定実績 （平成28～令和2年度）</t>
    <rPh sb="6" eb="8">
      <t>グンジン</t>
    </rPh>
    <rPh sb="8" eb="9">
      <t>トウ</t>
    </rPh>
    <rPh sb="9" eb="11">
      <t>イゾク</t>
    </rPh>
    <rPh sb="11" eb="13">
      <t>エンゴ</t>
    </rPh>
    <rPh sb="13" eb="15">
      <t>ソチ</t>
    </rPh>
    <rPh sb="15" eb="17">
      <t>サイテイ</t>
    </rPh>
    <rPh sb="17" eb="19">
      <t>ジッセキ</t>
    </rPh>
    <rPh sb="21" eb="23">
      <t>ヘイセイ</t>
    </rPh>
    <rPh sb="26" eb="28">
      <t>レイワ</t>
    </rPh>
    <rPh sb="29" eb="31">
      <t>ネンド</t>
    </rPh>
    <phoneticPr fontId="1"/>
  </si>
  <si>
    <t>援護法</t>
    <rPh sb="0" eb="2">
      <t>エンゴ</t>
    </rPh>
    <rPh sb="2" eb="3">
      <t>ホウ</t>
    </rPh>
    <phoneticPr fontId="1"/>
  </si>
  <si>
    <t>特別弔慰金
支給法</t>
    <rPh sb="0" eb="2">
      <t>トクベツ</t>
    </rPh>
    <rPh sb="2" eb="5">
      <t>チョウイキン</t>
    </rPh>
    <rPh sb="6" eb="8">
      <t>シキュウ</t>
    </rPh>
    <rPh sb="8" eb="9">
      <t>ホウ</t>
    </rPh>
    <phoneticPr fontId="1"/>
  </si>
  <si>
    <t>特別給付金支給法</t>
    <rPh sb="0" eb="2">
      <t>トクベツ</t>
    </rPh>
    <rPh sb="2" eb="5">
      <t>キュウフキン</t>
    </rPh>
    <rPh sb="5" eb="7">
      <t>シキュウ</t>
    </rPh>
    <rPh sb="7" eb="8">
      <t>ホウ</t>
    </rPh>
    <phoneticPr fontId="1"/>
  </si>
  <si>
    <t>弔慰金</t>
    <rPh sb="0" eb="2">
      <t>チョウイ</t>
    </rPh>
    <rPh sb="2" eb="3">
      <t>キン</t>
    </rPh>
    <phoneticPr fontId="1"/>
  </si>
  <si>
    <t>遺族
年金</t>
    <rPh sb="0" eb="2">
      <t>イゾク</t>
    </rPh>
    <rPh sb="3" eb="5">
      <t>ネンキン</t>
    </rPh>
    <phoneticPr fontId="1"/>
  </si>
  <si>
    <t>遺族
給与金</t>
    <rPh sb="0" eb="2">
      <t>イゾク</t>
    </rPh>
    <rPh sb="3" eb="5">
      <t>キュウヨ</t>
    </rPh>
    <rPh sb="5" eb="6">
      <t>カネ</t>
    </rPh>
    <phoneticPr fontId="1"/>
  </si>
  <si>
    <t>第十回戦没者等の
遺族に対する
特別弔慰金</t>
    <rPh sb="0" eb="1">
      <t>ダイ</t>
    </rPh>
    <rPh sb="1" eb="2">
      <t>ジュウ</t>
    </rPh>
    <rPh sb="2" eb="3">
      <t>カイ</t>
    </rPh>
    <rPh sb="3" eb="6">
      <t>センボツシャ</t>
    </rPh>
    <rPh sb="6" eb="7">
      <t>トウ</t>
    </rPh>
    <rPh sb="9" eb="11">
      <t>イゾク</t>
    </rPh>
    <rPh sb="12" eb="13">
      <t>タイ</t>
    </rPh>
    <rPh sb="16" eb="18">
      <t>トクベツ</t>
    </rPh>
    <rPh sb="18" eb="20">
      <t>チョウイ</t>
    </rPh>
    <rPh sb="20" eb="21">
      <t>キン</t>
    </rPh>
    <phoneticPr fontId="1"/>
  </si>
  <si>
    <t>第十一回戦没者等の遺族に対する特別弔慰金</t>
    <rPh sb="0" eb="1">
      <t>ダイ</t>
    </rPh>
    <rPh sb="1" eb="2">
      <t>ジュウ</t>
    </rPh>
    <rPh sb="2" eb="3">
      <t>イチ</t>
    </rPh>
    <rPh sb="3" eb="4">
      <t>カイ</t>
    </rPh>
    <rPh sb="4" eb="6">
      <t>センボツ</t>
    </rPh>
    <rPh sb="9" eb="11">
      <t>イゾク</t>
    </rPh>
    <rPh sb="10" eb="11">
      <t>タイ</t>
    </rPh>
    <rPh sb="15" eb="17">
      <t>チョウイ</t>
    </rPh>
    <rPh sb="17" eb="18">
      <t>キン</t>
    </rPh>
    <phoneticPr fontId="1"/>
  </si>
  <si>
    <t>戦没者等の
妻に対する
特別給付金</t>
    <rPh sb="0" eb="3">
      <t>センボツシャ</t>
    </rPh>
    <rPh sb="3" eb="4">
      <t>トウ</t>
    </rPh>
    <rPh sb="5" eb="9">
      <t>イゾクニタイ</t>
    </rPh>
    <rPh sb="12" eb="14">
      <t>トクベツ</t>
    </rPh>
    <rPh sb="14" eb="16">
      <t>キュウフ</t>
    </rPh>
    <rPh sb="16" eb="17">
      <t>キン</t>
    </rPh>
    <phoneticPr fontId="1"/>
  </si>
  <si>
    <t>戦没者の父母
等に対する
特別給付金</t>
    <rPh sb="0" eb="3">
      <t>センボツシャ</t>
    </rPh>
    <rPh sb="4" eb="6">
      <t>フボ</t>
    </rPh>
    <rPh sb="6" eb="10">
      <t>イゾクニタイ</t>
    </rPh>
    <rPh sb="13" eb="15">
      <t>トクベツ</t>
    </rPh>
    <rPh sb="15" eb="17">
      <t>キュウフ</t>
    </rPh>
    <rPh sb="17" eb="18">
      <t>キン</t>
    </rPh>
    <phoneticPr fontId="1"/>
  </si>
  <si>
    <t>戦傷病者等の
妻に対する
特別給付金</t>
    <rPh sb="0" eb="1">
      <t>センソウ</t>
    </rPh>
    <rPh sb="1" eb="2">
      <t>キズ</t>
    </rPh>
    <rPh sb="2" eb="3">
      <t>ビョウキ</t>
    </rPh>
    <rPh sb="3" eb="4">
      <t>シャ</t>
    </rPh>
    <rPh sb="4" eb="5">
      <t>トウ</t>
    </rPh>
    <rPh sb="6" eb="10">
      <t>イゾクニタイ</t>
    </rPh>
    <rPh sb="13" eb="15">
      <t>トクベツ</t>
    </rPh>
    <rPh sb="15" eb="17">
      <t>キュウフ</t>
    </rPh>
    <rPh sb="17" eb="18">
      <t>キン</t>
    </rPh>
    <phoneticPr fontId="1"/>
  </si>
  <si>
    <t>注）1 本県本籍者で他県居住者を含む。</t>
    <rPh sb="0" eb="1">
      <t>チュウ</t>
    </rPh>
    <rPh sb="4" eb="6">
      <t>ホンケン</t>
    </rPh>
    <rPh sb="6" eb="9">
      <t>ホンセキシャ</t>
    </rPh>
    <rPh sb="10" eb="12">
      <t>タケン</t>
    </rPh>
    <rPh sb="12" eb="15">
      <t>キョジュウシャ</t>
    </rPh>
    <rPh sb="16" eb="17">
      <t>フク</t>
    </rPh>
    <phoneticPr fontId="1"/>
  </si>
  <si>
    <t>　　2 援護法は進達実績である。</t>
    <rPh sb="4" eb="7">
      <t>エンゴホウ</t>
    </rPh>
    <rPh sb="8" eb="10">
      <t>シンタツ</t>
    </rPh>
    <rPh sb="10" eb="12">
      <t>ジッセキ</t>
    </rPh>
    <phoneticPr fontId="1"/>
  </si>
  <si>
    <t>２４－１３ 軍歴調査・証明交付実績 （平成28～令和2年度）</t>
    <rPh sb="6" eb="8">
      <t>グンレキ</t>
    </rPh>
    <rPh sb="8" eb="10">
      <t>チョウサ</t>
    </rPh>
    <rPh sb="11" eb="13">
      <t>ショウメイ</t>
    </rPh>
    <rPh sb="13" eb="15">
      <t>コウフ</t>
    </rPh>
    <rPh sb="15" eb="17">
      <t>ジッセキ</t>
    </rPh>
    <rPh sb="19" eb="21">
      <t>ヘイセイ</t>
    </rPh>
    <rPh sb="24" eb="26">
      <t>レイワ</t>
    </rPh>
    <rPh sb="27" eb="29">
      <t>ネンド</t>
    </rPh>
    <phoneticPr fontId="1"/>
  </si>
  <si>
    <t>年　　度</t>
    <rPh sb="0" eb="1">
      <t>トシ</t>
    </rPh>
    <rPh sb="3" eb="4">
      <t>タビ</t>
    </rPh>
    <phoneticPr fontId="1"/>
  </si>
  <si>
    <t>履歴書交付</t>
    <rPh sb="0" eb="3">
      <t>リレキショ</t>
    </rPh>
    <rPh sb="3" eb="5">
      <t>コウフ</t>
    </rPh>
    <phoneticPr fontId="1"/>
  </si>
  <si>
    <t>兵籍謄本交付</t>
    <rPh sb="0" eb="2">
      <t>ヘイセキ</t>
    </rPh>
    <rPh sb="2" eb="4">
      <t>トウホン</t>
    </rPh>
    <rPh sb="4" eb="6">
      <t>コウフ</t>
    </rPh>
    <phoneticPr fontId="1"/>
  </si>
  <si>
    <t>平成28年度</t>
    <rPh sb="0" eb="2">
      <t>ヘイセイ</t>
    </rPh>
    <rPh sb="4" eb="5">
      <t>ネン</t>
    </rPh>
    <rPh sb="5" eb="6">
      <t>ド</t>
    </rPh>
    <phoneticPr fontId="1"/>
  </si>
  <si>
    <t>２４－１４ 産業別労働者災害補償費支払状況 （令和2年度）</t>
    <rPh sb="6" eb="9">
      <t>サンギョウベツ</t>
    </rPh>
    <rPh sb="9" eb="12">
      <t>ロウドウシャ</t>
    </rPh>
    <rPh sb="12" eb="17">
      <t>サイガイホショウヒ</t>
    </rPh>
    <rPh sb="17" eb="19">
      <t>シハライ</t>
    </rPh>
    <rPh sb="19" eb="21">
      <t>ジョウキョウ</t>
    </rPh>
    <rPh sb="23" eb="25">
      <t>レイワ</t>
    </rPh>
    <rPh sb="26" eb="28">
      <t>ネンド</t>
    </rPh>
    <rPh sb="27" eb="28">
      <t>ド</t>
    </rPh>
    <phoneticPr fontId="1"/>
  </si>
  <si>
    <t>産業別</t>
    <rPh sb="0" eb="3">
      <t>サンギョウベツ</t>
    </rPh>
    <phoneticPr fontId="1"/>
  </si>
  <si>
    <t>適用状況</t>
    <rPh sb="0" eb="2">
      <t>テキヨウ</t>
    </rPh>
    <rPh sb="2" eb="4">
      <t>ジョウキョウ</t>
    </rPh>
    <phoneticPr fontId="1"/>
  </si>
  <si>
    <t>保険料</t>
    <rPh sb="0" eb="3">
      <t>ホケンリョウ</t>
    </rPh>
    <phoneticPr fontId="1"/>
  </si>
  <si>
    <t>保険給付</t>
    <rPh sb="0" eb="4">
      <t>ホケンキュウフ</t>
    </rPh>
    <phoneticPr fontId="1"/>
  </si>
  <si>
    <t>療養(補償)給付</t>
    <rPh sb="0" eb="2">
      <t>リョウヨウ</t>
    </rPh>
    <rPh sb="3" eb="5">
      <t>ホショウ</t>
    </rPh>
    <rPh sb="6" eb="8">
      <t>キュウフ</t>
    </rPh>
    <phoneticPr fontId="1"/>
  </si>
  <si>
    <t>休業(補償)給付</t>
    <rPh sb="0" eb="2">
      <t>キュウギョウ</t>
    </rPh>
    <rPh sb="3" eb="5">
      <t>ホショウ</t>
    </rPh>
    <rPh sb="6" eb="8">
      <t>キュウフ</t>
    </rPh>
    <phoneticPr fontId="1"/>
  </si>
  <si>
    <t>障害(補償)給付</t>
    <rPh sb="0" eb="2">
      <t>ショウガイ</t>
    </rPh>
    <rPh sb="3" eb="5">
      <t>ホショウ</t>
    </rPh>
    <rPh sb="6" eb="8">
      <t>キュウフ</t>
    </rPh>
    <phoneticPr fontId="1"/>
  </si>
  <si>
    <t>遺族(補償)給付</t>
    <rPh sb="0" eb="2">
      <t>イゾク</t>
    </rPh>
    <rPh sb="3" eb="5">
      <t>ホショウ</t>
    </rPh>
    <rPh sb="6" eb="8">
      <t>キュウフ</t>
    </rPh>
    <phoneticPr fontId="1"/>
  </si>
  <si>
    <t>葬祭料(給付)</t>
    <rPh sb="0" eb="2">
      <t>ソウサイ</t>
    </rPh>
    <rPh sb="2" eb="3">
      <t>リョウ</t>
    </rPh>
    <rPh sb="4" eb="6">
      <t>キュウフ</t>
    </rPh>
    <phoneticPr fontId="1"/>
  </si>
  <si>
    <t>介護（補償）給付</t>
    <rPh sb="0" eb="2">
      <t>カイゴ</t>
    </rPh>
    <rPh sb="3" eb="5">
      <t>ホショウ</t>
    </rPh>
    <rPh sb="6" eb="8">
      <t>キュウフ</t>
    </rPh>
    <phoneticPr fontId="1"/>
  </si>
  <si>
    <t>年金給付等</t>
    <rPh sb="0" eb="2">
      <t>ネンキン</t>
    </rPh>
    <rPh sb="2" eb="5">
      <t>キュウフトウ</t>
    </rPh>
    <phoneticPr fontId="1"/>
  </si>
  <si>
    <t>事業場数</t>
    <rPh sb="0" eb="2">
      <t>ジギョウ</t>
    </rPh>
    <rPh sb="2" eb="3">
      <t>バ</t>
    </rPh>
    <rPh sb="3" eb="4">
      <t>カズ</t>
    </rPh>
    <phoneticPr fontId="1"/>
  </si>
  <si>
    <t>労働者数</t>
    <rPh sb="0" eb="3">
      <t>ロウドウシャ</t>
    </rPh>
    <rPh sb="3" eb="4">
      <t>カズ</t>
    </rPh>
    <phoneticPr fontId="1"/>
  </si>
  <si>
    <t>徴収決定額</t>
    <rPh sb="0" eb="2">
      <t>チョウシュウ</t>
    </rPh>
    <rPh sb="2" eb="4">
      <t>ケッテイ</t>
    </rPh>
    <rPh sb="4" eb="5">
      <t>ガク</t>
    </rPh>
    <phoneticPr fontId="1"/>
  </si>
  <si>
    <t>収納額</t>
    <rPh sb="0" eb="2">
      <t>シュウノウ</t>
    </rPh>
    <rPh sb="2" eb="3">
      <t>ガク</t>
    </rPh>
    <phoneticPr fontId="1"/>
  </si>
  <si>
    <t>千円</t>
    <rPh sb="0" eb="1">
      <t>セン</t>
    </rPh>
    <rPh sb="1" eb="2">
      <t>エン</t>
    </rPh>
    <phoneticPr fontId="1"/>
  </si>
  <si>
    <t>令和元年度</t>
    <rPh sb="0" eb="2">
      <t>レイワ</t>
    </rPh>
    <rPh sb="2" eb="4">
      <t>ガンネン</t>
    </rPh>
    <rPh sb="4" eb="5">
      <t>ド</t>
    </rPh>
    <phoneticPr fontId="1"/>
  </si>
  <si>
    <t>令和2年度</t>
    <rPh sb="0" eb="2">
      <t>レイワ</t>
    </rPh>
    <rPh sb="3" eb="5">
      <t>ネンド</t>
    </rPh>
    <rPh sb="4" eb="5">
      <t>ド</t>
    </rPh>
    <phoneticPr fontId="1"/>
  </si>
  <si>
    <t>林業</t>
    <rPh sb="0" eb="2">
      <t>リンギョウ</t>
    </rPh>
    <phoneticPr fontId="1"/>
  </si>
  <si>
    <t>木材伐出業</t>
    <rPh sb="0" eb="2">
      <t>モクザイ</t>
    </rPh>
    <rPh sb="2" eb="3">
      <t>バッサイ</t>
    </rPh>
    <rPh sb="3" eb="4">
      <t>デ</t>
    </rPh>
    <rPh sb="4" eb="5">
      <t>ギョウ</t>
    </rPh>
    <phoneticPr fontId="1"/>
  </si>
  <si>
    <t>その他の林業</t>
    <rPh sb="0" eb="3">
      <t>ソノタ</t>
    </rPh>
    <rPh sb="4" eb="6">
      <t>リンギョウ</t>
    </rPh>
    <phoneticPr fontId="1"/>
  </si>
  <si>
    <t>鉱業</t>
    <rPh sb="0" eb="2">
      <t>コウギョウ</t>
    </rPh>
    <phoneticPr fontId="1"/>
  </si>
  <si>
    <t>金属又は非金属鉱業</t>
    <rPh sb="0" eb="2">
      <t>キンゾク</t>
    </rPh>
    <rPh sb="2" eb="3">
      <t>マタ</t>
    </rPh>
    <rPh sb="4" eb="7">
      <t>ヒキンゾク</t>
    </rPh>
    <rPh sb="7" eb="9">
      <t>コウギョウ</t>
    </rPh>
    <phoneticPr fontId="1"/>
  </si>
  <si>
    <t>※石灰石鉱業又はドロマイト鉱業</t>
    <rPh sb="1" eb="4">
      <t>セッカイセキ</t>
    </rPh>
    <rPh sb="4" eb="6">
      <t>コウギョウ</t>
    </rPh>
    <rPh sb="6" eb="7">
      <t>マタ</t>
    </rPh>
    <rPh sb="13" eb="15">
      <t>コウギョウ</t>
    </rPh>
    <phoneticPr fontId="1"/>
  </si>
  <si>
    <t>原油又は天然ガス鉱業</t>
    <rPh sb="0" eb="2">
      <t>ゲンユ</t>
    </rPh>
    <rPh sb="2" eb="3">
      <t>マタ</t>
    </rPh>
    <rPh sb="4" eb="6">
      <t>テンネン</t>
    </rPh>
    <rPh sb="8" eb="10">
      <t>コウギョウ</t>
    </rPh>
    <phoneticPr fontId="1"/>
  </si>
  <si>
    <t>採石業</t>
    <rPh sb="0" eb="2">
      <t>サイセキ</t>
    </rPh>
    <rPh sb="2" eb="3">
      <t>ギョウ</t>
    </rPh>
    <phoneticPr fontId="1"/>
  </si>
  <si>
    <t>その他の鉱業</t>
    <rPh sb="0" eb="3">
      <t>ソノタ</t>
    </rPh>
    <rPh sb="4" eb="6">
      <t>コウギョウ</t>
    </rPh>
    <phoneticPr fontId="1"/>
  </si>
  <si>
    <t>石炭鉱業（※を除く）</t>
    <rPh sb="0" eb="2">
      <t>セキタン</t>
    </rPh>
    <rPh sb="2" eb="4">
      <t>コウギョウ</t>
    </rPh>
    <rPh sb="7" eb="8">
      <t>ノゾ</t>
    </rPh>
    <phoneticPr fontId="1"/>
  </si>
  <si>
    <t>建設業</t>
    <rPh sb="0" eb="3">
      <t>ケンセツギョウ</t>
    </rPh>
    <phoneticPr fontId="1"/>
  </si>
  <si>
    <t>水力発電施設、隧道等新設事業</t>
    <rPh sb="0" eb="4">
      <t>スイリョクハツデン</t>
    </rPh>
    <rPh sb="4" eb="6">
      <t>シセツ</t>
    </rPh>
    <rPh sb="7" eb="9">
      <t>ズイドウ</t>
    </rPh>
    <rPh sb="9" eb="10">
      <t>トウ</t>
    </rPh>
    <rPh sb="10" eb="12">
      <t>シンセツ</t>
    </rPh>
    <rPh sb="12" eb="14">
      <t>ジギョウ</t>
    </rPh>
    <phoneticPr fontId="1"/>
  </si>
  <si>
    <t>道路新設事業</t>
    <rPh sb="0" eb="2">
      <t>ドウロ</t>
    </rPh>
    <rPh sb="2" eb="4">
      <t>シンセツ</t>
    </rPh>
    <rPh sb="4" eb="6">
      <t>ジギョウ</t>
    </rPh>
    <phoneticPr fontId="1"/>
  </si>
  <si>
    <t>舗装工事業</t>
    <rPh sb="0" eb="2">
      <t>ホソウ</t>
    </rPh>
    <rPh sb="2" eb="4">
      <t>コウジ</t>
    </rPh>
    <rPh sb="4" eb="5">
      <t>ギョウ</t>
    </rPh>
    <phoneticPr fontId="1"/>
  </si>
  <si>
    <t>鉄道又は軌道新設事業</t>
    <rPh sb="0" eb="2">
      <t>テツドウ</t>
    </rPh>
    <rPh sb="2" eb="3">
      <t>マタ</t>
    </rPh>
    <rPh sb="4" eb="6">
      <t>キドウ</t>
    </rPh>
    <rPh sb="6" eb="8">
      <t>シンセツ</t>
    </rPh>
    <rPh sb="8" eb="10">
      <t>ジギョウ</t>
    </rPh>
    <phoneticPr fontId="1"/>
  </si>
  <si>
    <t>建築事業</t>
    <rPh sb="0" eb="4">
      <t>ケンチクジギョウ</t>
    </rPh>
    <phoneticPr fontId="1"/>
  </si>
  <si>
    <t>既設建築物設備工事業</t>
    <rPh sb="0" eb="1">
      <t>キゾン</t>
    </rPh>
    <rPh sb="1" eb="2">
      <t>セツ</t>
    </rPh>
    <rPh sb="2" eb="5">
      <t>ケンチクブツ</t>
    </rPh>
    <rPh sb="5" eb="7">
      <t>セツビ</t>
    </rPh>
    <rPh sb="7" eb="9">
      <t>コウジ</t>
    </rPh>
    <rPh sb="9" eb="10">
      <t>ギョウ</t>
    </rPh>
    <phoneticPr fontId="1"/>
  </si>
  <si>
    <t>機械装置の組立又は据付の事業</t>
    <rPh sb="0" eb="2">
      <t>キカイ</t>
    </rPh>
    <rPh sb="2" eb="4">
      <t>ソウチ</t>
    </rPh>
    <rPh sb="5" eb="7">
      <t>クミタテ</t>
    </rPh>
    <rPh sb="7" eb="8">
      <t>マタ</t>
    </rPh>
    <rPh sb="9" eb="10">
      <t>ス</t>
    </rPh>
    <rPh sb="10" eb="11">
      <t>ツ</t>
    </rPh>
    <rPh sb="12" eb="14">
      <t>ジギョウ</t>
    </rPh>
    <phoneticPr fontId="1"/>
  </si>
  <si>
    <t>その他の建設事業</t>
    <rPh sb="0" eb="3">
      <t>ソノタ</t>
    </rPh>
    <rPh sb="4" eb="6">
      <t>ケンセツ</t>
    </rPh>
    <rPh sb="6" eb="8">
      <t>ジギョウ</t>
    </rPh>
    <phoneticPr fontId="1"/>
  </si>
  <si>
    <t>製造業</t>
    <rPh sb="0" eb="3">
      <t>セイゾウギョウ</t>
    </rPh>
    <phoneticPr fontId="1"/>
  </si>
  <si>
    <t>食料品製造業</t>
    <rPh sb="0" eb="3">
      <t>ショクリョウヒン</t>
    </rPh>
    <rPh sb="3" eb="6">
      <t>セイゾウギョウ</t>
    </rPh>
    <phoneticPr fontId="1"/>
  </si>
  <si>
    <t>たばこ等製造業</t>
    <rPh sb="3" eb="4">
      <t>トウ</t>
    </rPh>
    <rPh sb="4" eb="7">
      <t>セイゾウギョウ</t>
    </rPh>
    <phoneticPr fontId="1"/>
  </si>
  <si>
    <t>繊維工業又は繊維製品製造業</t>
    <rPh sb="0" eb="4">
      <t>センイコウギョウ</t>
    </rPh>
    <rPh sb="4" eb="5">
      <t>マタ</t>
    </rPh>
    <rPh sb="6" eb="10">
      <t>センイセイヒン</t>
    </rPh>
    <rPh sb="10" eb="13">
      <t>セイゾウギョウ</t>
    </rPh>
    <phoneticPr fontId="1"/>
  </si>
  <si>
    <t>木材又は木製品製造業</t>
    <rPh sb="0" eb="2">
      <t>モクザイ</t>
    </rPh>
    <rPh sb="2" eb="3">
      <t>マタ</t>
    </rPh>
    <rPh sb="4" eb="7">
      <t>モクセイヒン</t>
    </rPh>
    <rPh sb="7" eb="10">
      <t>セイゾウギョウ</t>
    </rPh>
    <phoneticPr fontId="1"/>
  </si>
  <si>
    <t>パルプ又は紙製造業</t>
    <rPh sb="3" eb="4">
      <t>マタ</t>
    </rPh>
    <rPh sb="5" eb="6">
      <t>カミ</t>
    </rPh>
    <rPh sb="6" eb="9">
      <t>セイゾウギョウ</t>
    </rPh>
    <phoneticPr fontId="1"/>
  </si>
  <si>
    <t>印刷又は製本業</t>
    <rPh sb="0" eb="2">
      <t>インサツ</t>
    </rPh>
    <rPh sb="2" eb="3">
      <t>マタ</t>
    </rPh>
    <rPh sb="4" eb="6">
      <t>セイホン</t>
    </rPh>
    <rPh sb="6" eb="7">
      <t>ギョウ</t>
    </rPh>
    <phoneticPr fontId="1"/>
  </si>
  <si>
    <t>化学工業</t>
    <rPh sb="0" eb="4">
      <t>カガクコウギョウ</t>
    </rPh>
    <phoneticPr fontId="1"/>
  </si>
  <si>
    <t>ガラス又はセメント製造業</t>
    <rPh sb="3" eb="4">
      <t>マタ</t>
    </rPh>
    <rPh sb="9" eb="12">
      <t>セイゾウギョウ</t>
    </rPh>
    <phoneticPr fontId="1"/>
  </si>
  <si>
    <t>コンクリート製造業</t>
    <rPh sb="6" eb="9">
      <t>セイゾウギョウ</t>
    </rPh>
    <phoneticPr fontId="1"/>
  </si>
  <si>
    <t>陶磁器製品製造業</t>
    <rPh sb="0" eb="3">
      <t>トウジキ</t>
    </rPh>
    <rPh sb="3" eb="5">
      <t>セイヒン</t>
    </rPh>
    <rPh sb="5" eb="8">
      <t>セイゾウギョウ</t>
    </rPh>
    <phoneticPr fontId="1"/>
  </si>
  <si>
    <t>その他の窯業又は土石製品製造業</t>
    <rPh sb="0" eb="3">
      <t>ソノタ</t>
    </rPh>
    <rPh sb="4" eb="6">
      <t>ヨウギョウ</t>
    </rPh>
    <rPh sb="6" eb="7">
      <t>マタ</t>
    </rPh>
    <rPh sb="8" eb="10">
      <t>ドセキ</t>
    </rPh>
    <rPh sb="10" eb="12">
      <t>セイヒン</t>
    </rPh>
    <rPh sb="12" eb="15">
      <t>セイゾウギョウ</t>
    </rPh>
    <phoneticPr fontId="1"/>
  </si>
  <si>
    <t>金属精錬業</t>
    <rPh sb="0" eb="2">
      <t>キンゾク</t>
    </rPh>
    <rPh sb="2" eb="4">
      <t>セイレン</t>
    </rPh>
    <rPh sb="4" eb="5">
      <t>ギョウ</t>
    </rPh>
    <phoneticPr fontId="1"/>
  </si>
  <si>
    <t>非鉄金属精錬業</t>
    <rPh sb="0" eb="4">
      <t>ヒテツキンゾク</t>
    </rPh>
    <rPh sb="4" eb="7">
      <t>セイレンギョウ</t>
    </rPh>
    <phoneticPr fontId="1"/>
  </si>
  <si>
    <t>金属材料品製造業</t>
    <rPh sb="0" eb="2">
      <t>キンゾク</t>
    </rPh>
    <rPh sb="2" eb="4">
      <t>ザイリョウ</t>
    </rPh>
    <rPh sb="4" eb="5">
      <t>シナ</t>
    </rPh>
    <rPh sb="5" eb="8">
      <t>セイゾウギョウ</t>
    </rPh>
    <phoneticPr fontId="1"/>
  </si>
  <si>
    <t>鋳物業</t>
    <rPh sb="0" eb="1">
      <t>チュウゾウ</t>
    </rPh>
    <rPh sb="1" eb="2">
      <t>モノ</t>
    </rPh>
    <rPh sb="2" eb="3">
      <t>ギョウ</t>
    </rPh>
    <phoneticPr fontId="1"/>
  </si>
  <si>
    <t>金属製品製造業又は金属加工業</t>
    <rPh sb="0" eb="2">
      <t>キンゾクセイヒン</t>
    </rPh>
    <rPh sb="2" eb="4">
      <t>セイヒン</t>
    </rPh>
    <rPh sb="4" eb="7">
      <t>セイゾウギョウ</t>
    </rPh>
    <rPh sb="7" eb="8">
      <t>マタ</t>
    </rPh>
    <rPh sb="9" eb="11">
      <t>キンゾク</t>
    </rPh>
    <rPh sb="11" eb="14">
      <t>カコウギョウ</t>
    </rPh>
    <phoneticPr fontId="1"/>
  </si>
  <si>
    <t>洋食器･刃物･手工具又は一般金物製造業</t>
    <rPh sb="0" eb="3">
      <t>ヨウショッキ</t>
    </rPh>
    <rPh sb="4" eb="6">
      <t>ハモノ</t>
    </rPh>
    <rPh sb="7" eb="8">
      <t>シュ</t>
    </rPh>
    <rPh sb="8" eb="10">
      <t>コウグ</t>
    </rPh>
    <rPh sb="10" eb="11">
      <t>マタ</t>
    </rPh>
    <rPh sb="12" eb="14">
      <t>イッパン</t>
    </rPh>
    <rPh sb="14" eb="16">
      <t>カナモノ</t>
    </rPh>
    <rPh sb="16" eb="19">
      <t>セイゾウギョウ</t>
    </rPh>
    <phoneticPr fontId="1"/>
  </si>
  <si>
    <t>鍍金業</t>
    <rPh sb="0" eb="2">
      <t>メッキ</t>
    </rPh>
    <rPh sb="2" eb="3">
      <t>ギョウ</t>
    </rPh>
    <phoneticPr fontId="1"/>
  </si>
  <si>
    <t>機械器具製造業</t>
    <rPh sb="0" eb="2">
      <t>キカイ</t>
    </rPh>
    <rPh sb="2" eb="4">
      <t>キグ</t>
    </rPh>
    <rPh sb="4" eb="7">
      <t>セイゾウギョウ</t>
    </rPh>
    <phoneticPr fontId="1"/>
  </si>
  <si>
    <t>電気機械器具製造業</t>
    <rPh sb="0" eb="2">
      <t>デンキ</t>
    </rPh>
    <rPh sb="2" eb="9">
      <t>キカイキグセイゾウギョウ</t>
    </rPh>
    <phoneticPr fontId="1"/>
  </si>
  <si>
    <t>輸送用機械器具製造業</t>
    <rPh sb="0" eb="2">
      <t>ユソウ</t>
    </rPh>
    <rPh sb="2" eb="3">
      <t>ヨウ</t>
    </rPh>
    <rPh sb="3" eb="5">
      <t>キカイ</t>
    </rPh>
    <rPh sb="5" eb="7">
      <t>キグ</t>
    </rPh>
    <rPh sb="7" eb="10">
      <t>セイゾウギョウ</t>
    </rPh>
    <phoneticPr fontId="1"/>
  </si>
  <si>
    <t>船舶製造又は修理業</t>
    <rPh sb="0" eb="2">
      <t>センパク</t>
    </rPh>
    <rPh sb="2" eb="4">
      <t>セイゾウ</t>
    </rPh>
    <rPh sb="4" eb="5">
      <t>マタ</t>
    </rPh>
    <rPh sb="6" eb="8">
      <t>シュウリ</t>
    </rPh>
    <rPh sb="8" eb="9">
      <t>ギョウ</t>
    </rPh>
    <phoneticPr fontId="1"/>
  </si>
  <si>
    <t>計量器・光学機械・時計等製造業</t>
    <rPh sb="0" eb="2">
      <t>ケイリョウキ</t>
    </rPh>
    <rPh sb="2" eb="3">
      <t>ウツワ</t>
    </rPh>
    <rPh sb="4" eb="6">
      <t>コウガク</t>
    </rPh>
    <rPh sb="6" eb="8">
      <t>キカイ</t>
    </rPh>
    <rPh sb="9" eb="12">
      <t>トケイトウ</t>
    </rPh>
    <rPh sb="12" eb="15">
      <t>セイゾウギョウ</t>
    </rPh>
    <phoneticPr fontId="1"/>
  </si>
  <si>
    <t>貴金属製品･装身具･皮革製品製造業</t>
    <rPh sb="0" eb="3">
      <t>キキンゾク</t>
    </rPh>
    <rPh sb="3" eb="5">
      <t>セイヒン</t>
    </rPh>
    <rPh sb="6" eb="9">
      <t>ソウシング</t>
    </rPh>
    <rPh sb="10" eb="12">
      <t>ヒカク</t>
    </rPh>
    <rPh sb="12" eb="14">
      <t>セイヒン</t>
    </rPh>
    <rPh sb="14" eb="17">
      <t>セイゾウギョウ</t>
    </rPh>
    <phoneticPr fontId="1"/>
  </si>
  <si>
    <t>その他の製造業</t>
    <rPh sb="0" eb="3">
      <t>ソノタ</t>
    </rPh>
    <rPh sb="4" eb="7">
      <t>セイゾウギョウ</t>
    </rPh>
    <phoneticPr fontId="1"/>
  </si>
  <si>
    <t>運輸業</t>
    <rPh sb="0" eb="2">
      <t>ウンユ</t>
    </rPh>
    <rPh sb="2" eb="3">
      <t>ギョウ</t>
    </rPh>
    <phoneticPr fontId="1"/>
  </si>
  <si>
    <t>交通運輸事業</t>
    <rPh sb="0" eb="2">
      <t>コウツウ</t>
    </rPh>
    <rPh sb="2" eb="4">
      <t>ウンユ</t>
    </rPh>
    <rPh sb="4" eb="6">
      <t>ジギョウ</t>
    </rPh>
    <phoneticPr fontId="1"/>
  </si>
  <si>
    <t>貨物取扱事業</t>
    <rPh sb="0" eb="2">
      <t>カモツ</t>
    </rPh>
    <rPh sb="2" eb="4">
      <t>トリアツカイ</t>
    </rPh>
    <rPh sb="4" eb="6">
      <t>ジギョウ</t>
    </rPh>
    <phoneticPr fontId="1"/>
  </si>
  <si>
    <t>港湾貨物取扱事業</t>
    <rPh sb="0" eb="2">
      <t>コウワン</t>
    </rPh>
    <rPh sb="2" eb="4">
      <t>カモツ</t>
    </rPh>
    <rPh sb="4" eb="5">
      <t>ト</t>
    </rPh>
    <rPh sb="5" eb="6">
      <t>アツカ</t>
    </rPh>
    <rPh sb="6" eb="8">
      <t>ジギョウ</t>
    </rPh>
    <phoneticPr fontId="1"/>
  </si>
  <si>
    <t>電気・ガス・水道又は熱供給の事業</t>
    <rPh sb="0" eb="2">
      <t>デンキ</t>
    </rPh>
    <rPh sb="6" eb="8">
      <t>スイドウ</t>
    </rPh>
    <rPh sb="8" eb="9">
      <t>マタ</t>
    </rPh>
    <rPh sb="10" eb="11">
      <t>ネツ</t>
    </rPh>
    <rPh sb="11" eb="13">
      <t>キョウキュウ</t>
    </rPh>
    <rPh sb="14" eb="16">
      <t>ジギョウ</t>
    </rPh>
    <phoneticPr fontId="1"/>
  </si>
  <si>
    <t>その他の事業</t>
    <rPh sb="0" eb="3">
      <t>ソノタ</t>
    </rPh>
    <rPh sb="4" eb="6">
      <t>ジギョウ</t>
    </rPh>
    <phoneticPr fontId="1"/>
  </si>
  <si>
    <t>農業又は海面漁業以外の漁業</t>
    <rPh sb="0" eb="2">
      <t>ノウギョウ</t>
    </rPh>
    <rPh sb="2" eb="3">
      <t>マタ</t>
    </rPh>
    <rPh sb="4" eb="6">
      <t>カイメン</t>
    </rPh>
    <rPh sb="6" eb="8">
      <t>ギョギョウ</t>
    </rPh>
    <rPh sb="8" eb="10">
      <t>イガイ</t>
    </rPh>
    <rPh sb="11" eb="13">
      <t>ギョギョウ</t>
    </rPh>
    <phoneticPr fontId="1"/>
  </si>
  <si>
    <t>清掃・火葬又は屠畜の事業</t>
    <rPh sb="0" eb="2">
      <t>セイソウ</t>
    </rPh>
    <rPh sb="3" eb="5">
      <t>カソウ</t>
    </rPh>
    <rPh sb="5" eb="6">
      <t>マタ</t>
    </rPh>
    <rPh sb="7" eb="8">
      <t>ト</t>
    </rPh>
    <rPh sb="8" eb="9">
      <t>チクサン</t>
    </rPh>
    <rPh sb="10" eb="12">
      <t>ジギョウ</t>
    </rPh>
    <phoneticPr fontId="1"/>
  </si>
  <si>
    <t>ビルメンテナンス業</t>
    <rPh sb="8" eb="9">
      <t>ギョウ</t>
    </rPh>
    <phoneticPr fontId="1"/>
  </si>
  <si>
    <t>倉庫業･警備業･消毒又は害虫駆除の事業又はｺﾞﾙﾌ場の事業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rPh sb="19" eb="20">
      <t>マタ</t>
    </rPh>
    <rPh sb="25" eb="26">
      <t>ジョウ</t>
    </rPh>
    <rPh sb="27" eb="29">
      <t>ジギョウ</t>
    </rPh>
    <phoneticPr fontId="1"/>
  </si>
  <si>
    <t>通信業、放送業、新聞業又は出版業</t>
    <rPh sb="0" eb="3">
      <t>ツウシンギョウ</t>
    </rPh>
    <rPh sb="4" eb="6">
      <t>ホウソウ</t>
    </rPh>
    <rPh sb="6" eb="7">
      <t>ギョウ</t>
    </rPh>
    <rPh sb="8" eb="10">
      <t>シンブン</t>
    </rPh>
    <rPh sb="10" eb="11">
      <t>ギョウ</t>
    </rPh>
    <rPh sb="11" eb="12">
      <t>マタ</t>
    </rPh>
    <rPh sb="13" eb="16">
      <t>シュッパンギョウ</t>
    </rPh>
    <phoneticPr fontId="1"/>
  </si>
  <si>
    <t>卸売業、小売業、飲食店又は不動産業</t>
    <rPh sb="0" eb="2">
      <t>オロシウリ</t>
    </rPh>
    <rPh sb="2" eb="3">
      <t>ギョウ</t>
    </rPh>
    <rPh sb="4" eb="7">
      <t>コウリギョウ</t>
    </rPh>
    <rPh sb="8" eb="10">
      <t>インショク</t>
    </rPh>
    <rPh sb="10" eb="11">
      <t>テン</t>
    </rPh>
    <rPh sb="11" eb="12">
      <t>マタ</t>
    </rPh>
    <rPh sb="13" eb="16">
      <t>フドウサン</t>
    </rPh>
    <rPh sb="16" eb="17">
      <t>ギョウ</t>
    </rPh>
    <phoneticPr fontId="1"/>
  </si>
  <si>
    <t>金融業、保険業又は不動産業</t>
    <rPh sb="0" eb="3">
      <t>キンユウギョウ</t>
    </rPh>
    <rPh sb="4" eb="7">
      <t>ホケンギョウ</t>
    </rPh>
    <rPh sb="7" eb="8">
      <t>マタ</t>
    </rPh>
    <rPh sb="9" eb="12">
      <t>フドウサン</t>
    </rPh>
    <rPh sb="12" eb="13">
      <t>ギョウ</t>
    </rPh>
    <phoneticPr fontId="1"/>
  </si>
  <si>
    <t>一般失業対策事業</t>
    <rPh sb="0" eb="2">
      <t>イッパン</t>
    </rPh>
    <rPh sb="2" eb="6">
      <t>シツギョウタイサク</t>
    </rPh>
    <rPh sb="6" eb="8">
      <t>ジギョウ</t>
    </rPh>
    <phoneticPr fontId="1"/>
  </si>
  <si>
    <t>その他の各種事業</t>
    <rPh sb="0" eb="3">
      <t>ソノタ</t>
    </rPh>
    <rPh sb="4" eb="6">
      <t>カクシュ</t>
    </rPh>
    <rPh sb="6" eb="8">
      <t>ジギョウ</t>
    </rPh>
    <phoneticPr fontId="1"/>
  </si>
  <si>
    <t>資料：群馬労働局</t>
    <rPh sb="0" eb="2">
      <t>シリョウ</t>
    </rPh>
    <rPh sb="3" eb="5">
      <t>グンマ</t>
    </rPh>
    <rPh sb="5" eb="7">
      <t>ロウドウ</t>
    </rPh>
    <rPh sb="7" eb="8">
      <t>キジュンキョク</t>
    </rPh>
    <phoneticPr fontId="1"/>
  </si>
  <si>
    <t>注）1 通勤災害を含む。</t>
    <rPh sb="0" eb="1">
      <t>チュウ</t>
    </rPh>
    <rPh sb="4" eb="8">
      <t>ツウキンサイガイ</t>
    </rPh>
    <rPh sb="9" eb="10">
      <t>フク</t>
    </rPh>
    <phoneticPr fontId="1"/>
  </si>
  <si>
    <t xml:space="preserve">    2 事務組合委託事業場数を含む。</t>
    <rPh sb="6" eb="8">
      <t>ジム</t>
    </rPh>
    <rPh sb="8" eb="10">
      <t>クミアイ</t>
    </rPh>
    <rPh sb="10" eb="12">
      <t>イタク</t>
    </rPh>
    <rPh sb="12" eb="14">
      <t>ジギョウ</t>
    </rPh>
    <rPh sb="14" eb="16">
      <t>バカズ</t>
    </rPh>
    <rPh sb="17" eb="18">
      <t>フク</t>
    </rPh>
    <phoneticPr fontId="1"/>
  </si>
  <si>
    <t xml:space="preserve">    3 総数は、単位未満を四捨五入したため、内訳を積み上げても計と一致しない場合がある。</t>
    <rPh sb="6" eb="8">
      <t>ソウスウ</t>
    </rPh>
    <rPh sb="10" eb="12">
      <t>タンイ</t>
    </rPh>
    <rPh sb="12" eb="14">
      <t>ミマン</t>
    </rPh>
    <rPh sb="15" eb="19">
      <t>シシャゴニュウ</t>
    </rPh>
    <rPh sb="24" eb="26">
      <t>ウチワケ</t>
    </rPh>
    <rPh sb="27" eb="28">
      <t>ツ</t>
    </rPh>
    <rPh sb="29" eb="30">
      <t>ア</t>
    </rPh>
    <rPh sb="33" eb="34">
      <t>ケイ</t>
    </rPh>
    <rPh sb="35" eb="37">
      <t>イッチ</t>
    </rPh>
    <rPh sb="40" eb="4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</si>
</sst>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1" formatCode="_ * #,##0_ ;_ * \-#,##0_ ;_ * &quot;-&quot;_ ;_ @_ "/>
    <numFmt numFmtId="176" formatCode="#,##0_ "/>
    <numFmt numFmtId="177" formatCode="#,##0_);[Red]\(#,##0\)"/>
    <numFmt numFmtId="178" formatCode="#,##0.0_);[Red]\(#,##0.0\)"/>
    <numFmt numFmtId="179" formatCode="#,##0.00_);[Red]\(#,##0.00\)"/>
    <numFmt numFmtId="180" formatCode="#,##0;\-#,##0;&quot;-&quot;;@"/>
    <numFmt numFmtId="181" formatCode="0_ "/>
    <numFmt numFmtId="182" formatCode="0.00_);[Red]\(0.00\)"/>
    <numFmt numFmtId="183" formatCode="#,##0;&quot;△ &quot;#,##0"/>
    <numFmt numFmtId="184" formatCode="#,##0;[Red]#,##0"/>
    <numFmt numFmtId="185" formatCode="#,##0,"/>
    <numFmt numFmtId="186" formatCode="00"/>
    <numFmt numFmtId="187" formatCode="#,##0_ ;[Red]\-#,##0\ "/>
  </numFmts>
  <fonts count="25">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2"/>
      <name val="ＭＳ 明朝"/>
      <family val="1"/>
      <charset val="128"/>
    </font>
    <font>
      <sz val="8"/>
      <name val="ＭＳ Ｐゴシック"/>
      <family val="3"/>
      <charset val="128"/>
    </font>
    <font>
      <b/>
      <sz val="10"/>
      <name val="ＭＳ 明朝"/>
      <family val="1"/>
      <charset val="128"/>
    </font>
    <font>
      <b/>
      <sz val="10"/>
      <color rgb="FFFF0000"/>
      <name val="ＭＳ 明朝"/>
      <family val="1"/>
      <charset val="128"/>
    </font>
    <font>
      <sz val="11"/>
      <name val="ＭＳ Ｐゴシック"/>
      <family val="3"/>
      <charset val="128"/>
    </font>
    <font>
      <sz val="10"/>
      <color rgb="FFFF0000"/>
      <name val="ＭＳ 明朝"/>
      <family val="1"/>
      <charset val="128"/>
    </font>
    <font>
      <sz val="10"/>
      <color theme="1"/>
      <name val="ＭＳ 明朝"/>
      <family val="1"/>
      <charset val="128"/>
    </font>
    <font>
      <sz val="8"/>
      <color indexed="10"/>
      <name val="ＭＳ 明朝"/>
      <family val="1"/>
      <charset val="128"/>
    </font>
    <font>
      <sz val="10"/>
      <color indexed="10"/>
      <name val="ＭＳ 明朝"/>
      <family val="1"/>
      <charset val="128"/>
    </font>
    <font>
      <sz val="6"/>
      <name val="ＭＳ 明朝"/>
      <family val="1"/>
      <charset val="128"/>
    </font>
    <font>
      <sz val="7"/>
      <name val="ＭＳ 明朝"/>
      <family val="1"/>
      <charset val="128"/>
    </font>
    <font>
      <sz val="8"/>
      <color rgb="FFFF0000"/>
      <name val="ＭＳ 明朝"/>
      <family val="1"/>
      <charset val="128"/>
    </font>
    <font>
      <sz val="9"/>
      <name val="ＭＳ 明朝"/>
      <family val="1"/>
      <charset val="128"/>
    </font>
    <font>
      <sz val="11"/>
      <name val="ＭＳ 明朝"/>
      <family val="1"/>
      <charset val="128"/>
    </font>
    <font>
      <sz val="11"/>
      <color rgb="FFFF0000"/>
      <name val="ＭＳ 明朝"/>
      <family val="1"/>
      <charset val="128"/>
    </font>
    <font>
      <sz val="14"/>
      <name val="ＭＳ 明朝"/>
      <family val="1"/>
      <charset val="128"/>
    </font>
    <font>
      <b/>
      <sz val="11"/>
      <name val="ＭＳ 明朝"/>
      <family val="1"/>
      <charset val="128"/>
    </font>
    <font>
      <b/>
      <sz val="10"/>
      <color theme="1"/>
      <name val="ＭＳ 明朝"/>
      <family val="1"/>
      <charset val="128"/>
    </font>
    <font>
      <b/>
      <sz val="9"/>
      <name val="ＭＳ 明朝"/>
      <family val="1"/>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9" fontId="8" fillId="0" borderId="0" applyFont="0" applyFill="0" applyBorder="0" applyAlignment="0" applyProtection="0"/>
    <xf numFmtId="38" fontId="8" fillId="0" borderId="0" applyFont="0" applyFill="0" applyBorder="0" applyAlignment="0" applyProtection="0"/>
    <xf numFmtId="37" fontId="19" fillId="0" borderId="0"/>
    <xf numFmtId="6" fontId="8" fillId="0" borderId="0" applyFont="0" applyFill="0" applyBorder="0" applyAlignment="0" applyProtection="0"/>
    <xf numFmtId="0" fontId="17" fillId="0" borderId="0"/>
    <xf numFmtId="0" fontId="17" fillId="0" borderId="0"/>
  </cellStyleXfs>
  <cellXfs count="584">
    <xf numFmtId="0" fontId="0" fillId="0" borderId="0" xfId="0"/>
    <xf numFmtId="0" fontId="2" fillId="0" borderId="0" xfId="0" applyFont="1" applyAlignment="1">
      <alignment vertical="center"/>
    </xf>
    <xf numFmtId="0" fontId="2" fillId="0" borderId="1" xfId="0" applyFont="1" applyBorder="1" applyAlignment="1">
      <alignment horizontal="right" vertical="center"/>
    </xf>
    <xf numFmtId="176" fontId="2" fillId="0" borderId="1" xfId="0" applyNumberFormat="1" applyFont="1" applyBorder="1" applyAlignment="1">
      <alignment horizontal="right" vertical="center" wrapText="1"/>
    </xf>
    <xf numFmtId="177" fontId="2" fillId="0" borderId="1" xfId="0" applyNumberFormat="1" applyFont="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2" fillId="2" borderId="1" xfId="0" applyFont="1" applyFill="1" applyBorder="1" applyAlignment="1">
      <alignment vertical="center"/>
    </xf>
    <xf numFmtId="49" fontId="2" fillId="2" borderId="1" xfId="0" applyNumberFormat="1" applyFont="1" applyFill="1" applyBorder="1" applyAlignment="1">
      <alignment horizontal="center" vertical="center"/>
    </xf>
    <xf numFmtId="0" fontId="2" fillId="3" borderId="1" xfId="0" applyFont="1" applyFill="1" applyBorder="1" applyAlignment="1">
      <alignment horizontal="distributed" vertical="center" justifyLastLine="1"/>
    </xf>
    <xf numFmtId="0" fontId="3" fillId="3" borderId="2" xfId="0" applyFont="1" applyFill="1" applyBorder="1" applyAlignment="1">
      <alignment horizontal="distributed" vertical="center" justifyLastLine="1"/>
    </xf>
    <xf numFmtId="176" fontId="2" fillId="0" borderId="0" xfId="0" applyNumberFormat="1" applyFont="1" applyAlignment="1">
      <alignment vertical="center"/>
    </xf>
    <xf numFmtId="178" fontId="2" fillId="0" borderId="3" xfId="0" applyNumberFormat="1" applyFont="1" applyBorder="1" applyAlignment="1">
      <alignment horizontal="right" vertical="center" wrapText="1"/>
    </xf>
    <xf numFmtId="179" fontId="2" fillId="0" borderId="1" xfId="0" applyNumberFormat="1" applyFont="1" applyBorder="1" applyAlignment="1">
      <alignment horizontal="right" vertical="center" wrapText="1"/>
    </xf>
    <xf numFmtId="176" fontId="6"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vertical="center"/>
    </xf>
    <xf numFmtId="0" fontId="2" fillId="3" borderId="2" xfId="0" applyFont="1" applyFill="1" applyBorder="1" applyAlignment="1">
      <alignment horizontal="distributed" vertical="center" justifyLastLine="1"/>
    </xf>
    <xf numFmtId="0" fontId="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2" fillId="3" borderId="4" xfId="0" applyFont="1" applyFill="1" applyBorder="1" applyAlignment="1">
      <alignment horizontal="distributed" vertical="center" wrapText="1"/>
    </xf>
    <xf numFmtId="0" fontId="2" fillId="3" borderId="5" xfId="0" applyFont="1" applyFill="1" applyBorder="1" applyAlignment="1">
      <alignment horizontal="distributed" vertical="center"/>
    </xf>
    <xf numFmtId="0" fontId="2" fillId="3" borderId="2" xfId="0" applyFont="1" applyFill="1" applyBorder="1" applyAlignment="1">
      <alignment horizontal="distributed" vertical="center"/>
    </xf>
    <xf numFmtId="0" fontId="3" fillId="3" borderId="4" xfId="0" applyFont="1" applyFill="1" applyBorder="1" applyAlignment="1">
      <alignment horizontal="distributed" vertical="center" wrapText="1"/>
    </xf>
    <xf numFmtId="0" fontId="5" fillId="0" borderId="5" xfId="0" applyFont="1" applyBorder="1" applyAlignment="1">
      <alignment horizontal="distributed"/>
    </xf>
    <xf numFmtId="0" fontId="5" fillId="0" borderId="2" xfId="0" applyFont="1" applyBorder="1" applyAlignment="1">
      <alignment horizontal="distributed"/>
    </xf>
    <xf numFmtId="0" fontId="2" fillId="3" borderId="6" xfId="0" applyFont="1" applyFill="1" applyBorder="1" applyAlignment="1">
      <alignment horizontal="distributed" vertical="center" justifyLastLine="1"/>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0" borderId="0" xfId="0" applyFont="1" applyAlignment="1">
      <alignment horizontal="right" vertical="center"/>
    </xf>
    <xf numFmtId="180" fontId="2" fillId="0" borderId="0" xfId="0" applyNumberFormat="1" applyFont="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1" xfId="0" applyFont="1" applyFill="1" applyBorder="1" applyAlignment="1">
      <alignment horizontal="distributed" vertical="center" wrapText="1" justifyLastLine="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49" fontId="2" fillId="2" borderId="6" xfId="0" applyNumberFormat="1" applyFont="1" applyFill="1" applyBorder="1" applyAlignment="1">
      <alignment horizontal="distributed" vertical="center"/>
    </xf>
    <xf numFmtId="49" fontId="2" fillId="2" borderId="7" xfId="0" applyNumberFormat="1" applyFont="1" applyFill="1" applyBorder="1" applyAlignment="1">
      <alignment horizontal="distributed" vertical="center"/>
    </xf>
    <xf numFmtId="49" fontId="2" fillId="2" borderId="8" xfId="0" applyNumberFormat="1" applyFont="1" applyFill="1" applyBorder="1" applyAlignment="1">
      <alignment horizontal="distributed" vertical="center"/>
    </xf>
    <xf numFmtId="0" fontId="6" fillId="0" borderId="0" xfId="0" applyFont="1" applyAlignment="1">
      <alignment horizontal="right" vertical="center"/>
    </xf>
    <xf numFmtId="49" fontId="6" fillId="2" borderId="6" xfId="0" applyNumberFormat="1" applyFont="1" applyFill="1" applyBorder="1" applyAlignment="1">
      <alignment horizontal="distributed" vertical="center"/>
    </xf>
    <xf numFmtId="49" fontId="6" fillId="2" borderId="7" xfId="0" applyNumberFormat="1" applyFont="1" applyFill="1" applyBorder="1" applyAlignment="1">
      <alignment horizontal="distributed" vertical="center"/>
    </xf>
    <xf numFmtId="49" fontId="6" fillId="2" borderId="8" xfId="0" applyNumberFormat="1" applyFont="1" applyFill="1" applyBorder="1" applyAlignment="1">
      <alignment horizontal="distributed" vertical="center"/>
    </xf>
    <xf numFmtId="176" fontId="6" fillId="0" borderId="1" xfId="0" applyNumberFormat="1" applyFont="1" applyBorder="1" applyAlignment="1">
      <alignment horizontal="right" vertical="center" wrapText="1" shrinkToFit="1"/>
    </xf>
    <xf numFmtId="9" fontId="2" fillId="0" borderId="1" xfId="1" applyNumberFormat="1" applyFont="1" applyBorder="1" applyAlignment="1">
      <alignment horizontal="right" vertical="center" wrapText="1"/>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left" vertical="center"/>
    </xf>
    <xf numFmtId="38" fontId="2" fillId="0" borderId="1" xfId="2" applyFont="1" applyBorder="1" applyAlignment="1">
      <alignment horizontal="right" vertical="center" wrapText="1"/>
    </xf>
    <xf numFmtId="38" fontId="2" fillId="0" borderId="1" xfId="2" applyNumberFormat="1" applyFont="1" applyBorder="1" applyAlignment="1">
      <alignment horizontal="right" vertical="center" wrapText="1"/>
    </xf>
    <xf numFmtId="49" fontId="2" fillId="2" borderId="6" xfId="0" applyNumberFormat="1" applyFont="1" applyFill="1" applyBorder="1" applyAlignment="1">
      <alignment horizontal="right" vertical="center"/>
    </xf>
    <xf numFmtId="49" fontId="2" fillId="2" borderId="7" xfId="0" applyNumberFormat="1" applyFont="1" applyFill="1" applyBorder="1" applyAlignment="1">
      <alignment horizontal="right" vertical="center"/>
    </xf>
    <xf numFmtId="0" fontId="2" fillId="2" borderId="7" xfId="0" applyNumberFormat="1" applyFont="1" applyFill="1" applyBorder="1" applyAlignment="1">
      <alignment horizontal="right" vertical="center"/>
    </xf>
    <xf numFmtId="49" fontId="2" fillId="2" borderId="7" xfId="0" applyNumberFormat="1" applyFont="1" applyFill="1" applyBorder="1" applyAlignment="1">
      <alignment horizontal="right" vertical="center"/>
    </xf>
    <xf numFmtId="38" fontId="2" fillId="0" borderId="0" xfId="0" applyNumberFormat="1" applyFont="1" applyAlignment="1">
      <alignment vertical="center"/>
    </xf>
    <xf numFmtId="0" fontId="9" fillId="0" borderId="0" xfId="0" applyFont="1" applyAlignment="1">
      <alignment vertical="center"/>
    </xf>
    <xf numFmtId="181" fontId="2" fillId="0" borderId="0" xfId="0" applyNumberFormat="1" applyFont="1" applyAlignment="1">
      <alignment vertical="center"/>
    </xf>
    <xf numFmtId="9" fontId="2" fillId="0" borderId="0" xfId="0" applyNumberFormat="1" applyFont="1" applyAlignment="1">
      <alignment vertical="center"/>
    </xf>
    <xf numFmtId="182" fontId="2" fillId="0" borderId="0" xfId="0" applyNumberFormat="1" applyFont="1" applyAlignment="1">
      <alignment vertical="center"/>
    </xf>
    <xf numFmtId="0" fontId="2" fillId="2" borderId="9"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0" fontId="2" fillId="3" borderId="6" xfId="0" applyFont="1" applyFill="1" applyBorder="1" applyAlignment="1">
      <alignment horizontal="center" vertical="distributed"/>
    </xf>
    <xf numFmtId="0" fontId="2" fillId="3" borderId="7" xfId="0" applyFont="1" applyFill="1" applyBorder="1" applyAlignment="1">
      <alignment horizontal="center" vertical="distributed"/>
    </xf>
    <xf numFmtId="0" fontId="2" fillId="3" borderId="8" xfId="0" applyFont="1" applyFill="1" applyBorder="1" applyAlignment="1">
      <alignment horizontal="center" vertical="distributed"/>
    </xf>
    <xf numFmtId="0" fontId="2" fillId="2" borderId="11" xfId="0" applyFont="1" applyFill="1" applyBorder="1" applyAlignment="1">
      <alignment horizontal="distributed" vertical="center" justifyLastLine="1"/>
    </xf>
    <xf numFmtId="0" fontId="2" fillId="2" borderId="0" xfId="0" applyFont="1" applyFill="1" applyBorder="1" applyAlignment="1">
      <alignment horizontal="distributed" vertical="center" justifyLastLine="1"/>
    </xf>
    <xf numFmtId="0" fontId="2" fillId="2" borderId="1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9" xfId="0" applyFont="1" applyFill="1" applyBorder="1" applyAlignment="1">
      <alignment horizontal="distributed" vertical="center" justifyLastLine="1"/>
    </xf>
    <xf numFmtId="182" fontId="2" fillId="3" borderId="4" xfId="0" applyNumberFormat="1" applyFont="1" applyFill="1" applyBorder="1" applyAlignment="1">
      <alignment horizontal="distributed" vertical="center" justifyLastLine="1"/>
    </xf>
    <xf numFmtId="0" fontId="2" fillId="2" borderId="13" xfId="0" applyFont="1" applyFill="1" applyBorder="1" applyAlignment="1">
      <alignment horizontal="distributed" vertical="center" justifyLastLine="1"/>
    </xf>
    <xf numFmtId="0" fontId="2" fillId="2" borderId="14"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0" fillId="3" borderId="2" xfId="0" applyFill="1" applyBorder="1" applyAlignment="1">
      <alignment horizontal="distributed" vertical="center" justifyLastLine="1"/>
    </xf>
    <xf numFmtId="182" fontId="2" fillId="3" borderId="2" xfId="0" applyNumberFormat="1" applyFont="1" applyFill="1" applyBorder="1" applyAlignment="1">
      <alignment horizontal="distributed" vertical="center" justifyLastLine="1"/>
    </xf>
    <xf numFmtId="182" fontId="0" fillId="3" borderId="2" xfId="0" applyNumberFormat="1" applyFill="1" applyBorder="1" applyAlignment="1">
      <alignment horizontal="distributed" vertical="center" justifyLastLine="1"/>
    </xf>
    <xf numFmtId="182" fontId="2" fillId="0" borderId="1" xfId="0" applyNumberFormat="1" applyFont="1" applyBorder="1" applyAlignment="1">
      <alignment horizontal="right" vertical="center"/>
    </xf>
    <xf numFmtId="0" fontId="2" fillId="2" borderId="1" xfId="0" applyFont="1" applyFill="1" applyBorder="1" applyAlignment="1">
      <alignment horizontal="distributed" vertical="center"/>
    </xf>
    <xf numFmtId="177" fontId="2" fillId="0" borderId="0" xfId="0" applyNumberFormat="1" applyFont="1" applyAlignment="1">
      <alignment vertical="center"/>
    </xf>
    <xf numFmtId="0" fontId="6" fillId="2" borderId="1" xfId="0" applyFont="1" applyFill="1" applyBorder="1" applyAlignment="1">
      <alignment horizontal="distributed" vertical="center"/>
    </xf>
    <xf numFmtId="177" fontId="6" fillId="0" borderId="1" xfId="0" applyNumberFormat="1" applyFont="1" applyBorder="1" applyAlignment="1">
      <alignment horizontal="right" vertical="center" wrapText="1"/>
    </xf>
    <xf numFmtId="179" fontId="6" fillId="0" borderId="1" xfId="0" applyNumberFormat="1" applyFont="1" applyBorder="1" applyAlignment="1">
      <alignment horizontal="right" vertical="center" wrapText="1"/>
    </xf>
    <xf numFmtId="177" fontId="6" fillId="0" borderId="0" xfId="0" applyNumberFormat="1" applyFont="1" applyAlignment="1">
      <alignment vertical="center"/>
    </xf>
    <xf numFmtId="0" fontId="6" fillId="2" borderId="6" xfId="0" applyFont="1" applyFill="1" applyBorder="1" applyAlignment="1">
      <alignment horizontal="distributed" vertical="center"/>
    </xf>
    <xf numFmtId="0" fontId="6" fillId="2" borderId="7" xfId="0" applyFont="1" applyFill="1" applyBorder="1" applyAlignment="1">
      <alignment horizontal="distributed" vertical="center"/>
    </xf>
    <xf numFmtId="0" fontId="6" fillId="2" borderId="8" xfId="0" applyFont="1" applyFill="1" applyBorder="1" applyAlignment="1">
      <alignment horizontal="distributed" vertical="center"/>
    </xf>
    <xf numFmtId="0" fontId="2" fillId="2" borderId="8" xfId="0" applyFont="1" applyFill="1" applyBorder="1" applyAlignment="1">
      <alignment horizontal="distributed" vertical="center"/>
    </xf>
    <xf numFmtId="182" fontId="2" fillId="0" borderId="1" xfId="0" applyNumberFormat="1" applyFont="1" applyBorder="1" applyAlignment="1">
      <alignment horizontal="right" vertical="center" wrapText="1"/>
    </xf>
    <xf numFmtId="182" fontId="2" fillId="0" borderId="1" xfId="0" applyNumberFormat="1" applyFont="1" applyBorder="1" applyAlignment="1">
      <alignment vertical="center" wrapText="1"/>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horizontal="distributed" vertical="center"/>
    </xf>
    <xf numFmtId="177" fontId="10" fillId="0" borderId="8" xfId="0" applyNumberFormat="1" applyFont="1" applyFill="1" applyBorder="1" applyAlignment="1">
      <alignment horizontal="right" vertical="center" wrapText="1"/>
    </xf>
    <xf numFmtId="182" fontId="10" fillId="0" borderId="1" xfId="0" applyNumberFormat="1" applyFont="1" applyBorder="1" applyAlignment="1">
      <alignment vertical="center" wrapText="1"/>
    </xf>
    <xf numFmtId="0" fontId="10" fillId="0" borderId="0" xfId="0" applyFont="1" applyAlignment="1">
      <alignment vertical="center"/>
    </xf>
    <xf numFmtId="177" fontId="2" fillId="0" borderId="8" xfId="0" applyNumberFormat="1" applyFont="1" applyBorder="1" applyAlignment="1">
      <alignment horizontal="right" vertical="center" wrapText="1"/>
    </xf>
    <xf numFmtId="3" fontId="2" fillId="0" borderId="5" xfId="0" applyNumberFormat="1" applyFont="1" applyBorder="1" applyAlignment="1">
      <alignment vertical="center"/>
    </xf>
    <xf numFmtId="3" fontId="2" fillId="0" borderId="0" xfId="0" applyNumberFormat="1" applyFont="1" applyAlignment="1">
      <alignment vertical="center"/>
    </xf>
    <xf numFmtId="3" fontId="2" fillId="0" borderId="1" xfId="0" applyNumberFormat="1" applyFont="1" applyBorder="1" applyAlignment="1">
      <alignment vertical="center"/>
    </xf>
    <xf numFmtId="182" fontId="2" fillId="0" borderId="1" xfId="0" applyNumberFormat="1" applyFont="1" applyFill="1" applyBorder="1" applyAlignment="1">
      <alignment horizontal="right" vertical="center" wrapText="1"/>
    </xf>
    <xf numFmtId="0" fontId="2" fillId="2" borderId="14" xfId="0" applyFont="1" applyFill="1" applyBorder="1" applyAlignment="1">
      <alignment vertical="center"/>
    </xf>
    <xf numFmtId="0" fontId="2" fillId="2" borderId="15" xfId="0" applyFont="1" applyFill="1" applyBorder="1" applyAlignment="1">
      <alignment horizontal="distributed" vertical="center"/>
    </xf>
    <xf numFmtId="0" fontId="6" fillId="2" borderId="6" xfId="0" applyFont="1" applyFill="1" applyBorder="1" applyAlignment="1">
      <alignment vertical="center"/>
    </xf>
    <xf numFmtId="0" fontId="6" fillId="2" borderId="14" xfId="0" applyFont="1" applyFill="1" applyBorder="1" applyAlignment="1">
      <alignment horizontal="distributed" vertical="center"/>
    </xf>
    <xf numFmtId="0" fontId="6" fillId="2" borderId="15" xfId="0" applyFont="1" applyFill="1" applyBorder="1" applyAlignment="1">
      <alignment horizontal="distributed" vertical="center"/>
    </xf>
    <xf numFmtId="182" fontId="6" fillId="0" borderId="1" xfId="0" applyNumberFormat="1" applyFont="1" applyBorder="1" applyAlignment="1">
      <alignment horizontal="right" vertical="center" wrapText="1"/>
    </xf>
    <xf numFmtId="177" fontId="2" fillId="0" borderId="1" xfId="0" applyNumberFormat="1" applyFont="1" applyFill="1" applyBorder="1" applyAlignment="1">
      <alignment horizontal="right" vertical="center" wrapText="1"/>
    </xf>
    <xf numFmtId="0" fontId="3" fillId="2" borderId="8" xfId="0" applyFont="1" applyFill="1" applyBorder="1" applyAlignment="1">
      <alignment horizontal="distributed" vertical="center"/>
    </xf>
    <xf numFmtId="0" fontId="11" fillId="0" borderId="0" xfId="0" applyFont="1" applyAlignment="1">
      <alignment horizontal="left" vertical="center"/>
    </xf>
    <xf numFmtId="0" fontId="11" fillId="0" borderId="0" xfId="0" applyFont="1" applyAlignment="1">
      <alignment horizontal="left" vertical="center"/>
    </xf>
    <xf numFmtId="177" fontId="12" fillId="0" borderId="0" xfId="0" applyNumberFormat="1" applyFont="1" applyAlignment="1">
      <alignment horizontal="right" vertical="center"/>
    </xf>
    <xf numFmtId="179" fontId="12" fillId="0" borderId="0" xfId="0" applyNumberFormat="1" applyFont="1" applyAlignment="1">
      <alignment horizontal="right" vertical="center"/>
    </xf>
    <xf numFmtId="179" fontId="2" fillId="0" borderId="0" xfId="0" applyNumberFormat="1" applyFont="1" applyAlignment="1">
      <alignment vertical="center"/>
    </xf>
    <xf numFmtId="0" fontId="13" fillId="2" borderId="9"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6" xfId="0" applyFont="1" applyFill="1" applyBorder="1" applyAlignment="1">
      <alignment horizontal="center" vertical="center" wrapText="1" justifyLastLine="1"/>
    </xf>
    <xf numFmtId="0" fontId="2" fillId="3" borderId="7" xfId="0" applyFont="1" applyFill="1" applyBorder="1" applyAlignment="1">
      <alignment horizontal="center" vertical="center" wrapText="1" justifyLastLine="1"/>
    </xf>
    <xf numFmtId="0" fontId="2" fillId="3" borderId="8" xfId="0" applyFont="1" applyFill="1" applyBorder="1" applyAlignment="1">
      <alignment horizontal="center" vertical="center" wrapText="1" justifyLastLine="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justifyLastLine="1"/>
    </xf>
    <xf numFmtId="0" fontId="2" fillId="3" borderId="10" xfId="0" applyFont="1" applyFill="1" applyBorder="1" applyAlignment="1">
      <alignment horizontal="center" vertical="center" justifyLastLine="1"/>
    </xf>
    <xf numFmtId="0" fontId="13" fillId="2" borderId="11" xfId="0" applyFont="1" applyFill="1" applyBorder="1" applyAlignment="1">
      <alignment horizontal="distributed" vertical="center" justifyLastLine="1"/>
    </xf>
    <xf numFmtId="0" fontId="13" fillId="2" borderId="12"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15" xfId="0" applyFont="1" applyFill="1" applyBorder="1" applyAlignment="1">
      <alignment horizontal="distributed" vertical="center" justifyLastLine="1"/>
    </xf>
    <xf numFmtId="0" fontId="2" fillId="3" borderId="6" xfId="0" applyFont="1" applyFill="1" applyBorder="1" applyAlignment="1">
      <alignment horizontal="center" vertical="center" justifyLastLine="1"/>
    </xf>
    <xf numFmtId="0" fontId="2" fillId="3" borderId="8" xfId="0" applyFont="1" applyFill="1" applyBorder="1" applyAlignment="1">
      <alignment horizontal="center" vertical="center" justifyLastLine="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justifyLastLine="1"/>
    </xf>
    <xf numFmtId="0" fontId="2" fillId="3" borderId="15" xfId="0" applyFont="1" applyFill="1" applyBorder="1" applyAlignment="1">
      <alignment horizontal="center" vertical="center" justifyLastLine="1"/>
    </xf>
    <xf numFmtId="0" fontId="13" fillId="2" borderId="13" xfId="0" applyFont="1" applyFill="1" applyBorder="1" applyAlignment="1">
      <alignment horizontal="distributed" vertical="center" justifyLastLine="1"/>
    </xf>
    <xf numFmtId="0" fontId="13" fillId="2" borderId="15" xfId="0" applyFont="1" applyFill="1" applyBorder="1" applyAlignment="1">
      <alignment horizontal="distributed" vertical="center" justifyLastLine="1"/>
    </xf>
    <xf numFmtId="41" fontId="6" fillId="0" borderId="0" xfId="0" applyNumberFormat="1" applyFont="1" applyAlignment="1">
      <alignment vertical="center" shrinkToFit="1"/>
    </xf>
    <xf numFmtId="0" fontId="2" fillId="2" borderId="9" xfId="0" applyFont="1" applyFill="1" applyBorder="1" applyAlignment="1">
      <alignment horizontal="distributed" vertical="center" shrinkToFit="1"/>
    </xf>
    <xf numFmtId="0" fontId="2" fillId="2" borderId="10" xfId="0" applyFont="1" applyFill="1" applyBorder="1" applyAlignment="1">
      <alignment horizontal="distributed" vertical="center" shrinkToFit="1"/>
    </xf>
    <xf numFmtId="41" fontId="2" fillId="0" borderId="16" xfId="0" applyNumberFormat="1" applyFont="1" applyBorder="1" applyAlignment="1">
      <alignment horizontal="right" vertical="center" wrapText="1"/>
    </xf>
    <xf numFmtId="0" fontId="6" fillId="0" borderId="0" xfId="0" applyFont="1" applyAlignment="1">
      <alignment vertical="center" shrinkToFit="1"/>
    </xf>
    <xf numFmtId="0" fontId="2" fillId="2" borderId="11" xfId="0" applyFont="1" applyFill="1" applyBorder="1" applyAlignment="1">
      <alignment horizontal="distributed" vertical="center" shrinkToFit="1"/>
    </xf>
    <xf numFmtId="0" fontId="2" fillId="2" borderId="12" xfId="0" applyFont="1" applyFill="1" applyBorder="1" applyAlignment="1">
      <alignment horizontal="distributed" vertical="center" shrinkToFit="1"/>
    </xf>
    <xf numFmtId="41" fontId="2" fillId="0" borderId="17" xfId="0" applyNumberFormat="1" applyFont="1" applyBorder="1" applyAlignment="1">
      <alignment horizontal="right" vertical="center" wrapText="1"/>
    </xf>
    <xf numFmtId="41" fontId="2" fillId="0" borderId="18" xfId="0" applyNumberFormat="1" applyFont="1" applyBorder="1" applyAlignment="1">
      <alignment horizontal="right" vertical="center" wrapText="1"/>
    </xf>
    <xf numFmtId="0" fontId="2" fillId="2" borderId="13" xfId="0" applyFont="1" applyFill="1" applyBorder="1" applyAlignment="1">
      <alignment horizontal="distributed" vertical="center" shrinkToFit="1"/>
    </xf>
    <xf numFmtId="0" fontId="2" fillId="2" borderId="15" xfId="0" applyFont="1" applyFill="1" applyBorder="1" applyAlignment="1">
      <alignment horizontal="distributed" vertical="center" shrinkToFit="1"/>
    </xf>
    <xf numFmtId="41" fontId="2" fillId="0" borderId="19" xfId="0" applyNumberFormat="1" applyFont="1" applyBorder="1" applyAlignment="1">
      <alignment horizontal="right" vertical="center" wrapText="1"/>
    </xf>
    <xf numFmtId="0" fontId="6" fillId="2" borderId="9" xfId="0" applyFont="1" applyFill="1" applyBorder="1" applyAlignment="1">
      <alignment horizontal="distributed" vertical="center" shrinkToFit="1"/>
    </xf>
    <xf numFmtId="0" fontId="6" fillId="2" borderId="10" xfId="0" applyFont="1" applyFill="1" applyBorder="1" applyAlignment="1">
      <alignment horizontal="distributed" vertical="center" shrinkToFit="1"/>
    </xf>
    <xf numFmtId="41" fontId="6" fillId="0" borderId="16" xfId="0" applyNumberFormat="1" applyFont="1" applyBorder="1" applyAlignment="1">
      <alignment horizontal="right" vertical="center" wrapText="1"/>
    </xf>
    <xf numFmtId="0" fontId="6" fillId="2" borderId="11" xfId="0" applyFont="1" applyFill="1" applyBorder="1" applyAlignment="1">
      <alignment horizontal="distributed" vertical="center" shrinkToFit="1"/>
    </xf>
    <xf numFmtId="0" fontId="6" fillId="2" borderId="12" xfId="0" applyFont="1" applyFill="1" applyBorder="1" applyAlignment="1">
      <alignment horizontal="distributed" vertical="center" shrinkToFit="1"/>
    </xf>
    <xf numFmtId="41" fontId="6" fillId="0" borderId="17" xfId="0" applyNumberFormat="1" applyFont="1" applyBorder="1" applyAlignment="1">
      <alignment horizontal="right" vertical="center" wrapText="1"/>
    </xf>
    <xf numFmtId="41" fontId="6" fillId="0" borderId="18" xfId="0" applyNumberFormat="1" applyFont="1" applyBorder="1" applyAlignment="1">
      <alignment horizontal="right" vertical="center" wrapText="1"/>
    </xf>
    <xf numFmtId="0" fontId="6" fillId="2" borderId="13" xfId="0" applyFont="1" applyFill="1" applyBorder="1" applyAlignment="1">
      <alignment horizontal="distributed" vertical="center" shrinkToFit="1"/>
    </xf>
    <xf numFmtId="0" fontId="6" fillId="2" borderId="15" xfId="0" applyFont="1" applyFill="1" applyBorder="1" applyAlignment="1">
      <alignment horizontal="distributed" vertical="center" shrinkToFit="1"/>
    </xf>
    <xf numFmtId="41" fontId="6" fillId="0" borderId="19" xfId="0" applyNumberFormat="1" applyFont="1" applyBorder="1" applyAlignment="1">
      <alignment horizontal="righ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1" fontId="2" fillId="0" borderId="4" xfId="0" applyNumberFormat="1" applyFont="1" applyFill="1" applyBorder="1" applyAlignment="1">
      <alignment horizontal="right" vertical="center" wrapText="1"/>
    </xf>
    <xf numFmtId="41" fontId="2" fillId="0" borderId="16" xfId="0" applyNumberFormat="1" applyFont="1" applyFill="1" applyBorder="1" applyAlignment="1">
      <alignment horizontal="righ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41" fontId="2" fillId="0" borderId="18" xfId="0" applyNumberFormat="1" applyFont="1" applyFill="1" applyBorder="1" applyAlignment="1">
      <alignment horizontal="righ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41" fontId="2" fillId="0" borderId="5" xfId="0" applyNumberFormat="1" applyFont="1" applyFill="1" applyBorder="1" applyAlignment="1">
      <alignment horizontal="righ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41" fontId="2" fillId="0" borderId="19" xfId="0" applyNumberFormat="1" applyFont="1" applyFill="1" applyBorder="1" applyAlignment="1">
      <alignment horizontal="right" vertical="center" wrapText="1"/>
    </xf>
    <xf numFmtId="41" fontId="6" fillId="0" borderId="19" xfId="0" applyNumberFormat="1" applyFont="1" applyFill="1" applyBorder="1" applyAlignment="1">
      <alignment horizontal="right" vertical="center" wrapText="1"/>
    </xf>
    <xf numFmtId="0" fontId="14" fillId="2" borderId="9" xfId="0" applyFont="1" applyFill="1" applyBorder="1" applyAlignment="1">
      <alignment horizontal="center" vertical="center"/>
    </xf>
    <xf numFmtId="41" fontId="2" fillId="0" borderId="18" xfId="0" quotePrefix="1" applyNumberFormat="1" applyFont="1" applyBorder="1" applyAlignment="1">
      <alignment horizontal="right" vertical="center" wrapText="1"/>
    </xf>
    <xf numFmtId="0" fontId="0" fillId="0" borderId="0" xfId="0" applyAlignment="1">
      <alignment vertical="center"/>
    </xf>
    <xf numFmtId="0" fontId="15" fillId="0" borderId="0" xfId="0" applyFont="1" applyAlignment="1">
      <alignment horizontal="lef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41" fontId="0" fillId="0" borderId="0" xfId="0" applyNumberFormat="1" applyFont="1" applyAlignment="1">
      <alignment vertical="center"/>
    </xf>
    <xf numFmtId="41" fontId="9" fillId="0" borderId="0" xfId="0" applyNumberFormat="1" applyFont="1" applyAlignment="1">
      <alignment vertical="center"/>
    </xf>
    <xf numFmtId="3" fontId="2" fillId="0" borderId="1" xfId="0" applyNumberFormat="1" applyFont="1" applyBorder="1" applyAlignment="1" applyProtection="1">
      <alignment horizontal="right" vertical="center"/>
    </xf>
    <xf numFmtId="3" fontId="6" fillId="0" borderId="1" xfId="0" applyNumberFormat="1" applyFont="1" applyBorder="1" applyAlignment="1" applyProtection="1">
      <alignment horizontal="right" vertical="center"/>
    </xf>
    <xf numFmtId="41" fontId="6" fillId="0" borderId="2" xfId="0" applyNumberFormat="1" applyFont="1" applyBorder="1" applyAlignment="1">
      <alignment horizontal="right" vertical="center" wrapText="1"/>
    </xf>
    <xf numFmtId="3" fontId="6" fillId="0" borderId="0" xfId="0" applyNumberFormat="1" applyFont="1" applyAlignment="1">
      <alignment vertical="center"/>
    </xf>
    <xf numFmtId="0" fontId="2" fillId="2" borderId="6" xfId="0" applyNumberFormat="1" applyFont="1" applyFill="1" applyBorder="1" applyAlignment="1">
      <alignment vertical="center"/>
    </xf>
    <xf numFmtId="0" fontId="2" fillId="2" borderId="8" xfId="0" applyNumberFormat="1" applyFont="1" applyFill="1" applyBorder="1" applyAlignment="1">
      <alignment horizontal="left" vertical="center"/>
    </xf>
    <xf numFmtId="41" fontId="2" fillId="0" borderId="2" xfId="0" applyNumberFormat="1" applyFont="1" applyBorder="1" applyAlignment="1">
      <alignment horizontal="right" vertical="center" wrapText="1"/>
    </xf>
    <xf numFmtId="0" fontId="2" fillId="2" borderId="8" xfId="0" applyNumberFormat="1" applyFont="1" applyFill="1" applyBorder="1" applyAlignment="1">
      <alignment horizontal="distributed" vertical="center"/>
    </xf>
    <xf numFmtId="41" fontId="2" fillId="0" borderId="1" xfId="0" applyNumberFormat="1" applyFont="1" applyBorder="1" applyAlignment="1">
      <alignment horizontal="right" vertical="center" wrapText="1"/>
    </xf>
    <xf numFmtId="177" fontId="2" fillId="0" borderId="2" xfId="0" applyNumberFormat="1" applyFont="1" applyBorder="1" applyAlignment="1">
      <alignment horizontal="right" vertical="center" wrapText="1"/>
    </xf>
    <xf numFmtId="0" fontId="2" fillId="2" borderId="4" xfId="0" applyFont="1" applyFill="1" applyBorder="1" applyAlignment="1">
      <alignment horizontal="distributed" vertical="center" justifyLastLine="1"/>
    </xf>
    <xf numFmtId="0" fontId="2" fillId="3" borderId="4" xfId="0" applyFont="1" applyFill="1" applyBorder="1" applyAlignment="1">
      <alignment horizontal="distributed" vertical="center" wrapText="1" justifyLastLine="1"/>
    </xf>
    <xf numFmtId="0" fontId="2" fillId="2" borderId="5"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38" fontId="2" fillId="0" borderId="1" xfId="2" applyFont="1" applyBorder="1" applyAlignment="1">
      <alignment horizontal="right" vertical="center"/>
    </xf>
    <xf numFmtId="38" fontId="6" fillId="0" borderId="1" xfId="2" applyFont="1" applyBorder="1" applyAlignment="1">
      <alignment horizontal="right" vertical="center"/>
    </xf>
    <xf numFmtId="49" fontId="6" fillId="2" borderId="1" xfId="0" applyNumberFormat="1" applyFont="1" applyFill="1" applyBorder="1" applyAlignment="1">
      <alignment horizontal="center" vertical="center"/>
    </xf>
    <xf numFmtId="20" fontId="3" fillId="0" borderId="0" xfId="0" applyNumberFormat="1" applyFont="1" applyAlignment="1">
      <alignment vertical="center"/>
    </xf>
    <xf numFmtId="0" fontId="4" fillId="0" borderId="0" xfId="0" applyFont="1" applyAlignment="1">
      <alignment horizontal="left" vertical="center"/>
    </xf>
    <xf numFmtId="38" fontId="2" fillId="0" borderId="0" xfId="2" applyFont="1" applyAlignment="1">
      <alignment vertical="center"/>
    </xf>
    <xf numFmtId="38" fontId="12" fillId="0" borderId="0" xfId="2" applyFont="1" applyAlignment="1">
      <alignment vertical="center"/>
    </xf>
    <xf numFmtId="38" fontId="2" fillId="3" borderId="4" xfId="2" applyFont="1" applyFill="1" applyBorder="1" applyAlignment="1">
      <alignment horizontal="distributed" vertical="center" wrapText="1" justifyLastLine="1"/>
    </xf>
    <xf numFmtId="38" fontId="16" fillId="3" borderId="4" xfId="2" applyFont="1" applyFill="1" applyBorder="1" applyAlignment="1">
      <alignment horizontal="distributed" vertical="center" wrapText="1"/>
    </xf>
    <xf numFmtId="38" fontId="2" fillId="3" borderId="4" xfId="2" applyFont="1" applyFill="1" applyBorder="1" applyAlignment="1">
      <alignment horizontal="distributed" vertical="center" wrapText="1"/>
    </xf>
    <xf numFmtId="38" fontId="2" fillId="3" borderId="4" xfId="2" applyFont="1" applyFill="1" applyBorder="1" applyAlignment="1">
      <alignment vertical="center"/>
    </xf>
    <xf numFmtId="38" fontId="2" fillId="3" borderId="4" xfId="2" applyFont="1" applyFill="1" applyBorder="1" applyAlignment="1">
      <alignment horizontal="center" vertical="center" wrapText="1"/>
    </xf>
    <xf numFmtId="38" fontId="2" fillId="3" borderId="4" xfId="2" applyFont="1" applyFill="1" applyBorder="1" applyAlignment="1">
      <alignment horizontal="center" vertical="center" wrapText="1"/>
    </xf>
    <xf numFmtId="38" fontId="16" fillId="3" borderId="4" xfId="2" applyFont="1" applyFill="1" applyBorder="1" applyAlignment="1">
      <alignment horizontal="center" vertical="center" wrapText="1"/>
    </xf>
    <xf numFmtId="38" fontId="2" fillId="3" borderId="5" xfId="2" applyFont="1" applyFill="1" applyBorder="1" applyAlignment="1">
      <alignment horizontal="distributed" vertical="center" wrapText="1" justifyLastLine="1"/>
    </xf>
    <xf numFmtId="38" fontId="16" fillId="3" borderId="5" xfId="2" applyFont="1" applyFill="1" applyBorder="1" applyAlignment="1">
      <alignment horizontal="distributed" vertical="center" wrapText="1"/>
    </xf>
    <xf numFmtId="38" fontId="2" fillId="3" borderId="5" xfId="2" applyFont="1" applyFill="1" applyBorder="1" applyAlignment="1">
      <alignment horizontal="distributed" vertical="center" wrapText="1"/>
    </xf>
    <xf numFmtId="38" fontId="2" fillId="3" borderId="5" xfId="2" applyFont="1" applyFill="1" applyBorder="1" applyAlignment="1">
      <alignment horizontal="center" vertical="center"/>
    </xf>
    <xf numFmtId="38" fontId="2" fillId="3" borderId="5" xfId="2" applyFont="1" applyFill="1" applyBorder="1" applyAlignment="1">
      <alignment horizontal="center" vertical="center" wrapText="1"/>
    </xf>
    <xf numFmtId="38" fontId="2" fillId="3" borderId="5" xfId="2" applyFont="1" applyFill="1" applyBorder="1" applyAlignment="1">
      <alignment horizontal="center" vertical="center" wrapText="1"/>
    </xf>
    <xf numFmtId="38" fontId="16" fillId="3" borderId="5" xfId="2" applyFont="1" applyFill="1" applyBorder="1" applyAlignment="1">
      <alignment horizontal="center" vertical="center" wrapText="1"/>
    </xf>
    <xf numFmtId="0" fontId="2" fillId="0" borderId="11" xfId="0" applyFont="1" applyBorder="1" applyAlignment="1">
      <alignment vertical="center"/>
    </xf>
    <xf numFmtId="38" fontId="2" fillId="3" borderId="2" xfId="2" applyFont="1" applyFill="1" applyBorder="1" applyAlignment="1">
      <alignment horizontal="distributed" vertical="center" wrapText="1" justifyLastLine="1"/>
    </xf>
    <xf numFmtId="38" fontId="16" fillId="3" borderId="2" xfId="2" applyFont="1" applyFill="1" applyBorder="1" applyAlignment="1">
      <alignment horizontal="distributed" vertical="center" wrapText="1"/>
    </xf>
    <xf numFmtId="38" fontId="2" fillId="3" borderId="2" xfId="2" applyFont="1" applyFill="1" applyBorder="1" applyAlignment="1">
      <alignment horizontal="distributed" vertical="center" wrapText="1"/>
    </xf>
    <xf numFmtId="38" fontId="2" fillId="3" borderId="2" xfId="2" applyFont="1" applyFill="1" applyBorder="1" applyAlignment="1">
      <alignment vertical="center"/>
    </xf>
    <xf numFmtId="38" fontId="2" fillId="3" borderId="2" xfId="2" applyFont="1" applyFill="1" applyBorder="1" applyAlignment="1">
      <alignment horizontal="center" vertical="center" wrapText="1"/>
    </xf>
    <xf numFmtId="38" fontId="2" fillId="3" borderId="2" xfId="2" applyFont="1" applyFill="1" applyBorder="1" applyAlignment="1">
      <alignment horizontal="center" vertical="center" wrapText="1"/>
    </xf>
    <xf numFmtId="38" fontId="16" fillId="3" borderId="2" xfId="2" applyFont="1" applyFill="1" applyBorder="1" applyAlignment="1">
      <alignment horizontal="center" vertical="center" wrapText="1"/>
    </xf>
    <xf numFmtId="38" fontId="2" fillId="0" borderId="1" xfId="2" applyFont="1" applyFill="1" applyBorder="1" applyAlignment="1">
      <alignment horizontal="right" vertical="center"/>
    </xf>
    <xf numFmtId="0" fontId="2" fillId="2" borderId="4" xfId="0" applyFont="1" applyFill="1" applyBorder="1" applyAlignment="1">
      <alignment horizontal="center" vertical="center" textRotation="255"/>
    </xf>
    <xf numFmtId="0" fontId="6" fillId="2" borderId="13" xfId="0" applyFont="1" applyFill="1" applyBorder="1" applyAlignment="1">
      <alignment horizontal="distributed" vertical="center"/>
    </xf>
    <xf numFmtId="38" fontId="6" fillId="0" borderId="1" xfId="2" applyFont="1" applyFill="1" applyBorder="1" applyAlignment="1">
      <alignment horizontal="right" vertical="center"/>
    </xf>
    <xf numFmtId="0" fontId="2" fillId="2" borderId="5" xfId="0" applyFont="1" applyFill="1" applyBorder="1" applyAlignment="1">
      <alignment horizontal="center" vertical="center" textRotation="255"/>
    </xf>
    <xf numFmtId="38" fontId="2" fillId="0" borderId="1" xfId="2" applyFont="1" applyFill="1" applyBorder="1" applyAlignment="1">
      <alignment horizontal="right" vertical="center" wrapText="1"/>
    </xf>
    <xf numFmtId="0" fontId="13" fillId="2" borderId="8" xfId="0" applyFont="1" applyFill="1" applyBorder="1" applyAlignment="1">
      <alignment horizontal="distributed" vertical="center"/>
    </xf>
    <xf numFmtId="38" fontId="2" fillId="0" borderId="2" xfId="2" applyFont="1" applyFill="1" applyBorder="1" applyAlignment="1">
      <alignment horizontal="right" vertical="center" wrapText="1"/>
    </xf>
    <xf numFmtId="0" fontId="16" fillId="2" borderId="8" xfId="0" applyFont="1" applyFill="1" applyBorder="1" applyAlignment="1">
      <alignment horizontal="distributed" vertical="center"/>
    </xf>
    <xf numFmtId="38" fontId="2" fillId="0" borderId="2" xfId="2" applyFont="1" applyFill="1" applyBorder="1" applyAlignment="1">
      <alignment horizontal="right" vertical="center"/>
    </xf>
    <xf numFmtId="38" fontId="2" fillId="0" borderId="4" xfId="2" applyFont="1" applyFill="1" applyBorder="1" applyAlignment="1">
      <alignment horizontal="right" vertical="center"/>
    </xf>
    <xf numFmtId="38" fontId="2" fillId="0" borderId="0" xfId="2" applyFont="1" applyFill="1" applyAlignment="1">
      <alignment horizontal="right" vertical="center"/>
    </xf>
    <xf numFmtId="0" fontId="2" fillId="2" borderId="9" xfId="0" applyFont="1" applyFill="1" applyBorder="1" applyAlignment="1">
      <alignment vertical="center"/>
    </xf>
    <xf numFmtId="0" fontId="13" fillId="2" borderId="10" xfId="0" applyFont="1" applyFill="1" applyBorder="1" applyAlignment="1">
      <alignment horizontal="distributed" vertical="center"/>
    </xf>
    <xf numFmtId="0" fontId="2" fillId="2" borderId="10" xfId="0" applyFont="1" applyFill="1" applyBorder="1" applyAlignment="1">
      <alignment horizontal="distributed" vertical="center"/>
    </xf>
    <xf numFmtId="38" fontId="2" fillId="0" borderId="4" xfId="2" applyFont="1" applyFill="1" applyBorder="1" applyAlignment="1">
      <alignment horizontal="right" vertical="center" wrapText="1"/>
    </xf>
    <xf numFmtId="38" fontId="2" fillId="0" borderId="5" xfId="2" applyFont="1" applyFill="1" applyBorder="1" applyAlignment="1">
      <alignment horizontal="right" vertical="center" wrapText="1"/>
    </xf>
    <xf numFmtId="0" fontId="2" fillId="2" borderId="20" xfId="0" applyFont="1" applyFill="1" applyBorder="1" applyAlignment="1">
      <alignment horizontal="center" vertical="center" textRotation="255" shrinkToFit="1"/>
    </xf>
    <xf numFmtId="0" fontId="6" fillId="2" borderId="21" xfId="0" applyFont="1" applyFill="1" applyBorder="1" applyAlignment="1">
      <alignment horizontal="distributed" vertical="center"/>
    </xf>
    <xf numFmtId="0" fontId="6" fillId="2" borderId="22" xfId="0" applyFont="1" applyFill="1" applyBorder="1" applyAlignment="1">
      <alignment horizontal="distributed" vertical="center"/>
    </xf>
    <xf numFmtId="38" fontId="2" fillId="0" borderId="23" xfId="2" applyFont="1" applyFill="1" applyBorder="1" applyAlignment="1">
      <alignment horizontal="right" vertical="center" wrapText="1"/>
    </xf>
    <xf numFmtId="38" fontId="6" fillId="0" borderId="23" xfId="0" applyNumberFormat="1" applyFont="1" applyFill="1" applyBorder="1" applyAlignment="1">
      <alignment vertical="center"/>
    </xf>
    <xf numFmtId="0" fontId="2" fillId="2" borderId="5" xfId="0" applyFont="1" applyFill="1" applyBorder="1" applyAlignment="1">
      <alignment horizontal="center" vertical="center" textRotation="255" shrinkToFit="1"/>
    </xf>
    <xf numFmtId="0" fontId="2" fillId="2" borderId="8" xfId="0" applyFont="1" applyFill="1" applyBorder="1" applyAlignment="1">
      <alignment vertical="center" shrinkToFit="1"/>
    </xf>
    <xf numFmtId="0" fontId="2" fillId="2" borderId="2" xfId="0" applyFont="1" applyFill="1" applyBorder="1" applyAlignment="1">
      <alignment horizontal="center" vertical="center" textRotation="255" shrinkToFit="1"/>
    </xf>
    <xf numFmtId="0" fontId="2" fillId="0" borderId="0" xfId="0" applyFont="1" applyFill="1" applyAlignment="1">
      <alignment vertical="center"/>
    </xf>
    <xf numFmtId="0" fontId="2" fillId="0" borderId="0" xfId="0" applyFont="1" applyFill="1" applyBorder="1" applyAlignment="1">
      <alignment horizontal="center" vertical="center"/>
    </xf>
    <xf numFmtId="38" fontId="2" fillId="0" borderId="0" xfId="2" applyFont="1" applyFill="1" applyBorder="1" applyAlignment="1">
      <alignment horizontal="right" vertical="center"/>
    </xf>
    <xf numFmtId="38" fontId="2" fillId="0" borderId="0" xfId="2" applyFont="1" applyFill="1" applyBorder="1" applyAlignment="1">
      <alignment horizontal="right" vertical="center" wrapText="1"/>
    </xf>
    <xf numFmtId="38" fontId="12" fillId="0" borderId="0" xfId="2" applyFont="1" applyFill="1" applyBorder="1" applyAlignment="1">
      <alignment horizontal="right" vertical="center"/>
    </xf>
    <xf numFmtId="38" fontId="2" fillId="0" borderId="0" xfId="2" applyFont="1" applyFill="1" applyAlignment="1">
      <alignment vertical="center"/>
    </xf>
    <xf numFmtId="38" fontId="12" fillId="0" borderId="0" xfId="2" applyFont="1" applyFill="1" applyAlignment="1">
      <alignment vertical="center"/>
    </xf>
    <xf numFmtId="0" fontId="3" fillId="0" borderId="0" xfId="0" applyFont="1" applyAlignment="1">
      <alignment horizontal="left" vertical="center"/>
    </xf>
    <xf numFmtId="38" fontId="2" fillId="0" borderId="0" xfId="2" applyFont="1" applyAlignment="1">
      <alignment horizontal="left" vertical="center"/>
    </xf>
    <xf numFmtId="0" fontId="6" fillId="0" borderId="0" xfId="0" applyFont="1" applyAlignment="1">
      <alignment horizontal="left" vertical="center" wrapText="1"/>
    </xf>
    <xf numFmtId="0" fontId="17" fillId="0" borderId="0" xfId="0" applyFont="1" applyAlignment="1">
      <alignment vertical="center"/>
    </xf>
    <xf numFmtId="38" fontId="17" fillId="0" borderId="0" xfId="2" applyFont="1" applyAlignment="1">
      <alignment vertical="center"/>
    </xf>
    <xf numFmtId="38" fontId="18" fillId="0" borderId="0" xfId="2" applyFont="1" applyAlignment="1">
      <alignment vertical="center"/>
    </xf>
    <xf numFmtId="38" fontId="9" fillId="0" borderId="0" xfId="2" applyFont="1" applyAlignment="1">
      <alignment vertical="center"/>
    </xf>
    <xf numFmtId="0" fontId="12" fillId="0" borderId="0" xfId="0" applyFont="1" applyAlignment="1">
      <alignment vertical="center"/>
    </xf>
    <xf numFmtId="177" fontId="12" fillId="0" borderId="0" xfId="0" applyNumberFormat="1" applyFont="1" applyAlignment="1">
      <alignment vertical="center"/>
    </xf>
    <xf numFmtId="0" fontId="2" fillId="2" borderId="3" xfId="0" applyFont="1" applyFill="1" applyBorder="1" applyAlignment="1">
      <alignment horizontal="center" vertical="center"/>
    </xf>
    <xf numFmtId="38" fontId="14" fillId="3" borderId="4" xfId="2" applyFont="1" applyFill="1" applyBorder="1" applyAlignment="1">
      <alignment horizontal="distributed" vertical="center" wrapText="1"/>
    </xf>
    <xf numFmtId="38" fontId="3" fillId="3" borderId="4" xfId="2" applyFont="1" applyFill="1" applyBorder="1" applyAlignment="1">
      <alignment horizontal="distributed" vertical="center" wrapText="1"/>
    </xf>
    <xf numFmtId="0" fontId="2" fillId="3" borderId="4" xfId="0" applyFont="1" applyFill="1" applyBorder="1" applyAlignment="1">
      <alignment horizontal="center" vertical="center" wrapText="1"/>
    </xf>
    <xf numFmtId="49" fontId="3" fillId="3" borderId="4" xfId="2" applyNumberFormat="1" applyFont="1" applyFill="1" applyBorder="1" applyAlignment="1">
      <alignment horizontal="center" vertical="center" wrapText="1"/>
    </xf>
    <xf numFmtId="0" fontId="2" fillId="3" borderId="4" xfId="0" applyFont="1" applyFill="1" applyBorder="1" applyAlignment="1">
      <alignment horizontal="distributed" vertical="center" wrapText="1" justifyLastLine="1"/>
    </xf>
    <xf numFmtId="0" fontId="2" fillId="2" borderId="0" xfId="0" applyFont="1" applyFill="1" applyBorder="1" applyAlignment="1">
      <alignment horizontal="center" vertical="center"/>
    </xf>
    <xf numFmtId="38" fontId="3" fillId="3" borderId="5" xfId="2" applyFont="1" applyFill="1" applyBorder="1" applyAlignment="1">
      <alignment horizontal="distributed" vertical="center"/>
    </xf>
    <xf numFmtId="0" fontId="2" fillId="3" borderId="5" xfId="0" applyFont="1" applyFill="1" applyBorder="1" applyAlignment="1">
      <alignment horizontal="center" vertical="center" wrapText="1"/>
    </xf>
    <xf numFmtId="0" fontId="5" fillId="0" borderId="5" xfId="0" applyFont="1" applyBorder="1" applyAlignment="1">
      <alignment horizontal="distributed" vertical="center"/>
    </xf>
    <xf numFmtId="49" fontId="3" fillId="3" borderId="5" xfId="2" applyNumberFormat="1" applyFont="1" applyFill="1" applyBorder="1" applyAlignment="1">
      <alignment horizontal="center" vertical="center" wrapText="1"/>
    </xf>
    <xf numFmtId="0" fontId="2" fillId="3" borderId="5" xfId="0" applyFont="1" applyFill="1" applyBorder="1" applyAlignment="1">
      <alignment horizontal="distributed" vertical="center" justifyLastLine="1"/>
    </xf>
    <xf numFmtId="0" fontId="2" fillId="3" borderId="5" xfId="0" applyFont="1" applyFill="1" applyBorder="1" applyAlignment="1">
      <alignment horizontal="distributed"/>
    </xf>
    <xf numFmtId="0" fontId="2" fillId="2" borderId="14" xfId="0" applyFont="1" applyFill="1" applyBorder="1" applyAlignment="1">
      <alignment horizontal="center" vertical="center"/>
    </xf>
    <xf numFmtId="38" fontId="3" fillId="3" borderId="2" xfId="2" applyFont="1" applyFill="1" applyBorder="1" applyAlignment="1">
      <alignment horizontal="distributed" vertical="center"/>
    </xf>
    <xf numFmtId="0" fontId="3" fillId="3" borderId="2" xfId="0" applyFont="1" applyFill="1" applyBorder="1" applyAlignment="1">
      <alignment horizontal="distributed" vertical="center"/>
    </xf>
    <xf numFmtId="0" fontId="2" fillId="3" borderId="2" xfId="0" applyFont="1" applyFill="1" applyBorder="1" applyAlignment="1">
      <alignment horizontal="center" vertical="center" wrapText="1"/>
    </xf>
    <xf numFmtId="0" fontId="5" fillId="0" borderId="2" xfId="0" applyFont="1" applyBorder="1" applyAlignment="1">
      <alignment horizontal="distributed" vertical="center"/>
    </xf>
    <xf numFmtId="49" fontId="3" fillId="3" borderId="2" xfId="2" applyNumberFormat="1" applyFont="1" applyFill="1" applyBorder="1" applyAlignment="1">
      <alignment horizontal="center" vertical="center" wrapText="1"/>
    </xf>
    <xf numFmtId="0" fontId="2" fillId="0" borderId="1" xfId="0" quotePrefix="1" applyFont="1" applyBorder="1" applyAlignment="1">
      <alignment horizontal="right" vertical="center"/>
    </xf>
    <xf numFmtId="177" fontId="6" fillId="0" borderId="1" xfId="0" applyNumberFormat="1" applyFont="1" applyFill="1" applyBorder="1" applyAlignment="1">
      <alignment horizontal="right" vertical="center" wrapText="1"/>
    </xf>
    <xf numFmtId="38" fontId="6" fillId="0" borderId="0" xfId="2" applyFont="1" applyAlignment="1">
      <alignment vertical="center"/>
    </xf>
    <xf numFmtId="0" fontId="2" fillId="2" borderId="6" xfId="0" applyFont="1" applyFill="1" applyBorder="1" applyAlignment="1">
      <alignment horizontal="right"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left" vertical="center"/>
    </xf>
    <xf numFmtId="37" fontId="2" fillId="0" borderId="13" xfId="3" applyNumberFormat="1" applyFont="1" applyFill="1" applyBorder="1" applyProtection="1">
      <protection locked="0"/>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7" xfId="0" applyFont="1" applyFill="1" applyBorder="1" applyAlignment="1">
      <alignment horizontal="left" vertical="center"/>
    </xf>
    <xf numFmtId="177"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indent="1"/>
    </xf>
    <xf numFmtId="0" fontId="2" fillId="3" borderId="4" xfId="0" applyFont="1" applyFill="1" applyBorder="1" applyAlignment="1">
      <alignment horizontal="center" vertical="distributed" textRotation="255" wrapText="1"/>
    </xf>
    <xf numFmtId="0" fontId="2" fillId="3" borderId="5" xfId="0" applyFont="1" applyFill="1" applyBorder="1" applyAlignment="1">
      <alignment horizontal="center" vertical="distributed" textRotation="255" wrapText="1"/>
    </xf>
    <xf numFmtId="0" fontId="2" fillId="3" borderId="4" xfId="0" applyFont="1" applyFill="1" applyBorder="1" applyAlignment="1">
      <alignment horizontal="center" vertical="top" textRotation="255" shrinkToFit="1"/>
    </xf>
    <xf numFmtId="0" fontId="16" fillId="3" borderId="4" xfId="0" applyFont="1" applyFill="1" applyBorder="1" applyAlignment="1">
      <alignment horizontal="center" vertical="top" textRotation="255" wrapText="1"/>
    </xf>
    <xf numFmtId="0" fontId="2" fillId="3" borderId="5" xfId="0" applyFont="1" applyFill="1" applyBorder="1" applyAlignment="1">
      <alignment horizontal="center" vertical="top" textRotation="255" shrinkToFit="1"/>
    </xf>
    <xf numFmtId="0" fontId="16" fillId="3" borderId="5" xfId="0" applyFont="1" applyFill="1" applyBorder="1" applyAlignment="1">
      <alignment horizontal="center" vertical="top" textRotation="255" wrapText="1"/>
    </xf>
    <xf numFmtId="0" fontId="2" fillId="3" borderId="5" xfId="0" applyFont="1" applyFill="1" applyBorder="1" applyAlignment="1">
      <alignment horizontal="center" vertical="center" textRotation="255" wrapText="1"/>
    </xf>
    <xf numFmtId="0" fontId="2" fillId="3" borderId="2" xfId="0" applyFont="1" applyFill="1" applyBorder="1" applyAlignment="1">
      <alignment horizontal="center" vertical="distributed" textRotation="255" wrapText="1"/>
    </xf>
    <xf numFmtId="0" fontId="2" fillId="3" borderId="2" xfId="0" applyFont="1" applyFill="1" applyBorder="1" applyAlignment="1">
      <alignment horizontal="center" vertical="top" textRotation="255" shrinkToFit="1"/>
    </xf>
    <xf numFmtId="0" fontId="2" fillId="3" borderId="2" xfId="0" applyFont="1" applyFill="1" applyBorder="1" applyAlignment="1">
      <alignment horizontal="center" vertical="center" textRotation="255" wrapText="1"/>
    </xf>
    <xf numFmtId="0" fontId="6" fillId="2" borderId="6" xfId="0" applyFont="1" applyFill="1" applyBorder="1" applyAlignment="1">
      <alignment horizontal="distributed" vertical="center"/>
    </xf>
    <xf numFmtId="183" fontId="20" fillId="0" borderId="1" xfId="0" applyNumberFormat="1" applyFont="1" applyFill="1" applyBorder="1" applyAlignment="1">
      <alignment horizontal="right" vertical="center"/>
    </xf>
    <xf numFmtId="183" fontId="6" fillId="0" borderId="0" xfId="0" applyNumberFormat="1" applyFont="1" applyAlignment="1">
      <alignment vertical="center"/>
    </xf>
    <xf numFmtId="0" fontId="6" fillId="2" borderId="8" xfId="0" applyFont="1" applyFill="1" applyBorder="1" applyAlignment="1">
      <alignment horizontal="distributed" vertical="center"/>
    </xf>
    <xf numFmtId="183" fontId="20" fillId="0" borderId="1" xfId="0" applyNumberFormat="1" applyFont="1" applyBorder="1" applyAlignment="1">
      <alignment horizontal="right" vertical="center"/>
    </xf>
    <xf numFmtId="183" fontId="2" fillId="0" borderId="0" xfId="0" applyNumberFormat="1" applyFont="1" applyAlignment="1">
      <alignment vertical="center"/>
    </xf>
    <xf numFmtId="183" fontId="6" fillId="0" borderId="0" xfId="0" applyNumberFormat="1" applyFont="1" applyFill="1" applyBorder="1" applyAlignment="1">
      <alignment horizontal="right" vertical="center"/>
    </xf>
    <xf numFmtId="183" fontId="17" fillId="0" borderId="1" xfId="0" applyNumberFormat="1" applyFont="1" applyFill="1" applyBorder="1" applyAlignment="1">
      <alignment horizontal="right" vertical="center"/>
    </xf>
    <xf numFmtId="0" fontId="17" fillId="0" borderId="0" xfId="0" applyFont="1" applyBorder="1" applyAlignment="1">
      <alignment vertical="center"/>
    </xf>
    <xf numFmtId="183" fontId="17" fillId="0" borderId="1" xfId="0" applyNumberFormat="1" applyFont="1" applyBorder="1" applyAlignment="1">
      <alignment vertical="center"/>
    </xf>
    <xf numFmtId="183" fontId="17" fillId="0" borderId="1" xfId="0" applyNumberFormat="1" applyFont="1" applyBorder="1" applyAlignment="1">
      <alignment horizontal="right" vertical="center"/>
    </xf>
    <xf numFmtId="0" fontId="17" fillId="0" borderId="0" xfId="0" applyNumberFormat="1" applyFont="1" applyFill="1" applyBorder="1" applyAlignment="1">
      <alignment vertical="center"/>
    </xf>
    <xf numFmtId="183" fontId="6" fillId="0" borderId="0" xfId="0" applyNumberFormat="1" applyFont="1" applyBorder="1" applyAlignment="1">
      <alignment horizontal="right" vertical="center"/>
    </xf>
    <xf numFmtId="0" fontId="6" fillId="0" borderId="0" xfId="0" applyNumberFormat="1" applyFont="1" applyFill="1" applyBorder="1" applyAlignment="1">
      <alignment horizontal="right" vertical="center"/>
    </xf>
    <xf numFmtId="0" fontId="17" fillId="0" borderId="0" xfId="0" applyNumberFormat="1" applyFont="1" applyBorder="1" applyAlignment="1">
      <alignment vertical="center"/>
    </xf>
    <xf numFmtId="0" fontId="2" fillId="0" borderId="0" xfId="0" applyNumberFormat="1" applyFont="1" applyFill="1" applyBorder="1" applyAlignment="1">
      <alignment horizontal="right" vertical="center"/>
    </xf>
    <xf numFmtId="0" fontId="2" fillId="0" borderId="0" xfId="0" applyNumberFormat="1" applyFont="1" applyAlignment="1">
      <alignment vertical="center"/>
    </xf>
    <xf numFmtId="0" fontId="2" fillId="0" borderId="0" xfId="0" applyNumberFormat="1" applyFont="1" applyBorder="1" applyAlignment="1">
      <alignment horizontal="right" vertical="center"/>
    </xf>
    <xf numFmtId="183" fontId="11" fillId="0" borderId="0" xfId="0" applyNumberFormat="1" applyFont="1" applyAlignment="1">
      <alignment horizontal="right" vertical="center"/>
    </xf>
    <xf numFmtId="183" fontId="12" fillId="0" borderId="0" xfId="0" applyNumberFormat="1" applyFont="1" applyAlignment="1">
      <alignment horizontal="right" vertical="center"/>
    </xf>
    <xf numFmtId="0" fontId="2" fillId="3" borderId="6" xfId="0" applyFont="1" applyFill="1" applyBorder="1" applyAlignment="1">
      <alignment horizontal="distributed" vertical="center" wrapText="1" justifyLastLine="1"/>
    </xf>
    <xf numFmtId="0" fontId="2" fillId="3" borderId="7" xfId="0" applyFont="1"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6" fillId="4" borderId="6" xfId="0" applyFont="1" applyFill="1" applyBorder="1" applyAlignment="1">
      <alignment horizontal="distributed" vertical="center" justifyLastLine="1"/>
    </xf>
    <xf numFmtId="0" fontId="6" fillId="4" borderId="7" xfId="0" applyFont="1" applyFill="1" applyBorder="1" applyAlignment="1">
      <alignment horizontal="distributed" vertical="center" justifyLastLine="1"/>
    </xf>
    <xf numFmtId="0" fontId="6" fillId="4" borderId="8" xfId="0" applyFont="1" applyFill="1" applyBorder="1" applyAlignment="1">
      <alignment horizontal="distributed" vertical="center" justifyLastLine="1"/>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vertical="center"/>
    </xf>
    <xf numFmtId="0" fontId="2" fillId="0" borderId="7" xfId="0" applyFont="1" applyBorder="1" applyAlignment="1">
      <alignment horizontal="right" vertical="center"/>
    </xf>
    <xf numFmtId="0" fontId="2" fillId="2" borderId="6" xfId="0" applyFont="1" applyFill="1" applyBorder="1" applyAlignment="1">
      <alignment horizontal="distributed" vertical="center"/>
    </xf>
    <xf numFmtId="177" fontId="2" fillId="0" borderId="6" xfId="0" applyNumberFormat="1" applyFont="1" applyFill="1" applyBorder="1" applyAlignment="1">
      <alignment horizontal="right" vertical="center" wrapText="1"/>
    </xf>
    <xf numFmtId="177" fontId="2" fillId="0" borderId="8" xfId="0" applyNumberFormat="1" applyFont="1" applyFill="1" applyBorder="1" applyAlignment="1">
      <alignment horizontal="right" vertical="center" wrapText="1"/>
    </xf>
    <xf numFmtId="177" fontId="2" fillId="0" borderId="7" xfId="0" applyNumberFormat="1" applyFont="1" applyFill="1" applyBorder="1" applyAlignment="1">
      <alignment horizontal="right" vertical="center" wrapText="1"/>
    </xf>
    <xf numFmtId="0" fontId="2" fillId="0" borderId="7" xfId="0" applyFont="1" applyFill="1" applyBorder="1" applyAlignment="1">
      <alignment vertical="center"/>
    </xf>
    <xf numFmtId="177" fontId="6" fillId="0" borderId="6" xfId="0" applyNumberFormat="1" applyFont="1" applyFill="1" applyBorder="1" applyAlignment="1">
      <alignment horizontal="right" vertical="center" wrapText="1"/>
    </xf>
    <xf numFmtId="177" fontId="6" fillId="0" borderId="8" xfId="0" applyNumberFormat="1" applyFont="1" applyFill="1" applyBorder="1" applyAlignment="1">
      <alignment horizontal="right" vertical="center" wrapText="1"/>
    </xf>
    <xf numFmtId="177" fontId="6" fillId="0" borderId="7" xfId="0" applyNumberFormat="1" applyFont="1" applyFill="1" applyBorder="1" applyAlignment="1">
      <alignment horizontal="right" vertical="center" wrapText="1"/>
    </xf>
    <xf numFmtId="0" fontId="6" fillId="0" borderId="7" xfId="0" applyFont="1" applyFill="1" applyBorder="1" applyAlignment="1">
      <alignment vertical="center"/>
    </xf>
    <xf numFmtId="0" fontId="2" fillId="3" borderId="1" xfId="0" applyFont="1" applyFill="1" applyBorder="1" applyAlignment="1">
      <alignment horizontal="distributed" vertical="center" wrapText="1" justifyLastLine="1"/>
    </xf>
    <xf numFmtId="0" fontId="2" fillId="2" borderId="9" xfId="0" applyFont="1" applyFill="1" applyBorder="1" applyAlignment="1">
      <alignment horizontal="center" vertical="center" justifyLastLine="1"/>
    </xf>
    <xf numFmtId="0" fontId="2" fillId="3" borderId="3" xfId="0" applyFont="1" applyFill="1" applyBorder="1" applyAlignment="1">
      <alignment horizontal="center" vertical="center" wrapText="1"/>
    </xf>
    <xf numFmtId="0" fontId="6" fillId="3" borderId="1" xfId="0" applyFont="1" applyFill="1" applyBorder="1" applyAlignment="1">
      <alignment horizontal="distributed" vertical="center" wrapText="1" justifyLastLine="1"/>
    </xf>
    <xf numFmtId="0" fontId="2" fillId="2" borderId="13" xfId="0" applyFont="1" applyFill="1" applyBorder="1" applyAlignment="1">
      <alignment horizontal="center" vertical="center" justifyLastLine="1"/>
    </xf>
    <xf numFmtId="0" fontId="2" fillId="2" borderId="4" xfId="0" applyFont="1" applyFill="1" applyBorder="1" applyAlignment="1">
      <alignment horizontal="distributed" vertical="center"/>
    </xf>
    <xf numFmtId="177" fontId="2" fillId="0" borderId="4" xfId="0" applyNumberFormat="1" applyFont="1" applyBorder="1" applyAlignment="1">
      <alignment horizontal="right" vertical="center" wrapText="1"/>
    </xf>
    <xf numFmtId="0" fontId="2" fillId="2" borderId="9" xfId="0" applyFont="1" applyFill="1" applyBorder="1" applyAlignment="1">
      <alignment horizontal="distributed" vertical="center" wrapText="1"/>
    </xf>
    <xf numFmtId="0" fontId="2" fillId="2" borderId="2" xfId="0" applyFont="1" applyFill="1" applyBorder="1" applyAlignment="1">
      <alignment horizontal="distributed" vertical="center"/>
    </xf>
    <xf numFmtId="0" fontId="0" fillId="0" borderId="2" xfId="0" applyFont="1" applyBorder="1" applyAlignment="1">
      <alignment horizontal="right" vertical="center" wrapText="1"/>
    </xf>
    <xf numFmtId="0" fontId="2" fillId="2" borderId="13" xfId="0" applyFont="1" applyFill="1" applyBorder="1" applyAlignment="1">
      <alignment horizontal="distributed" vertical="center"/>
    </xf>
    <xf numFmtId="177" fontId="2" fillId="0" borderId="4" xfId="0" applyNumberFormat="1" applyFont="1" applyFill="1" applyBorder="1" applyAlignment="1">
      <alignment horizontal="right" vertical="center" wrapText="1"/>
    </xf>
    <xf numFmtId="0" fontId="2" fillId="2" borderId="9" xfId="0" applyFont="1" applyFill="1" applyBorder="1" applyAlignment="1">
      <alignment horizontal="distributed" vertical="center"/>
    </xf>
    <xf numFmtId="0" fontId="0" fillId="0" borderId="2" xfId="0" applyFont="1" applyFill="1" applyBorder="1" applyAlignment="1">
      <alignment horizontal="right" vertical="center" wrapText="1"/>
    </xf>
    <xf numFmtId="0" fontId="6" fillId="2" borderId="4" xfId="0" applyFont="1" applyFill="1" applyBorder="1" applyAlignment="1">
      <alignment horizontal="distributed" vertical="center"/>
    </xf>
    <xf numFmtId="177" fontId="6" fillId="0" borderId="4" xfId="0" applyNumberFormat="1" applyFont="1" applyBorder="1" applyAlignment="1">
      <alignment horizontal="right" vertical="center" wrapText="1"/>
    </xf>
    <xf numFmtId="0" fontId="6" fillId="2" borderId="2" xfId="0" applyFont="1" applyFill="1" applyBorder="1" applyAlignment="1">
      <alignment horizontal="distributed" vertical="center"/>
    </xf>
    <xf numFmtId="0" fontId="6" fillId="0" borderId="2" xfId="0" applyFont="1" applyBorder="1" applyAlignment="1">
      <alignment horizontal="right" vertical="center" wrapText="1"/>
    </xf>
    <xf numFmtId="0" fontId="2" fillId="0" borderId="2" xfId="0" applyFont="1" applyBorder="1" applyAlignment="1">
      <alignment horizontal="right" vertical="center" wrapText="1"/>
    </xf>
    <xf numFmtId="0" fontId="2" fillId="3" borderId="9" xfId="0" applyFont="1" applyFill="1" applyBorder="1" applyAlignment="1">
      <alignment horizontal="distributed" vertical="center" wrapText="1" justifyLastLine="1"/>
    </xf>
    <xf numFmtId="0" fontId="2" fillId="3" borderId="3"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2" fillId="3" borderId="13"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2" fillId="3" borderId="15" xfId="0" applyFont="1" applyFill="1" applyBorder="1" applyAlignment="1">
      <alignment horizontal="distributed" vertical="center" wrapText="1" justifyLastLine="1"/>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13" fillId="3" borderId="4"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13" fillId="3" borderId="5" xfId="0" applyFont="1" applyFill="1" applyBorder="1" applyAlignment="1">
      <alignment horizontal="distributed" vertical="center" wrapText="1"/>
    </xf>
    <xf numFmtId="0" fontId="2" fillId="3" borderId="2" xfId="0" applyFont="1" applyFill="1" applyBorder="1" applyAlignment="1">
      <alignment horizontal="distributed" vertical="center" wrapText="1"/>
    </xf>
    <xf numFmtId="0" fontId="13" fillId="3" borderId="2" xfId="0" applyFont="1" applyFill="1" applyBorder="1" applyAlignment="1">
      <alignment horizontal="distributed" vertical="center" wrapText="1"/>
    </xf>
    <xf numFmtId="0" fontId="2" fillId="2" borderId="1" xfId="0" applyFont="1" applyFill="1" applyBorder="1" applyAlignment="1">
      <alignment horizontal="distributed" vertical="center"/>
    </xf>
    <xf numFmtId="177"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177" fontId="2" fillId="0" borderId="1" xfId="2" applyNumberFormat="1" applyFont="1" applyBorder="1" applyAlignment="1">
      <alignment horizontal="right" vertical="center"/>
    </xf>
    <xf numFmtId="183" fontId="2" fillId="0" borderId="1" xfId="0" applyNumberFormat="1" applyFont="1" applyBorder="1" applyAlignment="1">
      <alignment horizontal="right" vertical="center"/>
    </xf>
    <xf numFmtId="0" fontId="6" fillId="0" borderId="1" xfId="0" applyFont="1" applyBorder="1" applyAlignment="1">
      <alignment horizontal="right" vertical="center"/>
    </xf>
    <xf numFmtId="177" fontId="6" fillId="0" borderId="1" xfId="2" applyNumberFormat="1" applyFont="1" applyBorder="1" applyAlignment="1">
      <alignment horizontal="right" vertical="center"/>
    </xf>
    <xf numFmtId="183" fontId="6" fillId="0" borderId="1" xfId="0" applyNumberFormat="1" applyFont="1" applyBorder="1" applyAlignment="1">
      <alignment horizontal="right" vertical="center"/>
    </xf>
    <xf numFmtId="184" fontId="2" fillId="0" borderId="0" xfId="0" applyNumberFormat="1" applyFont="1" applyAlignment="1">
      <alignment horizontal="center" vertical="center"/>
    </xf>
    <xf numFmtId="0" fontId="2" fillId="0" borderId="0" xfId="0" applyFont="1" applyAlignment="1">
      <alignment horizontal="center" vertical="center"/>
    </xf>
    <xf numFmtId="0" fontId="2" fillId="2" borderId="4" xfId="0" applyFont="1" applyFill="1" applyBorder="1" applyAlignment="1">
      <alignment horizontal="center" vertical="center"/>
    </xf>
    <xf numFmtId="0" fontId="2" fillId="3" borderId="10" xfId="0" applyFont="1" applyFill="1" applyBorder="1" applyAlignment="1">
      <alignment horizontal="center" vertical="center" wrapText="1" justifyLastLine="1"/>
    </xf>
    <xf numFmtId="6" fontId="2" fillId="3" borderId="10" xfId="4" applyFont="1" applyFill="1" applyBorder="1" applyAlignment="1">
      <alignment horizontal="center" vertical="center" wrapText="1" justifyLastLine="1"/>
    </xf>
    <xf numFmtId="0" fontId="2" fillId="2" borderId="5" xfId="0" applyFont="1" applyFill="1" applyBorder="1" applyAlignment="1">
      <alignment horizontal="center" vertical="center"/>
    </xf>
    <xf numFmtId="0" fontId="2" fillId="3" borderId="15" xfId="0" applyFont="1" applyFill="1" applyBorder="1" applyAlignment="1">
      <alignment horizontal="center" vertical="center" wrapText="1" justifyLastLine="1"/>
    </xf>
    <xf numFmtId="6" fontId="2" fillId="3" borderId="15" xfId="4" applyFont="1" applyFill="1" applyBorder="1" applyAlignment="1">
      <alignment horizontal="center" vertical="center" wrapText="1" justifyLastLine="1"/>
    </xf>
    <xf numFmtId="0" fontId="6" fillId="0" borderId="8" xfId="0" applyFont="1" applyBorder="1" applyAlignment="1">
      <alignment horizontal="right" vertical="center"/>
    </xf>
    <xf numFmtId="0" fontId="2" fillId="0" borderId="0" xfId="0" applyFont="1" applyFill="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38" fontId="2" fillId="0" borderId="0" xfId="2" applyFont="1" applyAlignment="1" applyProtection="1">
      <alignment vertical="center"/>
    </xf>
    <xf numFmtId="0" fontId="6" fillId="0" borderId="0" xfId="0" applyFont="1" applyFill="1" applyAlignment="1" applyProtection="1">
      <alignment vertical="center"/>
    </xf>
    <xf numFmtId="183" fontId="2" fillId="0" borderId="0" xfId="0" applyNumberFormat="1" applyFont="1" applyAlignment="1" applyProtection="1">
      <alignment vertical="center"/>
    </xf>
    <xf numFmtId="183" fontId="2" fillId="0" borderId="0" xfId="0" applyNumberFormat="1" applyFont="1" applyFill="1" applyAlignment="1" applyProtection="1">
      <alignment vertical="center"/>
    </xf>
    <xf numFmtId="0" fontId="2" fillId="2" borderId="24" xfId="0" applyFont="1" applyFill="1" applyBorder="1" applyAlignment="1" applyProtection="1">
      <alignment horizontal="distributed" vertical="center" justifyLastLine="1"/>
    </xf>
    <xf numFmtId="0" fontId="2" fillId="2" borderId="25" xfId="0" applyFont="1" applyFill="1" applyBorder="1" applyAlignment="1" applyProtection="1">
      <alignment horizontal="distributed" vertical="center" justifyLastLine="1"/>
    </xf>
    <xf numFmtId="0" fontId="2" fillId="3" borderId="26" xfId="0" applyFont="1" applyFill="1" applyBorder="1" applyAlignment="1" applyProtection="1">
      <alignment horizontal="distributed" vertical="center" justifyLastLine="1"/>
    </xf>
    <xf numFmtId="0" fontId="2" fillId="3" borderId="27" xfId="0" applyFont="1" applyFill="1" applyBorder="1" applyAlignment="1" applyProtection="1">
      <alignment horizontal="distributed" vertical="center" justifyLastLine="1"/>
    </xf>
    <xf numFmtId="0" fontId="2" fillId="3" borderId="28" xfId="0" applyFont="1" applyFill="1" applyBorder="1" applyAlignment="1" applyProtection="1">
      <alignment horizontal="distributed" vertical="center" justifyLastLine="1"/>
    </xf>
    <xf numFmtId="0" fontId="2" fillId="3" borderId="21" xfId="0" applyFont="1" applyFill="1" applyBorder="1" applyAlignment="1" applyProtection="1">
      <alignment horizontal="distributed" vertical="center" wrapText="1" justifyLastLine="1"/>
    </xf>
    <xf numFmtId="0" fontId="2" fillId="3" borderId="29" xfId="0" applyFont="1" applyFill="1" applyBorder="1" applyAlignment="1" applyProtection="1">
      <alignment horizontal="distributed" vertical="center" wrapText="1" justifyLastLine="1"/>
    </xf>
    <xf numFmtId="0" fontId="2" fillId="3" borderId="30" xfId="0" applyFont="1" applyFill="1" applyBorder="1" applyAlignment="1" applyProtection="1">
      <alignment horizontal="distributed" vertical="center" wrapText="1" justifyLastLine="1"/>
    </xf>
    <xf numFmtId="0" fontId="2" fillId="2" borderId="0" xfId="0" applyFont="1" applyFill="1" applyBorder="1" applyAlignment="1" applyProtection="1">
      <alignment horizontal="distributed" vertical="center" justifyLastLine="1"/>
    </xf>
    <xf numFmtId="0" fontId="2" fillId="2" borderId="31" xfId="0" applyFont="1" applyFill="1" applyBorder="1" applyAlignment="1" applyProtection="1">
      <alignment horizontal="distributed" vertical="center" justifyLastLine="1"/>
    </xf>
    <xf numFmtId="0" fontId="2" fillId="2" borderId="32" xfId="0" applyFont="1" applyFill="1" applyBorder="1" applyAlignment="1" applyProtection="1">
      <alignment horizontal="distributed" vertical="center" justifyLastLine="1"/>
    </xf>
    <xf numFmtId="0" fontId="2" fillId="3" borderId="14" xfId="0" applyFont="1" applyFill="1" applyBorder="1" applyAlignment="1" applyProtection="1">
      <alignment horizontal="distributed" vertical="center" justifyLastLine="1"/>
    </xf>
    <xf numFmtId="0" fontId="2" fillId="3" borderId="15" xfId="0" applyFont="1" applyFill="1" applyBorder="1" applyAlignment="1" applyProtection="1">
      <alignment horizontal="distributed" vertical="center" justifyLastLine="1"/>
    </xf>
    <xf numFmtId="0" fontId="2" fillId="3" borderId="13" xfId="0" applyFont="1" applyFill="1" applyBorder="1" applyAlignment="1" applyProtection="1">
      <alignment horizontal="distributed" vertical="center" justifyLastLine="1"/>
    </xf>
    <xf numFmtId="0" fontId="2" fillId="3" borderId="6" xfId="0" applyFont="1" applyFill="1" applyBorder="1" applyAlignment="1" applyProtection="1">
      <alignment horizontal="distributed" vertical="center" wrapText="1" justifyLastLine="1"/>
    </xf>
    <xf numFmtId="0" fontId="2" fillId="3" borderId="8" xfId="0" applyFont="1" applyFill="1" applyBorder="1" applyAlignment="1" applyProtection="1">
      <alignment horizontal="distributed" vertical="center" wrapText="1" justifyLastLine="1"/>
    </xf>
    <xf numFmtId="0" fontId="2" fillId="3" borderId="33" xfId="0"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justifyLastLine="1"/>
    </xf>
    <xf numFmtId="0" fontId="2" fillId="2" borderId="34" xfId="0" applyFont="1" applyFill="1" applyBorder="1" applyAlignment="1" applyProtection="1">
      <alignment horizontal="distributed" vertical="center" justifyLastLine="1"/>
    </xf>
    <xf numFmtId="0" fontId="2" fillId="2" borderId="35" xfId="0" applyFont="1" applyFill="1" applyBorder="1" applyAlignment="1" applyProtection="1">
      <alignment horizontal="distributed" vertical="center" justifyLastLine="1"/>
    </xf>
    <xf numFmtId="0" fontId="2" fillId="3" borderId="36" xfId="0" applyFont="1" applyFill="1" applyBorder="1" applyAlignment="1" applyProtection="1">
      <alignment horizontal="distributed" vertical="center" wrapText="1" justifyLastLine="1"/>
    </xf>
    <xf numFmtId="0" fontId="2" fillId="3" borderId="37" xfId="0" applyFont="1" applyFill="1" applyBorder="1" applyAlignment="1" applyProtection="1">
      <alignment horizontal="distributed" vertical="center" wrapText="1" justifyLastLine="1"/>
    </xf>
    <xf numFmtId="38" fontId="2" fillId="3" borderId="37" xfId="2" applyFont="1" applyFill="1" applyBorder="1" applyAlignment="1" applyProtection="1">
      <alignment horizontal="distributed" vertical="center" wrapText="1" justifyLastLine="1"/>
    </xf>
    <xf numFmtId="0" fontId="2" fillId="3" borderId="38" xfId="0" applyFont="1" applyFill="1" applyBorder="1" applyAlignment="1" applyProtection="1">
      <alignment horizontal="distributed" vertical="center" wrapText="1" justifyLastLine="1"/>
    </xf>
    <xf numFmtId="0" fontId="2" fillId="0" borderId="0" xfId="0" applyFont="1" applyFill="1" applyBorder="1" applyAlignment="1" applyProtection="1">
      <alignment horizontal="distributed" vertical="center" wrapText="1" justifyLastLine="1"/>
    </xf>
    <xf numFmtId="0" fontId="2" fillId="2" borderId="39" xfId="0" applyFont="1" applyFill="1" applyBorder="1" applyAlignment="1" applyProtection="1">
      <alignment vertical="center"/>
    </xf>
    <xf numFmtId="0" fontId="2" fillId="2" borderId="40" xfId="0" applyFont="1" applyFill="1" applyBorder="1" applyAlignment="1" applyProtection="1">
      <alignment vertical="center"/>
    </xf>
    <xf numFmtId="0" fontId="2" fillId="0" borderId="41" xfId="0" applyFont="1" applyBorder="1" applyAlignment="1" applyProtection="1">
      <alignment horizontal="right" vertical="center"/>
    </xf>
    <xf numFmtId="0" fontId="2" fillId="0" borderId="23" xfId="0" applyFont="1" applyBorder="1" applyAlignment="1" applyProtection="1">
      <alignment horizontal="right" vertical="center"/>
    </xf>
    <xf numFmtId="0" fontId="2" fillId="0" borderId="23" xfId="0" applyFont="1" applyFill="1" applyBorder="1" applyAlignment="1" applyProtection="1">
      <alignment horizontal="right" vertical="center"/>
    </xf>
    <xf numFmtId="38" fontId="2" fillId="0" borderId="23" xfId="2" applyFont="1" applyFill="1" applyBorder="1" applyAlignment="1" applyProtection="1">
      <alignment horizontal="right" vertical="center"/>
    </xf>
    <xf numFmtId="0" fontId="2" fillId="0" borderId="42" xfId="0" applyFont="1" applyBorder="1" applyAlignment="1" applyProtection="1">
      <alignment horizontal="right" vertical="center"/>
    </xf>
    <xf numFmtId="0" fontId="2" fillId="2" borderId="0" xfId="0" applyFont="1" applyFill="1" applyBorder="1" applyAlignment="1" applyProtection="1">
      <alignment vertical="center"/>
    </xf>
    <xf numFmtId="0" fontId="2" fillId="0" borderId="0" xfId="0" applyFont="1" applyBorder="1" applyAlignment="1" applyProtection="1">
      <alignment horizontal="right" vertical="center"/>
    </xf>
    <xf numFmtId="0" fontId="2" fillId="2" borderId="43" xfId="0" applyFont="1" applyFill="1" applyBorder="1" applyAlignment="1" applyProtection="1">
      <alignment horizontal="distributed" vertical="center"/>
    </xf>
    <xf numFmtId="0" fontId="2" fillId="2" borderId="33" xfId="0" applyFont="1" applyFill="1" applyBorder="1" applyAlignment="1" applyProtection="1">
      <alignment horizontal="distributed" vertical="center"/>
    </xf>
    <xf numFmtId="183" fontId="2" fillId="0" borderId="44" xfId="0" applyNumberFormat="1" applyFont="1" applyFill="1" applyBorder="1" applyAlignment="1" applyProtection="1">
      <alignment horizontal="right" vertical="center"/>
    </xf>
    <xf numFmtId="183" fontId="2" fillId="0" borderId="8" xfId="0" applyNumberFormat="1" applyFont="1" applyFill="1" applyBorder="1" applyAlignment="1" applyProtection="1">
      <alignment horizontal="right" vertical="center"/>
    </xf>
    <xf numFmtId="185" fontId="2" fillId="0" borderId="8" xfId="0" applyNumberFormat="1" applyFont="1" applyFill="1" applyBorder="1" applyAlignment="1" applyProtection="1">
      <alignment horizontal="right" vertical="center"/>
    </xf>
    <xf numFmtId="185" fontId="2" fillId="0" borderId="8" xfId="2" applyNumberFormat="1" applyFont="1" applyFill="1" applyBorder="1" applyAlignment="1" applyProtection="1">
      <alignment horizontal="right" vertical="center"/>
    </xf>
    <xf numFmtId="183" fontId="2" fillId="0" borderId="8" xfId="0" applyNumberFormat="1" applyFont="1" applyFill="1" applyBorder="1" applyAlignment="1" applyProtection="1">
      <alignment vertical="center"/>
    </xf>
    <xf numFmtId="185" fontId="2" fillId="0" borderId="45" xfId="0" applyNumberFormat="1" applyFont="1" applyFill="1" applyBorder="1" applyAlignment="1" applyProtection="1">
      <alignment horizontal="right" vertical="center"/>
    </xf>
    <xf numFmtId="0" fontId="2" fillId="2" borderId="0" xfId="0" applyFont="1" applyFill="1" applyBorder="1" applyAlignment="1" applyProtection="1">
      <alignment horizontal="distributed" vertical="center"/>
    </xf>
    <xf numFmtId="38" fontId="2" fillId="0" borderId="0" xfId="2" applyFont="1" applyFill="1" applyBorder="1" applyAlignment="1" applyProtection="1">
      <alignment horizontal="right" vertical="center"/>
    </xf>
    <xf numFmtId="0" fontId="6" fillId="2" borderId="43" xfId="0" applyFont="1" applyFill="1" applyBorder="1" applyAlignment="1" applyProtection="1">
      <alignment horizontal="distributed" vertical="center"/>
    </xf>
    <xf numFmtId="0" fontId="6" fillId="2" borderId="33" xfId="0" applyFont="1" applyFill="1" applyBorder="1" applyAlignment="1" applyProtection="1">
      <alignment horizontal="distributed" vertical="center"/>
    </xf>
    <xf numFmtId="183" fontId="6" fillId="0" borderId="44" xfId="0" applyNumberFormat="1" applyFont="1" applyFill="1" applyBorder="1" applyAlignment="1" applyProtection="1">
      <alignment horizontal="right" vertical="center"/>
    </xf>
    <xf numFmtId="183" fontId="6" fillId="0" borderId="8" xfId="0" applyNumberFormat="1" applyFont="1" applyFill="1" applyBorder="1" applyAlignment="1" applyProtection="1">
      <alignment horizontal="right" vertical="center"/>
    </xf>
    <xf numFmtId="185" fontId="6" fillId="0" borderId="8" xfId="0" applyNumberFormat="1" applyFont="1" applyFill="1" applyBorder="1" applyAlignment="1" applyProtection="1">
      <alignment horizontal="right" vertical="center"/>
    </xf>
    <xf numFmtId="185" fontId="6" fillId="0" borderId="8" xfId="2" applyNumberFormat="1" applyFont="1" applyFill="1" applyBorder="1" applyAlignment="1" applyProtection="1">
      <alignment horizontal="right" vertical="center"/>
    </xf>
    <xf numFmtId="183" fontId="6" fillId="0" borderId="8" xfId="0" applyNumberFormat="1" applyFont="1" applyBorder="1" applyAlignment="1" applyProtection="1">
      <alignment horizontal="right" vertical="center"/>
    </xf>
    <xf numFmtId="185" fontId="6" fillId="0" borderId="8" xfId="0" applyNumberFormat="1" applyFont="1" applyBorder="1" applyAlignment="1" applyProtection="1">
      <alignment horizontal="right" vertical="center"/>
    </xf>
    <xf numFmtId="38" fontId="6" fillId="0" borderId="8" xfId="2" applyFont="1" applyFill="1" applyBorder="1" applyAlignment="1" applyProtection="1">
      <alignment horizontal="right" vertical="center"/>
    </xf>
    <xf numFmtId="38" fontId="6" fillId="0" borderId="8" xfId="2" applyFont="1" applyBorder="1" applyAlignment="1" applyProtection="1">
      <alignment horizontal="right" vertical="center"/>
    </xf>
    <xf numFmtId="183" fontId="6" fillId="0" borderId="8" xfId="0" applyNumberFormat="1" applyFont="1" applyBorder="1" applyAlignment="1" applyProtection="1">
      <alignment vertical="center"/>
    </xf>
    <xf numFmtId="185" fontId="6" fillId="0" borderId="45" xfId="0" applyNumberFormat="1" applyFont="1" applyBorder="1" applyAlignment="1" applyProtection="1">
      <alignment horizontal="right" vertical="center"/>
    </xf>
    <xf numFmtId="185" fontId="6" fillId="2" borderId="0" xfId="0" applyNumberFormat="1" applyFont="1" applyFill="1" applyBorder="1" applyAlignment="1" applyProtection="1">
      <alignment horizontal="distributed" vertical="center"/>
    </xf>
    <xf numFmtId="0" fontId="6" fillId="2" borderId="0" xfId="0" applyFont="1" applyFill="1" applyBorder="1" applyAlignment="1" applyProtection="1">
      <alignment horizontal="distributed" vertical="center"/>
    </xf>
    <xf numFmtId="183" fontId="6" fillId="0" borderId="0" xfId="0" applyNumberFormat="1" applyFont="1" applyBorder="1" applyAlignment="1" applyProtection="1">
      <alignment vertical="center"/>
    </xf>
    <xf numFmtId="0" fontId="6" fillId="0" borderId="0" xfId="0" applyFont="1" applyAlignment="1" applyProtection="1">
      <alignment vertical="center"/>
    </xf>
    <xf numFmtId="0" fontId="2" fillId="2" borderId="46" xfId="0" applyFont="1" applyFill="1" applyBorder="1" applyAlignment="1" applyProtection="1">
      <alignment horizontal="center" vertical="distributed" textRotation="255" justifyLastLine="1"/>
    </xf>
    <xf numFmtId="49" fontId="6" fillId="2" borderId="33" xfId="0" applyNumberFormat="1" applyFont="1" applyFill="1" applyBorder="1" applyAlignment="1" applyProtection="1">
      <alignment horizontal="distributed" vertical="center"/>
    </xf>
    <xf numFmtId="38" fontId="6" fillId="5" borderId="44" xfId="2" applyFont="1" applyFill="1" applyBorder="1" applyAlignment="1">
      <alignment vertical="center"/>
    </xf>
    <xf numFmtId="38" fontId="6" fillId="5" borderId="1" xfId="2" applyFont="1" applyFill="1" applyBorder="1" applyAlignment="1">
      <alignment vertical="center"/>
    </xf>
    <xf numFmtId="185" fontId="6" fillId="5" borderId="1" xfId="2" applyNumberFormat="1" applyFont="1" applyFill="1" applyBorder="1" applyAlignment="1">
      <alignment horizontal="right" vertical="center"/>
    </xf>
    <xf numFmtId="38" fontId="6" fillId="0" borderId="1" xfId="2" applyNumberFormat="1" applyFont="1" applyFill="1" applyBorder="1" applyAlignment="1">
      <alignment horizontal="right" vertical="center"/>
    </xf>
    <xf numFmtId="185" fontId="6" fillId="0" borderId="1" xfId="2" applyNumberFormat="1" applyFont="1" applyFill="1" applyBorder="1" applyAlignment="1">
      <alignment horizontal="right" vertical="center"/>
    </xf>
    <xf numFmtId="38" fontId="21" fillId="0" borderId="1" xfId="2" applyFont="1" applyFill="1" applyBorder="1" applyAlignment="1">
      <alignment vertical="center"/>
    </xf>
    <xf numFmtId="185" fontId="21" fillId="0" borderId="1" xfId="2" applyNumberFormat="1" applyFont="1" applyFill="1" applyBorder="1" applyAlignment="1">
      <alignment vertical="center"/>
    </xf>
    <xf numFmtId="38" fontId="21" fillId="0" borderId="1" xfId="2" applyFont="1" applyBorder="1" applyAlignment="1">
      <alignment vertical="center"/>
    </xf>
    <xf numFmtId="185" fontId="21" fillId="0" borderId="1" xfId="2" applyNumberFormat="1" applyFont="1" applyBorder="1" applyAlignment="1">
      <alignment vertical="center"/>
    </xf>
    <xf numFmtId="38" fontId="21" fillId="0" borderId="1" xfId="2" applyFont="1" applyBorder="1" applyAlignment="1">
      <alignment horizontal="right" vertical="center"/>
    </xf>
    <xf numFmtId="185" fontId="21" fillId="0" borderId="1" xfId="2" applyNumberFormat="1" applyFont="1" applyBorder="1" applyAlignment="1">
      <alignment horizontal="right" vertical="center"/>
    </xf>
    <xf numFmtId="38" fontId="6" fillId="0" borderId="1" xfId="2" applyFont="1" applyFill="1" applyBorder="1" applyAlignment="1">
      <alignment vertical="center"/>
    </xf>
    <xf numFmtId="185" fontId="6" fillId="0" borderId="45" xfId="5" applyNumberFormat="1" applyFont="1" applyFill="1" applyBorder="1" applyAlignment="1">
      <alignment horizontal="right" vertical="center"/>
    </xf>
    <xf numFmtId="0" fontId="2" fillId="2" borderId="0" xfId="0" applyFont="1" applyFill="1" applyBorder="1" applyAlignment="1" applyProtection="1">
      <alignment horizontal="center" vertical="distributed" textRotation="255" justifyLastLine="1"/>
    </xf>
    <xf numFmtId="49" fontId="6" fillId="2" borderId="0" xfId="0" applyNumberFormat="1" applyFont="1" applyFill="1" applyBorder="1" applyAlignment="1" applyProtection="1">
      <alignment horizontal="distributed" vertical="center"/>
    </xf>
    <xf numFmtId="183" fontId="6" fillId="0" borderId="0" xfId="0" applyNumberFormat="1" applyFont="1" applyFill="1" applyBorder="1" applyAlignment="1" applyProtection="1">
      <alignment vertical="center"/>
    </xf>
    <xf numFmtId="0" fontId="2" fillId="2" borderId="47" xfId="0" applyFont="1" applyFill="1" applyBorder="1" applyAlignment="1" applyProtection="1">
      <alignment horizontal="center" vertical="distributed" textRotation="255" justifyLastLine="1"/>
    </xf>
    <xf numFmtId="49" fontId="2" fillId="2" borderId="33" xfId="0" applyNumberFormat="1" applyFont="1" applyFill="1" applyBorder="1" applyAlignment="1" applyProtection="1">
      <alignment horizontal="distributed" vertical="center"/>
    </xf>
    <xf numFmtId="186" fontId="2" fillId="0" borderId="44" xfId="6" applyNumberFormat="1" applyFont="1" applyFill="1" applyBorder="1" applyAlignment="1">
      <alignment vertical="center"/>
    </xf>
    <xf numFmtId="186" fontId="2" fillId="0" borderId="1" xfId="6" applyNumberFormat="1" applyFont="1" applyFill="1" applyBorder="1" applyAlignment="1">
      <alignment vertical="center"/>
    </xf>
    <xf numFmtId="185" fontId="2" fillId="0" borderId="1" xfId="2" applyNumberFormat="1" applyFont="1" applyFill="1" applyBorder="1" applyAlignment="1">
      <alignment horizontal="right" vertical="center"/>
    </xf>
    <xf numFmtId="38" fontId="2" fillId="0" borderId="1" xfId="2" applyNumberFormat="1" applyFont="1" applyFill="1" applyBorder="1" applyAlignment="1">
      <alignment horizontal="right" vertical="center"/>
    </xf>
    <xf numFmtId="185" fontId="2" fillId="0" borderId="1" xfId="5" applyNumberFormat="1" applyFont="1" applyFill="1" applyBorder="1" applyAlignment="1">
      <alignment horizontal="right" vertical="center"/>
    </xf>
    <xf numFmtId="38" fontId="10" fillId="0" borderId="1" xfId="2" applyFont="1" applyFill="1" applyBorder="1" applyAlignment="1">
      <alignment vertical="center"/>
    </xf>
    <xf numFmtId="185" fontId="10" fillId="0" borderId="1" xfId="2" applyNumberFormat="1" applyFont="1" applyFill="1" applyBorder="1" applyAlignment="1">
      <alignment vertical="center"/>
    </xf>
    <xf numFmtId="38" fontId="10" fillId="0" borderId="1" xfId="2" applyFont="1" applyBorder="1" applyAlignment="1">
      <alignment vertical="center"/>
    </xf>
    <xf numFmtId="185" fontId="10" fillId="0" borderId="1" xfId="2" applyNumberFormat="1" applyFont="1" applyBorder="1" applyAlignment="1">
      <alignment vertical="center"/>
    </xf>
    <xf numFmtId="38" fontId="10" fillId="0" borderId="1" xfId="2" applyFont="1" applyBorder="1" applyAlignment="1">
      <alignment horizontal="right" vertical="center"/>
    </xf>
    <xf numFmtId="185" fontId="10" fillId="0" borderId="1" xfId="2" applyNumberFormat="1" applyFont="1" applyBorder="1" applyAlignment="1">
      <alignment horizontal="right" vertical="center"/>
    </xf>
    <xf numFmtId="38" fontId="2" fillId="0" borderId="1" xfId="2" applyFont="1" applyFill="1" applyBorder="1" applyAlignment="1">
      <alignment vertical="center"/>
    </xf>
    <xf numFmtId="185" fontId="2" fillId="0" borderId="45" xfId="5" applyNumberFormat="1" applyFont="1" applyFill="1" applyBorder="1" applyAlignment="1">
      <alignment horizontal="right" vertical="center"/>
    </xf>
    <xf numFmtId="49" fontId="2" fillId="2" borderId="0" xfId="0" applyNumberFormat="1" applyFont="1" applyFill="1" applyBorder="1" applyAlignment="1" applyProtection="1">
      <alignment horizontal="distributed" vertical="center"/>
    </xf>
    <xf numFmtId="0" fontId="2" fillId="2" borderId="48" xfId="0" applyFont="1" applyFill="1" applyBorder="1" applyAlignment="1" applyProtection="1">
      <alignment horizontal="center" vertical="distributed" textRotation="255" justifyLastLine="1"/>
    </xf>
    <xf numFmtId="186" fontId="2" fillId="5" borderId="44" xfId="6" applyNumberFormat="1" applyFont="1" applyFill="1" applyBorder="1" applyAlignment="1">
      <alignment vertical="center"/>
    </xf>
    <xf numFmtId="186" fontId="2" fillId="5" borderId="1" xfId="6" applyNumberFormat="1" applyFont="1" applyFill="1" applyBorder="1" applyAlignment="1">
      <alignment vertical="center"/>
    </xf>
    <xf numFmtId="185" fontId="2" fillId="5" borderId="1" xfId="2" applyNumberFormat="1" applyFont="1" applyFill="1" applyBorder="1" applyAlignment="1">
      <alignment horizontal="right" vertical="center"/>
    </xf>
    <xf numFmtId="184" fontId="6" fillId="5" borderId="44" xfId="2" applyNumberFormat="1" applyFont="1" applyFill="1" applyBorder="1" applyAlignment="1">
      <alignment vertical="center"/>
    </xf>
    <xf numFmtId="184" fontId="6" fillId="5" borderId="1" xfId="2" applyNumberFormat="1" applyFont="1" applyFill="1" applyBorder="1" applyAlignment="1">
      <alignment vertical="center"/>
    </xf>
    <xf numFmtId="184" fontId="2" fillId="5" borderId="44" xfId="6" applyNumberFormat="1" applyFont="1" applyFill="1" applyBorder="1" applyAlignment="1">
      <alignment horizontal="right" vertical="center"/>
    </xf>
    <xf numFmtId="184" fontId="2" fillId="5" borderId="1" xfId="6" applyNumberFormat="1" applyFont="1" applyFill="1" applyBorder="1" applyAlignment="1">
      <alignment horizontal="right" vertical="center"/>
    </xf>
    <xf numFmtId="38" fontId="10" fillId="0" borderId="1" xfId="2" applyFont="1" applyFill="1" applyBorder="1" applyAlignment="1">
      <alignment horizontal="right" vertical="center"/>
    </xf>
    <xf numFmtId="185" fontId="10" fillId="0" borderId="1" xfId="2" applyNumberFormat="1" applyFont="1" applyFill="1" applyBorder="1" applyAlignment="1">
      <alignment horizontal="right" vertical="center"/>
    </xf>
    <xf numFmtId="38" fontId="2" fillId="0" borderId="2" xfId="2" applyFont="1" applyFill="1" applyBorder="1" applyAlignment="1">
      <alignment vertical="center"/>
    </xf>
    <xf numFmtId="185" fontId="2" fillId="0" borderId="49" xfId="5" applyNumberFormat="1" applyFont="1" applyFill="1" applyBorder="1" applyAlignment="1">
      <alignment horizontal="right" vertical="center"/>
    </xf>
    <xf numFmtId="187" fontId="2" fillId="0" borderId="1" xfId="2" applyNumberFormat="1" applyFont="1" applyFill="1" applyBorder="1" applyAlignment="1">
      <alignment horizontal="right" vertical="center"/>
    </xf>
    <xf numFmtId="184" fontId="6" fillId="5" borderId="44" xfId="2" applyNumberFormat="1" applyFont="1" applyFill="1" applyBorder="1" applyAlignment="1">
      <alignment horizontal="right" vertical="center"/>
    </xf>
    <xf numFmtId="184" fontId="6" fillId="5" borderId="1" xfId="2" applyNumberFormat="1" applyFont="1" applyFill="1" applyBorder="1" applyAlignment="1">
      <alignment horizontal="right" vertical="center"/>
    </xf>
    <xf numFmtId="38" fontId="21" fillId="0" borderId="1" xfId="2" applyFont="1" applyFill="1" applyBorder="1" applyAlignment="1">
      <alignment horizontal="right" vertical="center"/>
    </xf>
    <xf numFmtId="185" fontId="21" fillId="0" borderId="1" xfId="2" applyNumberFormat="1" applyFont="1" applyFill="1" applyBorder="1" applyAlignment="1">
      <alignment horizontal="right" vertical="center"/>
    </xf>
    <xf numFmtId="38" fontId="6" fillId="0" borderId="2" xfId="2" applyFont="1" applyFill="1" applyBorder="1" applyAlignment="1">
      <alignment vertical="center"/>
    </xf>
    <xf numFmtId="185" fontId="6" fillId="0" borderId="49" xfId="5" applyNumberFormat="1" applyFont="1" applyFill="1" applyBorder="1" applyAlignment="1">
      <alignment horizontal="right" vertical="center"/>
    </xf>
    <xf numFmtId="49" fontId="16" fillId="2" borderId="33" xfId="0" applyNumberFormat="1" applyFont="1" applyFill="1" applyBorder="1" applyAlignment="1" applyProtection="1">
      <alignment horizontal="distributed" vertical="center"/>
    </xf>
    <xf numFmtId="49" fontId="16" fillId="2" borderId="0" xfId="0" applyNumberFormat="1" applyFont="1" applyFill="1" applyBorder="1" applyAlignment="1" applyProtection="1">
      <alignment horizontal="distributed" vertical="center"/>
    </xf>
    <xf numFmtId="49" fontId="3" fillId="2" borderId="33" xfId="0" applyNumberFormat="1" applyFont="1" applyFill="1" applyBorder="1" applyAlignment="1" applyProtection="1">
      <alignment horizontal="distributed" vertical="center"/>
    </xf>
    <xf numFmtId="49" fontId="3" fillId="2" borderId="0" xfId="0" applyNumberFormat="1" applyFont="1" applyFill="1" applyBorder="1" applyAlignment="1" applyProtection="1">
      <alignment horizontal="distributed" vertical="center"/>
    </xf>
    <xf numFmtId="0" fontId="2" fillId="2" borderId="46" xfId="0" applyFont="1" applyFill="1" applyBorder="1" applyAlignment="1" applyProtection="1">
      <alignment horizontal="center" vertical="center" textRotation="255" shrinkToFit="1"/>
    </xf>
    <xf numFmtId="0" fontId="2" fillId="2" borderId="0" xfId="0" applyFont="1" applyFill="1" applyBorder="1" applyAlignment="1" applyProtection="1">
      <alignment horizontal="center" vertical="center" textRotation="255" shrinkToFit="1"/>
    </xf>
    <xf numFmtId="0" fontId="2" fillId="2" borderId="47" xfId="0" applyFont="1" applyFill="1" applyBorder="1" applyAlignment="1" applyProtection="1">
      <alignment horizontal="center" vertical="center" textRotation="255" shrinkToFit="1"/>
    </xf>
    <xf numFmtId="0" fontId="0" fillId="2" borderId="48" xfId="0" applyFill="1" applyBorder="1" applyAlignment="1" applyProtection="1">
      <alignment horizontal="center" vertical="center" textRotation="255" shrinkToFit="1"/>
    </xf>
    <xf numFmtId="0" fontId="0" fillId="2" borderId="0" xfId="0" applyFill="1" applyBorder="1" applyAlignment="1" applyProtection="1">
      <alignment horizontal="center" vertical="center" textRotation="255" shrinkToFit="1"/>
    </xf>
    <xf numFmtId="0" fontId="22" fillId="2" borderId="43" xfId="0" applyFont="1" applyFill="1" applyBorder="1" applyAlignment="1" applyProtection="1">
      <alignment horizontal="distributed" vertical="center" wrapText="1"/>
    </xf>
    <xf numFmtId="0" fontId="22" fillId="2" borderId="33" xfId="0" applyFont="1" applyFill="1" applyBorder="1" applyAlignment="1" applyProtection="1">
      <alignment horizontal="distributed" vertical="center" wrapText="1"/>
    </xf>
    <xf numFmtId="184" fontId="6" fillId="5" borderId="44" xfId="6" applyNumberFormat="1" applyFont="1" applyFill="1" applyBorder="1" applyAlignment="1">
      <alignment horizontal="right" vertical="center"/>
    </xf>
    <xf numFmtId="184" fontId="6" fillId="5" borderId="1" xfId="6" applyNumberFormat="1" applyFont="1" applyFill="1" applyBorder="1" applyAlignment="1">
      <alignment horizontal="right" vertical="center"/>
    </xf>
    <xf numFmtId="185" fontId="6" fillId="0" borderId="1" xfId="5" applyNumberFormat="1" applyFont="1" applyFill="1" applyBorder="1" applyAlignment="1">
      <alignment horizontal="right" vertical="center"/>
    </xf>
    <xf numFmtId="0" fontId="22" fillId="2" borderId="0" xfId="0" applyFont="1" applyFill="1" applyBorder="1" applyAlignment="1" applyProtection="1">
      <alignment horizontal="distributed" vertical="center" wrapText="1"/>
    </xf>
    <xf numFmtId="0" fontId="2" fillId="2" borderId="46" xfId="0" applyFont="1" applyFill="1" applyBorder="1" applyAlignment="1" applyProtection="1">
      <alignment horizontal="center" vertical="center" textRotation="255"/>
    </xf>
    <xf numFmtId="0" fontId="2" fillId="2" borderId="0" xfId="0" applyFont="1" applyFill="1" applyBorder="1" applyAlignment="1" applyProtection="1">
      <alignment horizontal="center" vertical="center" textRotation="255"/>
    </xf>
    <xf numFmtId="0" fontId="2" fillId="2" borderId="47" xfId="0" applyFont="1" applyFill="1" applyBorder="1" applyAlignment="1" applyProtection="1">
      <alignment horizontal="center" vertical="center" textRotation="255"/>
    </xf>
    <xf numFmtId="49" fontId="13" fillId="2" borderId="50" xfId="0" applyNumberFormat="1" applyFont="1" applyFill="1" applyBorder="1" applyAlignment="1" applyProtection="1">
      <alignment horizontal="distributed" vertical="center"/>
    </xf>
    <xf numFmtId="49" fontId="13" fillId="2" borderId="0" xfId="0" applyNumberFormat="1" applyFont="1" applyFill="1" applyBorder="1" applyAlignment="1" applyProtection="1">
      <alignment horizontal="distributed" vertical="center"/>
    </xf>
    <xf numFmtId="49" fontId="2" fillId="2" borderId="50" xfId="0" applyNumberFormat="1" applyFont="1" applyFill="1" applyBorder="1" applyAlignment="1" applyProtection="1">
      <alignment horizontal="distributed" vertical="center"/>
    </xf>
    <xf numFmtId="0" fontId="2" fillId="2" borderId="51" xfId="0" applyFont="1" applyFill="1" applyBorder="1" applyAlignment="1" applyProtection="1">
      <alignment horizontal="center" vertical="center" textRotation="255"/>
    </xf>
    <xf numFmtId="49" fontId="2" fillId="2" borderId="52" xfId="0" applyNumberFormat="1" applyFont="1" applyFill="1" applyBorder="1" applyAlignment="1" applyProtection="1">
      <alignment horizontal="distributed" vertical="center"/>
    </xf>
    <xf numFmtId="184" fontId="2" fillId="5" borderId="53" xfId="6" applyNumberFormat="1" applyFont="1" applyFill="1" applyBorder="1" applyAlignment="1">
      <alignment horizontal="right" vertical="center"/>
    </xf>
    <xf numFmtId="184" fontId="2" fillId="5" borderId="54" xfId="6" applyNumberFormat="1" applyFont="1" applyFill="1" applyBorder="1" applyAlignment="1">
      <alignment horizontal="right" vertical="center"/>
    </xf>
    <xf numFmtId="185" fontId="2" fillId="5" borderId="54" xfId="2" applyNumberFormat="1" applyFont="1" applyFill="1" applyBorder="1" applyAlignment="1">
      <alignment horizontal="right" vertical="center"/>
    </xf>
    <xf numFmtId="38" fontId="2" fillId="0" borderId="54" xfId="2" applyNumberFormat="1" applyFont="1" applyFill="1" applyBorder="1" applyAlignment="1">
      <alignment horizontal="right" vertical="center"/>
    </xf>
    <xf numFmtId="185" fontId="2" fillId="0" borderId="54" xfId="5" applyNumberFormat="1" applyFont="1" applyFill="1" applyBorder="1" applyAlignment="1">
      <alignment horizontal="right" vertical="center"/>
    </xf>
    <xf numFmtId="38" fontId="10" fillId="0" borderId="54" xfId="2" applyFont="1" applyBorder="1" applyAlignment="1">
      <alignment horizontal="right" vertical="center"/>
    </xf>
    <xf numFmtId="185" fontId="10" fillId="0" borderId="54" xfId="2" applyNumberFormat="1" applyFont="1" applyBorder="1" applyAlignment="1">
      <alignment horizontal="right" vertical="center"/>
    </xf>
    <xf numFmtId="38" fontId="2" fillId="0" borderId="54" xfId="2" applyFont="1" applyFill="1" applyBorder="1" applyAlignment="1">
      <alignment vertical="center"/>
    </xf>
    <xf numFmtId="185" fontId="2" fillId="0" borderId="55" xfId="5" applyNumberFormat="1" applyFont="1" applyFill="1" applyBorder="1" applyAlignment="1">
      <alignment horizontal="right" vertical="center"/>
    </xf>
    <xf numFmtId="0" fontId="3" fillId="0" borderId="0" xfId="0" applyFont="1" applyAlignment="1" applyProtection="1">
      <alignment vertical="center"/>
    </xf>
    <xf numFmtId="184" fontId="6" fillId="5" borderId="0" xfId="2" applyNumberFormat="1" applyFont="1" applyFill="1" applyBorder="1" applyAlignment="1">
      <alignment vertical="center"/>
    </xf>
    <xf numFmtId="185" fontId="6" fillId="5" borderId="0" xfId="2" applyNumberFormat="1" applyFont="1" applyFill="1" applyBorder="1" applyAlignment="1">
      <alignment horizontal="right" vertical="center"/>
    </xf>
    <xf numFmtId="185" fontId="6" fillId="0" borderId="0" xfId="2" applyNumberFormat="1" applyFont="1" applyFill="1" applyBorder="1" applyAlignment="1">
      <alignment horizontal="right" vertical="center"/>
    </xf>
    <xf numFmtId="184" fontId="6" fillId="5" borderId="0" xfId="2" applyNumberFormat="1" applyFont="1" applyFill="1" applyBorder="1" applyAlignment="1">
      <alignment horizontal="right" vertical="center"/>
    </xf>
    <xf numFmtId="38" fontId="2" fillId="0" borderId="0" xfId="2" applyFont="1" applyBorder="1" applyAlignment="1" applyProtection="1">
      <alignment horizontal="right" vertical="center"/>
    </xf>
    <xf numFmtId="183" fontId="2" fillId="0" borderId="0" xfId="2" applyNumberFormat="1" applyFont="1" applyBorder="1" applyAlignment="1" applyProtection="1">
      <alignment horizontal="right" vertical="center"/>
    </xf>
    <xf numFmtId="183" fontId="2" fillId="0" borderId="0" xfId="0" applyNumberFormat="1" applyFont="1" applyFill="1" applyBorder="1" applyAlignment="1" applyProtection="1">
      <alignment horizontal="right" vertical="center"/>
    </xf>
    <xf numFmtId="49" fontId="3" fillId="0" borderId="0" xfId="0" applyNumberFormat="1" applyFont="1" applyFill="1" applyBorder="1" applyAlignment="1" applyProtection="1">
      <alignment horizontal="left" vertical="center"/>
    </xf>
    <xf numFmtId="183" fontId="6" fillId="0" borderId="0" xfId="0" applyNumberFormat="1" applyFont="1" applyAlignment="1" applyProtection="1">
      <alignment vertical="center"/>
    </xf>
    <xf numFmtId="38" fontId="6" fillId="0" borderId="0" xfId="2" applyFont="1" applyAlignment="1" applyProtection="1">
      <alignment vertical="center"/>
    </xf>
    <xf numFmtId="183" fontId="10" fillId="0" borderId="0" xfId="0" applyNumberFormat="1" applyFont="1" applyAlignment="1" applyProtection="1">
      <alignment vertical="center"/>
    </xf>
    <xf numFmtId="0" fontId="10" fillId="0" borderId="0" xfId="0" applyFont="1" applyAlignment="1" applyProtection="1">
      <alignment vertical="center"/>
    </xf>
    <xf numFmtId="183" fontId="9" fillId="0" borderId="0" xfId="0" applyNumberFormat="1" applyFont="1" applyAlignment="1" applyProtection="1">
      <alignment vertical="center"/>
    </xf>
  </cellXfs>
  <cellStyles count="7">
    <cellStyle name="パーセント 2" xfId="1" xr:uid="{A1C2A2F4-C6CF-4E1B-8F65-33F915851EBA}"/>
    <cellStyle name="桁区切り 2" xfId="2" xr:uid="{9A6B0CAD-4982-4305-BFD9-F17F7CBAA95B}"/>
    <cellStyle name="通貨 2" xfId="4" xr:uid="{306E65D4-8EF4-4E70-93DD-58F2573F3BAA}"/>
    <cellStyle name="標準" xfId="0" builtinId="0"/>
    <cellStyle name="標準 2" xfId="3" xr:uid="{2CA378CC-8041-446C-A188-A461D2BDFA23}"/>
    <cellStyle name="標準 2 2" xfId="6" xr:uid="{C649A0D6-A0F8-47A2-BA49-0E9419C62488}"/>
    <cellStyle name="標準_業種別(業務＋通勤）22表" xfId="5" xr:uid="{2B16BCBE-354D-4DDB-98E3-4EB4DEAA0CD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0</xdr:colOff>
      <xdr:row>3</xdr:row>
      <xdr:rowOff>106680</xdr:rowOff>
    </xdr:from>
    <xdr:to>
      <xdr:col>19</xdr:col>
      <xdr:colOff>0</xdr:colOff>
      <xdr:row>5</xdr:row>
      <xdr:rowOff>68580</xdr:rowOff>
    </xdr:to>
    <xdr:sp macro="" textlink="">
      <xdr:nvSpPr>
        <xdr:cNvPr id="2" name="AutoShape 8">
          <a:extLst>
            <a:ext uri="{FF2B5EF4-FFF2-40B4-BE49-F238E27FC236}">
              <a16:creationId xmlns:a16="http://schemas.microsoft.com/office/drawing/2014/main" id="{59F86CFF-F152-46A4-B64F-2B87C36F5F3A}"/>
            </a:ext>
          </a:extLst>
        </xdr:cNvPr>
        <xdr:cNvSpPr>
          <a:spLocks noChangeArrowheads="1"/>
        </xdr:cNvSpPr>
      </xdr:nvSpPr>
      <xdr:spPr bwMode="auto">
        <a:xfrm>
          <a:off x="15415260" y="586740"/>
          <a:ext cx="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4</xdr:row>
      <xdr:rowOff>30480</xdr:rowOff>
    </xdr:from>
    <xdr:to>
      <xdr:col>14</xdr:col>
      <xdr:colOff>769620</xdr:colOff>
      <xdr:row>5</xdr:row>
      <xdr:rowOff>144780</xdr:rowOff>
    </xdr:to>
    <xdr:sp macro="" textlink="">
      <xdr:nvSpPr>
        <xdr:cNvPr id="3" name="AutoShape 9">
          <a:extLst>
            <a:ext uri="{FF2B5EF4-FFF2-40B4-BE49-F238E27FC236}">
              <a16:creationId xmlns:a16="http://schemas.microsoft.com/office/drawing/2014/main" id="{9ECA0B99-7D8A-4E26-A7E3-F36D0B51195E}"/>
            </a:ext>
          </a:extLst>
        </xdr:cNvPr>
        <xdr:cNvSpPr>
          <a:spLocks noChangeArrowheads="1"/>
        </xdr:cNvSpPr>
      </xdr:nvSpPr>
      <xdr:spPr bwMode="auto">
        <a:xfrm>
          <a:off x="11262360" y="662940"/>
          <a:ext cx="69342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xdr:row>
      <xdr:rowOff>106680</xdr:rowOff>
    </xdr:from>
    <xdr:to>
      <xdr:col>19</xdr:col>
      <xdr:colOff>0</xdr:colOff>
      <xdr:row>5</xdr:row>
      <xdr:rowOff>68580</xdr:rowOff>
    </xdr:to>
    <xdr:sp macro="" textlink="">
      <xdr:nvSpPr>
        <xdr:cNvPr id="4" name="AutoShape 8">
          <a:extLst>
            <a:ext uri="{FF2B5EF4-FFF2-40B4-BE49-F238E27FC236}">
              <a16:creationId xmlns:a16="http://schemas.microsoft.com/office/drawing/2014/main" id="{C13C1A0B-61C6-4A8B-A62E-2E8107CBED91}"/>
            </a:ext>
          </a:extLst>
        </xdr:cNvPr>
        <xdr:cNvSpPr>
          <a:spLocks noChangeArrowheads="1"/>
        </xdr:cNvSpPr>
      </xdr:nvSpPr>
      <xdr:spPr bwMode="auto">
        <a:xfrm>
          <a:off x="15415260" y="586740"/>
          <a:ext cx="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4</xdr:row>
      <xdr:rowOff>30480</xdr:rowOff>
    </xdr:from>
    <xdr:to>
      <xdr:col>14</xdr:col>
      <xdr:colOff>769620</xdr:colOff>
      <xdr:row>5</xdr:row>
      <xdr:rowOff>144780</xdr:rowOff>
    </xdr:to>
    <xdr:sp macro="" textlink="">
      <xdr:nvSpPr>
        <xdr:cNvPr id="5" name="AutoShape 9">
          <a:extLst>
            <a:ext uri="{FF2B5EF4-FFF2-40B4-BE49-F238E27FC236}">
              <a16:creationId xmlns:a16="http://schemas.microsoft.com/office/drawing/2014/main" id="{AFC981C8-99DC-452D-8A12-E3A1D463D016}"/>
            </a:ext>
          </a:extLst>
        </xdr:cNvPr>
        <xdr:cNvSpPr>
          <a:spLocks noChangeArrowheads="1"/>
        </xdr:cNvSpPr>
      </xdr:nvSpPr>
      <xdr:spPr bwMode="auto">
        <a:xfrm>
          <a:off x="11262360" y="662940"/>
          <a:ext cx="693420" cy="266700"/>
        </a:xfrm>
        <a:prstGeom prst="bracketPair">
          <a:avLst>
            <a:gd name="adj" fmla="val 2143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98CD3-5EAF-44CF-9BAD-A7949032A838}">
  <sheetPr>
    <pageSetUpPr fitToPage="1"/>
  </sheetPr>
  <dimension ref="B1:N27"/>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I1" sqref="I1"/>
    </sheetView>
  </sheetViews>
  <sheetFormatPr defaultColWidth="9" defaultRowHeight="12" customHeight="1"/>
  <cols>
    <col min="1" max="1" width="2.6640625" style="1" customWidth="1"/>
    <col min="2" max="2" width="11.6640625" style="1" customWidth="1"/>
    <col min="3" max="4" width="8.109375" style="1" customWidth="1"/>
    <col min="5" max="13" width="8.77734375" style="1" customWidth="1"/>
    <col min="14" max="14" width="8.109375" style="1" customWidth="1"/>
    <col min="15" max="16384" width="9" style="1"/>
  </cols>
  <sheetData>
    <row r="1" spans="2:14" ht="14.25" customHeight="1">
      <c r="B1" s="6" t="s">
        <v>28</v>
      </c>
    </row>
    <row r="3" spans="2:14" ht="12" customHeight="1">
      <c r="B3" s="25" t="s">
        <v>1</v>
      </c>
      <c r="C3" s="26" t="s">
        <v>2</v>
      </c>
      <c r="D3" s="26" t="s">
        <v>3</v>
      </c>
      <c r="E3" s="29" t="s">
        <v>24</v>
      </c>
      <c r="F3" s="32" t="s">
        <v>4</v>
      </c>
      <c r="G3" s="33"/>
      <c r="H3" s="33"/>
      <c r="I3" s="33"/>
      <c r="J3" s="33"/>
      <c r="K3" s="33"/>
      <c r="L3" s="33"/>
      <c r="M3" s="33"/>
      <c r="N3" s="34"/>
    </row>
    <row r="4" spans="2:14" ht="12" customHeight="1">
      <c r="B4" s="25"/>
      <c r="C4" s="27"/>
      <c r="D4" s="27"/>
      <c r="E4" s="30"/>
      <c r="F4" s="23" t="s">
        <v>5</v>
      </c>
      <c r="G4" s="23" t="s">
        <v>6</v>
      </c>
      <c r="H4" s="23" t="s">
        <v>7</v>
      </c>
      <c r="I4" s="23" t="s">
        <v>0</v>
      </c>
      <c r="J4" s="32" t="s">
        <v>8</v>
      </c>
      <c r="K4" s="33"/>
      <c r="L4" s="33"/>
      <c r="M4" s="34"/>
      <c r="N4" s="23" t="s">
        <v>9</v>
      </c>
    </row>
    <row r="5" spans="2:14" ht="12" customHeight="1">
      <c r="B5" s="25"/>
      <c r="C5" s="28"/>
      <c r="D5" s="28"/>
      <c r="E5" s="31"/>
      <c r="F5" s="24"/>
      <c r="G5" s="24"/>
      <c r="H5" s="24"/>
      <c r="I5" s="24"/>
      <c r="J5" s="9" t="s">
        <v>10</v>
      </c>
      <c r="K5" s="9" t="s">
        <v>11</v>
      </c>
      <c r="L5" s="10" t="s">
        <v>12</v>
      </c>
      <c r="M5" s="10" t="s">
        <v>13</v>
      </c>
      <c r="N5" s="24"/>
    </row>
    <row r="6" spans="2:14" ht="12" customHeight="1">
      <c r="B6" s="7"/>
      <c r="C6" s="2" t="s">
        <v>14</v>
      </c>
      <c r="D6" s="2" t="s">
        <v>15</v>
      </c>
      <c r="E6" s="2" t="s">
        <v>23</v>
      </c>
      <c r="F6" s="2" t="s">
        <v>15</v>
      </c>
      <c r="G6" s="2" t="s">
        <v>15</v>
      </c>
      <c r="H6" s="2" t="s">
        <v>15</v>
      </c>
      <c r="I6" s="2" t="s">
        <v>15</v>
      </c>
      <c r="J6" s="2" t="s">
        <v>15</v>
      </c>
      <c r="K6" s="2" t="s">
        <v>15</v>
      </c>
      <c r="L6" s="2" t="s">
        <v>15</v>
      </c>
      <c r="M6" s="2" t="s">
        <v>15</v>
      </c>
      <c r="N6" s="2" t="s">
        <v>15</v>
      </c>
    </row>
    <row r="7" spans="2:14" ht="12" customHeight="1">
      <c r="B7" s="8" t="s">
        <v>29</v>
      </c>
      <c r="C7" s="3">
        <v>12526</v>
      </c>
      <c r="D7" s="4">
        <v>14935</v>
      </c>
      <c r="E7" s="13">
        <v>0.77</v>
      </c>
      <c r="F7" s="4">
        <v>13159</v>
      </c>
      <c r="G7" s="4">
        <v>12377</v>
      </c>
      <c r="H7" s="4">
        <v>465</v>
      </c>
      <c r="I7" s="4">
        <v>3713</v>
      </c>
      <c r="J7" s="4">
        <f>90+146</f>
        <v>236</v>
      </c>
      <c r="K7" s="4">
        <v>472</v>
      </c>
      <c r="L7" s="4">
        <f>136+14</f>
        <v>150</v>
      </c>
      <c r="M7" s="4">
        <v>12381</v>
      </c>
      <c r="N7" s="4">
        <v>225</v>
      </c>
    </row>
    <row r="8" spans="2:14" ht="12" customHeight="1">
      <c r="B8" s="8" t="s">
        <v>30</v>
      </c>
      <c r="C8" s="4">
        <v>12545</v>
      </c>
      <c r="D8" s="4">
        <v>14937</v>
      </c>
      <c r="E8" s="13">
        <v>0.77</v>
      </c>
      <c r="F8" s="4">
        <v>13176</v>
      </c>
      <c r="G8" s="4">
        <v>12395</v>
      </c>
      <c r="H8" s="4">
        <v>476</v>
      </c>
      <c r="I8" s="4">
        <v>3710</v>
      </c>
      <c r="J8" s="4">
        <v>239</v>
      </c>
      <c r="K8" s="4">
        <v>470</v>
      </c>
      <c r="L8" s="4">
        <v>136</v>
      </c>
      <c r="M8" s="4">
        <v>12334</v>
      </c>
      <c r="N8" s="4">
        <v>221</v>
      </c>
    </row>
    <row r="9" spans="2:14">
      <c r="B9" s="8" t="s">
        <v>21</v>
      </c>
      <c r="C9" s="4">
        <v>12536</v>
      </c>
      <c r="D9" s="4">
        <v>14905</v>
      </c>
      <c r="E9" s="13">
        <v>0.77</v>
      </c>
      <c r="F9" s="4">
        <v>13182</v>
      </c>
      <c r="G9" s="4">
        <v>12401</v>
      </c>
      <c r="H9" s="4">
        <v>453</v>
      </c>
      <c r="I9" s="4">
        <v>3726</v>
      </c>
      <c r="J9" s="4">
        <v>243</v>
      </c>
      <c r="K9" s="4">
        <v>471</v>
      </c>
      <c r="L9" s="1">
        <v>142</v>
      </c>
      <c r="M9" s="4">
        <v>12300</v>
      </c>
      <c r="N9" s="4">
        <v>205</v>
      </c>
    </row>
    <row r="10" spans="2:14" ht="12" customHeight="1">
      <c r="B10" s="8" t="s">
        <v>20</v>
      </c>
      <c r="C10" s="4">
        <v>12531</v>
      </c>
      <c r="D10" s="4">
        <v>14889</v>
      </c>
      <c r="E10" s="13">
        <v>0.77</v>
      </c>
      <c r="F10" s="4">
        <v>13149</v>
      </c>
      <c r="G10" s="4">
        <v>12383</v>
      </c>
      <c r="H10" s="4">
        <v>452</v>
      </c>
      <c r="I10" s="4">
        <v>3742</v>
      </c>
      <c r="J10" s="4">
        <v>235</v>
      </c>
      <c r="K10" s="4">
        <v>508</v>
      </c>
      <c r="L10" s="4">
        <v>145</v>
      </c>
      <c r="M10" s="4">
        <v>12291</v>
      </c>
      <c r="N10" s="4">
        <v>198</v>
      </c>
    </row>
    <row r="11" spans="2:14" ht="12" customHeight="1">
      <c r="B11" s="8" t="s">
        <v>19</v>
      </c>
      <c r="C11" s="4">
        <v>12512</v>
      </c>
      <c r="D11" s="4">
        <v>14863</v>
      </c>
      <c r="E11" s="13">
        <v>0.77</v>
      </c>
      <c r="F11" s="4">
        <v>13112</v>
      </c>
      <c r="G11" s="4">
        <v>12376</v>
      </c>
      <c r="H11" s="4">
        <v>445</v>
      </c>
      <c r="I11" s="4">
        <v>3750</v>
      </c>
      <c r="J11" s="4">
        <v>228</v>
      </c>
      <c r="K11" s="4">
        <v>510</v>
      </c>
      <c r="L11" s="4">
        <v>146</v>
      </c>
      <c r="M11" s="4">
        <v>12293</v>
      </c>
      <c r="N11" s="4">
        <v>199</v>
      </c>
    </row>
    <row r="12" spans="2:14" ht="12" customHeight="1">
      <c r="B12" s="8" t="s">
        <v>18</v>
      </c>
      <c r="C12" s="4">
        <v>12542</v>
      </c>
      <c r="D12" s="4">
        <v>14885</v>
      </c>
      <c r="E12" s="13">
        <v>0.77</v>
      </c>
      <c r="F12" s="4">
        <v>13138</v>
      </c>
      <c r="G12" s="4">
        <v>12386</v>
      </c>
      <c r="H12" s="4">
        <v>438</v>
      </c>
      <c r="I12" s="4">
        <v>3769</v>
      </c>
      <c r="J12" s="4">
        <v>240</v>
      </c>
      <c r="K12" s="4">
        <v>512</v>
      </c>
      <c r="L12" s="4">
        <v>139</v>
      </c>
      <c r="M12" s="4">
        <v>12333</v>
      </c>
      <c r="N12" s="4">
        <v>208</v>
      </c>
    </row>
    <row r="13" spans="2:14" ht="12" customHeight="1">
      <c r="B13" s="8" t="s">
        <v>25</v>
      </c>
      <c r="C13" s="4">
        <v>12546</v>
      </c>
      <c r="D13" s="4">
        <v>14895</v>
      </c>
      <c r="E13" s="13">
        <v>0.77</v>
      </c>
      <c r="F13" s="4">
        <v>13447</v>
      </c>
      <c r="G13" s="4">
        <v>12418</v>
      </c>
      <c r="H13" s="4">
        <v>450</v>
      </c>
      <c r="I13" s="4">
        <v>3785</v>
      </c>
      <c r="J13" s="4">
        <v>230</v>
      </c>
      <c r="K13" s="4">
        <v>504</v>
      </c>
      <c r="L13" s="4">
        <v>123</v>
      </c>
      <c r="M13" s="4">
        <v>12416</v>
      </c>
      <c r="N13" s="4">
        <v>215</v>
      </c>
    </row>
    <row r="14" spans="2:14" ht="12" customHeight="1">
      <c r="B14" s="8" t="s">
        <v>26</v>
      </c>
      <c r="C14" s="4">
        <v>12563</v>
      </c>
      <c r="D14" s="4">
        <v>14896</v>
      </c>
      <c r="E14" s="13">
        <v>0.77</v>
      </c>
      <c r="F14" s="4">
        <v>13653</v>
      </c>
      <c r="G14" s="4">
        <v>12478</v>
      </c>
      <c r="H14" s="4">
        <v>446</v>
      </c>
      <c r="I14" s="4">
        <v>3798</v>
      </c>
      <c r="J14" s="4">
        <v>218</v>
      </c>
      <c r="K14" s="4">
        <v>514</v>
      </c>
      <c r="L14" s="4">
        <v>122</v>
      </c>
      <c r="M14" s="4">
        <v>12438</v>
      </c>
      <c r="N14" s="4">
        <v>201</v>
      </c>
    </row>
    <row r="15" spans="2:14" ht="12" customHeight="1">
      <c r="B15" s="8" t="s">
        <v>27</v>
      </c>
      <c r="C15" s="4">
        <v>12582</v>
      </c>
      <c r="D15" s="4">
        <v>14914</v>
      </c>
      <c r="E15" s="13">
        <v>0.78</v>
      </c>
      <c r="F15" s="4">
        <v>13667</v>
      </c>
      <c r="G15" s="4">
        <v>12483</v>
      </c>
      <c r="H15" s="4">
        <v>455</v>
      </c>
      <c r="I15" s="4">
        <v>3835</v>
      </c>
      <c r="J15" s="4">
        <v>233</v>
      </c>
      <c r="K15" s="4">
        <v>490</v>
      </c>
      <c r="L15" s="4">
        <v>132</v>
      </c>
      <c r="M15" s="4">
        <v>12474</v>
      </c>
      <c r="N15" s="4">
        <v>219</v>
      </c>
    </row>
    <row r="16" spans="2:14" ht="12" customHeight="1">
      <c r="B16" s="8" t="s">
        <v>31</v>
      </c>
      <c r="C16" s="4">
        <v>12579</v>
      </c>
      <c r="D16" s="4">
        <v>14916</v>
      </c>
      <c r="E16" s="13">
        <v>0.78</v>
      </c>
      <c r="F16" s="4">
        <v>13440</v>
      </c>
      <c r="G16" s="4">
        <v>12463</v>
      </c>
      <c r="H16" s="4">
        <v>456</v>
      </c>
      <c r="I16" s="4">
        <v>3822</v>
      </c>
      <c r="J16" s="4">
        <v>236</v>
      </c>
      <c r="K16" s="4">
        <v>521</v>
      </c>
      <c r="L16" s="4">
        <v>137</v>
      </c>
      <c r="M16" s="4">
        <v>12282</v>
      </c>
      <c r="N16" s="4">
        <v>217</v>
      </c>
    </row>
    <row r="17" spans="2:14" ht="12" customHeight="1">
      <c r="B17" s="8" t="s">
        <v>16</v>
      </c>
      <c r="C17" s="4">
        <v>12531</v>
      </c>
      <c r="D17" s="4">
        <v>14868</v>
      </c>
      <c r="E17" s="13">
        <v>0.77</v>
      </c>
      <c r="F17" s="4">
        <v>13358</v>
      </c>
      <c r="G17" s="4">
        <v>12404</v>
      </c>
      <c r="H17" s="4">
        <v>452</v>
      </c>
      <c r="I17" s="4">
        <v>3795</v>
      </c>
      <c r="J17" s="4">
        <v>245</v>
      </c>
      <c r="K17" s="4">
        <v>486</v>
      </c>
      <c r="L17" s="4">
        <v>135</v>
      </c>
      <c r="M17" s="4">
        <v>12281</v>
      </c>
      <c r="N17" s="4">
        <v>199</v>
      </c>
    </row>
    <row r="18" spans="2:14" ht="12" customHeight="1">
      <c r="B18" s="8" t="s">
        <v>17</v>
      </c>
      <c r="C18" s="4">
        <v>12593</v>
      </c>
      <c r="D18" s="4">
        <v>14941</v>
      </c>
      <c r="E18" s="13">
        <v>0.78</v>
      </c>
      <c r="F18" s="4">
        <v>13442</v>
      </c>
      <c r="G18" s="4">
        <v>12479</v>
      </c>
      <c r="H18" s="4">
        <v>490</v>
      </c>
      <c r="I18" s="4">
        <v>3817</v>
      </c>
      <c r="J18" s="4">
        <v>245</v>
      </c>
      <c r="K18" s="4">
        <v>537</v>
      </c>
      <c r="L18" s="4">
        <v>142</v>
      </c>
      <c r="M18" s="4">
        <v>12321</v>
      </c>
      <c r="N18" s="4">
        <v>240</v>
      </c>
    </row>
    <row r="19" spans="2:14" ht="12" customHeight="1">
      <c r="B19" s="5"/>
      <c r="C19" s="11"/>
      <c r="D19" s="11"/>
      <c r="E19" s="12"/>
      <c r="F19" s="11"/>
      <c r="G19" s="11"/>
      <c r="H19" s="11"/>
      <c r="I19" s="11"/>
      <c r="J19" s="11"/>
      <c r="K19" s="11"/>
      <c r="L19" s="11"/>
      <c r="M19" s="11"/>
      <c r="N19" s="11"/>
    </row>
    <row r="20" spans="2:14" ht="12" customHeight="1">
      <c r="B20" s="5" t="s">
        <v>22</v>
      </c>
    </row>
    <row r="21" spans="2:14" ht="20.25" customHeight="1">
      <c r="C21" s="11"/>
      <c r="D21" s="14"/>
      <c r="E21" s="15"/>
      <c r="F21" s="16"/>
      <c r="G21" s="16"/>
      <c r="I21" s="16"/>
      <c r="J21" s="16"/>
      <c r="K21" s="14"/>
      <c r="L21" s="11"/>
      <c r="M21" s="11"/>
      <c r="N21" s="11"/>
    </row>
    <row r="22" spans="2:14" ht="12" customHeight="1">
      <c r="D22" s="16"/>
      <c r="E22" s="16"/>
      <c r="F22" s="16"/>
      <c r="G22" s="16"/>
      <c r="H22" s="16"/>
      <c r="I22" s="16"/>
      <c r="J22" s="16"/>
      <c r="K22" s="16"/>
    </row>
    <row r="27" spans="2:14" ht="12" customHeight="1">
      <c r="J27" s="11"/>
      <c r="L27" s="11"/>
    </row>
  </sheetData>
  <mergeCells count="11">
    <mergeCell ref="N4:N5"/>
    <mergeCell ref="B3:B5"/>
    <mergeCell ref="C3:C5"/>
    <mergeCell ref="D3:D5"/>
    <mergeCell ref="E3:E5"/>
    <mergeCell ref="F3:N3"/>
    <mergeCell ref="F4:F5"/>
    <mergeCell ref="G4:G5"/>
    <mergeCell ref="H4:H5"/>
    <mergeCell ref="I4:I5"/>
    <mergeCell ref="J4:M4"/>
  </mergeCells>
  <phoneticPr fontId="1"/>
  <pageMargins left="0.78740157480314965" right="0.39370078740157483" top="0.98425196850393704" bottom="0.98425196850393704" header="0.51181102362204722" footer="0.51181102362204722"/>
  <pageSetup paperSize="9"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EEA00-F5EB-4CA8-8D6E-9810495BF4D0}">
  <dimension ref="A1:M24"/>
  <sheetViews>
    <sheetView zoomScaleNormal="100" zoomScaleSheetLayoutView="100" workbookViewId="0">
      <selection activeCell="B2" sqref="B2"/>
    </sheetView>
  </sheetViews>
  <sheetFormatPr defaultColWidth="9" defaultRowHeight="12" customHeight="1"/>
  <cols>
    <col min="1" max="1" width="2.6640625" style="1" customWidth="1"/>
    <col min="2" max="7" width="12.6640625" style="1" customWidth="1"/>
    <col min="8" max="9" width="9" style="1"/>
    <col min="10" max="10" width="8" style="1" customWidth="1"/>
    <col min="11" max="11" width="12.109375" style="1" customWidth="1"/>
    <col min="12" max="12" width="9" style="1"/>
    <col min="13" max="13" width="9.44140625" style="1" bestFit="1" customWidth="1"/>
    <col min="14" max="256" width="9" style="1"/>
    <col min="257" max="257" width="2.6640625" style="1" customWidth="1"/>
    <col min="258" max="263" width="12.6640625" style="1" customWidth="1"/>
    <col min="264" max="265" width="9" style="1"/>
    <col min="266" max="266" width="8" style="1" customWidth="1"/>
    <col min="267" max="267" width="12.109375" style="1" customWidth="1"/>
    <col min="268" max="268" width="9" style="1"/>
    <col min="269" max="269" width="9.44140625" style="1" bestFit="1" customWidth="1"/>
    <col min="270" max="512" width="9" style="1"/>
    <col min="513" max="513" width="2.6640625" style="1" customWidth="1"/>
    <col min="514" max="519" width="12.6640625" style="1" customWidth="1"/>
    <col min="520" max="521" width="9" style="1"/>
    <col min="522" max="522" width="8" style="1" customWidth="1"/>
    <col min="523" max="523" width="12.109375" style="1" customWidth="1"/>
    <col min="524" max="524" width="9" style="1"/>
    <col min="525" max="525" width="9.44140625" style="1" bestFit="1" customWidth="1"/>
    <col min="526" max="768" width="9" style="1"/>
    <col min="769" max="769" width="2.6640625" style="1" customWidth="1"/>
    <col min="770" max="775" width="12.6640625" style="1" customWidth="1"/>
    <col min="776" max="777" width="9" style="1"/>
    <col min="778" max="778" width="8" style="1" customWidth="1"/>
    <col min="779" max="779" width="12.109375" style="1" customWidth="1"/>
    <col min="780" max="780" width="9" style="1"/>
    <col min="781" max="781" width="9.44140625" style="1" bestFit="1" customWidth="1"/>
    <col min="782" max="1024" width="9" style="1"/>
    <col min="1025" max="1025" width="2.6640625" style="1" customWidth="1"/>
    <col min="1026" max="1031" width="12.6640625" style="1" customWidth="1"/>
    <col min="1032" max="1033" width="9" style="1"/>
    <col min="1034" max="1034" width="8" style="1" customWidth="1"/>
    <col min="1035" max="1035" width="12.109375" style="1" customWidth="1"/>
    <col min="1036" max="1036" width="9" style="1"/>
    <col min="1037" max="1037" width="9.44140625" style="1" bestFit="1" customWidth="1"/>
    <col min="1038" max="1280" width="9" style="1"/>
    <col min="1281" max="1281" width="2.6640625" style="1" customWidth="1"/>
    <col min="1282" max="1287" width="12.6640625" style="1" customWidth="1"/>
    <col min="1288" max="1289" width="9" style="1"/>
    <col min="1290" max="1290" width="8" style="1" customWidth="1"/>
    <col min="1291" max="1291" width="12.109375" style="1" customWidth="1"/>
    <col min="1292" max="1292" width="9" style="1"/>
    <col min="1293" max="1293" width="9.44140625" style="1" bestFit="1" customWidth="1"/>
    <col min="1294" max="1536" width="9" style="1"/>
    <col min="1537" max="1537" width="2.6640625" style="1" customWidth="1"/>
    <col min="1538" max="1543" width="12.6640625" style="1" customWidth="1"/>
    <col min="1544" max="1545" width="9" style="1"/>
    <col min="1546" max="1546" width="8" style="1" customWidth="1"/>
    <col min="1547" max="1547" width="12.109375" style="1" customWidth="1"/>
    <col min="1548" max="1548" width="9" style="1"/>
    <col min="1549" max="1549" width="9.44140625" style="1" bestFit="1" customWidth="1"/>
    <col min="1550" max="1792" width="9" style="1"/>
    <col min="1793" max="1793" width="2.6640625" style="1" customWidth="1"/>
    <col min="1794" max="1799" width="12.6640625" style="1" customWidth="1"/>
    <col min="1800" max="1801" width="9" style="1"/>
    <col min="1802" max="1802" width="8" style="1" customWidth="1"/>
    <col min="1803" max="1803" width="12.109375" style="1" customWidth="1"/>
    <col min="1804" max="1804" width="9" style="1"/>
    <col min="1805" max="1805" width="9.44140625" style="1" bestFit="1" customWidth="1"/>
    <col min="1806" max="2048" width="9" style="1"/>
    <col min="2049" max="2049" width="2.6640625" style="1" customWidth="1"/>
    <col min="2050" max="2055" width="12.6640625" style="1" customWidth="1"/>
    <col min="2056" max="2057" width="9" style="1"/>
    <col min="2058" max="2058" width="8" style="1" customWidth="1"/>
    <col min="2059" max="2059" width="12.109375" style="1" customWidth="1"/>
    <col min="2060" max="2060" width="9" style="1"/>
    <col min="2061" max="2061" width="9.44140625" style="1" bestFit="1" customWidth="1"/>
    <col min="2062" max="2304" width="9" style="1"/>
    <col min="2305" max="2305" width="2.6640625" style="1" customWidth="1"/>
    <col min="2306" max="2311" width="12.6640625" style="1" customWidth="1"/>
    <col min="2312" max="2313" width="9" style="1"/>
    <col min="2314" max="2314" width="8" style="1" customWidth="1"/>
    <col min="2315" max="2315" width="12.109375" style="1" customWidth="1"/>
    <col min="2316" max="2316" width="9" style="1"/>
    <col min="2317" max="2317" width="9.44140625" style="1" bestFit="1" customWidth="1"/>
    <col min="2318" max="2560" width="9" style="1"/>
    <col min="2561" max="2561" width="2.6640625" style="1" customWidth="1"/>
    <col min="2562" max="2567" width="12.6640625" style="1" customWidth="1"/>
    <col min="2568" max="2569" width="9" style="1"/>
    <col min="2570" max="2570" width="8" style="1" customWidth="1"/>
    <col min="2571" max="2571" width="12.109375" style="1" customWidth="1"/>
    <col min="2572" max="2572" width="9" style="1"/>
    <col min="2573" max="2573" width="9.44140625" style="1" bestFit="1" customWidth="1"/>
    <col min="2574" max="2816" width="9" style="1"/>
    <col min="2817" max="2817" width="2.6640625" style="1" customWidth="1"/>
    <col min="2818" max="2823" width="12.6640625" style="1" customWidth="1"/>
    <col min="2824" max="2825" width="9" style="1"/>
    <col min="2826" max="2826" width="8" style="1" customWidth="1"/>
    <col min="2827" max="2827" width="12.109375" style="1" customWidth="1"/>
    <col min="2828" max="2828" width="9" style="1"/>
    <col min="2829" max="2829" width="9.44140625" style="1" bestFit="1" customWidth="1"/>
    <col min="2830" max="3072" width="9" style="1"/>
    <col min="3073" max="3073" width="2.6640625" style="1" customWidth="1"/>
    <col min="3074" max="3079" width="12.6640625" style="1" customWidth="1"/>
    <col min="3080" max="3081" width="9" style="1"/>
    <col min="3082" max="3082" width="8" style="1" customWidth="1"/>
    <col min="3083" max="3083" width="12.109375" style="1" customWidth="1"/>
    <col min="3084" max="3084" width="9" style="1"/>
    <col min="3085" max="3085" width="9.44140625" style="1" bestFit="1" customWidth="1"/>
    <col min="3086" max="3328" width="9" style="1"/>
    <col min="3329" max="3329" width="2.6640625" style="1" customWidth="1"/>
    <col min="3330" max="3335" width="12.6640625" style="1" customWidth="1"/>
    <col min="3336" max="3337" width="9" style="1"/>
    <col min="3338" max="3338" width="8" style="1" customWidth="1"/>
    <col min="3339" max="3339" width="12.109375" style="1" customWidth="1"/>
    <col min="3340" max="3340" width="9" style="1"/>
    <col min="3341" max="3341" width="9.44140625" style="1" bestFit="1" customWidth="1"/>
    <col min="3342" max="3584" width="9" style="1"/>
    <col min="3585" max="3585" width="2.6640625" style="1" customWidth="1"/>
    <col min="3586" max="3591" width="12.6640625" style="1" customWidth="1"/>
    <col min="3592" max="3593" width="9" style="1"/>
    <col min="3594" max="3594" width="8" style="1" customWidth="1"/>
    <col min="3595" max="3595" width="12.109375" style="1" customWidth="1"/>
    <col min="3596" max="3596" width="9" style="1"/>
    <col min="3597" max="3597" width="9.44140625" style="1" bestFit="1" customWidth="1"/>
    <col min="3598" max="3840" width="9" style="1"/>
    <col min="3841" max="3841" width="2.6640625" style="1" customWidth="1"/>
    <col min="3842" max="3847" width="12.6640625" style="1" customWidth="1"/>
    <col min="3848" max="3849" width="9" style="1"/>
    <col min="3850" max="3850" width="8" style="1" customWidth="1"/>
    <col min="3851" max="3851" width="12.109375" style="1" customWidth="1"/>
    <col min="3852" max="3852" width="9" style="1"/>
    <col min="3853" max="3853" width="9.44140625" style="1" bestFit="1" customWidth="1"/>
    <col min="3854" max="4096" width="9" style="1"/>
    <col min="4097" max="4097" width="2.6640625" style="1" customWidth="1"/>
    <col min="4098" max="4103" width="12.6640625" style="1" customWidth="1"/>
    <col min="4104" max="4105" width="9" style="1"/>
    <col min="4106" max="4106" width="8" style="1" customWidth="1"/>
    <col min="4107" max="4107" width="12.109375" style="1" customWidth="1"/>
    <col min="4108" max="4108" width="9" style="1"/>
    <col min="4109" max="4109" width="9.44140625" style="1" bestFit="1" customWidth="1"/>
    <col min="4110" max="4352" width="9" style="1"/>
    <col min="4353" max="4353" width="2.6640625" style="1" customWidth="1"/>
    <col min="4354" max="4359" width="12.6640625" style="1" customWidth="1"/>
    <col min="4360" max="4361" width="9" style="1"/>
    <col min="4362" max="4362" width="8" style="1" customWidth="1"/>
    <col min="4363" max="4363" width="12.109375" style="1" customWidth="1"/>
    <col min="4364" max="4364" width="9" style="1"/>
    <col min="4365" max="4365" width="9.44140625" style="1" bestFit="1" customWidth="1"/>
    <col min="4366" max="4608" width="9" style="1"/>
    <col min="4609" max="4609" width="2.6640625" style="1" customWidth="1"/>
    <col min="4610" max="4615" width="12.6640625" style="1" customWidth="1"/>
    <col min="4616" max="4617" width="9" style="1"/>
    <col min="4618" max="4618" width="8" style="1" customWidth="1"/>
    <col min="4619" max="4619" width="12.109375" style="1" customWidth="1"/>
    <col min="4620" max="4620" width="9" style="1"/>
    <col min="4621" max="4621" width="9.44140625" style="1" bestFit="1" customWidth="1"/>
    <col min="4622" max="4864" width="9" style="1"/>
    <col min="4865" max="4865" width="2.6640625" style="1" customWidth="1"/>
    <col min="4866" max="4871" width="12.6640625" style="1" customWidth="1"/>
    <col min="4872" max="4873" width="9" style="1"/>
    <col min="4874" max="4874" width="8" style="1" customWidth="1"/>
    <col min="4875" max="4875" width="12.109375" style="1" customWidth="1"/>
    <col min="4876" max="4876" width="9" style="1"/>
    <col min="4877" max="4877" width="9.44140625" style="1" bestFit="1" customWidth="1"/>
    <col min="4878" max="5120" width="9" style="1"/>
    <col min="5121" max="5121" width="2.6640625" style="1" customWidth="1"/>
    <col min="5122" max="5127" width="12.6640625" style="1" customWidth="1"/>
    <col min="5128" max="5129" width="9" style="1"/>
    <col min="5130" max="5130" width="8" style="1" customWidth="1"/>
    <col min="5131" max="5131" width="12.109375" style="1" customWidth="1"/>
    <col min="5132" max="5132" width="9" style="1"/>
    <col min="5133" max="5133" width="9.44140625" style="1" bestFit="1" customWidth="1"/>
    <col min="5134" max="5376" width="9" style="1"/>
    <col min="5377" max="5377" width="2.6640625" style="1" customWidth="1"/>
    <col min="5378" max="5383" width="12.6640625" style="1" customWidth="1"/>
    <col min="5384" max="5385" width="9" style="1"/>
    <col min="5386" max="5386" width="8" style="1" customWidth="1"/>
    <col min="5387" max="5387" width="12.109375" style="1" customWidth="1"/>
    <col min="5388" max="5388" width="9" style="1"/>
    <col min="5389" max="5389" width="9.44140625" style="1" bestFit="1" customWidth="1"/>
    <col min="5390" max="5632" width="9" style="1"/>
    <col min="5633" max="5633" width="2.6640625" style="1" customWidth="1"/>
    <col min="5634" max="5639" width="12.6640625" style="1" customWidth="1"/>
    <col min="5640" max="5641" width="9" style="1"/>
    <col min="5642" max="5642" width="8" style="1" customWidth="1"/>
    <col min="5643" max="5643" width="12.109375" style="1" customWidth="1"/>
    <col min="5644" max="5644" width="9" style="1"/>
    <col min="5645" max="5645" width="9.44140625" style="1" bestFit="1" customWidth="1"/>
    <col min="5646" max="5888" width="9" style="1"/>
    <col min="5889" max="5889" width="2.6640625" style="1" customWidth="1"/>
    <col min="5890" max="5895" width="12.6640625" style="1" customWidth="1"/>
    <col min="5896" max="5897" width="9" style="1"/>
    <col min="5898" max="5898" width="8" style="1" customWidth="1"/>
    <col min="5899" max="5899" width="12.109375" style="1" customWidth="1"/>
    <col min="5900" max="5900" width="9" style="1"/>
    <col min="5901" max="5901" width="9.44140625" style="1" bestFit="1" customWidth="1"/>
    <col min="5902" max="6144" width="9" style="1"/>
    <col min="6145" max="6145" width="2.6640625" style="1" customWidth="1"/>
    <col min="6146" max="6151" width="12.6640625" style="1" customWidth="1"/>
    <col min="6152" max="6153" width="9" style="1"/>
    <col min="6154" max="6154" width="8" style="1" customWidth="1"/>
    <col min="6155" max="6155" width="12.109375" style="1" customWidth="1"/>
    <col min="6156" max="6156" width="9" style="1"/>
    <col min="6157" max="6157" width="9.44140625" style="1" bestFit="1" customWidth="1"/>
    <col min="6158" max="6400" width="9" style="1"/>
    <col min="6401" max="6401" width="2.6640625" style="1" customWidth="1"/>
    <col min="6402" max="6407" width="12.6640625" style="1" customWidth="1"/>
    <col min="6408" max="6409" width="9" style="1"/>
    <col min="6410" max="6410" width="8" style="1" customWidth="1"/>
    <col min="6411" max="6411" width="12.109375" style="1" customWidth="1"/>
    <col min="6412" max="6412" width="9" style="1"/>
    <col min="6413" max="6413" width="9.44140625" style="1" bestFit="1" customWidth="1"/>
    <col min="6414" max="6656" width="9" style="1"/>
    <col min="6657" max="6657" width="2.6640625" style="1" customWidth="1"/>
    <col min="6658" max="6663" width="12.6640625" style="1" customWidth="1"/>
    <col min="6664" max="6665" width="9" style="1"/>
    <col min="6666" max="6666" width="8" style="1" customWidth="1"/>
    <col min="6667" max="6667" width="12.109375" style="1" customWidth="1"/>
    <col min="6668" max="6668" width="9" style="1"/>
    <col min="6669" max="6669" width="9.44140625" style="1" bestFit="1" customWidth="1"/>
    <col min="6670" max="6912" width="9" style="1"/>
    <col min="6913" max="6913" width="2.6640625" style="1" customWidth="1"/>
    <col min="6914" max="6919" width="12.6640625" style="1" customWidth="1"/>
    <col min="6920" max="6921" width="9" style="1"/>
    <col min="6922" max="6922" width="8" style="1" customWidth="1"/>
    <col min="6923" max="6923" width="12.109375" style="1" customWidth="1"/>
    <col min="6924" max="6924" width="9" style="1"/>
    <col min="6925" max="6925" width="9.44140625" style="1" bestFit="1" customWidth="1"/>
    <col min="6926" max="7168" width="9" style="1"/>
    <col min="7169" max="7169" width="2.6640625" style="1" customWidth="1"/>
    <col min="7170" max="7175" width="12.6640625" style="1" customWidth="1"/>
    <col min="7176" max="7177" width="9" style="1"/>
    <col min="7178" max="7178" width="8" style="1" customWidth="1"/>
    <col min="7179" max="7179" width="12.109375" style="1" customWidth="1"/>
    <col min="7180" max="7180" width="9" style="1"/>
    <col min="7181" max="7181" width="9.44140625" style="1" bestFit="1" customWidth="1"/>
    <col min="7182" max="7424" width="9" style="1"/>
    <col min="7425" max="7425" width="2.6640625" style="1" customWidth="1"/>
    <col min="7426" max="7431" width="12.6640625" style="1" customWidth="1"/>
    <col min="7432" max="7433" width="9" style="1"/>
    <col min="7434" max="7434" width="8" style="1" customWidth="1"/>
    <col min="7435" max="7435" width="12.109375" style="1" customWidth="1"/>
    <col min="7436" max="7436" width="9" style="1"/>
    <col min="7437" max="7437" width="9.44140625" style="1" bestFit="1" customWidth="1"/>
    <col min="7438" max="7680" width="9" style="1"/>
    <col min="7681" max="7681" width="2.6640625" style="1" customWidth="1"/>
    <col min="7682" max="7687" width="12.6640625" style="1" customWidth="1"/>
    <col min="7688" max="7689" width="9" style="1"/>
    <col min="7690" max="7690" width="8" style="1" customWidth="1"/>
    <col min="7691" max="7691" width="12.109375" style="1" customWidth="1"/>
    <col min="7692" max="7692" width="9" style="1"/>
    <col min="7693" max="7693" width="9.44140625" style="1" bestFit="1" customWidth="1"/>
    <col min="7694" max="7936" width="9" style="1"/>
    <col min="7937" max="7937" width="2.6640625" style="1" customWidth="1"/>
    <col min="7938" max="7943" width="12.6640625" style="1" customWidth="1"/>
    <col min="7944" max="7945" width="9" style="1"/>
    <col min="7946" max="7946" width="8" style="1" customWidth="1"/>
    <col min="7947" max="7947" width="12.109375" style="1" customWidth="1"/>
    <col min="7948" max="7948" width="9" style="1"/>
    <col min="7949" max="7949" width="9.44140625" style="1" bestFit="1" customWidth="1"/>
    <col min="7950" max="8192" width="9" style="1"/>
    <col min="8193" max="8193" width="2.6640625" style="1" customWidth="1"/>
    <col min="8194" max="8199" width="12.6640625" style="1" customWidth="1"/>
    <col min="8200" max="8201" width="9" style="1"/>
    <col min="8202" max="8202" width="8" style="1" customWidth="1"/>
    <col min="8203" max="8203" width="12.109375" style="1" customWidth="1"/>
    <col min="8204" max="8204" width="9" style="1"/>
    <col min="8205" max="8205" width="9.44140625" style="1" bestFit="1" customWidth="1"/>
    <col min="8206" max="8448" width="9" style="1"/>
    <col min="8449" max="8449" width="2.6640625" style="1" customWidth="1"/>
    <col min="8450" max="8455" width="12.6640625" style="1" customWidth="1"/>
    <col min="8456" max="8457" width="9" style="1"/>
    <col min="8458" max="8458" width="8" style="1" customWidth="1"/>
    <col min="8459" max="8459" width="12.109375" style="1" customWidth="1"/>
    <col min="8460" max="8460" width="9" style="1"/>
    <col min="8461" max="8461" width="9.44140625" style="1" bestFit="1" customWidth="1"/>
    <col min="8462" max="8704" width="9" style="1"/>
    <col min="8705" max="8705" width="2.6640625" style="1" customWidth="1"/>
    <col min="8706" max="8711" width="12.6640625" style="1" customWidth="1"/>
    <col min="8712" max="8713" width="9" style="1"/>
    <col min="8714" max="8714" width="8" style="1" customWidth="1"/>
    <col min="8715" max="8715" width="12.109375" style="1" customWidth="1"/>
    <col min="8716" max="8716" width="9" style="1"/>
    <col min="8717" max="8717" width="9.44140625" style="1" bestFit="1" customWidth="1"/>
    <col min="8718" max="8960" width="9" style="1"/>
    <col min="8961" max="8961" width="2.6640625" style="1" customWidth="1"/>
    <col min="8962" max="8967" width="12.6640625" style="1" customWidth="1"/>
    <col min="8968" max="8969" width="9" style="1"/>
    <col min="8970" max="8970" width="8" style="1" customWidth="1"/>
    <col min="8971" max="8971" width="12.109375" style="1" customWidth="1"/>
    <col min="8972" max="8972" width="9" style="1"/>
    <col min="8973" max="8973" width="9.44140625" style="1" bestFit="1" customWidth="1"/>
    <col min="8974" max="9216" width="9" style="1"/>
    <col min="9217" max="9217" width="2.6640625" style="1" customWidth="1"/>
    <col min="9218" max="9223" width="12.6640625" style="1" customWidth="1"/>
    <col min="9224" max="9225" width="9" style="1"/>
    <col min="9226" max="9226" width="8" style="1" customWidth="1"/>
    <col min="9227" max="9227" width="12.109375" style="1" customWidth="1"/>
    <col min="9228" max="9228" width="9" style="1"/>
    <col min="9229" max="9229" width="9.44140625" style="1" bestFit="1" customWidth="1"/>
    <col min="9230" max="9472" width="9" style="1"/>
    <col min="9473" max="9473" width="2.6640625" style="1" customWidth="1"/>
    <col min="9474" max="9479" width="12.6640625" style="1" customWidth="1"/>
    <col min="9480" max="9481" width="9" style="1"/>
    <col min="9482" max="9482" width="8" style="1" customWidth="1"/>
    <col min="9483" max="9483" width="12.109375" style="1" customWidth="1"/>
    <col min="9484" max="9484" width="9" style="1"/>
    <col min="9485" max="9485" width="9.44140625" style="1" bestFit="1" customWidth="1"/>
    <col min="9486" max="9728" width="9" style="1"/>
    <col min="9729" max="9729" width="2.6640625" style="1" customWidth="1"/>
    <col min="9730" max="9735" width="12.6640625" style="1" customWidth="1"/>
    <col min="9736" max="9737" width="9" style="1"/>
    <col min="9738" max="9738" width="8" style="1" customWidth="1"/>
    <col min="9739" max="9739" width="12.109375" style="1" customWidth="1"/>
    <col min="9740" max="9740" width="9" style="1"/>
    <col min="9741" max="9741" width="9.44140625" style="1" bestFit="1" customWidth="1"/>
    <col min="9742" max="9984" width="9" style="1"/>
    <col min="9985" max="9985" width="2.6640625" style="1" customWidth="1"/>
    <col min="9986" max="9991" width="12.6640625" style="1" customWidth="1"/>
    <col min="9992" max="9993" width="9" style="1"/>
    <col min="9994" max="9994" width="8" style="1" customWidth="1"/>
    <col min="9995" max="9995" width="12.109375" style="1" customWidth="1"/>
    <col min="9996" max="9996" width="9" style="1"/>
    <col min="9997" max="9997" width="9.44140625" style="1" bestFit="1" customWidth="1"/>
    <col min="9998" max="10240" width="9" style="1"/>
    <col min="10241" max="10241" width="2.6640625" style="1" customWidth="1"/>
    <col min="10242" max="10247" width="12.6640625" style="1" customWidth="1"/>
    <col min="10248" max="10249" width="9" style="1"/>
    <col min="10250" max="10250" width="8" style="1" customWidth="1"/>
    <col min="10251" max="10251" width="12.109375" style="1" customWidth="1"/>
    <col min="10252" max="10252" width="9" style="1"/>
    <col min="10253" max="10253" width="9.44140625" style="1" bestFit="1" customWidth="1"/>
    <col min="10254" max="10496" width="9" style="1"/>
    <col min="10497" max="10497" width="2.6640625" style="1" customWidth="1"/>
    <col min="10498" max="10503" width="12.6640625" style="1" customWidth="1"/>
    <col min="10504" max="10505" width="9" style="1"/>
    <col min="10506" max="10506" width="8" style="1" customWidth="1"/>
    <col min="10507" max="10507" width="12.109375" style="1" customWidth="1"/>
    <col min="10508" max="10508" width="9" style="1"/>
    <col min="10509" max="10509" width="9.44140625" style="1" bestFit="1" customWidth="1"/>
    <col min="10510" max="10752" width="9" style="1"/>
    <col min="10753" max="10753" width="2.6640625" style="1" customWidth="1"/>
    <col min="10754" max="10759" width="12.6640625" style="1" customWidth="1"/>
    <col min="10760" max="10761" width="9" style="1"/>
    <col min="10762" max="10762" width="8" style="1" customWidth="1"/>
    <col min="10763" max="10763" width="12.109375" style="1" customWidth="1"/>
    <col min="10764" max="10764" width="9" style="1"/>
    <col min="10765" max="10765" width="9.44140625" style="1" bestFit="1" customWidth="1"/>
    <col min="10766" max="11008" width="9" style="1"/>
    <col min="11009" max="11009" width="2.6640625" style="1" customWidth="1"/>
    <col min="11010" max="11015" width="12.6640625" style="1" customWidth="1"/>
    <col min="11016" max="11017" width="9" style="1"/>
    <col min="11018" max="11018" width="8" style="1" customWidth="1"/>
    <col min="11019" max="11019" width="12.109375" style="1" customWidth="1"/>
    <col min="11020" max="11020" width="9" style="1"/>
    <col min="11021" max="11021" width="9.44140625" style="1" bestFit="1" customWidth="1"/>
    <col min="11022" max="11264" width="9" style="1"/>
    <col min="11265" max="11265" width="2.6640625" style="1" customWidth="1"/>
    <col min="11266" max="11271" width="12.6640625" style="1" customWidth="1"/>
    <col min="11272" max="11273" width="9" style="1"/>
    <col min="11274" max="11274" width="8" style="1" customWidth="1"/>
    <col min="11275" max="11275" width="12.109375" style="1" customWidth="1"/>
    <col min="11276" max="11276" width="9" style="1"/>
    <col min="11277" max="11277" width="9.44140625" style="1" bestFit="1" customWidth="1"/>
    <col min="11278" max="11520" width="9" style="1"/>
    <col min="11521" max="11521" width="2.6640625" style="1" customWidth="1"/>
    <col min="11522" max="11527" width="12.6640625" style="1" customWidth="1"/>
    <col min="11528" max="11529" width="9" style="1"/>
    <col min="11530" max="11530" width="8" style="1" customWidth="1"/>
    <col min="11531" max="11531" width="12.109375" style="1" customWidth="1"/>
    <col min="11532" max="11532" width="9" style="1"/>
    <col min="11533" max="11533" width="9.44140625" style="1" bestFit="1" customWidth="1"/>
    <col min="11534" max="11776" width="9" style="1"/>
    <col min="11777" max="11777" width="2.6640625" style="1" customWidth="1"/>
    <col min="11778" max="11783" width="12.6640625" style="1" customWidth="1"/>
    <col min="11784" max="11785" width="9" style="1"/>
    <col min="11786" max="11786" width="8" style="1" customWidth="1"/>
    <col min="11787" max="11787" width="12.109375" style="1" customWidth="1"/>
    <col min="11788" max="11788" width="9" style="1"/>
    <col min="11789" max="11789" width="9.44140625" style="1" bestFit="1" customWidth="1"/>
    <col min="11790" max="12032" width="9" style="1"/>
    <col min="12033" max="12033" width="2.6640625" style="1" customWidth="1"/>
    <col min="12034" max="12039" width="12.6640625" style="1" customWidth="1"/>
    <col min="12040" max="12041" width="9" style="1"/>
    <col min="12042" max="12042" width="8" style="1" customWidth="1"/>
    <col min="12043" max="12043" width="12.109375" style="1" customWidth="1"/>
    <col min="12044" max="12044" width="9" style="1"/>
    <col min="12045" max="12045" width="9.44140625" style="1" bestFit="1" customWidth="1"/>
    <col min="12046" max="12288" width="9" style="1"/>
    <col min="12289" max="12289" width="2.6640625" style="1" customWidth="1"/>
    <col min="12290" max="12295" width="12.6640625" style="1" customWidth="1"/>
    <col min="12296" max="12297" width="9" style="1"/>
    <col min="12298" max="12298" width="8" style="1" customWidth="1"/>
    <col min="12299" max="12299" width="12.109375" style="1" customWidth="1"/>
    <col min="12300" max="12300" width="9" style="1"/>
    <col min="12301" max="12301" width="9.44140625" style="1" bestFit="1" customWidth="1"/>
    <col min="12302" max="12544" width="9" style="1"/>
    <col min="12545" max="12545" width="2.6640625" style="1" customWidth="1"/>
    <col min="12546" max="12551" width="12.6640625" style="1" customWidth="1"/>
    <col min="12552" max="12553" width="9" style="1"/>
    <col min="12554" max="12554" width="8" style="1" customWidth="1"/>
    <col min="12555" max="12555" width="12.109375" style="1" customWidth="1"/>
    <col min="12556" max="12556" width="9" style="1"/>
    <col min="12557" max="12557" width="9.44140625" style="1" bestFit="1" customWidth="1"/>
    <col min="12558" max="12800" width="9" style="1"/>
    <col min="12801" max="12801" width="2.6640625" style="1" customWidth="1"/>
    <col min="12802" max="12807" width="12.6640625" style="1" customWidth="1"/>
    <col min="12808" max="12809" width="9" style="1"/>
    <col min="12810" max="12810" width="8" style="1" customWidth="1"/>
    <col min="12811" max="12811" width="12.109375" style="1" customWidth="1"/>
    <col min="12812" max="12812" width="9" style="1"/>
    <col min="12813" max="12813" width="9.44140625" style="1" bestFit="1" customWidth="1"/>
    <col min="12814" max="13056" width="9" style="1"/>
    <col min="13057" max="13057" width="2.6640625" style="1" customWidth="1"/>
    <col min="13058" max="13063" width="12.6640625" style="1" customWidth="1"/>
    <col min="13064" max="13065" width="9" style="1"/>
    <col min="13066" max="13066" width="8" style="1" customWidth="1"/>
    <col min="13067" max="13067" width="12.109375" style="1" customWidth="1"/>
    <col min="13068" max="13068" width="9" style="1"/>
    <col min="13069" max="13069" width="9.44140625" style="1" bestFit="1" customWidth="1"/>
    <col min="13070" max="13312" width="9" style="1"/>
    <col min="13313" max="13313" width="2.6640625" style="1" customWidth="1"/>
    <col min="13314" max="13319" width="12.6640625" style="1" customWidth="1"/>
    <col min="13320" max="13321" width="9" style="1"/>
    <col min="13322" max="13322" width="8" style="1" customWidth="1"/>
    <col min="13323" max="13323" width="12.109375" style="1" customWidth="1"/>
    <col min="13324" max="13324" width="9" style="1"/>
    <col min="13325" max="13325" width="9.44140625" style="1" bestFit="1" customWidth="1"/>
    <col min="13326" max="13568" width="9" style="1"/>
    <col min="13569" max="13569" width="2.6640625" style="1" customWidth="1"/>
    <col min="13570" max="13575" width="12.6640625" style="1" customWidth="1"/>
    <col min="13576" max="13577" width="9" style="1"/>
    <col min="13578" max="13578" width="8" style="1" customWidth="1"/>
    <col min="13579" max="13579" width="12.109375" style="1" customWidth="1"/>
    <col min="13580" max="13580" width="9" style="1"/>
    <col min="13581" max="13581" width="9.44140625" style="1" bestFit="1" customWidth="1"/>
    <col min="13582" max="13824" width="9" style="1"/>
    <col min="13825" max="13825" width="2.6640625" style="1" customWidth="1"/>
    <col min="13826" max="13831" width="12.6640625" style="1" customWidth="1"/>
    <col min="13832" max="13833" width="9" style="1"/>
    <col min="13834" max="13834" width="8" style="1" customWidth="1"/>
    <col min="13835" max="13835" width="12.109375" style="1" customWidth="1"/>
    <col min="13836" max="13836" width="9" style="1"/>
    <col min="13837" max="13837" width="9.44140625" style="1" bestFit="1" customWidth="1"/>
    <col min="13838" max="14080" width="9" style="1"/>
    <col min="14081" max="14081" width="2.6640625" style="1" customWidth="1"/>
    <col min="14082" max="14087" width="12.6640625" style="1" customWidth="1"/>
    <col min="14088" max="14089" width="9" style="1"/>
    <col min="14090" max="14090" width="8" style="1" customWidth="1"/>
    <col min="14091" max="14091" width="12.109375" style="1" customWidth="1"/>
    <col min="14092" max="14092" width="9" style="1"/>
    <col min="14093" max="14093" width="9.44140625" style="1" bestFit="1" customWidth="1"/>
    <col min="14094" max="14336" width="9" style="1"/>
    <col min="14337" max="14337" width="2.6640625" style="1" customWidth="1"/>
    <col min="14338" max="14343" width="12.6640625" style="1" customWidth="1"/>
    <col min="14344" max="14345" width="9" style="1"/>
    <col min="14346" max="14346" width="8" style="1" customWidth="1"/>
    <col min="14347" max="14347" width="12.109375" style="1" customWidth="1"/>
    <col min="14348" max="14348" width="9" style="1"/>
    <col min="14349" max="14349" width="9.44140625" style="1" bestFit="1" customWidth="1"/>
    <col min="14350" max="14592" width="9" style="1"/>
    <col min="14593" max="14593" width="2.6640625" style="1" customWidth="1"/>
    <col min="14594" max="14599" width="12.6640625" style="1" customWidth="1"/>
    <col min="14600" max="14601" width="9" style="1"/>
    <col min="14602" max="14602" width="8" style="1" customWidth="1"/>
    <col min="14603" max="14603" width="12.109375" style="1" customWidth="1"/>
    <col min="14604" max="14604" width="9" style="1"/>
    <col min="14605" max="14605" width="9.44140625" style="1" bestFit="1" customWidth="1"/>
    <col min="14606" max="14848" width="9" style="1"/>
    <col min="14849" max="14849" width="2.6640625" style="1" customWidth="1"/>
    <col min="14850" max="14855" width="12.6640625" style="1" customWidth="1"/>
    <col min="14856" max="14857" width="9" style="1"/>
    <col min="14858" max="14858" width="8" style="1" customWidth="1"/>
    <col min="14859" max="14859" width="12.109375" style="1" customWidth="1"/>
    <col min="14860" max="14860" width="9" style="1"/>
    <col min="14861" max="14861" width="9.44140625" style="1" bestFit="1" customWidth="1"/>
    <col min="14862" max="15104" width="9" style="1"/>
    <col min="15105" max="15105" width="2.6640625" style="1" customWidth="1"/>
    <col min="15106" max="15111" width="12.6640625" style="1" customWidth="1"/>
    <col min="15112" max="15113" width="9" style="1"/>
    <col min="15114" max="15114" width="8" style="1" customWidth="1"/>
    <col min="15115" max="15115" width="12.109375" style="1" customWidth="1"/>
    <col min="15116" max="15116" width="9" style="1"/>
    <col min="15117" max="15117" width="9.44140625" style="1" bestFit="1" customWidth="1"/>
    <col min="15118" max="15360" width="9" style="1"/>
    <col min="15361" max="15361" width="2.6640625" style="1" customWidth="1"/>
    <col min="15362" max="15367" width="12.6640625" style="1" customWidth="1"/>
    <col min="15368" max="15369" width="9" style="1"/>
    <col min="15370" max="15370" width="8" style="1" customWidth="1"/>
    <col min="15371" max="15371" width="12.109375" style="1" customWidth="1"/>
    <col min="15372" max="15372" width="9" style="1"/>
    <col min="15373" max="15373" width="9.44140625" style="1" bestFit="1" customWidth="1"/>
    <col min="15374" max="15616" width="9" style="1"/>
    <col min="15617" max="15617" width="2.6640625" style="1" customWidth="1"/>
    <col min="15618" max="15623" width="12.6640625" style="1" customWidth="1"/>
    <col min="15624" max="15625" width="9" style="1"/>
    <col min="15626" max="15626" width="8" style="1" customWidth="1"/>
    <col min="15627" max="15627" width="12.109375" style="1" customWidth="1"/>
    <col min="15628" max="15628" width="9" style="1"/>
    <col min="15629" max="15629" width="9.44140625" style="1" bestFit="1" customWidth="1"/>
    <col min="15630" max="15872" width="9" style="1"/>
    <col min="15873" max="15873" width="2.6640625" style="1" customWidth="1"/>
    <col min="15874" max="15879" width="12.6640625" style="1" customWidth="1"/>
    <col min="15880" max="15881" width="9" style="1"/>
    <col min="15882" max="15882" width="8" style="1" customWidth="1"/>
    <col min="15883" max="15883" width="12.109375" style="1" customWidth="1"/>
    <col min="15884" max="15884" width="9" style="1"/>
    <col min="15885" max="15885" width="9.44140625" style="1" bestFit="1" customWidth="1"/>
    <col min="15886" max="16128" width="9" style="1"/>
    <col min="16129" max="16129" width="2.6640625" style="1" customWidth="1"/>
    <col min="16130" max="16135" width="12.6640625" style="1" customWidth="1"/>
    <col min="16136" max="16137" width="9" style="1"/>
    <col min="16138" max="16138" width="8" style="1" customWidth="1"/>
    <col min="16139" max="16139" width="12.109375" style="1" customWidth="1"/>
    <col min="16140" max="16140" width="9" style="1"/>
    <col min="16141" max="16141" width="9.44140625" style="1" bestFit="1" customWidth="1"/>
    <col min="16142" max="16384" width="9" style="1"/>
  </cols>
  <sheetData>
    <row r="1" spans="1:13" ht="14.25" customHeight="1">
      <c r="B1" s="6" t="s">
        <v>300</v>
      </c>
    </row>
    <row r="3" spans="1:13" ht="12" customHeight="1">
      <c r="A3" s="1" t="s">
        <v>257</v>
      </c>
      <c r="B3" s="205" t="s">
        <v>192</v>
      </c>
      <c r="C3" s="343" t="s">
        <v>301</v>
      </c>
      <c r="D3" s="344"/>
      <c r="E3" s="344"/>
      <c r="F3" s="344"/>
      <c r="G3" s="344"/>
      <c r="H3" s="344"/>
      <c r="I3" s="344"/>
      <c r="J3" s="344"/>
      <c r="K3" s="345"/>
    </row>
    <row r="4" spans="1:13" ht="12" customHeight="1">
      <c r="B4" s="208"/>
      <c r="C4" s="343" t="s">
        <v>42</v>
      </c>
      <c r="D4" s="344"/>
      <c r="E4" s="344"/>
      <c r="F4" s="345"/>
      <c r="G4" s="346" t="s">
        <v>302</v>
      </c>
      <c r="H4" s="347"/>
      <c r="I4" s="347"/>
      <c r="J4" s="347"/>
      <c r="K4" s="348"/>
    </row>
    <row r="5" spans="1:13" ht="18" customHeight="1">
      <c r="B5" s="41"/>
      <c r="C5" s="349"/>
      <c r="D5" s="350" t="s">
        <v>66</v>
      </c>
      <c r="E5" s="349"/>
      <c r="F5" s="350" t="s">
        <v>303</v>
      </c>
      <c r="G5" s="351" t="s">
        <v>66</v>
      </c>
      <c r="H5" s="352"/>
      <c r="I5" s="353"/>
      <c r="J5" s="354" t="s">
        <v>303</v>
      </c>
      <c r="K5" s="352"/>
    </row>
    <row r="6" spans="1:13" ht="18" customHeight="1">
      <c r="B6" s="355" t="s">
        <v>304</v>
      </c>
      <c r="C6" s="356" t="s">
        <v>70</v>
      </c>
      <c r="D6" s="357"/>
      <c r="E6" s="358" t="s">
        <v>70</v>
      </c>
      <c r="F6" s="357"/>
      <c r="G6" s="356" t="s">
        <v>70</v>
      </c>
      <c r="H6" s="357"/>
      <c r="I6" s="359"/>
      <c r="J6" s="358" t="s">
        <v>70</v>
      </c>
      <c r="K6" s="357"/>
    </row>
    <row r="7" spans="1:13" ht="18" customHeight="1">
      <c r="B7" s="355" t="s">
        <v>305</v>
      </c>
      <c r="C7" s="356">
        <v>21</v>
      </c>
      <c r="D7" s="357"/>
      <c r="E7" s="358">
        <v>56780</v>
      </c>
      <c r="F7" s="357"/>
      <c r="G7" s="356">
        <v>11</v>
      </c>
      <c r="H7" s="357"/>
      <c r="I7" s="359"/>
      <c r="J7" s="358">
        <v>24650</v>
      </c>
      <c r="K7" s="357"/>
    </row>
    <row r="8" spans="1:13" ht="18" customHeight="1">
      <c r="B8" s="355" t="s">
        <v>306</v>
      </c>
      <c r="C8" s="356">
        <v>21</v>
      </c>
      <c r="D8" s="357"/>
      <c r="E8" s="358">
        <v>1100</v>
      </c>
      <c r="F8" s="357"/>
      <c r="G8" s="356">
        <v>11</v>
      </c>
      <c r="H8" s="357"/>
      <c r="I8" s="359"/>
      <c r="J8" s="358">
        <v>628</v>
      </c>
      <c r="K8" s="357"/>
    </row>
    <row r="9" spans="1:13" s="16" customFormat="1" ht="18" customHeight="1">
      <c r="B9" s="92" t="s">
        <v>307</v>
      </c>
      <c r="C9" s="360">
        <v>42</v>
      </c>
      <c r="D9" s="361"/>
      <c r="E9" s="362">
        <v>57880</v>
      </c>
      <c r="F9" s="361"/>
      <c r="G9" s="360">
        <v>22</v>
      </c>
      <c r="H9" s="361"/>
      <c r="I9" s="363"/>
      <c r="J9" s="362">
        <v>25278</v>
      </c>
      <c r="K9" s="361"/>
      <c r="L9" s="91"/>
      <c r="M9" s="91"/>
    </row>
    <row r="10" spans="1:13" ht="12" customHeight="1">
      <c r="A10" s="1" t="s">
        <v>257</v>
      </c>
      <c r="B10" s="205" t="s">
        <v>308</v>
      </c>
      <c r="C10" s="364" t="s">
        <v>309</v>
      </c>
      <c r="D10" s="364"/>
      <c r="E10" s="364"/>
      <c r="F10" s="364"/>
      <c r="G10" s="365" t="s">
        <v>192</v>
      </c>
      <c r="H10" s="129" t="s">
        <v>310</v>
      </c>
      <c r="I10" s="366"/>
      <c r="J10" s="366"/>
      <c r="K10" s="366"/>
    </row>
    <row r="11" spans="1:13" ht="12" customHeight="1">
      <c r="B11" s="208"/>
      <c r="C11" s="364" t="s">
        <v>42</v>
      </c>
      <c r="D11" s="364"/>
      <c r="E11" s="367" t="s">
        <v>302</v>
      </c>
      <c r="F11" s="367"/>
      <c r="G11" s="368"/>
      <c r="H11" s="364" t="s">
        <v>42</v>
      </c>
      <c r="I11" s="364"/>
      <c r="J11" s="367" t="s">
        <v>302</v>
      </c>
      <c r="K11" s="367"/>
    </row>
    <row r="12" spans="1:13" ht="12" customHeight="1">
      <c r="B12" s="41"/>
      <c r="C12" s="2" t="s">
        <v>66</v>
      </c>
      <c r="D12" s="2" t="s">
        <v>303</v>
      </c>
      <c r="E12" s="2" t="s">
        <v>66</v>
      </c>
      <c r="F12" s="2" t="s">
        <v>303</v>
      </c>
      <c r="G12" s="41"/>
      <c r="H12" s="351" t="s">
        <v>66</v>
      </c>
      <c r="I12" s="352"/>
      <c r="J12" s="351" t="s">
        <v>66</v>
      </c>
      <c r="K12" s="352"/>
    </row>
    <row r="13" spans="1:13" ht="12" customHeight="1">
      <c r="B13" s="369" t="s">
        <v>311</v>
      </c>
      <c r="C13" s="370">
        <v>1</v>
      </c>
      <c r="D13" s="370">
        <v>87450</v>
      </c>
      <c r="E13" s="370" t="s">
        <v>70</v>
      </c>
      <c r="F13" s="370" t="s">
        <v>70</v>
      </c>
      <c r="G13" s="371" t="s">
        <v>312</v>
      </c>
      <c r="H13" s="356">
        <v>7</v>
      </c>
      <c r="I13" s="357"/>
      <c r="J13" s="356">
        <v>4</v>
      </c>
      <c r="K13" s="357"/>
    </row>
    <row r="14" spans="1:13" ht="12" customHeight="1">
      <c r="B14" s="372"/>
      <c r="C14" s="373"/>
      <c r="D14" s="373"/>
      <c r="E14" s="373"/>
      <c r="F14" s="373"/>
      <c r="G14" s="374" t="s">
        <v>313</v>
      </c>
      <c r="H14" s="356"/>
      <c r="I14" s="357"/>
      <c r="J14" s="356"/>
      <c r="K14" s="357"/>
    </row>
    <row r="15" spans="1:13" ht="12" customHeight="1">
      <c r="B15" s="369" t="s">
        <v>314</v>
      </c>
      <c r="C15" s="375">
        <v>1</v>
      </c>
      <c r="D15" s="375">
        <v>94817</v>
      </c>
      <c r="E15" s="375" t="s">
        <v>70</v>
      </c>
      <c r="F15" s="375" t="s">
        <v>70</v>
      </c>
      <c r="G15" s="376" t="s">
        <v>315</v>
      </c>
      <c r="H15" s="356">
        <v>1</v>
      </c>
      <c r="I15" s="357"/>
      <c r="J15" s="356">
        <v>2</v>
      </c>
      <c r="K15" s="357"/>
    </row>
    <row r="16" spans="1:13" ht="12" customHeight="1">
      <c r="B16" s="372"/>
      <c r="C16" s="377"/>
      <c r="D16" s="377"/>
      <c r="E16" s="377"/>
      <c r="F16" s="377"/>
      <c r="G16" s="374" t="s">
        <v>316</v>
      </c>
      <c r="H16" s="356"/>
      <c r="I16" s="357"/>
      <c r="J16" s="356"/>
      <c r="K16" s="357"/>
    </row>
    <row r="17" spans="2:11" s="16" customFormat="1" ht="12" customHeight="1">
      <c r="B17" s="378" t="s">
        <v>307</v>
      </c>
      <c r="C17" s="379">
        <v>2</v>
      </c>
      <c r="D17" s="379">
        <v>182267</v>
      </c>
      <c r="E17" s="370" t="s">
        <v>70</v>
      </c>
      <c r="F17" s="370" t="s">
        <v>70</v>
      </c>
      <c r="G17" s="378" t="s">
        <v>307</v>
      </c>
      <c r="H17" s="360">
        <v>8</v>
      </c>
      <c r="I17" s="361"/>
      <c r="J17" s="360">
        <v>6</v>
      </c>
      <c r="K17" s="361"/>
    </row>
    <row r="18" spans="2:11" s="16" customFormat="1" ht="12" customHeight="1">
      <c r="B18" s="380"/>
      <c r="C18" s="381"/>
      <c r="D18" s="381"/>
      <c r="E18" s="382"/>
      <c r="F18" s="382"/>
      <c r="G18" s="380"/>
      <c r="H18" s="360"/>
      <c r="I18" s="361"/>
      <c r="J18" s="360"/>
      <c r="K18" s="361"/>
    </row>
    <row r="20" spans="2:11" ht="12" customHeight="1">
      <c r="B20" s="5" t="s">
        <v>299</v>
      </c>
    </row>
    <row r="22" spans="2:11" ht="12" customHeight="1">
      <c r="D22" s="87"/>
      <c r="F22" s="87"/>
      <c r="H22" s="87"/>
      <c r="K22" s="87"/>
    </row>
    <row r="23" spans="2:11" ht="12" customHeight="1">
      <c r="C23" s="87"/>
      <c r="D23" s="87"/>
      <c r="F23" s="87"/>
      <c r="H23" s="87"/>
      <c r="K23" s="87"/>
    </row>
    <row r="24" spans="2:11" ht="12" customHeight="1">
      <c r="C24" s="87"/>
    </row>
  </sheetData>
  <mergeCells count="54">
    <mergeCell ref="J15:K16"/>
    <mergeCell ref="B17:B18"/>
    <mergeCell ref="C17:C18"/>
    <mergeCell ref="D17:D18"/>
    <mergeCell ref="E17:E18"/>
    <mergeCell ref="F17:F18"/>
    <mergeCell ref="G17:G18"/>
    <mergeCell ref="H17:I18"/>
    <mergeCell ref="J17:K18"/>
    <mergeCell ref="B15:B16"/>
    <mergeCell ref="C15:C16"/>
    <mergeCell ref="D15:D16"/>
    <mergeCell ref="E15:E16"/>
    <mergeCell ref="F15:F16"/>
    <mergeCell ref="H15:I16"/>
    <mergeCell ref="H12:I12"/>
    <mergeCell ref="J12:K12"/>
    <mergeCell ref="B13:B14"/>
    <mergeCell ref="C13:C14"/>
    <mergeCell ref="D13:D14"/>
    <mergeCell ref="E13:E14"/>
    <mergeCell ref="F13:F14"/>
    <mergeCell ref="H13:I14"/>
    <mergeCell ref="J13:K14"/>
    <mergeCell ref="B10:B11"/>
    <mergeCell ref="C10:F10"/>
    <mergeCell ref="G10:G11"/>
    <mergeCell ref="H10:K10"/>
    <mergeCell ref="C11:D11"/>
    <mergeCell ref="E11:F11"/>
    <mergeCell ref="H11:I11"/>
    <mergeCell ref="J11:K11"/>
    <mergeCell ref="C8:D8"/>
    <mergeCell ref="E8:F8"/>
    <mergeCell ref="G8:H8"/>
    <mergeCell ref="J8:K8"/>
    <mergeCell ref="C9:D9"/>
    <mergeCell ref="E9:F9"/>
    <mergeCell ref="G9:H9"/>
    <mergeCell ref="J9:K9"/>
    <mergeCell ref="C6:D6"/>
    <mergeCell ref="E6:F6"/>
    <mergeCell ref="G6:H6"/>
    <mergeCell ref="J6:K6"/>
    <mergeCell ref="C7:D7"/>
    <mergeCell ref="E7:F7"/>
    <mergeCell ref="G7:H7"/>
    <mergeCell ref="J7:K7"/>
    <mergeCell ref="B3:B4"/>
    <mergeCell ref="C3:K3"/>
    <mergeCell ref="C4:F4"/>
    <mergeCell ref="G4:K4"/>
    <mergeCell ref="G5:H5"/>
    <mergeCell ref="J5:K5"/>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F4BB-D3BA-40AE-9E2E-E068E1C5F942}">
  <sheetPr>
    <pageSetUpPr fitToPage="1"/>
  </sheetPr>
  <dimension ref="A1:W15"/>
  <sheetViews>
    <sheetView zoomScale="115" zoomScaleNormal="115" zoomScaleSheetLayoutView="115" workbookViewId="0">
      <selection activeCell="E13" sqref="E13"/>
    </sheetView>
  </sheetViews>
  <sheetFormatPr defaultColWidth="9" defaultRowHeight="12" customHeight="1"/>
  <cols>
    <col min="1" max="1" width="2.44140625" style="1" customWidth="1"/>
    <col min="2" max="2" width="10.109375" style="1" customWidth="1"/>
    <col min="3" max="7" width="4.44140625" style="1" bestFit="1" customWidth="1"/>
    <col min="8" max="8" width="4.33203125" style="1" bestFit="1" customWidth="1"/>
    <col min="9" max="10" width="5.21875" style="1" bestFit="1" customWidth="1"/>
    <col min="11" max="20" width="4.44140625" style="1" bestFit="1" customWidth="1"/>
    <col min="21" max="22" width="5.21875" style="1" bestFit="1" customWidth="1"/>
    <col min="23" max="23" width="4.33203125" style="1" bestFit="1" customWidth="1"/>
    <col min="24" max="256" width="9" style="1"/>
    <col min="257" max="257" width="2.44140625" style="1" customWidth="1"/>
    <col min="258" max="258" width="10.109375" style="1" customWidth="1"/>
    <col min="259" max="263" width="4.44140625" style="1" bestFit="1" customWidth="1"/>
    <col min="264" max="264" width="4.33203125" style="1" bestFit="1" customWidth="1"/>
    <col min="265" max="266" width="5.21875" style="1" bestFit="1" customWidth="1"/>
    <col min="267" max="276" width="4.44140625" style="1" bestFit="1" customWidth="1"/>
    <col min="277" max="278" width="5.21875" style="1" bestFit="1" customWidth="1"/>
    <col min="279" max="279" width="4.33203125" style="1" bestFit="1" customWidth="1"/>
    <col min="280" max="512" width="9" style="1"/>
    <col min="513" max="513" width="2.44140625" style="1" customWidth="1"/>
    <col min="514" max="514" width="10.109375" style="1" customWidth="1"/>
    <col min="515" max="519" width="4.44140625" style="1" bestFit="1" customWidth="1"/>
    <col min="520" max="520" width="4.33203125" style="1" bestFit="1" customWidth="1"/>
    <col min="521" max="522" width="5.21875" style="1" bestFit="1" customWidth="1"/>
    <col min="523" max="532" width="4.44140625" style="1" bestFit="1" customWidth="1"/>
    <col min="533" max="534" width="5.21875" style="1" bestFit="1" customWidth="1"/>
    <col min="535" max="535" width="4.33203125" style="1" bestFit="1" customWidth="1"/>
    <col min="536" max="768" width="9" style="1"/>
    <col min="769" max="769" width="2.44140625" style="1" customWidth="1"/>
    <col min="770" max="770" width="10.109375" style="1" customWidth="1"/>
    <col min="771" max="775" width="4.44140625" style="1" bestFit="1" customWidth="1"/>
    <col min="776" max="776" width="4.33203125" style="1" bestFit="1" customWidth="1"/>
    <col min="777" max="778" width="5.21875" style="1" bestFit="1" customWidth="1"/>
    <col min="779" max="788" width="4.44140625" style="1" bestFit="1" customWidth="1"/>
    <col min="789" max="790" width="5.21875" style="1" bestFit="1" customWidth="1"/>
    <col min="791" max="791" width="4.33203125" style="1" bestFit="1" customWidth="1"/>
    <col min="792" max="1024" width="9" style="1"/>
    <col min="1025" max="1025" width="2.44140625" style="1" customWidth="1"/>
    <col min="1026" max="1026" width="10.109375" style="1" customWidth="1"/>
    <col min="1027" max="1031" width="4.44140625" style="1" bestFit="1" customWidth="1"/>
    <col min="1032" max="1032" width="4.33203125" style="1" bestFit="1" customWidth="1"/>
    <col min="1033" max="1034" width="5.21875" style="1" bestFit="1" customWidth="1"/>
    <col min="1035" max="1044" width="4.44140625" style="1" bestFit="1" customWidth="1"/>
    <col min="1045" max="1046" width="5.21875" style="1" bestFit="1" customWidth="1"/>
    <col min="1047" max="1047" width="4.33203125" style="1" bestFit="1" customWidth="1"/>
    <col min="1048" max="1280" width="9" style="1"/>
    <col min="1281" max="1281" width="2.44140625" style="1" customWidth="1"/>
    <col min="1282" max="1282" width="10.109375" style="1" customWidth="1"/>
    <col min="1283" max="1287" width="4.44140625" style="1" bestFit="1" customWidth="1"/>
    <col min="1288" max="1288" width="4.33203125" style="1" bestFit="1" customWidth="1"/>
    <col min="1289" max="1290" width="5.21875" style="1" bestFit="1" customWidth="1"/>
    <col min="1291" max="1300" width="4.44140625" style="1" bestFit="1" customWidth="1"/>
    <col min="1301" max="1302" width="5.21875" style="1" bestFit="1" customWidth="1"/>
    <col min="1303" max="1303" width="4.33203125" style="1" bestFit="1" customWidth="1"/>
    <col min="1304" max="1536" width="9" style="1"/>
    <col min="1537" max="1537" width="2.44140625" style="1" customWidth="1"/>
    <col min="1538" max="1538" width="10.109375" style="1" customWidth="1"/>
    <col min="1539" max="1543" width="4.44140625" style="1" bestFit="1" customWidth="1"/>
    <col min="1544" max="1544" width="4.33203125" style="1" bestFit="1" customWidth="1"/>
    <col min="1545" max="1546" width="5.21875" style="1" bestFit="1" customWidth="1"/>
    <col min="1547" max="1556" width="4.44140625" style="1" bestFit="1" customWidth="1"/>
    <col min="1557" max="1558" width="5.21875" style="1" bestFit="1" customWidth="1"/>
    <col min="1559" max="1559" width="4.33203125" style="1" bestFit="1" customWidth="1"/>
    <col min="1560" max="1792" width="9" style="1"/>
    <col min="1793" max="1793" width="2.44140625" style="1" customWidth="1"/>
    <col min="1794" max="1794" width="10.109375" style="1" customWidth="1"/>
    <col min="1795" max="1799" width="4.44140625" style="1" bestFit="1" customWidth="1"/>
    <col min="1800" max="1800" width="4.33203125" style="1" bestFit="1" customWidth="1"/>
    <col min="1801" max="1802" width="5.21875" style="1" bestFit="1" customWidth="1"/>
    <col min="1803" max="1812" width="4.44140625" style="1" bestFit="1" customWidth="1"/>
    <col min="1813" max="1814" width="5.21875" style="1" bestFit="1" customWidth="1"/>
    <col min="1815" max="1815" width="4.33203125" style="1" bestFit="1" customWidth="1"/>
    <col min="1816" max="2048" width="9" style="1"/>
    <col min="2049" max="2049" width="2.44140625" style="1" customWidth="1"/>
    <col min="2050" max="2050" width="10.109375" style="1" customWidth="1"/>
    <col min="2051" max="2055" width="4.44140625" style="1" bestFit="1" customWidth="1"/>
    <col min="2056" max="2056" width="4.33203125" style="1" bestFit="1" customWidth="1"/>
    <col min="2057" max="2058" width="5.21875" style="1" bestFit="1" customWidth="1"/>
    <col min="2059" max="2068" width="4.44140625" style="1" bestFit="1" customWidth="1"/>
    <col min="2069" max="2070" width="5.21875" style="1" bestFit="1" customWidth="1"/>
    <col min="2071" max="2071" width="4.33203125" style="1" bestFit="1" customWidth="1"/>
    <col min="2072" max="2304" width="9" style="1"/>
    <col min="2305" max="2305" width="2.44140625" style="1" customWidth="1"/>
    <col min="2306" max="2306" width="10.109375" style="1" customWidth="1"/>
    <col min="2307" max="2311" width="4.44140625" style="1" bestFit="1" customWidth="1"/>
    <col min="2312" max="2312" width="4.33203125" style="1" bestFit="1" customWidth="1"/>
    <col min="2313" max="2314" width="5.21875" style="1" bestFit="1" customWidth="1"/>
    <col min="2315" max="2324" width="4.44140625" style="1" bestFit="1" customWidth="1"/>
    <col min="2325" max="2326" width="5.21875" style="1" bestFit="1" customWidth="1"/>
    <col min="2327" max="2327" width="4.33203125" style="1" bestFit="1" customWidth="1"/>
    <col min="2328" max="2560" width="9" style="1"/>
    <col min="2561" max="2561" width="2.44140625" style="1" customWidth="1"/>
    <col min="2562" max="2562" width="10.109375" style="1" customWidth="1"/>
    <col min="2563" max="2567" width="4.44140625" style="1" bestFit="1" customWidth="1"/>
    <col min="2568" max="2568" width="4.33203125" style="1" bestFit="1" customWidth="1"/>
    <col min="2569" max="2570" width="5.21875" style="1" bestFit="1" customWidth="1"/>
    <col min="2571" max="2580" width="4.44140625" style="1" bestFit="1" customWidth="1"/>
    <col min="2581" max="2582" width="5.21875" style="1" bestFit="1" customWidth="1"/>
    <col min="2583" max="2583" width="4.33203125" style="1" bestFit="1" customWidth="1"/>
    <col min="2584" max="2816" width="9" style="1"/>
    <col min="2817" max="2817" width="2.44140625" style="1" customWidth="1"/>
    <col min="2818" max="2818" width="10.109375" style="1" customWidth="1"/>
    <col min="2819" max="2823" width="4.44140625" style="1" bestFit="1" customWidth="1"/>
    <col min="2824" max="2824" width="4.33203125" style="1" bestFit="1" customWidth="1"/>
    <col min="2825" max="2826" width="5.21875" style="1" bestFit="1" customWidth="1"/>
    <col min="2827" max="2836" width="4.44140625" style="1" bestFit="1" customWidth="1"/>
    <col min="2837" max="2838" width="5.21875" style="1" bestFit="1" customWidth="1"/>
    <col min="2839" max="2839" width="4.33203125" style="1" bestFit="1" customWidth="1"/>
    <col min="2840" max="3072" width="9" style="1"/>
    <col min="3073" max="3073" width="2.44140625" style="1" customWidth="1"/>
    <col min="3074" max="3074" width="10.109375" style="1" customWidth="1"/>
    <col min="3075" max="3079" width="4.44140625" style="1" bestFit="1" customWidth="1"/>
    <col min="3080" max="3080" width="4.33203125" style="1" bestFit="1" customWidth="1"/>
    <col min="3081" max="3082" width="5.21875" style="1" bestFit="1" customWidth="1"/>
    <col min="3083" max="3092" width="4.44140625" style="1" bestFit="1" customWidth="1"/>
    <col min="3093" max="3094" width="5.21875" style="1" bestFit="1" customWidth="1"/>
    <col min="3095" max="3095" width="4.33203125" style="1" bestFit="1" customWidth="1"/>
    <col min="3096" max="3328" width="9" style="1"/>
    <col min="3329" max="3329" width="2.44140625" style="1" customWidth="1"/>
    <col min="3330" max="3330" width="10.109375" style="1" customWidth="1"/>
    <col min="3331" max="3335" width="4.44140625" style="1" bestFit="1" customWidth="1"/>
    <col min="3336" max="3336" width="4.33203125" style="1" bestFit="1" customWidth="1"/>
    <col min="3337" max="3338" width="5.21875" style="1" bestFit="1" customWidth="1"/>
    <col min="3339" max="3348" width="4.44140625" style="1" bestFit="1" customWidth="1"/>
    <col min="3349" max="3350" width="5.21875" style="1" bestFit="1" customWidth="1"/>
    <col min="3351" max="3351" width="4.33203125" style="1" bestFit="1" customWidth="1"/>
    <col min="3352" max="3584" width="9" style="1"/>
    <col min="3585" max="3585" width="2.44140625" style="1" customWidth="1"/>
    <col min="3586" max="3586" width="10.109375" style="1" customWidth="1"/>
    <col min="3587" max="3591" width="4.44140625" style="1" bestFit="1" customWidth="1"/>
    <col min="3592" max="3592" width="4.33203125" style="1" bestFit="1" customWidth="1"/>
    <col min="3593" max="3594" width="5.21875" style="1" bestFit="1" customWidth="1"/>
    <col min="3595" max="3604" width="4.44140625" style="1" bestFit="1" customWidth="1"/>
    <col min="3605" max="3606" width="5.21875" style="1" bestFit="1" customWidth="1"/>
    <col min="3607" max="3607" width="4.33203125" style="1" bestFit="1" customWidth="1"/>
    <col min="3608" max="3840" width="9" style="1"/>
    <col min="3841" max="3841" width="2.44140625" style="1" customWidth="1"/>
    <col min="3842" max="3842" width="10.109375" style="1" customWidth="1"/>
    <col min="3843" max="3847" width="4.44140625" style="1" bestFit="1" customWidth="1"/>
    <col min="3848" max="3848" width="4.33203125" style="1" bestFit="1" customWidth="1"/>
    <col min="3849" max="3850" width="5.21875" style="1" bestFit="1" customWidth="1"/>
    <col min="3851" max="3860" width="4.44140625" style="1" bestFit="1" customWidth="1"/>
    <col min="3861" max="3862" width="5.21875" style="1" bestFit="1" customWidth="1"/>
    <col min="3863" max="3863" width="4.33203125" style="1" bestFit="1" customWidth="1"/>
    <col min="3864" max="4096" width="9" style="1"/>
    <col min="4097" max="4097" width="2.44140625" style="1" customWidth="1"/>
    <col min="4098" max="4098" width="10.109375" style="1" customWidth="1"/>
    <col min="4099" max="4103" width="4.44140625" style="1" bestFit="1" customWidth="1"/>
    <col min="4104" max="4104" width="4.33203125" style="1" bestFit="1" customWidth="1"/>
    <col min="4105" max="4106" width="5.21875" style="1" bestFit="1" customWidth="1"/>
    <col min="4107" max="4116" width="4.44140625" style="1" bestFit="1" customWidth="1"/>
    <col min="4117" max="4118" width="5.21875" style="1" bestFit="1" customWidth="1"/>
    <col min="4119" max="4119" width="4.33203125" style="1" bestFit="1" customWidth="1"/>
    <col min="4120" max="4352" width="9" style="1"/>
    <col min="4353" max="4353" width="2.44140625" style="1" customWidth="1"/>
    <col min="4354" max="4354" width="10.109375" style="1" customWidth="1"/>
    <col min="4355" max="4359" width="4.44140625" style="1" bestFit="1" customWidth="1"/>
    <col min="4360" max="4360" width="4.33203125" style="1" bestFit="1" customWidth="1"/>
    <col min="4361" max="4362" width="5.21875" style="1" bestFit="1" customWidth="1"/>
    <col min="4363" max="4372" width="4.44140625" style="1" bestFit="1" customWidth="1"/>
    <col min="4373" max="4374" width="5.21875" style="1" bestFit="1" customWidth="1"/>
    <col min="4375" max="4375" width="4.33203125" style="1" bestFit="1" customWidth="1"/>
    <col min="4376" max="4608" width="9" style="1"/>
    <col min="4609" max="4609" width="2.44140625" style="1" customWidth="1"/>
    <col min="4610" max="4610" width="10.109375" style="1" customWidth="1"/>
    <col min="4611" max="4615" width="4.44140625" style="1" bestFit="1" customWidth="1"/>
    <col min="4616" max="4616" width="4.33203125" style="1" bestFit="1" customWidth="1"/>
    <col min="4617" max="4618" width="5.21875" style="1" bestFit="1" customWidth="1"/>
    <col min="4619" max="4628" width="4.44140625" style="1" bestFit="1" customWidth="1"/>
    <col min="4629" max="4630" width="5.21875" style="1" bestFit="1" customWidth="1"/>
    <col min="4631" max="4631" width="4.33203125" style="1" bestFit="1" customWidth="1"/>
    <col min="4632" max="4864" width="9" style="1"/>
    <col min="4865" max="4865" width="2.44140625" style="1" customWidth="1"/>
    <col min="4866" max="4866" width="10.109375" style="1" customWidth="1"/>
    <col min="4867" max="4871" width="4.44140625" style="1" bestFit="1" customWidth="1"/>
    <col min="4872" max="4872" width="4.33203125" style="1" bestFit="1" customWidth="1"/>
    <col min="4873" max="4874" width="5.21875" style="1" bestFit="1" customWidth="1"/>
    <col min="4875" max="4884" width="4.44140625" style="1" bestFit="1" customWidth="1"/>
    <col min="4885" max="4886" width="5.21875" style="1" bestFit="1" customWidth="1"/>
    <col min="4887" max="4887" width="4.33203125" style="1" bestFit="1" customWidth="1"/>
    <col min="4888" max="5120" width="9" style="1"/>
    <col min="5121" max="5121" width="2.44140625" style="1" customWidth="1"/>
    <col min="5122" max="5122" width="10.109375" style="1" customWidth="1"/>
    <col min="5123" max="5127" width="4.44140625" style="1" bestFit="1" customWidth="1"/>
    <col min="5128" max="5128" width="4.33203125" style="1" bestFit="1" customWidth="1"/>
    <col min="5129" max="5130" width="5.21875" style="1" bestFit="1" customWidth="1"/>
    <col min="5131" max="5140" width="4.44140625" style="1" bestFit="1" customWidth="1"/>
    <col min="5141" max="5142" width="5.21875" style="1" bestFit="1" customWidth="1"/>
    <col min="5143" max="5143" width="4.33203125" style="1" bestFit="1" customWidth="1"/>
    <col min="5144" max="5376" width="9" style="1"/>
    <col min="5377" max="5377" width="2.44140625" style="1" customWidth="1"/>
    <col min="5378" max="5378" width="10.109375" style="1" customWidth="1"/>
    <col min="5379" max="5383" width="4.44140625" style="1" bestFit="1" customWidth="1"/>
    <col min="5384" max="5384" width="4.33203125" style="1" bestFit="1" customWidth="1"/>
    <col min="5385" max="5386" width="5.21875" style="1" bestFit="1" customWidth="1"/>
    <col min="5387" max="5396" width="4.44140625" style="1" bestFit="1" customWidth="1"/>
    <col min="5397" max="5398" width="5.21875" style="1" bestFit="1" customWidth="1"/>
    <col min="5399" max="5399" width="4.33203125" style="1" bestFit="1" customWidth="1"/>
    <col min="5400" max="5632" width="9" style="1"/>
    <col min="5633" max="5633" width="2.44140625" style="1" customWidth="1"/>
    <col min="5634" max="5634" width="10.109375" style="1" customWidth="1"/>
    <col min="5635" max="5639" width="4.44140625" style="1" bestFit="1" customWidth="1"/>
    <col min="5640" max="5640" width="4.33203125" style="1" bestFit="1" customWidth="1"/>
    <col min="5641" max="5642" width="5.21875" style="1" bestFit="1" customWidth="1"/>
    <col min="5643" max="5652" width="4.44140625" style="1" bestFit="1" customWidth="1"/>
    <col min="5653" max="5654" width="5.21875" style="1" bestFit="1" customWidth="1"/>
    <col min="5655" max="5655" width="4.33203125" style="1" bestFit="1" customWidth="1"/>
    <col min="5656" max="5888" width="9" style="1"/>
    <col min="5889" max="5889" width="2.44140625" style="1" customWidth="1"/>
    <col min="5890" max="5890" width="10.109375" style="1" customWidth="1"/>
    <col min="5891" max="5895" width="4.44140625" style="1" bestFit="1" customWidth="1"/>
    <col min="5896" max="5896" width="4.33203125" style="1" bestFit="1" customWidth="1"/>
    <col min="5897" max="5898" width="5.21875" style="1" bestFit="1" customWidth="1"/>
    <col min="5899" max="5908" width="4.44140625" style="1" bestFit="1" customWidth="1"/>
    <col min="5909" max="5910" width="5.21875" style="1" bestFit="1" customWidth="1"/>
    <col min="5911" max="5911" width="4.33203125" style="1" bestFit="1" customWidth="1"/>
    <col min="5912" max="6144" width="9" style="1"/>
    <col min="6145" max="6145" width="2.44140625" style="1" customWidth="1"/>
    <col min="6146" max="6146" width="10.109375" style="1" customWidth="1"/>
    <col min="6147" max="6151" width="4.44140625" style="1" bestFit="1" customWidth="1"/>
    <col min="6152" max="6152" width="4.33203125" style="1" bestFit="1" customWidth="1"/>
    <col min="6153" max="6154" width="5.21875" style="1" bestFit="1" customWidth="1"/>
    <col min="6155" max="6164" width="4.44140625" style="1" bestFit="1" customWidth="1"/>
    <col min="6165" max="6166" width="5.21875" style="1" bestFit="1" customWidth="1"/>
    <col min="6167" max="6167" width="4.33203125" style="1" bestFit="1" customWidth="1"/>
    <col min="6168" max="6400" width="9" style="1"/>
    <col min="6401" max="6401" width="2.44140625" style="1" customWidth="1"/>
    <col min="6402" max="6402" width="10.109375" style="1" customWidth="1"/>
    <col min="6403" max="6407" width="4.44140625" style="1" bestFit="1" customWidth="1"/>
    <col min="6408" max="6408" width="4.33203125" style="1" bestFit="1" customWidth="1"/>
    <col min="6409" max="6410" width="5.21875" style="1" bestFit="1" customWidth="1"/>
    <col min="6411" max="6420" width="4.44140625" style="1" bestFit="1" customWidth="1"/>
    <col min="6421" max="6422" width="5.21875" style="1" bestFit="1" customWidth="1"/>
    <col min="6423" max="6423" width="4.33203125" style="1" bestFit="1" customWidth="1"/>
    <col min="6424" max="6656" width="9" style="1"/>
    <col min="6657" max="6657" width="2.44140625" style="1" customWidth="1"/>
    <col min="6658" max="6658" width="10.109375" style="1" customWidth="1"/>
    <col min="6659" max="6663" width="4.44140625" style="1" bestFit="1" customWidth="1"/>
    <col min="6664" max="6664" width="4.33203125" style="1" bestFit="1" customWidth="1"/>
    <col min="6665" max="6666" width="5.21875" style="1" bestFit="1" customWidth="1"/>
    <col min="6667" max="6676" width="4.44140625" style="1" bestFit="1" customWidth="1"/>
    <col min="6677" max="6678" width="5.21875" style="1" bestFit="1" customWidth="1"/>
    <col min="6679" max="6679" width="4.33203125" style="1" bestFit="1" customWidth="1"/>
    <col min="6680" max="6912" width="9" style="1"/>
    <col min="6913" max="6913" width="2.44140625" style="1" customWidth="1"/>
    <col min="6914" max="6914" width="10.109375" style="1" customWidth="1"/>
    <col min="6915" max="6919" width="4.44140625" style="1" bestFit="1" customWidth="1"/>
    <col min="6920" max="6920" width="4.33203125" style="1" bestFit="1" customWidth="1"/>
    <col min="6921" max="6922" width="5.21875" style="1" bestFit="1" customWidth="1"/>
    <col min="6923" max="6932" width="4.44140625" style="1" bestFit="1" customWidth="1"/>
    <col min="6933" max="6934" width="5.21875" style="1" bestFit="1" customWidth="1"/>
    <col min="6935" max="6935" width="4.33203125" style="1" bestFit="1" customWidth="1"/>
    <col min="6936" max="7168" width="9" style="1"/>
    <col min="7169" max="7169" width="2.44140625" style="1" customWidth="1"/>
    <col min="7170" max="7170" width="10.109375" style="1" customWidth="1"/>
    <col min="7171" max="7175" width="4.44140625" style="1" bestFit="1" customWidth="1"/>
    <col min="7176" max="7176" width="4.33203125" style="1" bestFit="1" customWidth="1"/>
    <col min="7177" max="7178" width="5.21875" style="1" bestFit="1" customWidth="1"/>
    <col min="7179" max="7188" width="4.44140625" style="1" bestFit="1" customWidth="1"/>
    <col min="7189" max="7190" width="5.21875" style="1" bestFit="1" customWidth="1"/>
    <col min="7191" max="7191" width="4.33203125" style="1" bestFit="1" customWidth="1"/>
    <col min="7192" max="7424" width="9" style="1"/>
    <col min="7425" max="7425" width="2.44140625" style="1" customWidth="1"/>
    <col min="7426" max="7426" width="10.109375" style="1" customWidth="1"/>
    <col min="7427" max="7431" width="4.44140625" style="1" bestFit="1" customWidth="1"/>
    <col min="7432" max="7432" width="4.33203125" style="1" bestFit="1" customWidth="1"/>
    <col min="7433" max="7434" width="5.21875" style="1" bestFit="1" customWidth="1"/>
    <col min="7435" max="7444" width="4.44140625" style="1" bestFit="1" customWidth="1"/>
    <col min="7445" max="7446" width="5.21875" style="1" bestFit="1" customWidth="1"/>
    <col min="7447" max="7447" width="4.33203125" style="1" bestFit="1" customWidth="1"/>
    <col min="7448" max="7680" width="9" style="1"/>
    <col min="7681" max="7681" width="2.44140625" style="1" customWidth="1"/>
    <col min="7682" max="7682" width="10.109375" style="1" customWidth="1"/>
    <col min="7683" max="7687" width="4.44140625" style="1" bestFit="1" customWidth="1"/>
    <col min="7688" max="7688" width="4.33203125" style="1" bestFit="1" customWidth="1"/>
    <col min="7689" max="7690" width="5.21875" style="1" bestFit="1" customWidth="1"/>
    <col min="7691" max="7700" width="4.44140625" style="1" bestFit="1" customWidth="1"/>
    <col min="7701" max="7702" width="5.21875" style="1" bestFit="1" customWidth="1"/>
    <col min="7703" max="7703" width="4.33203125" style="1" bestFit="1" customWidth="1"/>
    <col min="7704" max="7936" width="9" style="1"/>
    <col min="7937" max="7937" width="2.44140625" style="1" customWidth="1"/>
    <col min="7938" max="7938" width="10.109375" style="1" customWidth="1"/>
    <col min="7939" max="7943" width="4.44140625" style="1" bestFit="1" customWidth="1"/>
    <col min="7944" max="7944" width="4.33203125" style="1" bestFit="1" customWidth="1"/>
    <col min="7945" max="7946" width="5.21875" style="1" bestFit="1" customWidth="1"/>
    <col min="7947" max="7956" width="4.44140625" style="1" bestFit="1" customWidth="1"/>
    <col min="7957" max="7958" width="5.21875" style="1" bestFit="1" customWidth="1"/>
    <col min="7959" max="7959" width="4.33203125" style="1" bestFit="1" customWidth="1"/>
    <col min="7960" max="8192" width="9" style="1"/>
    <col min="8193" max="8193" width="2.44140625" style="1" customWidth="1"/>
    <col min="8194" max="8194" width="10.109375" style="1" customWidth="1"/>
    <col min="8195" max="8199" width="4.44140625" style="1" bestFit="1" customWidth="1"/>
    <col min="8200" max="8200" width="4.33203125" style="1" bestFit="1" customWidth="1"/>
    <col min="8201" max="8202" width="5.21875" style="1" bestFit="1" customWidth="1"/>
    <col min="8203" max="8212" width="4.44140625" style="1" bestFit="1" customWidth="1"/>
    <col min="8213" max="8214" width="5.21875" style="1" bestFit="1" customWidth="1"/>
    <col min="8215" max="8215" width="4.33203125" style="1" bestFit="1" customWidth="1"/>
    <col min="8216" max="8448" width="9" style="1"/>
    <col min="8449" max="8449" width="2.44140625" style="1" customWidth="1"/>
    <col min="8450" max="8450" width="10.109375" style="1" customWidth="1"/>
    <col min="8451" max="8455" width="4.44140625" style="1" bestFit="1" customWidth="1"/>
    <col min="8456" max="8456" width="4.33203125" style="1" bestFit="1" customWidth="1"/>
    <col min="8457" max="8458" width="5.21875" style="1" bestFit="1" customWidth="1"/>
    <col min="8459" max="8468" width="4.44140625" style="1" bestFit="1" customWidth="1"/>
    <col min="8469" max="8470" width="5.21875" style="1" bestFit="1" customWidth="1"/>
    <col min="8471" max="8471" width="4.33203125" style="1" bestFit="1" customWidth="1"/>
    <col min="8472" max="8704" width="9" style="1"/>
    <col min="8705" max="8705" width="2.44140625" style="1" customWidth="1"/>
    <col min="8706" max="8706" width="10.109375" style="1" customWidth="1"/>
    <col min="8707" max="8711" width="4.44140625" style="1" bestFit="1" customWidth="1"/>
    <col min="8712" max="8712" width="4.33203125" style="1" bestFit="1" customWidth="1"/>
    <col min="8713" max="8714" width="5.21875" style="1" bestFit="1" customWidth="1"/>
    <col min="8715" max="8724" width="4.44140625" style="1" bestFit="1" customWidth="1"/>
    <col min="8725" max="8726" width="5.21875" style="1" bestFit="1" customWidth="1"/>
    <col min="8727" max="8727" width="4.33203125" style="1" bestFit="1" customWidth="1"/>
    <col min="8728" max="8960" width="9" style="1"/>
    <col min="8961" max="8961" width="2.44140625" style="1" customWidth="1"/>
    <col min="8962" max="8962" width="10.109375" style="1" customWidth="1"/>
    <col min="8963" max="8967" width="4.44140625" style="1" bestFit="1" customWidth="1"/>
    <col min="8968" max="8968" width="4.33203125" style="1" bestFit="1" customWidth="1"/>
    <col min="8969" max="8970" width="5.21875" style="1" bestFit="1" customWidth="1"/>
    <col min="8971" max="8980" width="4.44140625" style="1" bestFit="1" customWidth="1"/>
    <col min="8981" max="8982" width="5.21875" style="1" bestFit="1" customWidth="1"/>
    <col min="8983" max="8983" width="4.33203125" style="1" bestFit="1" customWidth="1"/>
    <col min="8984" max="9216" width="9" style="1"/>
    <col min="9217" max="9217" width="2.44140625" style="1" customWidth="1"/>
    <col min="9218" max="9218" width="10.109375" style="1" customWidth="1"/>
    <col min="9219" max="9223" width="4.44140625" style="1" bestFit="1" customWidth="1"/>
    <col min="9224" max="9224" width="4.33203125" style="1" bestFit="1" customWidth="1"/>
    <col min="9225" max="9226" width="5.21875" style="1" bestFit="1" customWidth="1"/>
    <col min="9227" max="9236" width="4.44140625" style="1" bestFit="1" customWidth="1"/>
    <col min="9237" max="9238" width="5.21875" style="1" bestFit="1" customWidth="1"/>
    <col min="9239" max="9239" width="4.33203125" style="1" bestFit="1" customWidth="1"/>
    <col min="9240" max="9472" width="9" style="1"/>
    <col min="9473" max="9473" width="2.44140625" style="1" customWidth="1"/>
    <col min="9474" max="9474" width="10.109375" style="1" customWidth="1"/>
    <col min="9475" max="9479" width="4.44140625" style="1" bestFit="1" customWidth="1"/>
    <col min="9480" max="9480" width="4.33203125" style="1" bestFit="1" customWidth="1"/>
    <col min="9481" max="9482" width="5.21875" style="1" bestFit="1" customWidth="1"/>
    <col min="9483" max="9492" width="4.44140625" style="1" bestFit="1" customWidth="1"/>
    <col min="9493" max="9494" width="5.21875" style="1" bestFit="1" customWidth="1"/>
    <col min="9495" max="9495" width="4.33203125" style="1" bestFit="1" customWidth="1"/>
    <col min="9496" max="9728" width="9" style="1"/>
    <col min="9729" max="9729" width="2.44140625" style="1" customWidth="1"/>
    <col min="9730" max="9730" width="10.109375" style="1" customWidth="1"/>
    <col min="9731" max="9735" width="4.44140625" style="1" bestFit="1" customWidth="1"/>
    <col min="9736" max="9736" width="4.33203125" style="1" bestFit="1" customWidth="1"/>
    <col min="9737" max="9738" width="5.21875" style="1" bestFit="1" customWidth="1"/>
    <col min="9739" max="9748" width="4.44140625" style="1" bestFit="1" customWidth="1"/>
    <col min="9749" max="9750" width="5.21875" style="1" bestFit="1" customWidth="1"/>
    <col min="9751" max="9751" width="4.33203125" style="1" bestFit="1" customWidth="1"/>
    <col min="9752" max="9984" width="9" style="1"/>
    <col min="9985" max="9985" width="2.44140625" style="1" customWidth="1"/>
    <col min="9986" max="9986" width="10.109375" style="1" customWidth="1"/>
    <col min="9987" max="9991" width="4.44140625" style="1" bestFit="1" customWidth="1"/>
    <col min="9992" max="9992" width="4.33203125" style="1" bestFit="1" customWidth="1"/>
    <col min="9993" max="9994" width="5.21875" style="1" bestFit="1" customWidth="1"/>
    <col min="9995" max="10004" width="4.44140625" style="1" bestFit="1" customWidth="1"/>
    <col min="10005" max="10006" width="5.21875" style="1" bestFit="1" customWidth="1"/>
    <col min="10007" max="10007" width="4.33203125" style="1" bestFit="1" customWidth="1"/>
    <col min="10008" max="10240" width="9" style="1"/>
    <col min="10241" max="10241" width="2.44140625" style="1" customWidth="1"/>
    <col min="10242" max="10242" width="10.109375" style="1" customWidth="1"/>
    <col min="10243" max="10247" width="4.44140625" style="1" bestFit="1" customWidth="1"/>
    <col min="10248" max="10248" width="4.33203125" style="1" bestFit="1" customWidth="1"/>
    <col min="10249" max="10250" width="5.21875" style="1" bestFit="1" customWidth="1"/>
    <col min="10251" max="10260" width="4.44140625" style="1" bestFit="1" customWidth="1"/>
    <col min="10261" max="10262" width="5.21875" style="1" bestFit="1" customWidth="1"/>
    <col min="10263" max="10263" width="4.33203125" style="1" bestFit="1" customWidth="1"/>
    <col min="10264" max="10496" width="9" style="1"/>
    <col min="10497" max="10497" width="2.44140625" style="1" customWidth="1"/>
    <col min="10498" max="10498" width="10.109375" style="1" customWidth="1"/>
    <col min="10499" max="10503" width="4.44140625" style="1" bestFit="1" customWidth="1"/>
    <col min="10504" max="10504" width="4.33203125" style="1" bestFit="1" customWidth="1"/>
    <col min="10505" max="10506" width="5.21875" style="1" bestFit="1" customWidth="1"/>
    <col min="10507" max="10516" width="4.44140625" style="1" bestFit="1" customWidth="1"/>
    <col min="10517" max="10518" width="5.21875" style="1" bestFit="1" customWidth="1"/>
    <col min="10519" max="10519" width="4.33203125" style="1" bestFit="1" customWidth="1"/>
    <col min="10520" max="10752" width="9" style="1"/>
    <col min="10753" max="10753" width="2.44140625" style="1" customWidth="1"/>
    <col min="10754" max="10754" width="10.109375" style="1" customWidth="1"/>
    <col min="10755" max="10759" width="4.44140625" style="1" bestFit="1" customWidth="1"/>
    <col min="10760" max="10760" width="4.33203125" style="1" bestFit="1" customWidth="1"/>
    <col min="10761" max="10762" width="5.21875" style="1" bestFit="1" customWidth="1"/>
    <col min="10763" max="10772" width="4.44140625" style="1" bestFit="1" customWidth="1"/>
    <col min="10773" max="10774" width="5.21875" style="1" bestFit="1" customWidth="1"/>
    <col min="10775" max="10775" width="4.33203125" style="1" bestFit="1" customWidth="1"/>
    <col min="10776" max="11008" width="9" style="1"/>
    <col min="11009" max="11009" width="2.44140625" style="1" customWidth="1"/>
    <col min="11010" max="11010" width="10.109375" style="1" customWidth="1"/>
    <col min="11011" max="11015" width="4.44140625" style="1" bestFit="1" customWidth="1"/>
    <col min="11016" max="11016" width="4.33203125" style="1" bestFit="1" customWidth="1"/>
    <col min="11017" max="11018" width="5.21875" style="1" bestFit="1" customWidth="1"/>
    <col min="11019" max="11028" width="4.44140625" style="1" bestFit="1" customWidth="1"/>
    <col min="11029" max="11030" width="5.21875" style="1" bestFit="1" customWidth="1"/>
    <col min="11031" max="11031" width="4.33203125" style="1" bestFit="1" customWidth="1"/>
    <col min="11032" max="11264" width="9" style="1"/>
    <col min="11265" max="11265" width="2.44140625" style="1" customWidth="1"/>
    <col min="11266" max="11266" width="10.109375" style="1" customWidth="1"/>
    <col min="11267" max="11271" width="4.44140625" style="1" bestFit="1" customWidth="1"/>
    <col min="11272" max="11272" width="4.33203125" style="1" bestFit="1" customWidth="1"/>
    <col min="11273" max="11274" width="5.21875" style="1" bestFit="1" customWidth="1"/>
    <col min="11275" max="11284" width="4.44140625" style="1" bestFit="1" customWidth="1"/>
    <col min="11285" max="11286" width="5.21875" style="1" bestFit="1" customWidth="1"/>
    <col min="11287" max="11287" width="4.33203125" style="1" bestFit="1" customWidth="1"/>
    <col min="11288" max="11520" width="9" style="1"/>
    <col min="11521" max="11521" width="2.44140625" style="1" customWidth="1"/>
    <col min="11522" max="11522" width="10.109375" style="1" customWidth="1"/>
    <col min="11523" max="11527" width="4.44140625" style="1" bestFit="1" customWidth="1"/>
    <col min="11528" max="11528" width="4.33203125" style="1" bestFit="1" customWidth="1"/>
    <col min="11529" max="11530" width="5.21875" style="1" bestFit="1" customWidth="1"/>
    <col min="11531" max="11540" width="4.44140625" style="1" bestFit="1" customWidth="1"/>
    <col min="11541" max="11542" width="5.21875" style="1" bestFit="1" customWidth="1"/>
    <col min="11543" max="11543" width="4.33203125" style="1" bestFit="1" customWidth="1"/>
    <col min="11544" max="11776" width="9" style="1"/>
    <col min="11777" max="11777" width="2.44140625" style="1" customWidth="1"/>
    <col min="11778" max="11778" width="10.109375" style="1" customWidth="1"/>
    <col min="11779" max="11783" width="4.44140625" style="1" bestFit="1" customWidth="1"/>
    <col min="11784" max="11784" width="4.33203125" style="1" bestFit="1" customWidth="1"/>
    <col min="11785" max="11786" width="5.21875" style="1" bestFit="1" customWidth="1"/>
    <col min="11787" max="11796" width="4.44140625" style="1" bestFit="1" customWidth="1"/>
    <col min="11797" max="11798" width="5.21875" style="1" bestFit="1" customWidth="1"/>
    <col min="11799" max="11799" width="4.33203125" style="1" bestFit="1" customWidth="1"/>
    <col min="11800" max="12032" width="9" style="1"/>
    <col min="12033" max="12033" width="2.44140625" style="1" customWidth="1"/>
    <col min="12034" max="12034" width="10.109375" style="1" customWidth="1"/>
    <col min="12035" max="12039" width="4.44140625" style="1" bestFit="1" customWidth="1"/>
    <col min="12040" max="12040" width="4.33203125" style="1" bestFit="1" customWidth="1"/>
    <col min="12041" max="12042" width="5.21875" style="1" bestFit="1" customWidth="1"/>
    <col min="12043" max="12052" width="4.44140625" style="1" bestFit="1" customWidth="1"/>
    <col min="12053" max="12054" width="5.21875" style="1" bestFit="1" customWidth="1"/>
    <col min="12055" max="12055" width="4.33203125" style="1" bestFit="1" customWidth="1"/>
    <col min="12056" max="12288" width="9" style="1"/>
    <col min="12289" max="12289" width="2.44140625" style="1" customWidth="1"/>
    <col min="12290" max="12290" width="10.109375" style="1" customWidth="1"/>
    <col min="12291" max="12295" width="4.44140625" style="1" bestFit="1" customWidth="1"/>
    <col min="12296" max="12296" width="4.33203125" style="1" bestFit="1" customWidth="1"/>
    <col min="12297" max="12298" width="5.21875" style="1" bestFit="1" customWidth="1"/>
    <col min="12299" max="12308" width="4.44140625" style="1" bestFit="1" customWidth="1"/>
    <col min="12309" max="12310" width="5.21875" style="1" bestFit="1" customWidth="1"/>
    <col min="12311" max="12311" width="4.33203125" style="1" bestFit="1" customWidth="1"/>
    <col min="12312" max="12544" width="9" style="1"/>
    <col min="12545" max="12545" width="2.44140625" style="1" customWidth="1"/>
    <col min="12546" max="12546" width="10.109375" style="1" customWidth="1"/>
    <col min="12547" max="12551" width="4.44140625" style="1" bestFit="1" customWidth="1"/>
    <col min="12552" max="12552" width="4.33203125" style="1" bestFit="1" customWidth="1"/>
    <col min="12553" max="12554" width="5.21875" style="1" bestFit="1" customWidth="1"/>
    <col min="12555" max="12564" width="4.44140625" style="1" bestFit="1" customWidth="1"/>
    <col min="12565" max="12566" width="5.21875" style="1" bestFit="1" customWidth="1"/>
    <col min="12567" max="12567" width="4.33203125" style="1" bestFit="1" customWidth="1"/>
    <col min="12568" max="12800" width="9" style="1"/>
    <col min="12801" max="12801" width="2.44140625" style="1" customWidth="1"/>
    <col min="12802" max="12802" width="10.109375" style="1" customWidth="1"/>
    <col min="12803" max="12807" width="4.44140625" style="1" bestFit="1" customWidth="1"/>
    <col min="12808" max="12808" width="4.33203125" style="1" bestFit="1" customWidth="1"/>
    <col min="12809" max="12810" width="5.21875" style="1" bestFit="1" customWidth="1"/>
    <col min="12811" max="12820" width="4.44140625" style="1" bestFit="1" customWidth="1"/>
    <col min="12821" max="12822" width="5.21875" style="1" bestFit="1" customWidth="1"/>
    <col min="12823" max="12823" width="4.33203125" style="1" bestFit="1" customWidth="1"/>
    <col min="12824" max="13056" width="9" style="1"/>
    <col min="13057" max="13057" width="2.44140625" style="1" customWidth="1"/>
    <col min="13058" max="13058" width="10.109375" style="1" customWidth="1"/>
    <col min="13059" max="13063" width="4.44140625" style="1" bestFit="1" customWidth="1"/>
    <col min="13064" max="13064" width="4.33203125" style="1" bestFit="1" customWidth="1"/>
    <col min="13065" max="13066" width="5.21875" style="1" bestFit="1" customWidth="1"/>
    <col min="13067" max="13076" width="4.44140625" style="1" bestFit="1" customWidth="1"/>
    <col min="13077" max="13078" width="5.21875" style="1" bestFit="1" customWidth="1"/>
    <col min="13079" max="13079" width="4.33203125" style="1" bestFit="1" customWidth="1"/>
    <col min="13080" max="13312" width="9" style="1"/>
    <col min="13313" max="13313" width="2.44140625" style="1" customWidth="1"/>
    <col min="13314" max="13314" width="10.109375" style="1" customWidth="1"/>
    <col min="13315" max="13319" width="4.44140625" style="1" bestFit="1" customWidth="1"/>
    <col min="13320" max="13320" width="4.33203125" style="1" bestFit="1" customWidth="1"/>
    <col min="13321" max="13322" width="5.21875" style="1" bestFit="1" customWidth="1"/>
    <col min="13323" max="13332" width="4.44140625" style="1" bestFit="1" customWidth="1"/>
    <col min="13333" max="13334" width="5.21875" style="1" bestFit="1" customWidth="1"/>
    <col min="13335" max="13335" width="4.33203125" style="1" bestFit="1" customWidth="1"/>
    <col min="13336" max="13568" width="9" style="1"/>
    <col min="13569" max="13569" width="2.44140625" style="1" customWidth="1"/>
    <col min="13570" max="13570" width="10.109375" style="1" customWidth="1"/>
    <col min="13571" max="13575" width="4.44140625" style="1" bestFit="1" customWidth="1"/>
    <col min="13576" max="13576" width="4.33203125" style="1" bestFit="1" customWidth="1"/>
    <col min="13577" max="13578" width="5.21875" style="1" bestFit="1" customWidth="1"/>
    <col min="13579" max="13588" width="4.44140625" style="1" bestFit="1" customWidth="1"/>
    <col min="13589" max="13590" width="5.21875" style="1" bestFit="1" customWidth="1"/>
    <col min="13591" max="13591" width="4.33203125" style="1" bestFit="1" customWidth="1"/>
    <col min="13592" max="13824" width="9" style="1"/>
    <col min="13825" max="13825" width="2.44140625" style="1" customWidth="1"/>
    <col min="13826" max="13826" width="10.109375" style="1" customWidth="1"/>
    <col min="13827" max="13831" width="4.44140625" style="1" bestFit="1" customWidth="1"/>
    <col min="13832" max="13832" width="4.33203125" style="1" bestFit="1" customWidth="1"/>
    <col min="13833" max="13834" width="5.21875" style="1" bestFit="1" customWidth="1"/>
    <col min="13835" max="13844" width="4.44140625" style="1" bestFit="1" customWidth="1"/>
    <col min="13845" max="13846" width="5.21875" style="1" bestFit="1" customWidth="1"/>
    <col min="13847" max="13847" width="4.33203125" style="1" bestFit="1" customWidth="1"/>
    <col min="13848" max="14080" width="9" style="1"/>
    <col min="14081" max="14081" width="2.44140625" style="1" customWidth="1"/>
    <col min="14082" max="14082" width="10.109375" style="1" customWidth="1"/>
    <col min="14083" max="14087" width="4.44140625" style="1" bestFit="1" customWidth="1"/>
    <col min="14088" max="14088" width="4.33203125" style="1" bestFit="1" customWidth="1"/>
    <col min="14089" max="14090" width="5.21875" style="1" bestFit="1" customWidth="1"/>
    <col min="14091" max="14100" width="4.44140625" style="1" bestFit="1" customWidth="1"/>
    <col min="14101" max="14102" width="5.21875" style="1" bestFit="1" customWidth="1"/>
    <col min="14103" max="14103" width="4.33203125" style="1" bestFit="1" customWidth="1"/>
    <col min="14104" max="14336" width="9" style="1"/>
    <col min="14337" max="14337" width="2.44140625" style="1" customWidth="1"/>
    <col min="14338" max="14338" width="10.109375" style="1" customWidth="1"/>
    <col min="14339" max="14343" width="4.44140625" style="1" bestFit="1" customWidth="1"/>
    <col min="14344" max="14344" width="4.33203125" style="1" bestFit="1" customWidth="1"/>
    <col min="14345" max="14346" width="5.21875" style="1" bestFit="1" customWidth="1"/>
    <col min="14347" max="14356" width="4.44140625" style="1" bestFit="1" customWidth="1"/>
    <col min="14357" max="14358" width="5.21875" style="1" bestFit="1" customWidth="1"/>
    <col min="14359" max="14359" width="4.33203125" style="1" bestFit="1" customWidth="1"/>
    <col min="14360" max="14592" width="9" style="1"/>
    <col min="14593" max="14593" width="2.44140625" style="1" customWidth="1"/>
    <col min="14594" max="14594" width="10.109375" style="1" customWidth="1"/>
    <col min="14595" max="14599" width="4.44140625" style="1" bestFit="1" customWidth="1"/>
    <col min="14600" max="14600" width="4.33203125" style="1" bestFit="1" customWidth="1"/>
    <col min="14601" max="14602" width="5.21875" style="1" bestFit="1" customWidth="1"/>
    <col min="14603" max="14612" width="4.44140625" style="1" bestFit="1" customWidth="1"/>
    <col min="14613" max="14614" width="5.21875" style="1" bestFit="1" customWidth="1"/>
    <col min="14615" max="14615" width="4.33203125" style="1" bestFit="1" customWidth="1"/>
    <col min="14616" max="14848" width="9" style="1"/>
    <col min="14849" max="14849" width="2.44140625" style="1" customWidth="1"/>
    <col min="14850" max="14850" width="10.109375" style="1" customWidth="1"/>
    <col min="14851" max="14855" width="4.44140625" style="1" bestFit="1" customWidth="1"/>
    <col min="14856" max="14856" width="4.33203125" style="1" bestFit="1" customWidth="1"/>
    <col min="14857" max="14858" width="5.21875" style="1" bestFit="1" customWidth="1"/>
    <col min="14859" max="14868" width="4.44140625" style="1" bestFit="1" customWidth="1"/>
    <col min="14869" max="14870" width="5.21875" style="1" bestFit="1" customWidth="1"/>
    <col min="14871" max="14871" width="4.33203125" style="1" bestFit="1" customWidth="1"/>
    <col min="14872" max="15104" width="9" style="1"/>
    <col min="15105" max="15105" width="2.44140625" style="1" customWidth="1"/>
    <col min="15106" max="15106" width="10.109375" style="1" customWidth="1"/>
    <col min="15107" max="15111" width="4.44140625" style="1" bestFit="1" customWidth="1"/>
    <col min="15112" max="15112" width="4.33203125" style="1" bestFit="1" customWidth="1"/>
    <col min="15113" max="15114" width="5.21875" style="1" bestFit="1" customWidth="1"/>
    <col min="15115" max="15124" width="4.44140625" style="1" bestFit="1" customWidth="1"/>
    <col min="15125" max="15126" width="5.21875" style="1" bestFit="1" customWidth="1"/>
    <col min="15127" max="15127" width="4.33203125" style="1" bestFit="1" customWidth="1"/>
    <col min="15128" max="15360" width="9" style="1"/>
    <col min="15361" max="15361" width="2.44140625" style="1" customWidth="1"/>
    <col min="15362" max="15362" width="10.109375" style="1" customWidth="1"/>
    <col min="15363" max="15367" width="4.44140625" style="1" bestFit="1" customWidth="1"/>
    <col min="15368" max="15368" width="4.33203125" style="1" bestFit="1" customWidth="1"/>
    <col min="15369" max="15370" width="5.21875" style="1" bestFit="1" customWidth="1"/>
    <col min="15371" max="15380" width="4.44140625" style="1" bestFit="1" customWidth="1"/>
    <col min="15381" max="15382" width="5.21875" style="1" bestFit="1" customWidth="1"/>
    <col min="15383" max="15383" width="4.33203125" style="1" bestFit="1" customWidth="1"/>
    <col min="15384" max="15616" width="9" style="1"/>
    <col min="15617" max="15617" width="2.44140625" style="1" customWidth="1"/>
    <col min="15618" max="15618" width="10.109375" style="1" customWidth="1"/>
    <col min="15619" max="15623" width="4.44140625" style="1" bestFit="1" customWidth="1"/>
    <col min="15624" max="15624" width="4.33203125" style="1" bestFit="1" customWidth="1"/>
    <col min="15625" max="15626" width="5.21875" style="1" bestFit="1" customWidth="1"/>
    <col min="15627" max="15636" width="4.44140625" style="1" bestFit="1" customWidth="1"/>
    <col min="15637" max="15638" width="5.21875" style="1" bestFit="1" customWidth="1"/>
    <col min="15639" max="15639" width="4.33203125" style="1" bestFit="1" customWidth="1"/>
    <col min="15640" max="15872" width="9" style="1"/>
    <col min="15873" max="15873" width="2.44140625" style="1" customWidth="1"/>
    <col min="15874" max="15874" width="10.109375" style="1" customWidth="1"/>
    <col min="15875" max="15879" width="4.44140625" style="1" bestFit="1" customWidth="1"/>
    <col min="15880" max="15880" width="4.33203125" style="1" bestFit="1" customWidth="1"/>
    <col min="15881" max="15882" width="5.21875" style="1" bestFit="1" customWidth="1"/>
    <col min="15883" max="15892" width="4.44140625" style="1" bestFit="1" customWidth="1"/>
    <col min="15893" max="15894" width="5.21875" style="1" bestFit="1" customWidth="1"/>
    <col min="15895" max="15895" width="4.33203125" style="1" bestFit="1" customWidth="1"/>
    <col min="15896" max="16128" width="9" style="1"/>
    <col min="16129" max="16129" width="2.44140625" style="1" customWidth="1"/>
    <col min="16130" max="16130" width="10.109375" style="1" customWidth="1"/>
    <col min="16131" max="16135" width="4.44140625" style="1" bestFit="1" customWidth="1"/>
    <col min="16136" max="16136" width="4.33203125" style="1" bestFit="1" customWidth="1"/>
    <col min="16137" max="16138" width="5.21875" style="1" bestFit="1" customWidth="1"/>
    <col min="16139" max="16148" width="4.44140625" style="1" bestFit="1" customWidth="1"/>
    <col min="16149" max="16150" width="5.21875" style="1" bestFit="1" customWidth="1"/>
    <col min="16151" max="16151" width="4.33203125" style="1" bestFit="1" customWidth="1"/>
    <col min="16152" max="16384" width="9" style="1"/>
  </cols>
  <sheetData>
    <row r="1" spans="1:23" ht="14.25" customHeight="1">
      <c r="B1" s="6" t="s">
        <v>317</v>
      </c>
    </row>
    <row r="3" spans="1:23" ht="12" customHeight="1">
      <c r="A3" s="1" t="s">
        <v>257</v>
      </c>
      <c r="B3" s="205" t="s">
        <v>174</v>
      </c>
      <c r="C3" s="383" t="s">
        <v>318</v>
      </c>
      <c r="D3" s="384"/>
      <c r="E3" s="385"/>
      <c r="F3" s="383" t="s">
        <v>319</v>
      </c>
      <c r="G3" s="384"/>
      <c r="H3" s="385"/>
      <c r="I3" s="383" t="s">
        <v>320</v>
      </c>
      <c r="J3" s="384"/>
      <c r="K3" s="385"/>
      <c r="L3" s="383" t="s">
        <v>321</v>
      </c>
      <c r="M3" s="384"/>
      <c r="N3" s="385"/>
      <c r="O3" s="383" t="s">
        <v>322</v>
      </c>
      <c r="P3" s="384"/>
      <c r="Q3" s="385"/>
      <c r="R3" s="383" t="s">
        <v>323</v>
      </c>
      <c r="S3" s="384"/>
      <c r="T3" s="385"/>
      <c r="U3" s="383" t="s">
        <v>324</v>
      </c>
      <c r="V3" s="384"/>
      <c r="W3" s="385"/>
    </row>
    <row r="4" spans="1:23" ht="12" customHeight="1">
      <c r="B4" s="207"/>
      <c r="C4" s="386"/>
      <c r="D4" s="387"/>
      <c r="E4" s="388"/>
      <c r="F4" s="386"/>
      <c r="G4" s="387"/>
      <c r="H4" s="388"/>
      <c r="I4" s="386"/>
      <c r="J4" s="387"/>
      <c r="K4" s="388"/>
      <c r="L4" s="386"/>
      <c r="M4" s="387"/>
      <c r="N4" s="388"/>
      <c r="O4" s="386"/>
      <c r="P4" s="387"/>
      <c r="Q4" s="388"/>
      <c r="R4" s="389" t="s">
        <v>325</v>
      </c>
      <c r="S4" s="390"/>
      <c r="T4" s="391"/>
      <c r="U4" s="386"/>
      <c r="V4" s="387"/>
      <c r="W4" s="388"/>
    </row>
    <row r="5" spans="1:23" ht="12" customHeight="1">
      <c r="B5" s="208"/>
      <c r="C5" s="17" t="s">
        <v>153</v>
      </c>
      <c r="D5" s="17" t="s">
        <v>326</v>
      </c>
      <c r="E5" s="17" t="s">
        <v>327</v>
      </c>
      <c r="F5" s="17" t="s">
        <v>153</v>
      </c>
      <c r="G5" s="17" t="s">
        <v>326</v>
      </c>
      <c r="H5" s="17" t="s">
        <v>327</v>
      </c>
      <c r="I5" s="17" t="s">
        <v>153</v>
      </c>
      <c r="J5" s="17" t="s">
        <v>326</v>
      </c>
      <c r="K5" s="17" t="s">
        <v>327</v>
      </c>
      <c r="L5" s="17" t="s">
        <v>153</v>
      </c>
      <c r="M5" s="17" t="s">
        <v>326</v>
      </c>
      <c r="N5" s="17" t="s">
        <v>327</v>
      </c>
      <c r="O5" s="17" t="s">
        <v>153</v>
      </c>
      <c r="P5" s="17" t="s">
        <v>326</v>
      </c>
      <c r="Q5" s="17" t="s">
        <v>327</v>
      </c>
      <c r="R5" s="17" t="s">
        <v>153</v>
      </c>
      <c r="S5" s="17" t="s">
        <v>326</v>
      </c>
      <c r="T5" s="17" t="s">
        <v>327</v>
      </c>
      <c r="U5" s="17" t="s">
        <v>153</v>
      </c>
      <c r="V5" s="17" t="s">
        <v>326</v>
      </c>
      <c r="W5" s="17" t="s">
        <v>327</v>
      </c>
    </row>
    <row r="6" spans="1:23" ht="12" customHeight="1">
      <c r="B6" s="41"/>
      <c r="C6" s="2" t="s">
        <v>66</v>
      </c>
      <c r="D6" s="2" t="s">
        <v>66</v>
      </c>
      <c r="E6" s="2" t="s">
        <v>66</v>
      </c>
      <c r="F6" s="2" t="s">
        <v>66</v>
      </c>
      <c r="G6" s="2" t="s">
        <v>66</v>
      </c>
      <c r="H6" s="2" t="s">
        <v>66</v>
      </c>
      <c r="I6" s="2" t="s">
        <v>66</v>
      </c>
      <c r="J6" s="2" t="s">
        <v>66</v>
      </c>
      <c r="K6" s="2" t="s">
        <v>66</v>
      </c>
      <c r="L6" s="2" t="s">
        <v>66</v>
      </c>
      <c r="M6" s="2" t="s">
        <v>66</v>
      </c>
      <c r="N6" s="2" t="s">
        <v>66</v>
      </c>
      <c r="O6" s="2" t="s">
        <v>66</v>
      </c>
      <c r="P6" s="2" t="s">
        <v>66</v>
      </c>
      <c r="Q6" s="2" t="s">
        <v>66</v>
      </c>
      <c r="R6" s="2" t="s">
        <v>66</v>
      </c>
      <c r="S6" s="2" t="s">
        <v>66</v>
      </c>
      <c r="T6" s="2" t="s">
        <v>66</v>
      </c>
      <c r="U6" s="2" t="s">
        <v>66</v>
      </c>
      <c r="V6" s="2" t="s">
        <v>66</v>
      </c>
      <c r="W6" s="2" t="s">
        <v>66</v>
      </c>
    </row>
    <row r="7" spans="1:23" ht="12" customHeight="1">
      <c r="B7" s="8" t="s">
        <v>187</v>
      </c>
      <c r="C7" s="2" t="s">
        <v>68</v>
      </c>
      <c r="D7" s="2" t="s">
        <v>68</v>
      </c>
      <c r="E7" s="2" t="s">
        <v>68</v>
      </c>
      <c r="F7" s="2" t="s">
        <v>68</v>
      </c>
      <c r="G7" s="2" t="s">
        <v>68</v>
      </c>
      <c r="H7" s="2" t="s">
        <v>68</v>
      </c>
      <c r="I7" s="2" t="s">
        <v>68</v>
      </c>
      <c r="J7" s="2" t="s">
        <v>68</v>
      </c>
      <c r="K7" s="2" t="s">
        <v>68</v>
      </c>
      <c r="L7" s="2" t="s">
        <v>68</v>
      </c>
      <c r="M7" s="2" t="s">
        <v>68</v>
      </c>
      <c r="N7" s="2" t="s">
        <v>68</v>
      </c>
      <c r="O7" s="2" t="s">
        <v>68</v>
      </c>
      <c r="P7" s="2" t="s">
        <v>68</v>
      </c>
      <c r="Q7" s="2" t="s">
        <v>68</v>
      </c>
      <c r="R7" s="2" t="s">
        <v>68</v>
      </c>
      <c r="S7" s="2" t="s">
        <v>68</v>
      </c>
      <c r="T7" s="2" t="s">
        <v>68</v>
      </c>
      <c r="U7" s="2" t="s">
        <v>68</v>
      </c>
      <c r="V7" s="2" t="s">
        <v>68</v>
      </c>
      <c r="W7" s="2" t="s">
        <v>68</v>
      </c>
    </row>
    <row r="8" spans="1:23" ht="12" customHeight="1">
      <c r="B8" s="8" t="s">
        <v>188</v>
      </c>
      <c r="C8" s="2" t="s">
        <v>68</v>
      </c>
      <c r="D8" s="2" t="s">
        <v>68</v>
      </c>
      <c r="E8" s="2" t="s">
        <v>68</v>
      </c>
      <c r="F8" s="2" t="s">
        <v>68</v>
      </c>
      <c r="G8" s="2" t="s">
        <v>68</v>
      </c>
      <c r="H8" s="2" t="s">
        <v>68</v>
      </c>
      <c r="I8" s="2" t="s">
        <v>68</v>
      </c>
      <c r="J8" s="2" t="s">
        <v>68</v>
      </c>
      <c r="K8" s="2" t="s">
        <v>68</v>
      </c>
      <c r="L8" s="2">
        <v>1</v>
      </c>
      <c r="M8" s="2">
        <v>1</v>
      </c>
      <c r="N8" s="2" t="s">
        <v>68</v>
      </c>
      <c r="O8" s="2" t="s">
        <v>68</v>
      </c>
      <c r="P8" s="2" t="s">
        <v>68</v>
      </c>
      <c r="Q8" s="2" t="s">
        <v>68</v>
      </c>
      <c r="R8" s="2" t="s">
        <v>68</v>
      </c>
      <c r="S8" s="2" t="s">
        <v>68</v>
      </c>
      <c r="T8" s="2" t="s">
        <v>68</v>
      </c>
      <c r="U8" s="2" t="s">
        <v>68</v>
      </c>
      <c r="V8" s="2" t="s">
        <v>68</v>
      </c>
      <c r="W8" s="2" t="s">
        <v>68</v>
      </c>
    </row>
    <row r="9" spans="1:23" ht="12" customHeight="1">
      <c r="B9" s="8" t="s">
        <v>189</v>
      </c>
      <c r="C9" s="2" t="s">
        <v>68</v>
      </c>
      <c r="D9" s="2" t="s">
        <v>68</v>
      </c>
      <c r="E9" s="2" t="s">
        <v>68</v>
      </c>
      <c r="F9" s="2" t="s">
        <v>68</v>
      </c>
      <c r="G9" s="2" t="s">
        <v>68</v>
      </c>
      <c r="H9" s="2" t="s">
        <v>68</v>
      </c>
      <c r="I9" s="2">
        <v>1</v>
      </c>
      <c r="J9" s="2" t="s">
        <v>68</v>
      </c>
      <c r="K9" s="2">
        <v>1</v>
      </c>
      <c r="L9" s="2" t="s">
        <v>68</v>
      </c>
      <c r="M9" s="2" t="s">
        <v>68</v>
      </c>
      <c r="N9" s="2" t="s">
        <v>68</v>
      </c>
      <c r="O9" s="2" t="s">
        <v>68</v>
      </c>
      <c r="P9" s="2" t="s">
        <v>68</v>
      </c>
      <c r="Q9" s="2" t="s">
        <v>68</v>
      </c>
      <c r="R9" s="2" t="s">
        <v>68</v>
      </c>
      <c r="S9" s="2" t="s">
        <v>68</v>
      </c>
      <c r="T9" s="2" t="s">
        <v>68</v>
      </c>
      <c r="U9" s="2" t="s">
        <v>68</v>
      </c>
      <c r="V9" s="2" t="s">
        <v>68</v>
      </c>
      <c r="W9" s="2" t="s">
        <v>68</v>
      </c>
    </row>
    <row r="10" spans="1:23" s="16" customFormat="1" ht="12" customHeight="1">
      <c r="B10" s="8" t="s">
        <v>42</v>
      </c>
      <c r="C10" s="2" t="s">
        <v>68</v>
      </c>
      <c r="D10" s="2" t="s">
        <v>68</v>
      </c>
      <c r="E10" s="2" t="s">
        <v>68</v>
      </c>
      <c r="F10" s="2" t="s">
        <v>68</v>
      </c>
      <c r="G10" s="2" t="s">
        <v>68</v>
      </c>
      <c r="H10" s="2" t="s">
        <v>68</v>
      </c>
      <c r="I10" s="2" t="s">
        <v>68</v>
      </c>
      <c r="J10" s="2" t="s">
        <v>68</v>
      </c>
      <c r="K10" s="2" t="s">
        <v>68</v>
      </c>
      <c r="L10" s="2" t="s">
        <v>68</v>
      </c>
      <c r="M10" s="2" t="s">
        <v>68</v>
      </c>
      <c r="N10" s="2" t="s">
        <v>68</v>
      </c>
      <c r="O10" s="2" t="s">
        <v>68</v>
      </c>
      <c r="P10" s="2" t="s">
        <v>68</v>
      </c>
      <c r="Q10" s="2" t="s">
        <v>68</v>
      </c>
      <c r="R10" s="2" t="s">
        <v>68</v>
      </c>
      <c r="S10" s="2" t="s">
        <v>68</v>
      </c>
      <c r="T10" s="2" t="s">
        <v>68</v>
      </c>
      <c r="U10" s="2" t="s">
        <v>68</v>
      </c>
      <c r="V10" s="2" t="s">
        <v>68</v>
      </c>
      <c r="W10" s="2" t="s">
        <v>68</v>
      </c>
    </row>
    <row r="11" spans="1:23" s="16" customFormat="1" ht="12" customHeight="1">
      <c r="B11" s="8" t="s">
        <v>52</v>
      </c>
      <c r="C11" s="2" t="s">
        <v>68</v>
      </c>
      <c r="D11" s="2" t="s">
        <v>68</v>
      </c>
      <c r="E11" s="2" t="s">
        <v>68</v>
      </c>
      <c r="F11" s="2" t="s">
        <v>68</v>
      </c>
      <c r="G11" s="2" t="s">
        <v>68</v>
      </c>
      <c r="H11" s="2" t="s">
        <v>68</v>
      </c>
      <c r="I11" s="2" t="s">
        <v>68</v>
      </c>
      <c r="J11" s="2" t="s">
        <v>68</v>
      </c>
      <c r="K11" s="2" t="s">
        <v>68</v>
      </c>
      <c r="L11" s="2" t="s">
        <v>68</v>
      </c>
      <c r="M11" s="2" t="s">
        <v>68</v>
      </c>
      <c r="N11" s="2" t="s">
        <v>68</v>
      </c>
      <c r="O11" s="2" t="s">
        <v>68</v>
      </c>
      <c r="P11" s="2" t="s">
        <v>68</v>
      </c>
      <c r="Q11" s="2" t="s">
        <v>68</v>
      </c>
      <c r="R11" s="2" t="s">
        <v>68</v>
      </c>
      <c r="S11" s="2" t="s">
        <v>68</v>
      </c>
      <c r="T11" s="2" t="s">
        <v>68</v>
      </c>
      <c r="U11" s="2" t="s">
        <v>68</v>
      </c>
      <c r="V11" s="2" t="s">
        <v>68</v>
      </c>
      <c r="W11" s="2" t="s">
        <v>68</v>
      </c>
    </row>
    <row r="12" spans="1:23" ht="12" customHeight="1">
      <c r="B12" s="5" t="s">
        <v>299</v>
      </c>
    </row>
    <row r="13" spans="1:23" ht="12" customHeight="1">
      <c r="B13" s="5"/>
    </row>
    <row r="14" spans="1:23" ht="12" customHeight="1">
      <c r="B14" s="5"/>
      <c r="C14" s="5"/>
      <c r="D14" s="5"/>
      <c r="E14" s="5"/>
      <c r="F14" s="5"/>
      <c r="G14" s="5"/>
      <c r="H14" s="5"/>
      <c r="I14" s="5"/>
      <c r="J14" s="5"/>
      <c r="K14" s="5"/>
      <c r="L14" s="5"/>
      <c r="M14" s="5"/>
      <c r="N14" s="5"/>
      <c r="O14" s="5"/>
      <c r="P14" s="5"/>
      <c r="Q14" s="5"/>
      <c r="R14" s="5"/>
      <c r="S14" s="5"/>
      <c r="T14" s="5"/>
      <c r="U14" s="5"/>
      <c r="V14" s="5"/>
      <c r="W14" s="5"/>
    </row>
    <row r="15" spans="1:23" ht="12" customHeight="1">
      <c r="B15" s="5"/>
    </row>
  </sheetData>
  <mergeCells count="9">
    <mergeCell ref="R3:T3"/>
    <mergeCell ref="U3:W4"/>
    <mergeCell ref="R4:T4"/>
    <mergeCell ref="B3:B5"/>
    <mergeCell ref="C3:E4"/>
    <mergeCell ref="F3:H4"/>
    <mergeCell ref="I3:K4"/>
    <mergeCell ref="L3:N4"/>
    <mergeCell ref="O3:Q4"/>
  </mergeCells>
  <phoneticPr fontId="1"/>
  <pageMargins left="0.98425196850393704" right="0.78740157480314965" top="0.98425196850393704" bottom="0.98425196850393704" header="0.51181102362204722" footer="0.51181102362204722"/>
  <pageSetup paperSize="9" orientation="landscape" verticalDpi="360"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B170-4295-46D4-8353-2B5BE97463EF}">
  <dimension ref="A1:J17"/>
  <sheetViews>
    <sheetView zoomScale="115" zoomScaleNormal="115" zoomScaleSheetLayoutView="115" workbookViewId="0">
      <selection activeCell="G9" sqref="G9"/>
    </sheetView>
  </sheetViews>
  <sheetFormatPr defaultColWidth="9" defaultRowHeight="12" customHeight="1"/>
  <cols>
    <col min="1" max="1" width="2.6640625" style="1" customWidth="1"/>
    <col min="2" max="2" width="11.44140625" style="1" customWidth="1"/>
    <col min="3" max="3" width="7.44140625" style="1" customWidth="1"/>
    <col min="4" max="4" width="7.88671875" style="1" customWidth="1"/>
    <col min="5" max="5" width="7.77734375" style="1" customWidth="1"/>
    <col min="6" max="7" width="9.88671875" style="1" customWidth="1"/>
    <col min="8" max="8" width="10.109375" style="1" customWidth="1"/>
    <col min="9" max="9" width="13.109375" style="1" customWidth="1"/>
    <col min="10" max="12" width="10.109375" style="1" customWidth="1"/>
    <col min="13" max="256" width="9" style="1"/>
    <col min="257" max="257" width="2.6640625" style="1" customWidth="1"/>
    <col min="258" max="258" width="11.44140625" style="1" customWidth="1"/>
    <col min="259" max="259" width="7.44140625" style="1" customWidth="1"/>
    <col min="260" max="260" width="7.88671875" style="1" customWidth="1"/>
    <col min="261" max="261" width="7.77734375" style="1" customWidth="1"/>
    <col min="262" max="263" width="9.88671875" style="1" customWidth="1"/>
    <col min="264" max="264" width="10.109375" style="1" customWidth="1"/>
    <col min="265" max="265" width="13.109375" style="1" customWidth="1"/>
    <col min="266" max="268" width="10.109375" style="1" customWidth="1"/>
    <col min="269" max="512" width="9" style="1"/>
    <col min="513" max="513" width="2.6640625" style="1" customWidth="1"/>
    <col min="514" max="514" width="11.44140625" style="1" customWidth="1"/>
    <col min="515" max="515" width="7.44140625" style="1" customWidth="1"/>
    <col min="516" max="516" width="7.88671875" style="1" customWidth="1"/>
    <col min="517" max="517" width="7.77734375" style="1" customWidth="1"/>
    <col min="518" max="519" width="9.88671875" style="1" customWidth="1"/>
    <col min="520" max="520" width="10.109375" style="1" customWidth="1"/>
    <col min="521" max="521" width="13.109375" style="1" customWidth="1"/>
    <col min="522" max="524" width="10.109375" style="1" customWidth="1"/>
    <col min="525" max="768" width="9" style="1"/>
    <col min="769" max="769" width="2.6640625" style="1" customWidth="1"/>
    <col min="770" max="770" width="11.44140625" style="1" customWidth="1"/>
    <col min="771" max="771" width="7.44140625" style="1" customWidth="1"/>
    <col min="772" max="772" width="7.88671875" style="1" customWidth="1"/>
    <col min="773" max="773" width="7.77734375" style="1" customWidth="1"/>
    <col min="774" max="775" width="9.88671875" style="1" customWidth="1"/>
    <col min="776" max="776" width="10.109375" style="1" customWidth="1"/>
    <col min="777" max="777" width="13.109375" style="1" customWidth="1"/>
    <col min="778" max="780" width="10.109375" style="1" customWidth="1"/>
    <col min="781" max="1024" width="9" style="1"/>
    <col min="1025" max="1025" width="2.6640625" style="1" customWidth="1"/>
    <col min="1026" max="1026" width="11.44140625" style="1" customWidth="1"/>
    <col min="1027" max="1027" width="7.44140625" style="1" customWidth="1"/>
    <col min="1028" max="1028" width="7.88671875" style="1" customWidth="1"/>
    <col min="1029" max="1029" width="7.77734375" style="1" customWidth="1"/>
    <col min="1030" max="1031" width="9.88671875" style="1" customWidth="1"/>
    <col min="1032" max="1032" width="10.109375" style="1" customWidth="1"/>
    <col min="1033" max="1033" width="13.109375" style="1" customWidth="1"/>
    <col min="1034" max="1036" width="10.109375" style="1" customWidth="1"/>
    <col min="1037" max="1280" width="9" style="1"/>
    <col min="1281" max="1281" width="2.6640625" style="1" customWidth="1"/>
    <col min="1282" max="1282" width="11.44140625" style="1" customWidth="1"/>
    <col min="1283" max="1283" width="7.44140625" style="1" customWidth="1"/>
    <col min="1284" max="1284" width="7.88671875" style="1" customWidth="1"/>
    <col min="1285" max="1285" width="7.77734375" style="1" customWidth="1"/>
    <col min="1286" max="1287" width="9.88671875" style="1" customWidth="1"/>
    <col min="1288" max="1288" width="10.109375" style="1" customWidth="1"/>
    <col min="1289" max="1289" width="13.109375" style="1" customWidth="1"/>
    <col min="1290" max="1292" width="10.109375" style="1" customWidth="1"/>
    <col min="1293" max="1536" width="9" style="1"/>
    <col min="1537" max="1537" width="2.6640625" style="1" customWidth="1"/>
    <col min="1538" max="1538" width="11.44140625" style="1" customWidth="1"/>
    <col min="1539" max="1539" width="7.44140625" style="1" customWidth="1"/>
    <col min="1540" max="1540" width="7.88671875" style="1" customWidth="1"/>
    <col min="1541" max="1541" width="7.77734375" style="1" customWidth="1"/>
    <col min="1542" max="1543" width="9.88671875" style="1" customWidth="1"/>
    <col min="1544" max="1544" width="10.109375" style="1" customWidth="1"/>
    <col min="1545" max="1545" width="13.109375" style="1" customWidth="1"/>
    <col min="1546" max="1548" width="10.109375" style="1" customWidth="1"/>
    <col min="1549" max="1792" width="9" style="1"/>
    <col min="1793" max="1793" width="2.6640625" style="1" customWidth="1"/>
    <col min="1794" max="1794" width="11.44140625" style="1" customWidth="1"/>
    <col min="1795" max="1795" width="7.44140625" style="1" customWidth="1"/>
    <col min="1796" max="1796" width="7.88671875" style="1" customWidth="1"/>
    <col min="1797" max="1797" width="7.77734375" style="1" customWidth="1"/>
    <col min="1798" max="1799" width="9.88671875" style="1" customWidth="1"/>
    <col min="1800" max="1800" width="10.109375" style="1" customWidth="1"/>
    <col min="1801" max="1801" width="13.109375" style="1" customWidth="1"/>
    <col min="1802" max="1804" width="10.109375" style="1" customWidth="1"/>
    <col min="1805" max="2048" width="9" style="1"/>
    <col min="2049" max="2049" width="2.6640625" style="1" customWidth="1"/>
    <col min="2050" max="2050" width="11.44140625" style="1" customWidth="1"/>
    <col min="2051" max="2051" width="7.44140625" style="1" customWidth="1"/>
    <col min="2052" max="2052" width="7.88671875" style="1" customWidth="1"/>
    <col min="2053" max="2053" width="7.77734375" style="1" customWidth="1"/>
    <col min="2054" max="2055" width="9.88671875" style="1" customWidth="1"/>
    <col min="2056" max="2056" width="10.109375" style="1" customWidth="1"/>
    <col min="2057" max="2057" width="13.109375" style="1" customWidth="1"/>
    <col min="2058" max="2060" width="10.109375" style="1" customWidth="1"/>
    <col min="2061" max="2304" width="9" style="1"/>
    <col min="2305" max="2305" width="2.6640625" style="1" customWidth="1"/>
    <col min="2306" max="2306" width="11.44140625" style="1" customWidth="1"/>
    <col min="2307" max="2307" width="7.44140625" style="1" customWidth="1"/>
    <col min="2308" max="2308" width="7.88671875" style="1" customWidth="1"/>
    <col min="2309" max="2309" width="7.77734375" style="1" customWidth="1"/>
    <col min="2310" max="2311" width="9.88671875" style="1" customWidth="1"/>
    <col min="2312" max="2312" width="10.109375" style="1" customWidth="1"/>
    <col min="2313" max="2313" width="13.109375" style="1" customWidth="1"/>
    <col min="2314" max="2316" width="10.109375" style="1" customWidth="1"/>
    <col min="2317" max="2560" width="9" style="1"/>
    <col min="2561" max="2561" width="2.6640625" style="1" customWidth="1"/>
    <col min="2562" max="2562" width="11.44140625" style="1" customWidth="1"/>
    <col min="2563" max="2563" width="7.44140625" style="1" customWidth="1"/>
    <col min="2564" max="2564" width="7.88671875" style="1" customWidth="1"/>
    <col min="2565" max="2565" width="7.77734375" style="1" customWidth="1"/>
    <col min="2566" max="2567" width="9.88671875" style="1" customWidth="1"/>
    <col min="2568" max="2568" width="10.109375" style="1" customWidth="1"/>
    <col min="2569" max="2569" width="13.109375" style="1" customWidth="1"/>
    <col min="2570" max="2572" width="10.109375" style="1" customWidth="1"/>
    <col min="2573" max="2816" width="9" style="1"/>
    <col min="2817" max="2817" width="2.6640625" style="1" customWidth="1"/>
    <col min="2818" max="2818" width="11.44140625" style="1" customWidth="1"/>
    <col min="2819" max="2819" width="7.44140625" style="1" customWidth="1"/>
    <col min="2820" max="2820" width="7.88671875" style="1" customWidth="1"/>
    <col min="2821" max="2821" width="7.77734375" style="1" customWidth="1"/>
    <col min="2822" max="2823" width="9.88671875" style="1" customWidth="1"/>
    <col min="2824" max="2824" width="10.109375" style="1" customWidth="1"/>
    <col min="2825" max="2825" width="13.109375" style="1" customWidth="1"/>
    <col min="2826" max="2828" width="10.109375" style="1" customWidth="1"/>
    <col min="2829" max="3072" width="9" style="1"/>
    <col min="3073" max="3073" width="2.6640625" style="1" customWidth="1"/>
    <col min="3074" max="3074" width="11.44140625" style="1" customWidth="1"/>
    <col min="3075" max="3075" width="7.44140625" style="1" customWidth="1"/>
    <col min="3076" max="3076" width="7.88671875" style="1" customWidth="1"/>
    <col min="3077" max="3077" width="7.77734375" style="1" customWidth="1"/>
    <col min="3078" max="3079" width="9.88671875" style="1" customWidth="1"/>
    <col min="3080" max="3080" width="10.109375" style="1" customWidth="1"/>
    <col min="3081" max="3081" width="13.109375" style="1" customWidth="1"/>
    <col min="3082" max="3084" width="10.109375" style="1" customWidth="1"/>
    <col min="3085" max="3328" width="9" style="1"/>
    <col min="3329" max="3329" width="2.6640625" style="1" customWidth="1"/>
    <col min="3330" max="3330" width="11.44140625" style="1" customWidth="1"/>
    <col min="3331" max="3331" width="7.44140625" style="1" customWidth="1"/>
    <col min="3332" max="3332" width="7.88671875" style="1" customWidth="1"/>
    <col min="3333" max="3333" width="7.77734375" style="1" customWidth="1"/>
    <col min="3334" max="3335" width="9.88671875" style="1" customWidth="1"/>
    <col min="3336" max="3336" width="10.109375" style="1" customWidth="1"/>
    <col min="3337" max="3337" width="13.109375" style="1" customWidth="1"/>
    <col min="3338" max="3340" width="10.109375" style="1" customWidth="1"/>
    <col min="3341" max="3584" width="9" style="1"/>
    <col min="3585" max="3585" width="2.6640625" style="1" customWidth="1"/>
    <col min="3586" max="3586" width="11.44140625" style="1" customWidth="1"/>
    <col min="3587" max="3587" width="7.44140625" style="1" customWidth="1"/>
    <col min="3588" max="3588" width="7.88671875" style="1" customWidth="1"/>
    <col min="3589" max="3589" width="7.77734375" style="1" customWidth="1"/>
    <col min="3590" max="3591" width="9.88671875" style="1" customWidth="1"/>
    <col min="3592" max="3592" width="10.109375" style="1" customWidth="1"/>
    <col min="3593" max="3593" width="13.109375" style="1" customWidth="1"/>
    <col min="3594" max="3596" width="10.109375" style="1" customWidth="1"/>
    <col min="3597" max="3840" width="9" style="1"/>
    <col min="3841" max="3841" width="2.6640625" style="1" customWidth="1"/>
    <col min="3842" max="3842" width="11.44140625" style="1" customWidth="1"/>
    <col min="3843" max="3843" width="7.44140625" style="1" customWidth="1"/>
    <col min="3844" max="3844" width="7.88671875" style="1" customWidth="1"/>
    <col min="3845" max="3845" width="7.77734375" style="1" customWidth="1"/>
    <col min="3846" max="3847" width="9.88671875" style="1" customWidth="1"/>
    <col min="3848" max="3848" width="10.109375" style="1" customWidth="1"/>
    <col min="3849" max="3849" width="13.109375" style="1" customWidth="1"/>
    <col min="3850" max="3852" width="10.109375" style="1" customWidth="1"/>
    <col min="3853" max="4096" width="9" style="1"/>
    <col min="4097" max="4097" width="2.6640625" style="1" customWidth="1"/>
    <col min="4098" max="4098" width="11.44140625" style="1" customWidth="1"/>
    <col min="4099" max="4099" width="7.44140625" style="1" customWidth="1"/>
    <col min="4100" max="4100" width="7.88671875" style="1" customWidth="1"/>
    <col min="4101" max="4101" width="7.77734375" style="1" customWidth="1"/>
    <col min="4102" max="4103" width="9.88671875" style="1" customWidth="1"/>
    <col min="4104" max="4104" width="10.109375" style="1" customWidth="1"/>
    <col min="4105" max="4105" width="13.109375" style="1" customWidth="1"/>
    <col min="4106" max="4108" width="10.109375" style="1" customWidth="1"/>
    <col min="4109" max="4352" width="9" style="1"/>
    <col min="4353" max="4353" width="2.6640625" style="1" customWidth="1"/>
    <col min="4354" max="4354" width="11.44140625" style="1" customWidth="1"/>
    <col min="4355" max="4355" width="7.44140625" style="1" customWidth="1"/>
    <col min="4356" max="4356" width="7.88671875" style="1" customWidth="1"/>
    <col min="4357" max="4357" width="7.77734375" style="1" customWidth="1"/>
    <col min="4358" max="4359" width="9.88671875" style="1" customWidth="1"/>
    <col min="4360" max="4360" width="10.109375" style="1" customWidth="1"/>
    <col min="4361" max="4361" width="13.109375" style="1" customWidth="1"/>
    <col min="4362" max="4364" width="10.109375" style="1" customWidth="1"/>
    <col min="4365" max="4608" width="9" style="1"/>
    <col min="4609" max="4609" width="2.6640625" style="1" customWidth="1"/>
    <col min="4610" max="4610" width="11.44140625" style="1" customWidth="1"/>
    <col min="4611" max="4611" width="7.44140625" style="1" customWidth="1"/>
    <col min="4612" max="4612" width="7.88671875" style="1" customWidth="1"/>
    <col min="4613" max="4613" width="7.77734375" style="1" customWidth="1"/>
    <col min="4614" max="4615" width="9.88671875" style="1" customWidth="1"/>
    <col min="4616" max="4616" width="10.109375" style="1" customWidth="1"/>
    <col min="4617" max="4617" width="13.109375" style="1" customWidth="1"/>
    <col min="4618" max="4620" width="10.109375" style="1" customWidth="1"/>
    <col min="4621" max="4864" width="9" style="1"/>
    <col min="4865" max="4865" width="2.6640625" style="1" customWidth="1"/>
    <col min="4866" max="4866" width="11.44140625" style="1" customWidth="1"/>
    <col min="4867" max="4867" width="7.44140625" style="1" customWidth="1"/>
    <col min="4868" max="4868" width="7.88671875" style="1" customWidth="1"/>
    <col min="4869" max="4869" width="7.77734375" style="1" customWidth="1"/>
    <col min="4870" max="4871" width="9.88671875" style="1" customWidth="1"/>
    <col min="4872" max="4872" width="10.109375" style="1" customWidth="1"/>
    <col min="4873" max="4873" width="13.109375" style="1" customWidth="1"/>
    <col min="4874" max="4876" width="10.109375" style="1" customWidth="1"/>
    <col min="4877" max="5120" width="9" style="1"/>
    <col min="5121" max="5121" width="2.6640625" style="1" customWidth="1"/>
    <col min="5122" max="5122" width="11.44140625" style="1" customWidth="1"/>
    <col min="5123" max="5123" width="7.44140625" style="1" customWidth="1"/>
    <col min="5124" max="5124" width="7.88671875" style="1" customWidth="1"/>
    <col min="5125" max="5125" width="7.77734375" style="1" customWidth="1"/>
    <col min="5126" max="5127" width="9.88671875" style="1" customWidth="1"/>
    <col min="5128" max="5128" width="10.109375" style="1" customWidth="1"/>
    <col min="5129" max="5129" width="13.109375" style="1" customWidth="1"/>
    <col min="5130" max="5132" width="10.109375" style="1" customWidth="1"/>
    <col min="5133" max="5376" width="9" style="1"/>
    <col min="5377" max="5377" width="2.6640625" style="1" customWidth="1"/>
    <col min="5378" max="5378" width="11.44140625" style="1" customWidth="1"/>
    <col min="5379" max="5379" width="7.44140625" style="1" customWidth="1"/>
    <col min="5380" max="5380" width="7.88671875" style="1" customWidth="1"/>
    <col min="5381" max="5381" width="7.77734375" style="1" customWidth="1"/>
    <col min="5382" max="5383" width="9.88671875" style="1" customWidth="1"/>
    <col min="5384" max="5384" width="10.109375" style="1" customWidth="1"/>
    <col min="5385" max="5385" width="13.109375" style="1" customWidth="1"/>
    <col min="5386" max="5388" width="10.109375" style="1" customWidth="1"/>
    <col min="5389" max="5632" width="9" style="1"/>
    <col min="5633" max="5633" width="2.6640625" style="1" customWidth="1"/>
    <col min="5634" max="5634" width="11.44140625" style="1" customWidth="1"/>
    <col min="5635" max="5635" width="7.44140625" style="1" customWidth="1"/>
    <col min="5636" max="5636" width="7.88671875" style="1" customWidth="1"/>
    <col min="5637" max="5637" width="7.77734375" style="1" customWidth="1"/>
    <col min="5638" max="5639" width="9.88671875" style="1" customWidth="1"/>
    <col min="5640" max="5640" width="10.109375" style="1" customWidth="1"/>
    <col min="5641" max="5641" width="13.109375" style="1" customWidth="1"/>
    <col min="5642" max="5644" width="10.109375" style="1" customWidth="1"/>
    <col min="5645" max="5888" width="9" style="1"/>
    <col min="5889" max="5889" width="2.6640625" style="1" customWidth="1"/>
    <col min="5890" max="5890" width="11.44140625" style="1" customWidth="1"/>
    <col min="5891" max="5891" width="7.44140625" style="1" customWidth="1"/>
    <col min="5892" max="5892" width="7.88671875" style="1" customWidth="1"/>
    <col min="5893" max="5893" width="7.77734375" style="1" customWidth="1"/>
    <col min="5894" max="5895" width="9.88671875" style="1" customWidth="1"/>
    <col min="5896" max="5896" width="10.109375" style="1" customWidth="1"/>
    <col min="5897" max="5897" width="13.109375" style="1" customWidth="1"/>
    <col min="5898" max="5900" width="10.109375" style="1" customWidth="1"/>
    <col min="5901" max="6144" width="9" style="1"/>
    <col min="6145" max="6145" width="2.6640625" style="1" customWidth="1"/>
    <col min="6146" max="6146" width="11.44140625" style="1" customWidth="1"/>
    <col min="6147" max="6147" width="7.44140625" style="1" customWidth="1"/>
    <col min="6148" max="6148" width="7.88671875" style="1" customWidth="1"/>
    <col min="6149" max="6149" width="7.77734375" style="1" customWidth="1"/>
    <col min="6150" max="6151" width="9.88671875" style="1" customWidth="1"/>
    <col min="6152" max="6152" width="10.109375" style="1" customWidth="1"/>
    <col min="6153" max="6153" width="13.109375" style="1" customWidth="1"/>
    <col min="6154" max="6156" width="10.109375" style="1" customWidth="1"/>
    <col min="6157" max="6400" width="9" style="1"/>
    <col min="6401" max="6401" width="2.6640625" style="1" customWidth="1"/>
    <col min="6402" max="6402" width="11.44140625" style="1" customWidth="1"/>
    <col min="6403" max="6403" width="7.44140625" style="1" customWidth="1"/>
    <col min="6404" max="6404" width="7.88671875" style="1" customWidth="1"/>
    <col min="6405" max="6405" width="7.77734375" style="1" customWidth="1"/>
    <col min="6406" max="6407" width="9.88671875" style="1" customWidth="1"/>
    <col min="6408" max="6408" width="10.109375" style="1" customWidth="1"/>
    <col min="6409" max="6409" width="13.109375" style="1" customWidth="1"/>
    <col min="6410" max="6412" width="10.109375" style="1" customWidth="1"/>
    <col min="6413" max="6656" width="9" style="1"/>
    <col min="6657" max="6657" width="2.6640625" style="1" customWidth="1"/>
    <col min="6658" max="6658" width="11.44140625" style="1" customWidth="1"/>
    <col min="6659" max="6659" width="7.44140625" style="1" customWidth="1"/>
    <col min="6660" max="6660" width="7.88671875" style="1" customWidth="1"/>
    <col min="6661" max="6661" width="7.77734375" style="1" customWidth="1"/>
    <col min="6662" max="6663" width="9.88671875" style="1" customWidth="1"/>
    <col min="6664" max="6664" width="10.109375" style="1" customWidth="1"/>
    <col min="6665" max="6665" width="13.109375" style="1" customWidth="1"/>
    <col min="6666" max="6668" width="10.109375" style="1" customWidth="1"/>
    <col min="6669" max="6912" width="9" style="1"/>
    <col min="6913" max="6913" width="2.6640625" style="1" customWidth="1"/>
    <col min="6914" max="6914" width="11.44140625" style="1" customWidth="1"/>
    <col min="6915" max="6915" width="7.44140625" style="1" customWidth="1"/>
    <col min="6916" max="6916" width="7.88671875" style="1" customWidth="1"/>
    <col min="6917" max="6917" width="7.77734375" style="1" customWidth="1"/>
    <col min="6918" max="6919" width="9.88671875" style="1" customWidth="1"/>
    <col min="6920" max="6920" width="10.109375" style="1" customWidth="1"/>
    <col min="6921" max="6921" width="13.109375" style="1" customWidth="1"/>
    <col min="6922" max="6924" width="10.109375" style="1" customWidth="1"/>
    <col min="6925" max="7168" width="9" style="1"/>
    <col min="7169" max="7169" width="2.6640625" style="1" customWidth="1"/>
    <col min="7170" max="7170" width="11.44140625" style="1" customWidth="1"/>
    <col min="7171" max="7171" width="7.44140625" style="1" customWidth="1"/>
    <col min="7172" max="7172" width="7.88671875" style="1" customWidth="1"/>
    <col min="7173" max="7173" width="7.77734375" style="1" customWidth="1"/>
    <col min="7174" max="7175" width="9.88671875" style="1" customWidth="1"/>
    <col min="7176" max="7176" width="10.109375" style="1" customWidth="1"/>
    <col min="7177" max="7177" width="13.109375" style="1" customWidth="1"/>
    <col min="7178" max="7180" width="10.109375" style="1" customWidth="1"/>
    <col min="7181" max="7424" width="9" style="1"/>
    <col min="7425" max="7425" width="2.6640625" style="1" customWidth="1"/>
    <col min="7426" max="7426" width="11.44140625" style="1" customWidth="1"/>
    <col min="7427" max="7427" width="7.44140625" style="1" customWidth="1"/>
    <col min="7428" max="7428" width="7.88671875" style="1" customWidth="1"/>
    <col min="7429" max="7429" width="7.77734375" style="1" customWidth="1"/>
    <col min="7430" max="7431" width="9.88671875" style="1" customWidth="1"/>
    <col min="7432" max="7432" width="10.109375" style="1" customWidth="1"/>
    <col min="7433" max="7433" width="13.109375" style="1" customWidth="1"/>
    <col min="7434" max="7436" width="10.109375" style="1" customWidth="1"/>
    <col min="7437" max="7680" width="9" style="1"/>
    <col min="7681" max="7681" width="2.6640625" style="1" customWidth="1"/>
    <col min="7682" max="7682" width="11.44140625" style="1" customWidth="1"/>
    <col min="7683" max="7683" width="7.44140625" style="1" customWidth="1"/>
    <col min="7684" max="7684" width="7.88671875" style="1" customWidth="1"/>
    <col min="7685" max="7685" width="7.77734375" style="1" customWidth="1"/>
    <col min="7686" max="7687" width="9.88671875" style="1" customWidth="1"/>
    <col min="7688" max="7688" width="10.109375" style="1" customWidth="1"/>
    <col min="7689" max="7689" width="13.109375" style="1" customWidth="1"/>
    <col min="7690" max="7692" width="10.109375" style="1" customWidth="1"/>
    <col min="7693" max="7936" width="9" style="1"/>
    <col min="7937" max="7937" width="2.6640625" style="1" customWidth="1"/>
    <col min="7938" max="7938" width="11.44140625" style="1" customWidth="1"/>
    <col min="7939" max="7939" width="7.44140625" style="1" customWidth="1"/>
    <col min="7940" max="7940" width="7.88671875" style="1" customWidth="1"/>
    <col min="7941" max="7941" width="7.77734375" style="1" customWidth="1"/>
    <col min="7942" max="7943" width="9.88671875" style="1" customWidth="1"/>
    <col min="7944" max="7944" width="10.109375" style="1" customWidth="1"/>
    <col min="7945" max="7945" width="13.109375" style="1" customWidth="1"/>
    <col min="7946" max="7948" width="10.109375" style="1" customWidth="1"/>
    <col min="7949" max="8192" width="9" style="1"/>
    <col min="8193" max="8193" width="2.6640625" style="1" customWidth="1"/>
    <col min="8194" max="8194" width="11.44140625" style="1" customWidth="1"/>
    <col min="8195" max="8195" width="7.44140625" style="1" customWidth="1"/>
    <col min="8196" max="8196" width="7.88671875" style="1" customWidth="1"/>
    <col min="8197" max="8197" width="7.77734375" style="1" customWidth="1"/>
    <col min="8198" max="8199" width="9.88671875" style="1" customWidth="1"/>
    <col min="8200" max="8200" width="10.109375" style="1" customWidth="1"/>
    <col min="8201" max="8201" width="13.109375" style="1" customWidth="1"/>
    <col min="8202" max="8204" width="10.109375" style="1" customWidth="1"/>
    <col min="8205" max="8448" width="9" style="1"/>
    <col min="8449" max="8449" width="2.6640625" style="1" customWidth="1"/>
    <col min="8450" max="8450" width="11.44140625" style="1" customWidth="1"/>
    <col min="8451" max="8451" width="7.44140625" style="1" customWidth="1"/>
    <col min="8452" max="8452" width="7.88671875" style="1" customWidth="1"/>
    <col min="8453" max="8453" width="7.77734375" style="1" customWidth="1"/>
    <col min="8454" max="8455" width="9.88671875" style="1" customWidth="1"/>
    <col min="8456" max="8456" width="10.109375" style="1" customWidth="1"/>
    <col min="8457" max="8457" width="13.109375" style="1" customWidth="1"/>
    <col min="8458" max="8460" width="10.109375" style="1" customWidth="1"/>
    <col min="8461" max="8704" width="9" style="1"/>
    <col min="8705" max="8705" width="2.6640625" style="1" customWidth="1"/>
    <col min="8706" max="8706" width="11.44140625" style="1" customWidth="1"/>
    <col min="8707" max="8707" width="7.44140625" style="1" customWidth="1"/>
    <col min="8708" max="8708" width="7.88671875" style="1" customWidth="1"/>
    <col min="8709" max="8709" width="7.77734375" style="1" customWidth="1"/>
    <col min="8710" max="8711" width="9.88671875" style="1" customWidth="1"/>
    <col min="8712" max="8712" width="10.109375" style="1" customWidth="1"/>
    <col min="8713" max="8713" width="13.109375" style="1" customWidth="1"/>
    <col min="8714" max="8716" width="10.109375" style="1" customWidth="1"/>
    <col min="8717" max="8960" width="9" style="1"/>
    <col min="8961" max="8961" width="2.6640625" style="1" customWidth="1"/>
    <col min="8962" max="8962" width="11.44140625" style="1" customWidth="1"/>
    <col min="8963" max="8963" width="7.44140625" style="1" customWidth="1"/>
    <col min="8964" max="8964" width="7.88671875" style="1" customWidth="1"/>
    <col min="8965" max="8965" width="7.77734375" style="1" customWidth="1"/>
    <col min="8966" max="8967" width="9.88671875" style="1" customWidth="1"/>
    <col min="8968" max="8968" width="10.109375" style="1" customWidth="1"/>
    <col min="8969" max="8969" width="13.109375" style="1" customWidth="1"/>
    <col min="8970" max="8972" width="10.109375" style="1" customWidth="1"/>
    <col min="8973" max="9216" width="9" style="1"/>
    <col min="9217" max="9217" width="2.6640625" style="1" customWidth="1"/>
    <col min="9218" max="9218" width="11.44140625" style="1" customWidth="1"/>
    <col min="9219" max="9219" width="7.44140625" style="1" customWidth="1"/>
    <col min="9220" max="9220" width="7.88671875" style="1" customWidth="1"/>
    <col min="9221" max="9221" width="7.77734375" style="1" customWidth="1"/>
    <col min="9222" max="9223" width="9.88671875" style="1" customWidth="1"/>
    <col min="9224" max="9224" width="10.109375" style="1" customWidth="1"/>
    <col min="9225" max="9225" width="13.109375" style="1" customWidth="1"/>
    <col min="9226" max="9228" width="10.109375" style="1" customWidth="1"/>
    <col min="9229" max="9472" width="9" style="1"/>
    <col min="9473" max="9473" width="2.6640625" style="1" customWidth="1"/>
    <col min="9474" max="9474" width="11.44140625" style="1" customWidth="1"/>
    <col min="9475" max="9475" width="7.44140625" style="1" customWidth="1"/>
    <col min="9476" max="9476" width="7.88671875" style="1" customWidth="1"/>
    <col min="9477" max="9477" width="7.77734375" style="1" customWidth="1"/>
    <col min="9478" max="9479" width="9.88671875" style="1" customWidth="1"/>
    <col min="9480" max="9480" width="10.109375" style="1" customWidth="1"/>
    <col min="9481" max="9481" width="13.109375" style="1" customWidth="1"/>
    <col min="9482" max="9484" width="10.109375" style="1" customWidth="1"/>
    <col min="9485" max="9728" width="9" style="1"/>
    <col min="9729" max="9729" width="2.6640625" style="1" customWidth="1"/>
    <col min="9730" max="9730" width="11.44140625" style="1" customWidth="1"/>
    <col min="9731" max="9731" width="7.44140625" style="1" customWidth="1"/>
    <col min="9732" max="9732" width="7.88671875" style="1" customWidth="1"/>
    <col min="9733" max="9733" width="7.77734375" style="1" customWidth="1"/>
    <col min="9734" max="9735" width="9.88671875" style="1" customWidth="1"/>
    <col min="9736" max="9736" width="10.109375" style="1" customWidth="1"/>
    <col min="9737" max="9737" width="13.109375" style="1" customWidth="1"/>
    <col min="9738" max="9740" width="10.109375" style="1" customWidth="1"/>
    <col min="9741" max="9984" width="9" style="1"/>
    <col min="9985" max="9985" width="2.6640625" style="1" customWidth="1"/>
    <col min="9986" max="9986" width="11.44140625" style="1" customWidth="1"/>
    <col min="9987" max="9987" width="7.44140625" style="1" customWidth="1"/>
    <col min="9988" max="9988" width="7.88671875" style="1" customWidth="1"/>
    <col min="9989" max="9989" width="7.77734375" style="1" customWidth="1"/>
    <col min="9990" max="9991" width="9.88671875" style="1" customWidth="1"/>
    <col min="9992" max="9992" width="10.109375" style="1" customWidth="1"/>
    <col min="9993" max="9993" width="13.109375" style="1" customWidth="1"/>
    <col min="9994" max="9996" width="10.109375" style="1" customWidth="1"/>
    <col min="9997" max="10240" width="9" style="1"/>
    <col min="10241" max="10241" width="2.6640625" style="1" customWidth="1"/>
    <col min="10242" max="10242" width="11.44140625" style="1" customWidth="1"/>
    <col min="10243" max="10243" width="7.44140625" style="1" customWidth="1"/>
    <col min="10244" max="10244" width="7.88671875" style="1" customWidth="1"/>
    <col min="10245" max="10245" width="7.77734375" style="1" customWidth="1"/>
    <col min="10246" max="10247" width="9.88671875" style="1" customWidth="1"/>
    <col min="10248" max="10248" width="10.109375" style="1" customWidth="1"/>
    <col min="10249" max="10249" width="13.109375" style="1" customWidth="1"/>
    <col min="10250" max="10252" width="10.109375" style="1" customWidth="1"/>
    <col min="10253" max="10496" width="9" style="1"/>
    <col min="10497" max="10497" width="2.6640625" style="1" customWidth="1"/>
    <col min="10498" max="10498" width="11.44140625" style="1" customWidth="1"/>
    <col min="10499" max="10499" width="7.44140625" style="1" customWidth="1"/>
    <col min="10500" max="10500" width="7.88671875" style="1" customWidth="1"/>
    <col min="10501" max="10501" width="7.77734375" style="1" customWidth="1"/>
    <col min="10502" max="10503" width="9.88671875" style="1" customWidth="1"/>
    <col min="10504" max="10504" width="10.109375" style="1" customWidth="1"/>
    <col min="10505" max="10505" width="13.109375" style="1" customWidth="1"/>
    <col min="10506" max="10508" width="10.109375" style="1" customWidth="1"/>
    <col min="10509" max="10752" width="9" style="1"/>
    <col min="10753" max="10753" width="2.6640625" style="1" customWidth="1"/>
    <col min="10754" max="10754" width="11.44140625" style="1" customWidth="1"/>
    <col min="10755" max="10755" width="7.44140625" style="1" customWidth="1"/>
    <col min="10756" max="10756" width="7.88671875" style="1" customWidth="1"/>
    <col min="10757" max="10757" width="7.77734375" style="1" customWidth="1"/>
    <col min="10758" max="10759" width="9.88671875" style="1" customWidth="1"/>
    <col min="10760" max="10760" width="10.109375" style="1" customWidth="1"/>
    <col min="10761" max="10761" width="13.109375" style="1" customWidth="1"/>
    <col min="10762" max="10764" width="10.109375" style="1" customWidth="1"/>
    <col min="10765" max="11008" width="9" style="1"/>
    <col min="11009" max="11009" width="2.6640625" style="1" customWidth="1"/>
    <col min="11010" max="11010" width="11.44140625" style="1" customWidth="1"/>
    <col min="11011" max="11011" width="7.44140625" style="1" customWidth="1"/>
    <col min="11012" max="11012" width="7.88671875" style="1" customWidth="1"/>
    <col min="11013" max="11013" width="7.77734375" style="1" customWidth="1"/>
    <col min="11014" max="11015" width="9.88671875" style="1" customWidth="1"/>
    <col min="11016" max="11016" width="10.109375" style="1" customWidth="1"/>
    <col min="11017" max="11017" width="13.109375" style="1" customWidth="1"/>
    <col min="11018" max="11020" width="10.109375" style="1" customWidth="1"/>
    <col min="11021" max="11264" width="9" style="1"/>
    <col min="11265" max="11265" width="2.6640625" style="1" customWidth="1"/>
    <col min="11266" max="11266" width="11.44140625" style="1" customWidth="1"/>
    <col min="11267" max="11267" width="7.44140625" style="1" customWidth="1"/>
    <col min="11268" max="11268" width="7.88671875" style="1" customWidth="1"/>
    <col min="11269" max="11269" width="7.77734375" style="1" customWidth="1"/>
    <col min="11270" max="11271" width="9.88671875" style="1" customWidth="1"/>
    <col min="11272" max="11272" width="10.109375" style="1" customWidth="1"/>
    <col min="11273" max="11273" width="13.109375" style="1" customWidth="1"/>
    <col min="11274" max="11276" width="10.109375" style="1" customWidth="1"/>
    <col min="11277" max="11520" width="9" style="1"/>
    <col min="11521" max="11521" width="2.6640625" style="1" customWidth="1"/>
    <col min="11522" max="11522" width="11.44140625" style="1" customWidth="1"/>
    <col min="11523" max="11523" width="7.44140625" style="1" customWidth="1"/>
    <col min="11524" max="11524" width="7.88671875" style="1" customWidth="1"/>
    <col min="11525" max="11525" width="7.77734375" style="1" customWidth="1"/>
    <col min="11526" max="11527" width="9.88671875" style="1" customWidth="1"/>
    <col min="11528" max="11528" width="10.109375" style="1" customWidth="1"/>
    <col min="11529" max="11529" width="13.109375" style="1" customWidth="1"/>
    <col min="11530" max="11532" width="10.109375" style="1" customWidth="1"/>
    <col min="11533" max="11776" width="9" style="1"/>
    <col min="11777" max="11777" width="2.6640625" style="1" customWidth="1"/>
    <col min="11778" max="11778" width="11.44140625" style="1" customWidth="1"/>
    <col min="11779" max="11779" width="7.44140625" style="1" customWidth="1"/>
    <col min="11780" max="11780" width="7.88671875" style="1" customWidth="1"/>
    <col min="11781" max="11781" width="7.77734375" style="1" customWidth="1"/>
    <col min="11782" max="11783" width="9.88671875" style="1" customWidth="1"/>
    <col min="11784" max="11784" width="10.109375" style="1" customWidth="1"/>
    <col min="11785" max="11785" width="13.109375" style="1" customWidth="1"/>
    <col min="11786" max="11788" width="10.109375" style="1" customWidth="1"/>
    <col min="11789" max="12032" width="9" style="1"/>
    <col min="12033" max="12033" width="2.6640625" style="1" customWidth="1"/>
    <col min="12034" max="12034" width="11.44140625" style="1" customWidth="1"/>
    <col min="12035" max="12035" width="7.44140625" style="1" customWidth="1"/>
    <col min="12036" max="12036" width="7.88671875" style="1" customWidth="1"/>
    <col min="12037" max="12037" width="7.77734375" style="1" customWidth="1"/>
    <col min="12038" max="12039" width="9.88671875" style="1" customWidth="1"/>
    <col min="12040" max="12040" width="10.109375" style="1" customWidth="1"/>
    <col min="12041" max="12041" width="13.109375" style="1" customWidth="1"/>
    <col min="12042" max="12044" width="10.109375" style="1" customWidth="1"/>
    <col min="12045" max="12288" width="9" style="1"/>
    <col min="12289" max="12289" width="2.6640625" style="1" customWidth="1"/>
    <col min="12290" max="12290" width="11.44140625" style="1" customWidth="1"/>
    <col min="12291" max="12291" width="7.44140625" style="1" customWidth="1"/>
    <col min="12292" max="12292" width="7.88671875" style="1" customWidth="1"/>
    <col min="12293" max="12293" width="7.77734375" style="1" customWidth="1"/>
    <col min="12294" max="12295" width="9.88671875" style="1" customWidth="1"/>
    <col min="12296" max="12296" width="10.109375" style="1" customWidth="1"/>
    <col min="12297" max="12297" width="13.109375" style="1" customWidth="1"/>
    <col min="12298" max="12300" width="10.109375" style="1" customWidth="1"/>
    <col min="12301" max="12544" width="9" style="1"/>
    <col min="12545" max="12545" width="2.6640625" style="1" customWidth="1"/>
    <col min="12546" max="12546" width="11.44140625" style="1" customWidth="1"/>
    <col min="12547" max="12547" width="7.44140625" style="1" customWidth="1"/>
    <col min="12548" max="12548" width="7.88671875" style="1" customWidth="1"/>
    <col min="12549" max="12549" width="7.77734375" style="1" customWidth="1"/>
    <col min="12550" max="12551" width="9.88671875" style="1" customWidth="1"/>
    <col min="12552" max="12552" width="10.109375" style="1" customWidth="1"/>
    <col min="12553" max="12553" width="13.109375" style="1" customWidth="1"/>
    <col min="12554" max="12556" width="10.109375" style="1" customWidth="1"/>
    <col min="12557" max="12800" width="9" style="1"/>
    <col min="12801" max="12801" width="2.6640625" style="1" customWidth="1"/>
    <col min="12802" max="12802" width="11.44140625" style="1" customWidth="1"/>
    <col min="12803" max="12803" width="7.44140625" style="1" customWidth="1"/>
    <col min="12804" max="12804" width="7.88671875" style="1" customWidth="1"/>
    <col min="12805" max="12805" width="7.77734375" style="1" customWidth="1"/>
    <col min="12806" max="12807" width="9.88671875" style="1" customWidth="1"/>
    <col min="12808" max="12808" width="10.109375" style="1" customWidth="1"/>
    <col min="12809" max="12809" width="13.109375" style="1" customWidth="1"/>
    <col min="12810" max="12812" width="10.109375" style="1" customWidth="1"/>
    <col min="12813" max="13056" width="9" style="1"/>
    <col min="13057" max="13057" width="2.6640625" style="1" customWidth="1"/>
    <col min="13058" max="13058" width="11.44140625" style="1" customWidth="1"/>
    <col min="13059" max="13059" width="7.44140625" style="1" customWidth="1"/>
    <col min="13060" max="13060" width="7.88671875" style="1" customWidth="1"/>
    <col min="13061" max="13061" width="7.77734375" style="1" customWidth="1"/>
    <col min="13062" max="13063" width="9.88671875" style="1" customWidth="1"/>
    <col min="13064" max="13064" width="10.109375" style="1" customWidth="1"/>
    <col min="13065" max="13065" width="13.109375" style="1" customWidth="1"/>
    <col min="13066" max="13068" width="10.109375" style="1" customWidth="1"/>
    <col min="13069" max="13312" width="9" style="1"/>
    <col min="13313" max="13313" width="2.6640625" style="1" customWidth="1"/>
    <col min="13314" max="13314" width="11.44140625" style="1" customWidth="1"/>
    <col min="13315" max="13315" width="7.44140625" style="1" customWidth="1"/>
    <col min="13316" max="13316" width="7.88671875" style="1" customWidth="1"/>
    <col min="13317" max="13317" width="7.77734375" style="1" customWidth="1"/>
    <col min="13318" max="13319" width="9.88671875" style="1" customWidth="1"/>
    <col min="13320" max="13320" width="10.109375" style="1" customWidth="1"/>
    <col min="13321" max="13321" width="13.109375" style="1" customWidth="1"/>
    <col min="13322" max="13324" width="10.109375" style="1" customWidth="1"/>
    <col min="13325" max="13568" width="9" style="1"/>
    <col min="13569" max="13569" width="2.6640625" style="1" customWidth="1"/>
    <col min="13570" max="13570" width="11.44140625" style="1" customWidth="1"/>
    <col min="13571" max="13571" width="7.44140625" style="1" customWidth="1"/>
    <col min="13572" max="13572" width="7.88671875" style="1" customWidth="1"/>
    <col min="13573" max="13573" width="7.77734375" style="1" customWidth="1"/>
    <col min="13574" max="13575" width="9.88671875" style="1" customWidth="1"/>
    <col min="13576" max="13576" width="10.109375" style="1" customWidth="1"/>
    <col min="13577" max="13577" width="13.109375" style="1" customWidth="1"/>
    <col min="13578" max="13580" width="10.109375" style="1" customWidth="1"/>
    <col min="13581" max="13824" width="9" style="1"/>
    <col min="13825" max="13825" width="2.6640625" style="1" customWidth="1"/>
    <col min="13826" max="13826" width="11.44140625" style="1" customWidth="1"/>
    <col min="13827" max="13827" width="7.44140625" style="1" customWidth="1"/>
    <col min="13828" max="13828" width="7.88671875" style="1" customWidth="1"/>
    <col min="13829" max="13829" width="7.77734375" style="1" customWidth="1"/>
    <col min="13830" max="13831" width="9.88671875" style="1" customWidth="1"/>
    <col min="13832" max="13832" width="10.109375" style="1" customWidth="1"/>
    <col min="13833" max="13833" width="13.109375" style="1" customWidth="1"/>
    <col min="13834" max="13836" width="10.109375" style="1" customWidth="1"/>
    <col min="13837" max="14080" width="9" style="1"/>
    <col min="14081" max="14081" width="2.6640625" style="1" customWidth="1"/>
    <col min="14082" max="14082" width="11.44140625" style="1" customWidth="1"/>
    <col min="14083" max="14083" width="7.44140625" style="1" customWidth="1"/>
    <col min="14084" max="14084" width="7.88671875" style="1" customWidth="1"/>
    <col min="14085" max="14085" width="7.77734375" style="1" customWidth="1"/>
    <col min="14086" max="14087" width="9.88671875" style="1" customWidth="1"/>
    <col min="14088" max="14088" width="10.109375" style="1" customWidth="1"/>
    <col min="14089" max="14089" width="13.109375" style="1" customWidth="1"/>
    <col min="14090" max="14092" width="10.109375" style="1" customWidth="1"/>
    <col min="14093" max="14336" width="9" style="1"/>
    <col min="14337" max="14337" width="2.6640625" style="1" customWidth="1"/>
    <col min="14338" max="14338" width="11.44140625" style="1" customWidth="1"/>
    <col min="14339" max="14339" width="7.44140625" style="1" customWidth="1"/>
    <col min="14340" max="14340" width="7.88671875" style="1" customWidth="1"/>
    <col min="14341" max="14341" width="7.77734375" style="1" customWidth="1"/>
    <col min="14342" max="14343" width="9.88671875" style="1" customWidth="1"/>
    <col min="14344" max="14344" width="10.109375" style="1" customWidth="1"/>
    <col min="14345" max="14345" width="13.109375" style="1" customWidth="1"/>
    <col min="14346" max="14348" width="10.109375" style="1" customWidth="1"/>
    <col min="14349" max="14592" width="9" style="1"/>
    <col min="14593" max="14593" width="2.6640625" style="1" customWidth="1"/>
    <col min="14594" max="14594" width="11.44140625" style="1" customWidth="1"/>
    <col min="14595" max="14595" width="7.44140625" style="1" customWidth="1"/>
    <col min="14596" max="14596" width="7.88671875" style="1" customWidth="1"/>
    <col min="14597" max="14597" width="7.77734375" style="1" customWidth="1"/>
    <col min="14598" max="14599" width="9.88671875" style="1" customWidth="1"/>
    <col min="14600" max="14600" width="10.109375" style="1" customWidth="1"/>
    <col min="14601" max="14601" width="13.109375" style="1" customWidth="1"/>
    <col min="14602" max="14604" width="10.109375" style="1" customWidth="1"/>
    <col min="14605" max="14848" width="9" style="1"/>
    <col min="14849" max="14849" width="2.6640625" style="1" customWidth="1"/>
    <col min="14850" max="14850" width="11.44140625" style="1" customWidth="1"/>
    <col min="14851" max="14851" width="7.44140625" style="1" customWidth="1"/>
    <col min="14852" max="14852" width="7.88671875" style="1" customWidth="1"/>
    <col min="14853" max="14853" width="7.77734375" style="1" customWidth="1"/>
    <col min="14854" max="14855" width="9.88671875" style="1" customWidth="1"/>
    <col min="14856" max="14856" width="10.109375" style="1" customWidth="1"/>
    <col min="14857" max="14857" width="13.109375" style="1" customWidth="1"/>
    <col min="14858" max="14860" width="10.109375" style="1" customWidth="1"/>
    <col min="14861" max="15104" width="9" style="1"/>
    <col min="15105" max="15105" width="2.6640625" style="1" customWidth="1"/>
    <col min="15106" max="15106" width="11.44140625" style="1" customWidth="1"/>
    <col min="15107" max="15107" width="7.44140625" style="1" customWidth="1"/>
    <col min="15108" max="15108" width="7.88671875" style="1" customWidth="1"/>
    <col min="15109" max="15109" width="7.77734375" style="1" customWidth="1"/>
    <col min="15110" max="15111" width="9.88671875" style="1" customWidth="1"/>
    <col min="15112" max="15112" width="10.109375" style="1" customWidth="1"/>
    <col min="15113" max="15113" width="13.109375" style="1" customWidth="1"/>
    <col min="15114" max="15116" width="10.109375" style="1" customWidth="1"/>
    <col min="15117" max="15360" width="9" style="1"/>
    <col min="15361" max="15361" width="2.6640625" style="1" customWidth="1"/>
    <col min="15362" max="15362" width="11.44140625" style="1" customWidth="1"/>
    <col min="15363" max="15363" width="7.44140625" style="1" customWidth="1"/>
    <col min="15364" max="15364" width="7.88671875" style="1" customWidth="1"/>
    <col min="15365" max="15365" width="7.77734375" style="1" customWidth="1"/>
    <col min="15366" max="15367" width="9.88671875" style="1" customWidth="1"/>
    <col min="15368" max="15368" width="10.109375" style="1" customWidth="1"/>
    <col min="15369" max="15369" width="13.109375" style="1" customWidth="1"/>
    <col min="15370" max="15372" width="10.109375" style="1" customWidth="1"/>
    <col min="15373" max="15616" width="9" style="1"/>
    <col min="15617" max="15617" width="2.6640625" style="1" customWidth="1"/>
    <col min="15618" max="15618" width="11.44140625" style="1" customWidth="1"/>
    <col min="15619" max="15619" width="7.44140625" style="1" customWidth="1"/>
    <col min="15620" max="15620" width="7.88671875" style="1" customWidth="1"/>
    <col min="15621" max="15621" width="7.77734375" style="1" customWidth="1"/>
    <col min="15622" max="15623" width="9.88671875" style="1" customWidth="1"/>
    <col min="15624" max="15624" width="10.109375" style="1" customWidth="1"/>
    <col min="15625" max="15625" width="13.109375" style="1" customWidth="1"/>
    <col min="15626" max="15628" width="10.109375" style="1" customWidth="1"/>
    <col min="15629" max="15872" width="9" style="1"/>
    <col min="15873" max="15873" width="2.6640625" style="1" customWidth="1"/>
    <col min="15874" max="15874" width="11.44140625" style="1" customWidth="1"/>
    <col min="15875" max="15875" width="7.44140625" style="1" customWidth="1"/>
    <col min="15876" max="15876" width="7.88671875" style="1" customWidth="1"/>
    <col min="15877" max="15877" width="7.77734375" style="1" customWidth="1"/>
    <col min="15878" max="15879" width="9.88671875" style="1" customWidth="1"/>
    <col min="15880" max="15880" width="10.109375" style="1" customWidth="1"/>
    <col min="15881" max="15881" width="13.109375" style="1" customWidth="1"/>
    <col min="15882" max="15884" width="10.109375" style="1" customWidth="1"/>
    <col min="15885" max="16128" width="9" style="1"/>
    <col min="16129" max="16129" width="2.6640625" style="1" customWidth="1"/>
    <col min="16130" max="16130" width="11.44140625" style="1" customWidth="1"/>
    <col min="16131" max="16131" width="7.44140625" style="1" customWidth="1"/>
    <col min="16132" max="16132" width="7.88671875" style="1" customWidth="1"/>
    <col min="16133" max="16133" width="7.77734375" style="1" customWidth="1"/>
    <col min="16134" max="16135" width="9.88671875" style="1" customWidth="1"/>
    <col min="16136" max="16136" width="10.109375" style="1" customWidth="1"/>
    <col min="16137" max="16137" width="13.109375" style="1" customWidth="1"/>
    <col min="16138" max="16140" width="10.109375" style="1" customWidth="1"/>
    <col min="16141" max="16384" width="9" style="1"/>
  </cols>
  <sheetData>
    <row r="1" spans="1:10" ht="14.25" customHeight="1">
      <c r="B1" s="6" t="s">
        <v>328</v>
      </c>
    </row>
    <row r="3" spans="1:10" ht="12" customHeight="1">
      <c r="A3" s="1" t="s">
        <v>257</v>
      </c>
      <c r="B3" s="205" t="s">
        <v>174</v>
      </c>
      <c r="C3" s="383" t="s">
        <v>329</v>
      </c>
      <c r="D3" s="384"/>
      <c r="E3" s="385"/>
      <c r="F3" s="392" t="s">
        <v>330</v>
      </c>
      <c r="G3" s="393"/>
      <c r="H3" s="383" t="s">
        <v>331</v>
      </c>
      <c r="I3" s="384"/>
      <c r="J3" s="385"/>
    </row>
    <row r="4" spans="1:10" ht="12" customHeight="1">
      <c r="A4" s="1" t="s">
        <v>257</v>
      </c>
      <c r="B4" s="207"/>
      <c r="C4" s="386"/>
      <c r="D4" s="387"/>
      <c r="E4" s="388"/>
      <c r="F4" s="394"/>
      <c r="G4" s="395"/>
      <c r="H4" s="386"/>
      <c r="I4" s="387"/>
      <c r="J4" s="388"/>
    </row>
    <row r="5" spans="1:10" ht="12" customHeight="1">
      <c r="B5" s="207"/>
      <c r="C5" s="26" t="s">
        <v>332</v>
      </c>
      <c r="D5" s="26" t="s">
        <v>333</v>
      </c>
      <c r="E5" s="26" t="s">
        <v>334</v>
      </c>
      <c r="F5" s="396" t="s">
        <v>335</v>
      </c>
      <c r="G5" s="396" t="s">
        <v>336</v>
      </c>
      <c r="H5" s="396" t="s">
        <v>337</v>
      </c>
      <c r="I5" s="396" t="s">
        <v>338</v>
      </c>
      <c r="J5" s="396" t="s">
        <v>339</v>
      </c>
    </row>
    <row r="6" spans="1:10" ht="12" customHeight="1">
      <c r="B6" s="207"/>
      <c r="C6" s="397"/>
      <c r="D6" s="397"/>
      <c r="E6" s="397"/>
      <c r="F6" s="398"/>
      <c r="G6" s="398"/>
      <c r="H6" s="398"/>
      <c r="I6" s="398"/>
      <c r="J6" s="398"/>
    </row>
    <row r="7" spans="1:10" ht="12" customHeight="1">
      <c r="B7" s="208"/>
      <c r="C7" s="399"/>
      <c r="D7" s="399"/>
      <c r="E7" s="399"/>
      <c r="F7" s="400"/>
      <c r="G7" s="400"/>
      <c r="H7" s="400"/>
      <c r="I7" s="400"/>
      <c r="J7" s="400"/>
    </row>
    <row r="8" spans="1:10" ht="12" customHeight="1">
      <c r="B8" s="41"/>
      <c r="C8" s="2" t="s">
        <v>66</v>
      </c>
      <c r="D8" s="2" t="s">
        <v>66</v>
      </c>
      <c r="E8" s="2" t="s">
        <v>66</v>
      </c>
      <c r="F8" s="2" t="s">
        <v>66</v>
      </c>
      <c r="G8" s="2" t="s">
        <v>66</v>
      </c>
      <c r="H8" s="2" t="s">
        <v>66</v>
      </c>
      <c r="I8" s="2" t="s">
        <v>66</v>
      </c>
      <c r="J8" s="2" t="s">
        <v>66</v>
      </c>
    </row>
    <row r="9" spans="1:10" ht="12" customHeight="1">
      <c r="B9" s="401" t="s">
        <v>187</v>
      </c>
      <c r="C9" s="2" t="s">
        <v>68</v>
      </c>
      <c r="D9" s="2">
        <v>1</v>
      </c>
      <c r="E9" s="2" t="s">
        <v>68</v>
      </c>
      <c r="F9" s="402">
        <v>8274</v>
      </c>
      <c r="G9" s="4" t="s">
        <v>68</v>
      </c>
      <c r="H9" s="403">
        <v>10</v>
      </c>
      <c r="I9" s="4" t="s">
        <v>68</v>
      </c>
      <c r="J9" s="2">
        <v>50</v>
      </c>
    </row>
    <row r="10" spans="1:10" ht="12" customHeight="1">
      <c r="B10" s="8" t="s">
        <v>188</v>
      </c>
      <c r="C10" s="2" t="s">
        <v>68</v>
      </c>
      <c r="D10" s="2" t="s">
        <v>68</v>
      </c>
      <c r="E10" s="2" t="s">
        <v>68</v>
      </c>
      <c r="F10" s="402">
        <v>3222</v>
      </c>
      <c r="G10" s="4" t="s">
        <v>68</v>
      </c>
      <c r="H10" s="403">
        <v>21</v>
      </c>
      <c r="I10" s="4" t="s">
        <v>68</v>
      </c>
      <c r="J10" s="2">
        <v>89</v>
      </c>
    </row>
    <row r="11" spans="1:10" ht="12" customHeight="1">
      <c r="B11" s="8" t="s">
        <v>189</v>
      </c>
      <c r="C11" s="2">
        <v>1</v>
      </c>
      <c r="D11" s="2" t="s">
        <v>68</v>
      </c>
      <c r="E11" s="2" t="s">
        <v>68</v>
      </c>
      <c r="F11" s="404">
        <v>548</v>
      </c>
      <c r="G11" s="4" t="s">
        <v>68</v>
      </c>
      <c r="H11" s="2" t="s">
        <v>70</v>
      </c>
      <c r="I11" s="4" t="s">
        <v>70</v>
      </c>
      <c r="J11" s="405">
        <v>3</v>
      </c>
    </row>
    <row r="12" spans="1:10" ht="12" customHeight="1">
      <c r="B12" s="401" t="s">
        <v>42</v>
      </c>
      <c r="C12" s="2" t="s">
        <v>68</v>
      </c>
      <c r="D12" s="2" t="s">
        <v>68</v>
      </c>
      <c r="E12" s="2" t="s">
        <v>68</v>
      </c>
      <c r="F12" s="404" t="s">
        <v>68</v>
      </c>
      <c r="G12" s="4" t="s">
        <v>68</v>
      </c>
      <c r="H12" s="2">
        <v>1</v>
      </c>
      <c r="I12" s="4" t="s">
        <v>68</v>
      </c>
      <c r="J12" s="405">
        <v>3</v>
      </c>
    </row>
    <row r="13" spans="1:10" s="16" customFormat="1" ht="12" customHeight="1">
      <c r="B13" s="211" t="s">
        <v>52</v>
      </c>
      <c r="C13" s="406" t="s">
        <v>70</v>
      </c>
      <c r="D13" s="406">
        <v>1</v>
      </c>
      <c r="E13" s="406" t="s">
        <v>70</v>
      </c>
      <c r="F13" s="407" t="s">
        <v>70</v>
      </c>
      <c r="G13" s="407">
        <v>7311</v>
      </c>
      <c r="H13" s="406" t="s">
        <v>70</v>
      </c>
      <c r="I13" s="89" t="s">
        <v>70</v>
      </c>
      <c r="J13" s="408" t="s">
        <v>70</v>
      </c>
    </row>
    <row r="14" spans="1:10" ht="12" customHeight="1">
      <c r="B14" s="5"/>
      <c r="F14" s="409"/>
      <c r="G14" s="410"/>
    </row>
    <row r="15" spans="1:10" ht="12" customHeight="1">
      <c r="B15" s="5" t="s">
        <v>299</v>
      </c>
    </row>
    <row r="16" spans="1:10" ht="12" customHeight="1">
      <c r="B16" s="5" t="s">
        <v>340</v>
      </c>
      <c r="C16" s="5"/>
      <c r="D16" s="5"/>
      <c r="E16" s="5"/>
      <c r="F16" s="5"/>
      <c r="G16" s="5"/>
      <c r="H16" s="5"/>
      <c r="I16" s="5"/>
      <c r="J16" s="5"/>
    </row>
    <row r="17" spans="2:2" ht="12" customHeight="1">
      <c r="B17" s="5" t="s">
        <v>341</v>
      </c>
    </row>
  </sheetData>
  <mergeCells count="12">
    <mergeCell ref="I5:I7"/>
    <mergeCell ref="J5:J7"/>
    <mergeCell ref="B3:B7"/>
    <mergeCell ref="C3:E4"/>
    <mergeCell ref="F3:G4"/>
    <mergeCell ref="H3:J4"/>
    <mergeCell ref="C5:C7"/>
    <mergeCell ref="D5:D7"/>
    <mergeCell ref="E5:E7"/>
    <mergeCell ref="F5:F7"/>
    <mergeCell ref="G5:G7"/>
    <mergeCell ref="H5:H7"/>
  </mergeCells>
  <phoneticPr fontId="1"/>
  <pageMargins left="0.78740157480314965" right="0.39370078740157483" top="0.98425196850393704" bottom="0.98425196850393704" header="0.51181102362204722" footer="0.51181102362204722"/>
  <pageSetup paperSize="9" orientation="portrait" cellComments="asDisplayed" r:id="rId1"/>
  <headerFooter alignWithMargins="0">
    <oddHeader>&amp;L&amp;F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464BB-48B5-4DC6-BDED-84BE7920D954}">
  <sheetPr>
    <pageSetUpPr fitToPage="1"/>
  </sheetPr>
  <dimension ref="A1:D14"/>
  <sheetViews>
    <sheetView zoomScale="115" zoomScaleNormal="115" zoomScaleSheetLayoutView="115" workbookViewId="0">
      <selection activeCell="D12" sqref="D12"/>
    </sheetView>
  </sheetViews>
  <sheetFormatPr defaultColWidth="9" defaultRowHeight="12" customHeight="1"/>
  <cols>
    <col min="1" max="1" width="2.6640625" style="1" customWidth="1"/>
    <col min="2" max="2" width="12.77734375" style="1" customWidth="1"/>
    <col min="3" max="3" width="15.21875" style="1" customWidth="1"/>
    <col min="4" max="4" width="14.21875" style="1" customWidth="1"/>
    <col min="5" max="7" width="13.21875" style="1" customWidth="1"/>
    <col min="8" max="256" width="9" style="1"/>
    <col min="257" max="257" width="2.6640625" style="1" customWidth="1"/>
    <col min="258" max="258" width="12.77734375" style="1" customWidth="1"/>
    <col min="259" max="259" width="15.21875" style="1" customWidth="1"/>
    <col min="260" max="260" width="14.21875" style="1" customWidth="1"/>
    <col min="261" max="263" width="13.21875" style="1" customWidth="1"/>
    <col min="264" max="512" width="9" style="1"/>
    <col min="513" max="513" width="2.6640625" style="1" customWidth="1"/>
    <col min="514" max="514" width="12.77734375" style="1" customWidth="1"/>
    <col min="515" max="515" width="15.21875" style="1" customWidth="1"/>
    <col min="516" max="516" width="14.21875" style="1" customWidth="1"/>
    <col min="517" max="519" width="13.21875" style="1" customWidth="1"/>
    <col min="520" max="768" width="9" style="1"/>
    <col min="769" max="769" width="2.6640625" style="1" customWidth="1"/>
    <col min="770" max="770" width="12.77734375" style="1" customWidth="1"/>
    <col min="771" max="771" width="15.21875" style="1" customWidth="1"/>
    <col min="772" max="772" width="14.21875" style="1" customWidth="1"/>
    <col min="773" max="775" width="13.21875" style="1" customWidth="1"/>
    <col min="776" max="1024" width="9" style="1"/>
    <col min="1025" max="1025" width="2.6640625" style="1" customWidth="1"/>
    <col min="1026" max="1026" width="12.77734375" style="1" customWidth="1"/>
    <col min="1027" max="1027" width="15.21875" style="1" customWidth="1"/>
    <col min="1028" max="1028" width="14.21875" style="1" customWidth="1"/>
    <col min="1029" max="1031" width="13.21875" style="1" customWidth="1"/>
    <col min="1032" max="1280" width="9" style="1"/>
    <col min="1281" max="1281" width="2.6640625" style="1" customWidth="1"/>
    <col min="1282" max="1282" width="12.77734375" style="1" customWidth="1"/>
    <col min="1283" max="1283" width="15.21875" style="1" customWidth="1"/>
    <col min="1284" max="1284" width="14.21875" style="1" customWidth="1"/>
    <col min="1285" max="1287" width="13.21875" style="1" customWidth="1"/>
    <col min="1288" max="1536" width="9" style="1"/>
    <col min="1537" max="1537" width="2.6640625" style="1" customWidth="1"/>
    <col min="1538" max="1538" width="12.77734375" style="1" customWidth="1"/>
    <col min="1539" max="1539" width="15.21875" style="1" customWidth="1"/>
    <col min="1540" max="1540" width="14.21875" style="1" customWidth="1"/>
    <col min="1541" max="1543" width="13.21875" style="1" customWidth="1"/>
    <col min="1544" max="1792" width="9" style="1"/>
    <col min="1793" max="1793" width="2.6640625" style="1" customWidth="1"/>
    <col min="1794" max="1794" width="12.77734375" style="1" customWidth="1"/>
    <col min="1795" max="1795" width="15.21875" style="1" customWidth="1"/>
    <col min="1796" max="1796" width="14.21875" style="1" customWidth="1"/>
    <col min="1797" max="1799" width="13.21875" style="1" customWidth="1"/>
    <col min="1800" max="2048" width="9" style="1"/>
    <col min="2049" max="2049" width="2.6640625" style="1" customWidth="1"/>
    <col min="2050" max="2050" width="12.77734375" style="1" customWidth="1"/>
    <col min="2051" max="2051" width="15.21875" style="1" customWidth="1"/>
    <col min="2052" max="2052" width="14.21875" style="1" customWidth="1"/>
    <col min="2053" max="2055" width="13.21875" style="1" customWidth="1"/>
    <col min="2056" max="2304" width="9" style="1"/>
    <col min="2305" max="2305" width="2.6640625" style="1" customWidth="1"/>
    <col min="2306" max="2306" width="12.77734375" style="1" customWidth="1"/>
    <col min="2307" max="2307" width="15.21875" style="1" customWidth="1"/>
    <col min="2308" max="2308" width="14.21875" style="1" customWidth="1"/>
    <col min="2309" max="2311" width="13.21875" style="1" customWidth="1"/>
    <col min="2312" max="2560" width="9" style="1"/>
    <col min="2561" max="2561" width="2.6640625" style="1" customWidth="1"/>
    <col min="2562" max="2562" width="12.77734375" style="1" customWidth="1"/>
    <col min="2563" max="2563" width="15.21875" style="1" customWidth="1"/>
    <col min="2564" max="2564" width="14.21875" style="1" customWidth="1"/>
    <col min="2565" max="2567" width="13.21875" style="1" customWidth="1"/>
    <col min="2568" max="2816" width="9" style="1"/>
    <col min="2817" max="2817" width="2.6640625" style="1" customWidth="1"/>
    <col min="2818" max="2818" width="12.77734375" style="1" customWidth="1"/>
    <col min="2819" max="2819" width="15.21875" style="1" customWidth="1"/>
    <col min="2820" max="2820" width="14.21875" style="1" customWidth="1"/>
    <col min="2821" max="2823" width="13.21875" style="1" customWidth="1"/>
    <col min="2824" max="3072" width="9" style="1"/>
    <col min="3073" max="3073" width="2.6640625" style="1" customWidth="1"/>
    <col min="3074" max="3074" width="12.77734375" style="1" customWidth="1"/>
    <col min="3075" max="3075" width="15.21875" style="1" customWidth="1"/>
    <col min="3076" max="3076" width="14.21875" style="1" customWidth="1"/>
    <col min="3077" max="3079" width="13.21875" style="1" customWidth="1"/>
    <col min="3080" max="3328" width="9" style="1"/>
    <col min="3329" max="3329" width="2.6640625" style="1" customWidth="1"/>
    <col min="3330" max="3330" width="12.77734375" style="1" customWidth="1"/>
    <col min="3331" max="3331" width="15.21875" style="1" customWidth="1"/>
    <col min="3332" max="3332" width="14.21875" style="1" customWidth="1"/>
    <col min="3333" max="3335" width="13.21875" style="1" customWidth="1"/>
    <col min="3336" max="3584" width="9" style="1"/>
    <col min="3585" max="3585" width="2.6640625" style="1" customWidth="1"/>
    <col min="3586" max="3586" width="12.77734375" style="1" customWidth="1"/>
    <col min="3587" max="3587" width="15.21875" style="1" customWidth="1"/>
    <col min="3588" max="3588" width="14.21875" style="1" customWidth="1"/>
    <col min="3589" max="3591" width="13.21875" style="1" customWidth="1"/>
    <col min="3592" max="3840" width="9" style="1"/>
    <col min="3841" max="3841" width="2.6640625" style="1" customWidth="1"/>
    <col min="3842" max="3842" width="12.77734375" style="1" customWidth="1"/>
    <col min="3843" max="3843" width="15.21875" style="1" customWidth="1"/>
    <col min="3844" max="3844" width="14.21875" style="1" customWidth="1"/>
    <col min="3845" max="3847" width="13.21875" style="1" customWidth="1"/>
    <col min="3848" max="4096" width="9" style="1"/>
    <col min="4097" max="4097" width="2.6640625" style="1" customWidth="1"/>
    <col min="4098" max="4098" width="12.77734375" style="1" customWidth="1"/>
    <col min="4099" max="4099" width="15.21875" style="1" customWidth="1"/>
    <col min="4100" max="4100" width="14.21875" style="1" customWidth="1"/>
    <col min="4101" max="4103" width="13.21875" style="1" customWidth="1"/>
    <col min="4104" max="4352" width="9" style="1"/>
    <col min="4353" max="4353" width="2.6640625" style="1" customWidth="1"/>
    <col min="4354" max="4354" width="12.77734375" style="1" customWidth="1"/>
    <col min="4355" max="4355" width="15.21875" style="1" customWidth="1"/>
    <col min="4356" max="4356" width="14.21875" style="1" customWidth="1"/>
    <col min="4357" max="4359" width="13.21875" style="1" customWidth="1"/>
    <col min="4360" max="4608" width="9" style="1"/>
    <col min="4609" max="4609" width="2.6640625" style="1" customWidth="1"/>
    <col min="4610" max="4610" width="12.77734375" style="1" customWidth="1"/>
    <col min="4611" max="4611" width="15.21875" style="1" customWidth="1"/>
    <col min="4612" max="4612" width="14.21875" style="1" customWidth="1"/>
    <col min="4613" max="4615" width="13.21875" style="1" customWidth="1"/>
    <col min="4616" max="4864" width="9" style="1"/>
    <col min="4865" max="4865" width="2.6640625" style="1" customWidth="1"/>
    <col min="4866" max="4866" width="12.77734375" style="1" customWidth="1"/>
    <col min="4867" max="4867" width="15.21875" style="1" customWidth="1"/>
    <col min="4868" max="4868" width="14.21875" style="1" customWidth="1"/>
    <col min="4869" max="4871" width="13.21875" style="1" customWidth="1"/>
    <col min="4872" max="5120" width="9" style="1"/>
    <col min="5121" max="5121" width="2.6640625" style="1" customWidth="1"/>
    <col min="5122" max="5122" width="12.77734375" style="1" customWidth="1"/>
    <col min="5123" max="5123" width="15.21875" style="1" customWidth="1"/>
    <col min="5124" max="5124" width="14.21875" style="1" customWidth="1"/>
    <col min="5125" max="5127" width="13.21875" style="1" customWidth="1"/>
    <col min="5128" max="5376" width="9" style="1"/>
    <col min="5377" max="5377" width="2.6640625" style="1" customWidth="1"/>
    <col min="5378" max="5378" width="12.77734375" style="1" customWidth="1"/>
    <col min="5379" max="5379" width="15.21875" style="1" customWidth="1"/>
    <col min="5380" max="5380" width="14.21875" style="1" customWidth="1"/>
    <col min="5381" max="5383" width="13.21875" style="1" customWidth="1"/>
    <col min="5384" max="5632" width="9" style="1"/>
    <col min="5633" max="5633" width="2.6640625" style="1" customWidth="1"/>
    <col min="5634" max="5634" width="12.77734375" style="1" customWidth="1"/>
    <col min="5635" max="5635" width="15.21875" style="1" customWidth="1"/>
    <col min="5636" max="5636" width="14.21875" style="1" customWidth="1"/>
    <col min="5637" max="5639" width="13.21875" style="1" customWidth="1"/>
    <col min="5640" max="5888" width="9" style="1"/>
    <col min="5889" max="5889" width="2.6640625" style="1" customWidth="1"/>
    <col min="5890" max="5890" width="12.77734375" style="1" customWidth="1"/>
    <col min="5891" max="5891" width="15.21875" style="1" customWidth="1"/>
    <col min="5892" max="5892" width="14.21875" style="1" customWidth="1"/>
    <col min="5893" max="5895" width="13.21875" style="1" customWidth="1"/>
    <col min="5896" max="6144" width="9" style="1"/>
    <col min="6145" max="6145" width="2.6640625" style="1" customWidth="1"/>
    <col min="6146" max="6146" width="12.77734375" style="1" customWidth="1"/>
    <col min="6147" max="6147" width="15.21875" style="1" customWidth="1"/>
    <col min="6148" max="6148" width="14.21875" style="1" customWidth="1"/>
    <col min="6149" max="6151" width="13.21875" style="1" customWidth="1"/>
    <col min="6152" max="6400" width="9" style="1"/>
    <col min="6401" max="6401" width="2.6640625" style="1" customWidth="1"/>
    <col min="6402" max="6402" width="12.77734375" style="1" customWidth="1"/>
    <col min="6403" max="6403" width="15.21875" style="1" customWidth="1"/>
    <col min="6404" max="6404" width="14.21875" style="1" customWidth="1"/>
    <col min="6405" max="6407" width="13.21875" style="1" customWidth="1"/>
    <col min="6408" max="6656" width="9" style="1"/>
    <col min="6657" max="6657" width="2.6640625" style="1" customWidth="1"/>
    <col min="6658" max="6658" width="12.77734375" style="1" customWidth="1"/>
    <col min="6659" max="6659" width="15.21875" style="1" customWidth="1"/>
    <col min="6660" max="6660" width="14.21875" style="1" customWidth="1"/>
    <col min="6661" max="6663" width="13.21875" style="1" customWidth="1"/>
    <col min="6664" max="6912" width="9" style="1"/>
    <col min="6913" max="6913" width="2.6640625" style="1" customWidth="1"/>
    <col min="6914" max="6914" width="12.77734375" style="1" customWidth="1"/>
    <col min="6915" max="6915" width="15.21875" style="1" customWidth="1"/>
    <col min="6916" max="6916" width="14.21875" style="1" customWidth="1"/>
    <col min="6917" max="6919" width="13.21875" style="1" customWidth="1"/>
    <col min="6920" max="7168" width="9" style="1"/>
    <col min="7169" max="7169" width="2.6640625" style="1" customWidth="1"/>
    <col min="7170" max="7170" width="12.77734375" style="1" customWidth="1"/>
    <col min="7171" max="7171" width="15.21875" style="1" customWidth="1"/>
    <col min="7172" max="7172" width="14.21875" style="1" customWidth="1"/>
    <col min="7173" max="7175" width="13.21875" style="1" customWidth="1"/>
    <col min="7176" max="7424" width="9" style="1"/>
    <col min="7425" max="7425" width="2.6640625" style="1" customWidth="1"/>
    <col min="7426" max="7426" width="12.77734375" style="1" customWidth="1"/>
    <col min="7427" max="7427" width="15.21875" style="1" customWidth="1"/>
    <col min="7428" max="7428" width="14.21875" style="1" customWidth="1"/>
    <col min="7429" max="7431" width="13.21875" style="1" customWidth="1"/>
    <col min="7432" max="7680" width="9" style="1"/>
    <col min="7681" max="7681" width="2.6640625" style="1" customWidth="1"/>
    <col min="7682" max="7682" width="12.77734375" style="1" customWidth="1"/>
    <col min="7683" max="7683" width="15.21875" style="1" customWidth="1"/>
    <col min="7684" max="7684" width="14.21875" style="1" customWidth="1"/>
    <col min="7685" max="7687" width="13.21875" style="1" customWidth="1"/>
    <col min="7688" max="7936" width="9" style="1"/>
    <col min="7937" max="7937" width="2.6640625" style="1" customWidth="1"/>
    <col min="7938" max="7938" width="12.77734375" style="1" customWidth="1"/>
    <col min="7939" max="7939" width="15.21875" style="1" customWidth="1"/>
    <col min="7940" max="7940" width="14.21875" style="1" customWidth="1"/>
    <col min="7941" max="7943" width="13.21875" style="1" customWidth="1"/>
    <col min="7944" max="8192" width="9" style="1"/>
    <col min="8193" max="8193" width="2.6640625" style="1" customWidth="1"/>
    <col min="8194" max="8194" width="12.77734375" style="1" customWidth="1"/>
    <col min="8195" max="8195" width="15.21875" style="1" customWidth="1"/>
    <col min="8196" max="8196" width="14.21875" style="1" customWidth="1"/>
    <col min="8197" max="8199" width="13.21875" style="1" customWidth="1"/>
    <col min="8200" max="8448" width="9" style="1"/>
    <col min="8449" max="8449" width="2.6640625" style="1" customWidth="1"/>
    <col min="8450" max="8450" width="12.77734375" style="1" customWidth="1"/>
    <col min="8451" max="8451" width="15.21875" style="1" customWidth="1"/>
    <col min="8452" max="8452" width="14.21875" style="1" customWidth="1"/>
    <col min="8453" max="8455" width="13.21875" style="1" customWidth="1"/>
    <col min="8456" max="8704" width="9" style="1"/>
    <col min="8705" max="8705" width="2.6640625" style="1" customWidth="1"/>
    <col min="8706" max="8706" width="12.77734375" style="1" customWidth="1"/>
    <col min="8707" max="8707" width="15.21875" style="1" customWidth="1"/>
    <col min="8708" max="8708" width="14.21875" style="1" customWidth="1"/>
    <col min="8709" max="8711" width="13.21875" style="1" customWidth="1"/>
    <col min="8712" max="8960" width="9" style="1"/>
    <col min="8961" max="8961" width="2.6640625" style="1" customWidth="1"/>
    <col min="8962" max="8962" width="12.77734375" style="1" customWidth="1"/>
    <col min="8963" max="8963" width="15.21875" style="1" customWidth="1"/>
    <col min="8964" max="8964" width="14.21875" style="1" customWidth="1"/>
    <col min="8965" max="8967" width="13.21875" style="1" customWidth="1"/>
    <col min="8968" max="9216" width="9" style="1"/>
    <col min="9217" max="9217" width="2.6640625" style="1" customWidth="1"/>
    <col min="9218" max="9218" width="12.77734375" style="1" customWidth="1"/>
    <col min="9219" max="9219" width="15.21875" style="1" customWidth="1"/>
    <col min="9220" max="9220" width="14.21875" style="1" customWidth="1"/>
    <col min="9221" max="9223" width="13.21875" style="1" customWidth="1"/>
    <col min="9224" max="9472" width="9" style="1"/>
    <col min="9473" max="9473" width="2.6640625" style="1" customWidth="1"/>
    <col min="9474" max="9474" width="12.77734375" style="1" customWidth="1"/>
    <col min="9475" max="9475" width="15.21875" style="1" customWidth="1"/>
    <col min="9476" max="9476" width="14.21875" style="1" customWidth="1"/>
    <col min="9477" max="9479" width="13.21875" style="1" customWidth="1"/>
    <col min="9480" max="9728" width="9" style="1"/>
    <col min="9729" max="9729" width="2.6640625" style="1" customWidth="1"/>
    <col min="9730" max="9730" width="12.77734375" style="1" customWidth="1"/>
    <col min="9731" max="9731" width="15.21875" style="1" customWidth="1"/>
    <col min="9732" max="9732" width="14.21875" style="1" customWidth="1"/>
    <col min="9733" max="9735" width="13.21875" style="1" customWidth="1"/>
    <col min="9736" max="9984" width="9" style="1"/>
    <col min="9985" max="9985" width="2.6640625" style="1" customWidth="1"/>
    <col min="9986" max="9986" width="12.77734375" style="1" customWidth="1"/>
    <col min="9987" max="9987" width="15.21875" style="1" customWidth="1"/>
    <col min="9988" max="9988" width="14.21875" style="1" customWidth="1"/>
    <col min="9989" max="9991" width="13.21875" style="1" customWidth="1"/>
    <col min="9992" max="10240" width="9" style="1"/>
    <col min="10241" max="10241" width="2.6640625" style="1" customWidth="1"/>
    <col min="10242" max="10242" width="12.77734375" style="1" customWidth="1"/>
    <col min="10243" max="10243" width="15.21875" style="1" customWidth="1"/>
    <col min="10244" max="10244" width="14.21875" style="1" customWidth="1"/>
    <col min="10245" max="10247" width="13.21875" style="1" customWidth="1"/>
    <col min="10248" max="10496" width="9" style="1"/>
    <col min="10497" max="10497" width="2.6640625" style="1" customWidth="1"/>
    <col min="10498" max="10498" width="12.77734375" style="1" customWidth="1"/>
    <col min="10499" max="10499" width="15.21875" style="1" customWidth="1"/>
    <col min="10500" max="10500" width="14.21875" style="1" customWidth="1"/>
    <col min="10501" max="10503" width="13.21875" style="1" customWidth="1"/>
    <col min="10504" max="10752" width="9" style="1"/>
    <col min="10753" max="10753" width="2.6640625" style="1" customWidth="1"/>
    <col min="10754" max="10754" width="12.77734375" style="1" customWidth="1"/>
    <col min="10755" max="10755" width="15.21875" style="1" customWidth="1"/>
    <col min="10756" max="10756" width="14.21875" style="1" customWidth="1"/>
    <col min="10757" max="10759" width="13.21875" style="1" customWidth="1"/>
    <col min="10760" max="11008" width="9" style="1"/>
    <col min="11009" max="11009" width="2.6640625" style="1" customWidth="1"/>
    <col min="11010" max="11010" width="12.77734375" style="1" customWidth="1"/>
    <col min="11011" max="11011" width="15.21875" style="1" customWidth="1"/>
    <col min="11012" max="11012" width="14.21875" style="1" customWidth="1"/>
    <col min="11013" max="11015" width="13.21875" style="1" customWidth="1"/>
    <col min="11016" max="11264" width="9" style="1"/>
    <col min="11265" max="11265" width="2.6640625" style="1" customWidth="1"/>
    <col min="11266" max="11266" width="12.77734375" style="1" customWidth="1"/>
    <col min="11267" max="11267" width="15.21875" style="1" customWidth="1"/>
    <col min="11268" max="11268" width="14.21875" style="1" customWidth="1"/>
    <col min="11269" max="11271" width="13.21875" style="1" customWidth="1"/>
    <col min="11272" max="11520" width="9" style="1"/>
    <col min="11521" max="11521" width="2.6640625" style="1" customWidth="1"/>
    <col min="11522" max="11522" width="12.77734375" style="1" customWidth="1"/>
    <col min="11523" max="11523" width="15.21875" style="1" customWidth="1"/>
    <col min="11524" max="11524" width="14.21875" style="1" customWidth="1"/>
    <col min="11525" max="11527" width="13.21875" style="1" customWidth="1"/>
    <col min="11528" max="11776" width="9" style="1"/>
    <col min="11777" max="11777" width="2.6640625" style="1" customWidth="1"/>
    <col min="11778" max="11778" width="12.77734375" style="1" customWidth="1"/>
    <col min="11779" max="11779" width="15.21875" style="1" customWidth="1"/>
    <col min="11780" max="11780" width="14.21875" style="1" customWidth="1"/>
    <col min="11781" max="11783" width="13.21875" style="1" customWidth="1"/>
    <col min="11784" max="12032" width="9" style="1"/>
    <col min="12033" max="12033" width="2.6640625" style="1" customWidth="1"/>
    <col min="12034" max="12034" width="12.77734375" style="1" customWidth="1"/>
    <col min="12035" max="12035" width="15.21875" style="1" customWidth="1"/>
    <col min="12036" max="12036" width="14.21875" style="1" customWidth="1"/>
    <col min="12037" max="12039" width="13.21875" style="1" customWidth="1"/>
    <col min="12040" max="12288" width="9" style="1"/>
    <col min="12289" max="12289" width="2.6640625" style="1" customWidth="1"/>
    <col min="12290" max="12290" width="12.77734375" style="1" customWidth="1"/>
    <col min="12291" max="12291" width="15.21875" style="1" customWidth="1"/>
    <col min="12292" max="12292" width="14.21875" style="1" customWidth="1"/>
    <col min="12293" max="12295" width="13.21875" style="1" customWidth="1"/>
    <col min="12296" max="12544" width="9" style="1"/>
    <col min="12545" max="12545" width="2.6640625" style="1" customWidth="1"/>
    <col min="12546" max="12546" width="12.77734375" style="1" customWidth="1"/>
    <col min="12547" max="12547" width="15.21875" style="1" customWidth="1"/>
    <col min="12548" max="12548" width="14.21875" style="1" customWidth="1"/>
    <col min="12549" max="12551" width="13.21875" style="1" customWidth="1"/>
    <col min="12552" max="12800" width="9" style="1"/>
    <col min="12801" max="12801" width="2.6640625" style="1" customWidth="1"/>
    <col min="12802" max="12802" width="12.77734375" style="1" customWidth="1"/>
    <col min="12803" max="12803" width="15.21875" style="1" customWidth="1"/>
    <col min="12804" max="12804" width="14.21875" style="1" customWidth="1"/>
    <col min="12805" max="12807" width="13.21875" style="1" customWidth="1"/>
    <col min="12808" max="13056" width="9" style="1"/>
    <col min="13057" max="13057" width="2.6640625" style="1" customWidth="1"/>
    <col min="13058" max="13058" width="12.77734375" style="1" customWidth="1"/>
    <col min="13059" max="13059" width="15.21875" style="1" customWidth="1"/>
    <col min="13060" max="13060" width="14.21875" style="1" customWidth="1"/>
    <col min="13061" max="13063" width="13.21875" style="1" customWidth="1"/>
    <col min="13064" max="13312" width="9" style="1"/>
    <col min="13313" max="13313" width="2.6640625" style="1" customWidth="1"/>
    <col min="13314" max="13314" width="12.77734375" style="1" customWidth="1"/>
    <col min="13315" max="13315" width="15.21875" style="1" customWidth="1"/>
    <col min="13316" max="13316" width="14.21875" style="1" customWidth="1"/>
    <col min="13317" max="13319" width="13.21875" style="1" customWidth="1"/>
    <col min="13320" max="13568" width="9" style="1"/>
    <col min="13569" max="13569" width="2.6640625" style="1" customWidth="1"/>
    <col min="13570" max="13570" width="12.77734375" style="1" customWidth="1"/>
    <col min="13571" max="13571" width="15.21875" style="1" customWidth="1"/>
    <col min="13572" max="13572" width="14.21875" style="1" customWidth="1"/>
    <col min="13573" max="13575" width="13.21875" style="1" customWidth="1"/>
    <col min="13576" max="13824" width="9" style="1"/>
    <col min="13825" max="13825" width="2.6640625" style="1" customWidth="1"/>
    <col min="13826" max="13826" width="12.77734375" style="1" customWidth="1"/>
    <col min="13827" max="13827" width="15.21875" style="1" customWidth="1"/>
    <col min="13828" max="13828" width="14.21875" style="1" customWidth="1"/>
    <col min="13829" max="13831" width="13.21875" style="1" customWidth="1"/>
    <col min="13832" max="14080" width="9" style="1"/>
    <col min="14081" max="14081" width="2.6640625" style="1" customWidth="1"/>
    <col min="14082" max="14082" width="12.77734375" style="1" customWidth="1"/>
    <col min="14083" max="14083" width="15.21875" style="1" customWidth="1"/>
    <col min="14084" max="14084" width="14.21875" style="1" customWidth="1"/>
    <col min="14085" max="14087" width="13.21875" style="1" customWidth="1"/>
    <col min="14088" max="14336" width="9" style="1"/>
    <col min="14337" max="14337" width="2.6640625" style="1" customWidth="1"/>
    <col min="14338" max="14338" width="12.77734375" style="1" customWidth="1"/>
    <col min="14339" max="14339" width="15.21875" style="1" customWidth="1"/>
    <col min="14340" max="14340" width="14.21875" style="1" customWidth="1"/>
    <col min="14341" max="14343" width="13.21875" style="1" customWidth="1"/>
    <col min="14344" max="14592" width="9" style="1"/>
    <col min="14593" max="14593" width="2.6640625" style="1" customWidth="1"/>
    <col min="14594" max="14594" width="12.77734375" style="1" customWidth="1"/>
    <col min="14595" max="14595" width="15.21875" style="1" customWidth="1"/>
    <col min="14596" max="14596" width="14.21875" style="1" customWidth="1"/>
    <col min="14597" max="14599" width="13.21875" style="1" customWidth="1"/>
    <col min="14600" max="14848" width="9" style="1"/>
    <col min="14849" max="14849" width="2.6640625" style="1" customWidth="1"/>
    <col min="14850" max="14850" width="12.77734375" style="1" customWidth="1"/>
    <col min="14851" max="14851" width="15.21875" style="1" customWidth="1"/>
    <col min="14852" max="14852" width="14.21875" style="1" customWidth="1"/>
    <col min="14853" max="14855" width="13.21875" style="1" customWidth="1"/>
    <col min="14856" max="15104" width="9" style="1"/>
    <col min="15105" max="15105" width="2.6640625" style="1" customWidth="1"/>
    <col min="15106" max="15106" width="12.77734375" style="1" customWidth="1"/>
    <col min="15107" max="15107" width="15.21875" style="1" customWidth="1"/>
    <col min="15108" max="15108" width="14.21875" style="1" customWidth="1"/>
    <col min="15109" max="15111" width="13.21875" style="1" customWidth="1"/>
    <col min="15112" max="15360" width="9" style="1"/>
    <col min="15361" max="15361" width="2.6640625" style="1" customWidth="1"/>
    <col min="15362" max="15362" width="12.77734375" style="1" customWidth="1"/>
    <col min="15363" max="15363" width="15.21875" style="1" customWidth="1"/>
    <col min="15364" max="15364" width="14.21875" style="1" customWidth="1"/>
    <col min="15365" max="15367" width="13.21875" style="1" customWidth="1"/>
    <col min="15368" max="15616" width="9" style="1"/>
    <col min="15617" max="15617" width="2.6640625" style="1" customWidth="1"/>
    <col min="15618" max="15618" width="12.77734375" style="1" customWidth="1"/>
    <col min="15619" max="15619" width="15.21875" style="1" customWidth="1"/>
    <col min="15620" max="15620" width="14.21875" style="1" customWidth="1"/>
    <col min="15621" max="15623" width="13.21875" style="1" customWidth="1"/>
    <col min="15624" max="15872" width="9" style="1"/>
    <col min="15873" max="15873" width="2.6640625" style="1" customWidth="1"/>
    <col min="15874" max="15874" width="12.77734375" style="1" customWidth="1"/>
    <col min="15875" max="15875" width="15.21875" style="1" customWidth="1"/>
    <col min="15876" max="15876" width="14.21875" style="1" customWidth="1"/>
    <col min="15877" max="15879" width="13.21875" style="1" customWidth="1"/>
    <col min="15880" max="16128" width="9" style="1"/>
    <col min="16129" max="16129" width="2.6640625" style="1" customWidth="1"/>
    <col min="16130" max="16130" width="12.77734375" style="1" customWidth="1"/>
    <col min="16131" max="16131" width="15.21875" style="1" customWidth="1"/>
    <col min="16132" max="16132" width="14.21875" style="1" customWidth="1"/>
    <col min="16133" max="16135" width="13.21875" style="1" customWidth="1"/>
    <col min="16136" max="16384" width="9" style="1"/>
  </cols>
  <sheetData>
    <row r="1" spans="1:4" ht="14.25" customHeight="1">
      <c r="B1" s="6" t="s">
        <v>342</v>
      </c>
    </row>
    <row r="3" spans="1:4">
      <c r="A3" s="1" t="s">
        <v>257</v>
      </c>
      <c r="B3" s="411" t="s">
        <v>343</v>
      </c>
      <c r="C3" s="412" t="s">
        <v>344</v>
      </c>
      <c r="D3" s="413" t="s">
        <v>345</v>
      </c>
    </row>
    <row r="4" spans="1:4">
      <c r="B4" s="414"/>
      <c r="C4" s="415"/>
      <c r="D4" s="416"/>
    </row>
    <row r="5" spans="1:4" ht="12" customHeight="1">
      <c r="B5" s="41"/>
      <c r="C5" s="2" t="s">
        <v>66</v>
      </c>
      <c r="D5" s="350" t="s">
        <v>66</v>
      </c>
    </row>
    <row r="6" spans="1:4" ht="12" customHeight="1">
      <c r="B6" s="8" t="s">
        <v>346</v>
      </c>
      <c r="C6" s="350">
        <v>79</v>
      </c>
      <c r="D6" s="350">
        <v>29</v>
      </c>
    </row>
    <row r="7" spans="1:4" ht="12" customHeight="1">
      <c r="B7" s="8" t="s">
        <v>188</v>
      </c>
      <c r="C7" s="350">
        <v>89</v>
      </c>
      <c r="D7" s="350">
        <v>30</v>
      </c>
    </row>
    <row r="8" spans="1:4" ht="12" customHeight="1">
      <c r="B8" s="8" t="s">
        <v>189</v>
      </c>
      <c r="C8" s="350">
        <v>91</v>
      </c>
      <c r="D8" s="350">
        <v>27</v>
      </c>
    </row>
    <row r="9" spans="1:4" ht="12" customHeight="1">
      <c r="B9" s="8" t="s">
        <v>67</v>
      </c>
      <c r="C9" s="350">
        <v>88</v>
      </c>
      <c r="D9" s="350">
        <v>18</v>
      </c>
    </row>
    <row r="10" spans="1:4" s="16" customFormat="1" ht="12" customHeight="1">
      <c r="B10" s="8" t="s">
        <v>52</v>
      </c>
      <c r="C10" s="417">
        <v>100</v>
      </c>
      <c r="D10" s="417">
        <v>13</v>
      </c>
    </row>
    <row r="11" spans="1:4" ht="12" customHeight="1">
      <c r="B11" s="5"/>
    </row>
    <row r="12" spans="1:4" ht="12" customHeight="1">
      <c r="B12" s="5" t="s">
        <v>299</v>
      </c>
    </row>
    <row r="13" spans="1:4" ht="12" customHeight="1">
      <c r="B13" s="5"/>
      <c r="C13" s="5"/>
      <c r="D13" s="5"/>
    </row>
    <row r="14" spans="1:4" ht="12" customHeight="1">
      <c r="B14" s="5"/>
    </row>
  </sheetData>
  <mergeCells count="3">
    <mergeCell ref="B3:B4"/>
    <mergeCell ref="C3:C4"/>
    <mergeCell ref="D3:D4"/>
  </mergeCells>
  <phoneticPr fontId="1"/>
  <pageMargins left="0.98425196850393704" right="0.78740157480314965" top="0.98425196850393704" bottom="0.98425196850393704" header="0.51181102362204722" footer="0.51181102362204722"/>
  <pageSetup paperSize="9" orientation="portrait" r:id="rId1"/>
  <headerFooter alignWithMargins="0">
    <oddHeader>&amp;L&amp;F</oddHeader>
  </headerFooter>
  <rowBreaks count="1" manualBreakCount="1">
    <brk id="12"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481D1-587A-493A-B091-A6A2952BADDD}">
  <dimension ref="A1:Z84"/>
  <sheetViews>
    <sheetView zoomScaleNormal="100" zoomScaleSheetLayoutView="100" workbookViewId="0">
      <selection activeCell="J8" sqref="J8"/>
    </sheetView>
  </sheetViews>
  <sheetFormatPr defaultColWidth="9" defaultRowHeight="12" customHeight="1"/>
  <cols>
    <col min="1" max="1" width="2.6640625" style="418" customWidth="1"/>
    <col min="2" max="2" width="2.44140625" style="420" customWidth="1"/>
    <col min="3" max="3" width="33.6640625" style="420" bestFit="1" customWidth="1"/>
    <col min="4" max="4" width="8.44140625" style="420" bestFit="1" customWidth="1"/>
    <col min="5" max="5" width="9.44140625" style="420" customWidth="1"/>
    <col min="6" max="7" width="15.6640625" style="420" customWidth="1"/>
    <col min="8" max="8" width="8.44140625" style="420" bestFit="1" customWidth="1"/>
    <col min="9" max="9" width="13.6640625" style="421" customWidth="1"/>
    <col min="10" max="10" width="7.44140625" style="420" bestFit="1" customWidth="1"/>
    <col min="11" max="11" width="13.6640625" style="418" customWidth="1"/>
    <col min="12" max="12" width="7.44140625" style="420" bestFit="1" customWidth="1"/>
    <col min="13" max="13" width="13.6640625" style="420" customWidth="1"/>
    <col min="14" max="14" width="5" style="420" bestFit="1" customWidth="1"/>
    <col min="15" max="15" width="13.6640625" style="420" customWidth="1"/>
    <col min="16" max="16" width="5" style="420" bestFit="1" customWidth="1"/>
    <col min="17" max="17" width="13.6640625" style="420" customWidth="1"/>
    <col min="18" max="18" width="5" style="420" bestFit="1" customWidth="1"/>
    <col min="19" max="19" width="13.6640625" style="420" customWidth="1"/>
    <col min="20" max="20" width="5" style="420" bestFit="1" customWidth="1"/>
    <col min="21" max="21" width="13.6640625" style="420" customWidth="1"/>
    <col min="22" max="22" width="7.44140625" style="420" bestFit="1" customWidth="1"/>
    <col min="23" max="23" width="13.6640625" style="420" customWidth="1"/>
    <col min="24" max="24" width="2.44140625" style="420" customWidth="1"/>
    <col min="25" max="25" width="31.109375" style="420" customWidth="1"/>
    <col min="26" max="26" width="11.88671875" style="420" bestFit="1" customWidth="1"/>
    <col min="27" max="256" width="9" style="420"/>
    <col min="257" max="257" width="2.6640625" style="420" customWidth="1"/>
    <col min="258" max="258" width="2.44140625" style="420" customWidth="1"/>
    <col min="259" max="259" width="33.6640625" style="420" bestFit="1" customWidth="1"/>
    <col min="260" max="261" width="8.44140625" style="420" bestFit="1" customWidth="1"/>
    <col min="262" max="263" width="15.6640625" style="420" customWidth="1"/>
    <col min="264" max="264" width="8.44140625" style="420" bestFit="1" customWidth="1"/>
    <col min="265" max="265" width="13.6640625" style="420" customWidth="1"/>
    <col min="266" max="266" width="7.44140625" style="420" bestFit="1" customWidth="1"/>
    <col min="267" max="267" width="13.6640625" style="420" customWidth="1"/>
    <col min="268" max="268" width="7.44140625" style="420" bestFit="1" customWidth="1"/>
    <col min="269" max="269" width="13.6640625" style="420" customWidth="1"/>
    <col min="270" max="270" width="5" style="420" bestFit="1" customWidth="1"/>
    <col min="271" max="271" width="13.6640625" style="420" customWidth="1"/>
    <col min="272" max="272" width="5" style="420" bestFit="1" customWidth="1"/>
    <col min="273" max="273" width="13.6640625" style="420" customWidth="1"/>
    <col min="274" max="274" width="5" style="420" bestFit="1" customWidth="1"/>
    <col min="275" max="275" width="13.6640625" style="420" customWidth="1"/>
    <col min="276" max="276" width="5" style="420" bestFit="1" customWidth="1"/>
    <col min="277" max="277" width="13.6640625" style="420" customWidth="1"/>
    <col min="278" max="278" width="7.44140625" style="420" bestFit="1" customWidth="1"/>
    <col min="279" max="279" width="13.6640625" style="420" customWidth="1"/>
    <col min="280" max="280" width="2.44140625" style="420" customWidth="1"/>
    <col min="281" max="281" width="31.109375" style="420" customWidth="1"/>
    <col min="282" max="282" width="11.88671875" style="420" bestFit="1" customWidth="1"/>
    <col min="283" max="512" width="9" style="420"/>
    <col min="513" max="513" width="2.6640625" style="420" customWidth="1"/>
    <col min="514" max="514" width="2.44140625" style="420" customWidth="1"/>
    <col min="515" max="515" width="33.6640625" style="420" bestFit="1" customWidth="1"/>
    <col min="516" max="517" width="8.44140625" style="420" bestFit="1" customWidth="1"/>
    <col min="518" max="519" width="15.6640625" style="420" customWidth="1"/>
    <col min="520" max="520" width="8.44140625" style="420" bestFit="1" customWidth="1"/>
    <col min="521" max="521" width="13.6640625" style="420" customWidth="1"/>
    <col min="522" max="522" width="7.44140625" style="420" bestFit="1" customWidth="1"/>
    <col min="523" max="523" width="13.6640625" style="420" customWidth="1"/>
    <col min="524" max="524" width="7.44140625" style="420" bestFit="1" customWidth="1"/>
    <col min="525" max="525" width="13.6640625" style="420" customWidth="1"/>
    <col min="526" max="526" width="5" style="420" bestFit="1" customWidth="1"/>
    <col min="527" max="527" width="13.6640625" style="420" customWidth="1"/>
    <col min="528" max="528" width="5" style="420" bestFit="1" customWidth="1"/>
    <col min="529" max="529" width="13.6640625" style="420" customWidth="1"/>
    <col min="530" max="530" width="5" style="420" bestFit="1" customWidth="1"/>
    <col min="531" max="531" width="13.6640625" style="420" customWidth="1"/>
    <col min="532" max="532" width="5" style="420" bestFit="1" customWidth="1"/>
    <col min="533" max="533" width="13.6640625" style="420" customWidth="1"/>
    <col min="534" max="534" width="7.44140625" style="420" bestFit="1" customWidth="1"/>
    <col min="535" max="535" width="13.6640625" style="420" customWidth="1"/>
    <col min="536" max="536" width="2.44140625" style="420" customWidth="1"/>
    <col min="537" max="537" width="31.109375" style="420" customWidth="1"/>
    <col min="538" max="538" width="11.88671875" style="420" bestFit="1" customWidth="1"/>
    <col min="539" max="768" width="9" style="420"/>
    <col min="769" max="769" width="2.6640625" style="420" customWidth="1"/>
    <col min="770" max="770" width="2.44140625" style="420" customWidth="1"/>
    <col min="771" max="771" width="33.6640625" style="420" bestFit="1" customWidth="1"/>
    <col min="772" max="773" width="8.44140625" style="420" bestFit="1" customWidth="1"/>
    <col min="774" max="775" width="15.6640625" style="420" customWidth="1"/>
    <col min="776" max="776" width="8.44140625" style="420" bestFit="1" customWidth="1"/>
    <col min="777" max="777" width="13.6640625" style="420" customWidth="1"/>
    <col min="778" max="778" width="7.44140625" style="420" bestFit="1" customWidth="1"/>
    <col min="779" max="779" width="13.6640625" style="420" customWidth="1"/>
    <col min="780" max="780" width="7.44140625" style="420" bestFit="1" customWidth="1"/>
    <col min="781" max="781" width="13.6640625" style="420" customWidth="1"/>
    <col min="782" max="782" width="5" style="420" bestFit="1" customWidth="1"/>
    <col min="783" max="783" width="13.6640625" style="420" customWidth="1"/>
    <col min="784" max="784" width="5" style="420" bestFit="1" customWidth="1"/>
    <col min="785" max="785" width="13.6640625" style="420" customWidth="1"/>
    <col min="786" max="786" width="5" style="420" bestFit="1" customWidth="1"/>
    <col min="787" max="787" width="13.6640625" style="420" customWidth="1"/>
    <col min="788" max="788" width="5" style="420" bestFit="1" customWidth="1"/>
    <col min="789" max="789" width="13.6640625" style="420" customWidth="1"/>
    <col min="790" max="790" width="7.44140625" style="420" bestFit="1" customWidth="1"/>
    <col min="791" max="791" width="13.6640625" style="420" customWidth="1"/>
    <col min="792" max="792" width="2.44140625" style="420" customWidth="1"/>
    <col min="793" max="793" width="31.109375" style="420" customWidth="1"/>
    <col min="794" max="794" width="11.88671875" style="420" bestFit="1" customWidth="1"/>
    <col min="795" max="1024" width="9" style="420"/>
    <col min="1025" max="1025" width="2.6640625" style="420" customWidth="1"/>
    <col min="1026" max="1026" width="2.44140625" style="420" customWidth="1"/>
    <col min="1027" max="1027" width="33.6640625" style="420" bestFit="1" customWidth="1"/>
    <col min="1028" max="1029" width="8.44140625" style="420" bestFit="1" customWidth="1"/>
    <col min="1030" max="1031" width="15.6640625" style="420" customWidth="1"/>
    <col min="1032" max="1032" width="8.44140625" style="420" bestFit="1" customWidth="1"/>
    <col min="1033" max="1033" width="13.6640625" style="420" customWidth="1"/>
    <col min="1034" max="1034" width="7.44140625" style="420" bestFit="1" customWidth="1"/>
    <col min="1035" max="1035" width="13.6640625" style="420" customWidth="1"/>
    <col min="1036" max="1036" width="7.44140625" style="420" bestFit="1" customWidth="1"/>
    <col min="1037" max="1037" width="13.6640625" style="420" customWidth="1"/>
    <col min="1038" max="1038" width="5" style="420" bestFit="1" customWidth="1"/>
    <col min="1039" max="1039" width="13.6640625" style="420" customWidth="1"/>
    <col min="1040" max="1040" width="5" style="420" bestFit="1" customWidth="1"/>
    <col min="1041" max="1041" width="13.6640625" style="420" customWidth="1"/>
    <col min="1042" max="1042" width="5" style="420" bestFit="1" customWidth="1"/>
    <col min="1043" max="1043" width="13.6640625" style="420" customWidth="1"/>
    <col min="1044" max="1044" width="5" style="420" bestFit="1" customWidth="1"/>
    <col min="1045" max="1045" width="13.6640625" style="420" customWidth="1"/>
    <col min="1046" max="1046" width="7.44140625" style="420" bestFit="1" customWidth="1"/>
    <col min="1047" max="1047" width="13.6640625" style="420" customWidth="1"/>
    <col min="1048" max="1048" width="2.44140625" style="420" customWidth="1"/>
    <col min="1049" max="1049" width="31.109375" style="420" customWidth="1"/>
    <col min="1050" max="1050" width="11.88671875" style="420" bestFit="1" customWidth="1"/>
    <col min="1051" max="1280" width="9" style="420"/>
    <col min="1281" max="1281" width="2.6640625" style="420" customWidth="1"/>
    <col min="1282" max="1282" width="2.44140625" style="420" customWidth="1"/>
    <col min="1283" max="1283" width="33.6640625" style="420" bestFit="1" customWidth="1"/>
    <col min="1284" max="1285" width="8.44140625" style="420" bestFit="1" customWidth="1"/>
    <col min="1286" max="1287" width="15.6640625" style="420" customWidth="1"/>
    <col min="1288" max="1288" width="8.44140625" style="420" bestFit="1" customWidth="1"/>
    <col min="1289" max="1289" width="13.6640625" style="420" customWidth="1"/>
    <col min="1290" max="1290" width="7.44140625" style="420" bestFit="1" customWidth="1"/>
    <col min="1291" max="1291" width="13.6640625" style="420" customWidth="1"/>
    <col min="1292" max="1292" width="7.44140625" style="420" bestFit="1" customWidth="1"/>
    <col min="1293" max="1293" width="13.6640625" style="420" customWidth="1"/>
    <col min="1294" max="1294" width="5" style="420" bestFit="1" customWidth="1"/>
    <col min="1295" max="1295" width="13.6640625" style="420" customWidth="1"/>
    <col min="1296" max="1296" width="5" style="420" bestFit="1" customWidth="1"/>
    <col min="1297" max="1297" width="13.6640625" style="420" customWidth="1"/>
    <col min="1298" max="1298" width="5" style="420" bestFit="1" customWidth="1"/>
    <col min="1299" max="1299" width="13.6640625" style="420" customWidth="1"/>
    <col min="1300" max="1300" width="5" style="420" bestFit="1" customWidth="1"/>
    <col min="1301" max="1301" width="13.6640625" style="420" customWidth="1"/>
    <col min="1302" max="1302" width="7.44140625" style="420" bestFit="1" customWidth="1"/>
    <col min="1303" max="1303" width="13.6640625" style="420" customWidth="1"/>
    <col min="1304" max="1304" width="2.44140625" style="420" customWidth="1"/>
    <col min="1305" max="1305" width="31.109375" style="420" customWidth="1"/>
    <col min="1306" max="1306" width="11.88671875" style="420" bestFit="1" customWidth="1"/>
    <col min="1307" max="1536" width="9" style="420"/>
    <col min="1537" max="1537" width="2.6640625" style="420" customWidth="1"/>
    <col min="1538" max="1538" width="2.44140625" style="420" customWidth="1"/>
    <col min="1539" max="1539" width="33.6640625" style="420" bestFit="1" customWidth="1"/>
    <col min="1540" max="1541" width="8.44140625" style="420" bestFit="1" customWidth="1"/>
    <col min="1542" max="1543" width="15.6640625" style="420" customWidth="1"/>
    <col min="1544" max="1544" width="8.44140625" style="420" bestFit="1" customWidth="1"/>
    <col min="1545" max="1545" width="13.6640625" style="420" customWidth="1"/>
    <col min="1546" max="1546" width="7.44140625" style="420" bestFit="1" customWidth="1"/>
    <col min="1547" max="1547" width="13.6640625" style="420" customWidth="1"/>
    <col min="1548" max="1548" width="7.44140625" style="420" bestFit="1" customWidth="1"/>
    <col min="1549" max="1549" width="13.6640625" style="420" customWidth="1"/>
    <col min="1550" max="1550" width="5" style="420" bestFit="1" customWidth="1"/>
    <col min="1551" max="1551" width="13.6640625" style="420" customWidth="1"/>
    <col min="1552" max="1552" width="5" style="420" bestFit="1" customWidth="1"/>
    <col min="1553" max="1553" width="13.6640625" style="420" customWidth="1"/>
    <col min="1554" max="1554" width="5" style="420" bestFit="1" customWidth="1"/>
    <col min="1555" max="1555" width="13.6640625" style="420" customWidth="1"/>
    <col min="1556" max="1556" width="5" style="420" bestFit="1" customWidth="1"/>
    <col min="1557" max="1557" width="13.6640625" style="420" customWidth="1"/>
    <col min="1558" max="1558" width="7.44140625" style="420" bestFit="1" customWidth="1"/>
    <col min="1559" max="1559" width="13.6640625" style="420" customWidth="1"/>
    <col min="1560" max="1560" width="2.44140625" style="420" customWidth="1"/>
    <col min="1561" max="1561" width="31.109375" style="420" customWidth="1"/>
    <col min="1562" max="1562" width="11.88671875" style="420" bestFit="1" customWidth="1"/>
    <col min="1563" max="1792" width="9" style="420"/>
    <col min="1793" max="1793" width="2.6640625" style="420" customWidth="1"/>
    <col min="1794" max="1794" width="2.44140625" style="420" customWidth="1"/>
    <col min="1795" max="1795" width="33.6640625" style="420" bestFit="1" customWidth="1"/>
    <col min="1796" max="1797" width="8.44140625" style="420" bestFit="1" customWidth="1"/>
    <col min="1798" max="1799" width="15.6640625" style="420" customWidth="1"/>
    <col min="1800" max="1800" width="8.44140625" style="420" bestFit="1" customWidth="1"/>
    <col min="1801" max="1801" width="13.6640625" style="420" customWidth="1"/>
    <col min="1802" max="1802" width="7.44140625" style="420" bestFit="1" customWidth="1"/>
    <col min="1803" max="1803" width="13.6640625" style="420" customWidth="1"/>
    <col min="1804" max="1804" width="7.44140625" style="420" bestFit="1" customWidth="1"/>
    <col min="1805" max="1805" width="13.6640625" style="420" customWidth="1"/>
    <col min="1806" max="1806" width="5" style="420" bestFit="1" customWidth="1"/>
    <col min="1807" max="1807" width="13.6640625" style="420" customWidth="1"/>
    <col min="1808" max="1808" width="5" style="420" bestFit="1" customWidth="1"/>
    <col min="1809" max="1809" width="13.6640625" style="420" customWidth="1"/>
    <col min="1810" max="1810" width="5" style="420" bestFit="1" customWidth="1"/>
    <col min="1811" max="1811" width="13.6640625" style="420" customWidth="1"/>
    <col min="1812" max="1812" width="5" style="420" bestFit="1" customWidth="1"/>
    <col min="1813" max="1813" width="13.6640625" style="420" customWidth="1"/>
    <col min="1814" max="1814" width="7.44140625" style="420" bestFit="1" customWidth="1"/>
    <col min="1815" max="1815" width="13.6640625" style="420" customWidth="1"/>
    <col min="1816" max="1816" width="2.44140625" style="420" customWidth="1"/>
    <col min="1817" max="1817" width="31.109375" style="420" customWidth="1"/>
    <col min="1818" max="1818" width="11.88671875" style="420" bestFit="1" customWidth="1"/>
    <col min="1819" max="2048" width="9" style="420"/>
    <col min="2049" max="2049" width="2.6640625" style="420" customWidth="1"/>
    <col min="2050" max="2050" width="2.44140625" style="420" customWidth="1"/>
    <col min="2051" max="2051" width="33.6640625" style="420" bestFit="1" customWidth="1"/>
    <col min="2052" max="2053" width="8.44140625" style="420" bestFit="1" customWidth="1"/>
    <col min="2054" max="2055" width="15.6640625" style="420" customWidth="1"/>
    <col min="2056" max="2056" width="8.44140625" style="420" bestFit="1" customWidth="1"/>
    <col min="2057" max="2057" width="13.6640625" style="420" customWidth="1"/>
    <col min="2058" max="2058" width="7.44140625" style="420" bestFit="1" customWidth="1"/>
    <col min="2059" max="2059" width="13.6640625" style="420" customWidth="1"/>
    <col min="2060" max="2060" width="7.44140625" style="420" bestFit="1" customWidth="1"/>
    <col min="2061" max="2061" width="13.6640625" style="420" customWidth="1"/>
    <col min="2062" max="2062" width="5" style="420" bestFit="1" customWidth="1"/>
    <col min="2063" max="2063" width="13.6640625" style="420" customWidth="1"/>
    <col min="2064" max="2064" width="5" style="420" bestFit="1" customWidth="1"/>
    <col min="2065" max="2065" width="13.6640625" style="420" customWidth="1"/>
    <col min="2066" max="2066" width="5" style="420" bestFit="1" customWidth="1"/>
    <col min="2067" max="2067" width="13.6640625" style="420" customWidth="1"/>
    <col min="2068" max="2068" width="5" style="420" bestFit="1" customWidth="1"/>
    <col min="2069" max="2069" width="13.6640625" style="420" customWidth="1"/>
    <col min="2070" max="2070" width="7.44140625" style="420" bestFit="1" customWidth="1"/>
    <col min="2071" max="2071" width="13.6640625" style="420" customWidth="1"/>
    <col min="2072" max="2072" width="2.44140625" style="420" customWidth="1"/>
    <col min="2073" max="2073" width="31.109375" style="420" customWidth="1"/>
    <col min="2074" max="2074" width="11.88671875" style="420" bestFit="1" customWidth="1"/>
    <col min="2075" max="2304" width="9" style="420"/>
    <col min="2305" max="2305" width="2.6640625" style="420" customWidth="1"/>
    <col min="2306" max="2306" width="2.44140625" style="420" customWidth="1"/>
    <col min="2307" max="2307" width="33.6640625" style="420" bestFit="1" customWidth="1"/>
    <col min="2308" max="2309" width="8.44140625" style="420" bestFit="1" customWidth="1"/>
    <col min="2310" max="2311" width="15.6640625" style="420" customWidth="1"/>
    <col min="2312" max="2312" width="8.44140625" style="420" bestFit="1" customWidth="1"/>
    <col min="2313" max="2313" width="13.6640625" style="420" customWidth="1"/>
    <col min="2314" max="2314" width="7.44140625" style="420" bestFit="1" customWidth="1"/>
    <col min="2315" max="2315" width="13.6640625" style="420" customWidth="1"/>
    <col min="2316" max="2316" width="7.44140625" style="420" bestFit="1" customWidth="1"/>
    <col min="2317" max="2317" width="13.6640625" style="420" customWidth="1"/>
    <col min="2318" max="2318" width="5" style="420" bestFit="1" customWidth="1"/>
    <col min="2319" max="2319" width="13.6640625" style="420" customWidth="1"/>
    <col min="2320" max="2320" width="5" style="420" bestFit="1" customWidth="1"/>
    <col min="2321" max="2321" width="13.6640625" style="420" customWidth="1"/>
    <col min="2322" max="2322" width="5" style="420" bestFit="1" customWidth="1"/>
    <col min="2323" max="2323" width="13.6640625" style="420" customWidth="1"/>
    <col min="2324" max="2324" width="5" style="420" bestFit="1" customWidth="1"/>
    <col min="2325" max="2325" width="13.6640625" style="420" customWidth="1"/>
    <col min="2326" max="2326" width="7.44140625" style="420" bestFit="1" customWidth="1"/>
    <col min="2327" max="2327" width="13.6640625" style="420" customWidth="1"/>
    <col min="2328" max="2328" width="2.44140625" style="420" customWidth="1"/>
    <col min="2329" max="2329" width="31.109375" style="420" customWidth="1"/>
    <col min="2330" max="2330" width="11.88671875" style="420" bestFit="1" customWidth="1"/>
    <col min="2331" max="2560" width="9" style="420"/>
    <col min="2561" max="2561" width="2.6640625" style="420" customWidth="1"/>
    <col min="2562" max="2562" width="2.44140625" style="420" customWidth="1"/>
    <col min="2563" max="2563" width="33.6640625" style="420" bestFit="1" customWidth="1"/>
    <col min="2564" max="2565" width="8.44140625" style="420" bestFit="1" customWidth="1"/>
    <col min="2566" max="2567" width="15.6640625" style="420" customWidth="1"/>
    <col min="2568" max="2568" width="8.44140625" style="420" bestFit="1" customWidth="1"/>
    <col min="2569" max="2569" width="13.6640625" style="420" customWidth="1"/>
    <col min="2570" max="2570" width="7.44140625" style="420" bestFit="1" customWidth="1"/>
    <col min="2571" max="2571" width="13.6640625" style="420" customWidth="1"/>
    <col min="2572" max="2572" width="7.44140625" style="420" bestFit="1" customWidth="1"/>
    <col min="2573" max="2573" width="13.6640625" style="420" customWidth="1"/>
    <col min="2574" max="2574" width="5" style="420" bestFit="1" customWidth="1"/>
    <col min="2575" max="2575" width="13.6640625" style="420" customWidth="1"/>
    <col min="2576" max="2576" width="5" style="420" bestFit="1" customWidth="1"/>
    <col min="2577" max="2577" width="13.6640625" style="420" customWidth="1"/>
    <col min="2578" max="2578" width="5" style="420" bestFit="1" customWidth="1"/>
    <col min="2579" max="2579" width="13.6640625" style="420" customWidth="1"/>
    <col min="2580" max="2580" width="5" style="420" bestFit="1" customWidth="1"/>
    <col min="2581" max="2581" width="13.6640625" style="420" customWidth="1"/>
    <col min="2582" max="2582" width="7.44140625" style="420" bestFit="1" customWidth="1"/>
    <col min="2583" max="2583" width="13.6640625" style="420" customWidth="1"/>
    <col min="2584" max="2584" width="2.44140625" style="420" customWidth="1"/>
    <col min="2585" max="2585" width="31.109375" style="420" customWidth="1"/>
    <col min="2586" max="2586" width="11.88671875" style="420" bestFit="1" customWidth="1"/>
    <col min="2587" max="2816" width="9" style="420"/>
    <col min="2817" max="2817" width="2.6640625" style="420" customWidth="1"/>
    <col min="2818" max="2818" width="2.44140625" style="420" customWidth="1"/>
    <col min="2819" max="2819" width="33.6640625" style="420" bestFit="1" customWidth="1"/>
    <col min="2820" max="2821" width="8.44140625" style="420" bestFit="1" customWidth="1"/>
    <col min="2822" max="2823" width="15.6640625" style="420" customWidth="1"/>
    <col min="2824" max="2824" width="8.44140625" style="420" bestFit="1" customWidth="1"/>
    <col min="2825" max="2825" width="13.6640625" style="420" customWidth="1"/>
    <col min="2826" max="2826" width="7.44140625" style="420" bestFit="1" customWidth="1"/>
    <col min="2827" max="2827" width="13.6640625" style="420" customWidth="1"/>
    <col min="2828" max="2828" width="7.44140625" style="420" bestFit="1" customWidth="1"/>
    <col min="2829" max="2829" width="13.6640625" style="420" customWidth="1"/>
    <col min="2830" max="2830" width="5" style="420" bestFit="1" customWidth="1"/>
    <col min="2831" max="2831" width="13.6640625" style="420" customWidth="1"/>
    <col min="2832" max="2832" width="5" style="420" bestFit="1" customWidth="1"/>
    <col min="2833" max="2833" width="13.6640625" style="420" customWidth="1"/>
    <col min="2834" max="2834" width="5" style="420" bestFit="1" customWidth="1"/>
    <col min="2835" max="2835" width="13.6640625" style="420" customWidth="1"/>
    <col min="2836" max="2836" width="5" style="420" bestFit="1" customWidth="1"/>
    <col min="2837" max="2837" width="13.6640625" style="420" customWidth="1"/>
    <col min="2838" max="2838" width="7.44140625" style="420" bestFit="1" customWidth="1"/>
    <col min="2839" max="2839" width="13.6640625" style="420" customWidth="1"/>
    <col min="2840" max="2840" width="2.44140625" style="420" customWidth="1"/>
    <col min="2841" max="2841" width="31.109375" style="420" customWidth="1"/>
    <col min="2842" max="2842" width="11.88671875" style="420" bestFit="1" customWidth="1"/>
    <col min="2843" max="3072" width="9" style="420"/>
    <col min="3073" max="3073" width="2.6640625" style="420" customWidth="1"/>
    <col min="3074" max="3074" width="2.44140625" style="420" customWidth="1"/>
    <col min="3075" max="3075" width="33.6640625" style="420" bestFit="1" customWidth="1"/>
    <col min="3076" max="3077" width="8.44140625" style="420" bestFit="1" customWidth="1"/>
    <col min="3078" max="3079" width="15.6640625" style="420" customWidth="1"/>
    <col min="3080" max="3080" width="8.44140625" style="420" bestFit="1" customWidth="1"/>
    <col min="3081" max="3081" width="13.6640625" style="420" customWidth="1"/>
    <col min="3082" max="3082" width="7.44140625" style="420" bestFit="1" customWidth="1"/>
    <col min="3083" max="3083" width="13.6640625" style="420" customWidth="1"/>
    <col min="3084" max="3084" width="7.44140625" style="420" bestFit="1" customWidth="1"/>
    <col min="3085" max="3085" width="13.6640625" style="420" customWidth="1"/>
    <col min="3086" max="3086" width="5" style="420" bestFit="1" customWidth="1"/>
    <col min="3087" max="3087" width="13.6640625" style="420" customWidth="1"/>
    <col min="3088" max="3088" width="5" style="420" bestFit="1" customWidth="1"/>
    <col min="3089" max="3089" width="13.6640625" style="420" customWidth="1"/>
    <col min="3090" max="3090" width="5" style="420" bestFit="1" customWidth="1"/>
    <col min="3091" max="3091" width="13.6640625" style="420" customWidth="1"/>
    <col min="3092" max="3092" width="5" style="420" bestFit="1" customWidth="1"/>
    <col min="3093" max="3093" width="13.6640625" style="420" customWidth="1"/>
    <col min="3094" max="3094" width="7.44140625" style="420" bestFit="1" customWidth="1"/>
    <col min="3095" max="3095" width="13.6640625" style="420" customWidth="1"/>
    <col min="3096" max="3096" width="2.44140625" style="420" customWidth="1"/>
    <col min="3097" max="3097" width="31.109375" style="420" customWidth="1"/>
    <col min="3098" max="3098" width="11.88671875" style="420" bestFit="1" customWidth="1"/>
    <col min="3099" max="3328" width="9" style="420"/>
    <col min="3329" max="3329" width="2.6640625" style="420" customWidth="1"/>
    <col min="3330" max="3330" width="2.44140625" style="420" customWidth="1"/>
    <col min="3331" max="3331" width="33.6640625" style="420" bestFit="1" customWidth="1"/>
    <col min="3332" max="3333" width="8.44140625" style="420" bestFit="1" customWidth="1"/>
    <col min="3334" max="3335" width="15.6640625" style="420" customWidth="1"/>
    <col min="3336" max="3336" width="8.44140625" style="420" bestFit="1" customWidth="1"/>
    <col min="3337" max="3337" width="13.6640625" style="420" customWidth="1"/>
    <col min="3338" max="3338" width="7.44140625" style="420" bestFit="1" customWidth="1"/>
    <col min="3339" max="3339" width="13.6640625" style="420" customWidth="1"/>
    <col min="3340" max="3340" width="7.44140625" style="420" bestFit="1" customWidth="1"/>
    <col min="3341" max="3341" width="13.6640625" style="420" customWidth="1"/>
    <col min="3342" max="3342" width="5" style="420" bestFit="1" customWidth="1"/>
    <col min="3343" max="3343" width="13.6640625" style="420" customWidth="1"/>
    <col min="3344" max="3344" width="5" style="420" bestFit="1" customWidth="1"/>
    <col min="3345" max="3345" width="13.6640625" style="420" customWidth="1"/>
    <col min="3346" max="3346" width="5" style="420" bestFit="1" customWidth="1"/>
    <col min="3347" max="3347" width="13.6640625" style="420" customWidth="1"/>
    <col min="3348" max="3348" width="5" style="420" bestFit="1" customWidth="1"/>
    <col min="3349" max="3349" width="13.6640625" style="420" customWidth="1"/>
    <col min="3350" max="3350" width="7.44140625" style="420" bestFit="1" customWidth="1"/>
    <col min="3351" max="3351" width="13.6640625" style="420" customWidth="1"/>
    <col min="3352" max="3352" width="2.44140625" style="420" customWidth="1"/>
    <col min="3353" max="3353" width="31.109375" style="420" customWidth="1"/>
    <col min="3354" max="3354" width="11.88671875" style="420" bestFit="1" customWidth="1"/>
    <col min="3355" max="3584" width="9" style="420"/>
    <col min="3585" max="3585" width="2.6640625" style="420" customWidth="1"/>
    <col min="3586" max="3586" width="2.44140625" style="420" customWidth="1"/>
    <col min="3587" max="3587" width="33.6640625" style="420" bestFit="1" customWidth="1"/>
    <col min="3588" max="3589" width="8.44140625" style="420" bestFit="1" customWidth="1"/>
    <col min="3590" max="3591" width="15.6640625" style="420" customWidth="1"/>
    <col min="3592" max="3592" width="8.44140625" style="420" bestFit="1" customWidth="1"/>
    <col min="3593" max="3593" width="13.6640625" style="420" customWidth="1"/>
    <col min="3594" max="3594" width="7.44140625" style="420" bestFit="1" customWidth="1"/>
    <col min="3595" max="3595" width="13.6640625" style="420" customWidth="1"/>
    <col min="3596" max="3596" width="7.44140625" style="420" bestFit="1" customWidth="1"/>
    <col min="3597" max="3597" width="13.6640625" style="420" customWidth="1"/>
    <col min="3598" max="3598" width="5" style="420" bestFit="1" customWidth="1"/>
    <col min="3599" max="3599" width="13.6640625" style="420" customWidth="1"/>
    <col min="3600" max="3600" width="5" style="420" bestFit="1" customWidth="1"/>
    <col min="3601" max="3601" width="13.6640625" style="420" customWidth="1"/>
    <col min="3602" max="3602" width="5" style="420" bestFit="1" customWidth="1"/>
    <col min="3603" max="3603" width="13.6640625" style="420" customWidth="1"/>
    <col min="3604" max="3604" width="5" style="420" bestFit="1" customWidth="1"/>
    <col min="3605" max="3605" width="13.6640625" style="420" customWidth="1"/>
    <col min="3606" max="3606" width="7.44140625" style="420" bestFit="1" customWidth="1"/>
    <col min="3607" max="3607" width="13.6640625" style="420" customWidth="1"/>
    <col min="3608" max="3608" width="2.44140625" style="420" customWidth="1"/>
    <col min="3609" max="3609" width="31.109375" style="420" customWidth="1"/>
    <col min="3610" max="3610" width="11.88671875" style="420" bestFit="1" customWidth="1"/>
    <col min="3611" max="3840" width="9" style="420"/>
    <col min="3841" max="3841" width="2.6640625" style="420" customWidth="1"/>
    <col min="3842" max="3842" width="2.44140625" style="420" customWidth="1"/>
    <col min="3843" max="3843" width="33.6640625" style="420" bestFit="1" customWidth="1"/>
    <col min="3844" max="3845" width="8.44140625" style="420" bestFit="1" customWidth="1"/>
    <col min="3846" max="3847" width="15.6640625" style="420" customWidth="1"/>
    <col min="3848" max="3848" width="8.44140625" style="420" bestFit="1" customWidth="1"/>
    <col min="3849" max="3849" width="13.6640625" style="420" customWidth="1"/>
    <col min="3850" max="3850" width="7.44140625" style="420" bestFit="1" customWidth="1"/>
    <col min="3851" max="3851" width="13.6640625" style="420" customWidth="1"/>
    <col min="3852" max="3852" width="7.44140625" style="420" bestFit="1" customWidth="1"/>
    <col min="3853" max="3853" width="13.6640625" style="420" customWidth="1"/>
    <col min="3854" max="3854" width="5" style="420" bestFit="1" customWidth="1"/>
    <col min="3855" max="3855" width="13.6640625" style="420" customWidth="1"/>
    <col min="3856" max="3856" width="5" style="420" bestFit="1" customWidth="1"/>
    <col min="3857" max="3857" width="13.6640625" style="420" customWidth="1"/>
    <col min="3858" max="3858" width="5" style="420" bestFit="1" customWidth="1"/>
    <col min="3859" max="3859" width="13.6640625" style="420" customWidth="1"/>
    <col min="3860" max="3860" width="5" style="420" bestFit="1" customWidth="1"/>
    <col min="3861" max="3861" width="13.6640625" style="420" customWidth="1"/>
    <col min="3862" max="3862" width="7.44140625" style="420" bestFit="1" customWidth="1"/>
    <col min="3863" max="3863" width="13.6640625" style="420" customWidth="1"/>
    <col min="3864" max="3864" width="2.44140625" style="420" customWidth="1"/>
    <col min="3865" max="3865" width="31.109375" style="420" customWidth="1"/>
    <col min="3866" max="3866" width="11.88671875" style="420" bestFit="1" customWidth="1"/>
    <col min="3867" max="4096" width="9" style="420"/>
    <col min="4097" max="4097" width="2.6640625" style="420" customWidth="1"/>
    <col min="4098" max="4098" width="2.44140625" style="420" customWidth="1"/>
    <col min="4099" max="4099" width="33.6640625" style="420" bestFit="1" customWidth="1"/>
    <col min="4100" max="4101" width="8.44140625" style="420" bestFit="1" customWidth="1"/>
    <col min="4102" max="4103" width="15.6640625" style="420" customWidth="1"/>
    <col min="4104" max="4104" width="8.44140625" style="420" bestFit="1" customWidth="1"/>
    <col min="4105" max="4105" width="13.6640625" style="420" customWidth="1"/>
    <col min="4106" max="4106" width="7.44140625" style="420" bestFit="1" customWidth="1"/>
    <col min="4107" max="4107" width="13.6640625" style="420" customWidth="1"/>
    <col min="4108" max="4108" width="7.44140625" style="420" bestFit="1" customWidth="1"/>
    <col min="4109" max="4109" width="13.6640625" style="420" customWidth="1"/>
    <col min="4110" max="4110" width="5" style="420" bestFit="1" customWidth="1"/>
    <col min="4111" max="4111" width="13.6640625" style="420" customWidth="1"/>
    <col min="4112" max="4112" width="5" style="420" bestFit="1" customWidth="1"/>
    <col min="4113" max="4113" width="13.6640625" style="420" customWidth="1"/>
    <col min="4114" max="4114" width="5" style="420" bestFit="1" customWidth="1"/>
    <col min="4115" max="4115" width="13.6640625" style="420" customWidth="1"/>
    <col min="4116" max="4116" width="5" style="420" bestFit="1" customWidth="1"/>
    <col min="4117" max="4117" width="13.6640625" style="420" customWidth="1"/>
    <col min="4118" max="4118" width="7.44140625" style="420" bestFit="1" customWidth="1"/>
    <col min="4119" max="4119" width="13.6640625" style="420" customWidth="1"/>
    <col min="4120" max="4120" width="2.44140625" style="420" customWidth="1"/>
    <col min="4121" max="4121" width="31.109375" style="420" customWidth="1"/>
    <col min="4122" max="4122" width="11.88671875" style="420" bestFit="1" customWidth="1"/>
    <col min="4123" max="4352" width="9" style="420"/>
    <col min="4353" max="4353" width="2.6640625" style="420" customWidth="1"/>
    <col min="4354" max="4354" width="2.44140625" style="420" customWidth="1"/>
    <col min="4355" max="4355" width="33.6640625" style="420" bestFit="1" customWidth="1"/>
    <col min="4356" max="4357" width="8.44140625" style="420" bestFit="1" customWidth="1"/>
    <col min="4358" max="4359" width="15.6640625" style="420" customWidth="1"/>
    <col min="4360" max="4360" width="8.44140625" style="420" bestFit="1" customWidth="1"/>
    <col min="4361" max="4361" width="13.6640625" style="420" customWidth="1"/>
    <col min="4362" max="4362" width="7.44140625" style="420" bestFit="1" customWidth="1"/>
    <col min="4363" max="4363" width="13.6640625" style="420" customWidth="1"/>
    <col min="4364" max="4364" width="7.44140625" style="420" bestFit="1" customWidth="1"/>
    <col min="4365" max="4365" width="13.6640625" style="420" customWidth="1"/>
    <col min="4366" max="4366" width="5" style="420" bestFit="1" customWidth="1"/>
    <col min="4367" max="4367" width="13.6640625" style="420" customWidth="1"/>
    <col min="4368" max="4368" width="5" style="420" bestFit="1" customWidth="1"/>
    <col min="4369" max="4369" width="13.6640625" style="420" customWidth="1"/>
    <col min="4370" max="4370" width="5" style="420" bestFit="1" customWidth="1"/>
    <col min="4371" max="4371" width="13.6640625" style="420" customWidth="1"/>
    <col min="4372" max="4372" width="5" style="420" bestFit="1" customWidth="1"/>
    <col min="4373" max="4373" width="13.6640625" style="420" customWidth="1"/>
    <col min="4374" max="4374" width="7.44140625" style="420" bestFit="1" customWidth="1"/>
    <col min="4375" max="4375" width="13.6640625" style="420" customWidth="1"/>
    <col min="4376" max="4376" width="2.44140625" style="420" customWidth="1"/>
    <col min="4377" max="4377" width="31.109375" style="420" customWidth="1"/>
    <col min="4378" max="4378" width="11.88671875" style="420" bestFit="1" customWidth="1"/>
    <col min="4379" max="4608" width="9" style="420"/>
    <col min="4609" max="4609" width="2.6640625" style="420" customWidth="1"/>
    <col min="4610" max="4610" width="2.44140625" style="420" customWidth="1"/>
    <col min="4611" max="4611" width="33.6640625" style="420" bestFit="1" customWidth="1"/>
    <col min="4612" max="4613" width="8.44140625" style="420" bestFit="1" customWidth="1"/>
    <col min="4614" max="4615" width="15.6640625" style="420" customWidth="1"/>
    <col min="4616" max="4616" width="8.44140625" style="420" bestFit="1" customWidth="1"/>
    <col min="4617" max="4617" width="13.6640625" style="420" customWidth="1"/>
    <col min="4618" max="4618" width="7.44140625" style="420" bestFit="1" customWidth="1"/>
    <col min="4619" max="4619" width="13.6640625" style="420" customWidth="1"/>
    <col min="4620" max="4620" width="7.44140625" style="420" bestFit="1" customWidth="1"/>
    <col min="4621" max="4621" width="13.6640625" style="420" customWidth="1"/>
    <col min="4622" max="4622" width="5" style="420" bestFit="1" customWidth="1"/>
    <col min="4623" max="4623" width="13.6640625" style="420" customWidth="1"/>
    <col min="4624" max="4624" width="5" style="420" bestFit="1" customWidth="1"/>
    <col min="4625" max="4625" width="13.6640625" style="420" customWidth="1"/>
    <col min="4626" max="4626" width="5" style="420" bestFit="1" customWidth="1"/>
    <col min="4627" max="4627" width="13.6640625" style="420" customWidth="1"/>
    <col min="4628" max="4628" width="5" style="420" bestFit="1" customWidth="1"/>
    <col min="4629" max="4629" width="13.6640625" style="420" customWidth="1"/>
    <col min="4630" max="4630" width="7.44140625" style="420" bestFit="1" customWidth="1"/>
    <col min="4631" max="4631" width="13.6640625" style="420" customWidth="1"/>
    <col min="4632" max="4632" width="2.44140625" style="420" customWidth="1"/>
    <col min="4633" max="4633" width="31.109375" style="420" customWidth="1"/>
    <col min="4634" max="4634" width="11.88671875" style="420" bestFit="1" customWidth="1"/>
    <col min="4635" max="4864" width="9" style="420"/>
    <col min="4865" max="4865" width="2.6640625" style="420" customWidth="1"/>
    <col min="4866" max="4866" width="2.44140625" style="420" customWidth="1"/>
    <col min="4867" max="4867" width="33.6640625" style="420" bestFit="1" customWidth="1"/>
    <col min="4868" max="4869" width="8.44140625" style="420" bestFit="1" customWidth="1"/>
    <col min="4870" max="4871" width="15.6640625" style="420" customWidth="1"/>
    <col min="4872" max="4872" width="8.44140625" style="420" bestFit="1" customWidth="1"/>
    <col min="4873" max="4873" width="13.6640625" style="420" customWidth="1"/>
    <col min="4874" max="4874" width="7.44140625" style="420" bestFit="1" customWidth="1"/>
    <col min="4875" max="4875" width="13.6640625" style="420" customWidth="1"/>
    <col min="4876" max="4876" width="7.44140625" style="420" bestFit="1" customWidth="1"/>
    <col min="4877" max="4877" width="13.6640625" style="420" customWidth="1"/>
    <col min="4878" max="4878" width="5" style="420" bestFit="1" customWidth="1"/>
    <col min="4879" max="4879" width="13.6640625" style="420" customWidth="1"/>
    <col min="4880" max="4880" width="5" style="420" bestFit="1" customWidth="1"/>
    <col min="4881" max="4881" width="13.6640625" style="420" customWidth="1"/>
    <col min="4882" max="4882" width="5" style="420" bestFit="1" customWidth="1"/>
    <col min="4883" max="4883" width="13.6640625" style="420" customWidth="1"/>
    <col min="4884" max="4884" width="5" style="420" bestFit="1" customWidth="1"/>
    <col min="4885" max="4885" width="13.6640625" style="420" customWidth="1"/>
    <col min="4886" max="4886" width="7.44140625" style="420" bestFit="1" customWidth="1"/>
    <col min="4887" max="4887" width="13.6640625" style="420" customWidth="1"/>
    <col min="4888" max="4888" width="2.44140625" style="420" customWidth="1"/>
    <col min="4889" max="4889" width="31.109375" style="420" customWidth="1"/>
    <col min="4890" max="4890" width="11.88671875" style="420" bestFit="1" customWidth="1"/>
    <col min="4891" max="5120" width="9" style="420"/>
    <col min="5121" max="5121" width="2.6640625" style="420" customWidth="1"/>
    <col min="5122" max="5122" width="2.44140625" style="420" customWidth="1"/>
    <col min="5123" max="5123" width="33.6640625" style="420" bestFit="1" customWidth="1"/>
    <col min="5124" max="5125" width="8.44140625" style="420" bestFit="1" customWidth="1"/>
    <col min="5126" max="5127" width="15.6640625" style="420" customWidth="1"/>
    <col min="5128" max="5128" width="8.44140625" style="420" bestFit="1" customWidth="1"/>
    <col min="5129" max="5129" width="13.6640625" style="420" customWidth="1"/>
    <col min="5130" max="5130" width="7.44140625" style="420" bestFit="1" customWidth="1"/>
    <col min="5131" max="5131" width="13.6640625" style="420" customWidth="1"/>
    <col min="5132" max="5132" width="7.44140625" style="420" bestFit="1" customWidth="1"/>
    <col min="5133" max="5133" width="13.6640625" style="420" customWidth="1"/>
    <col min="5134" max="5134" width="5" style="420" bestFit="1" customWidth="1"/>
    <col min="5135" max="5135" width="13.6640625" style="420" customWidth="1"/>
    <col min="5136" max="5136" width="5" style="420" bestFit="1" customWidth="1"/>
    <col min="5137" max="5137" width="13.6640625" style="420" customWidth="1"/>
    <col min="5138" max="5138" width="5" style="420" bestFit="1" customWidth="1"/>
    <col min="5139" max="5139" width="13.6640625" style="420" customWidth="1"/>
    <col min="5140" max="5140" width="5" style="420" bestFit="1" customWidth="1"/>
    <col min="5141" max="5141" width="13.6640625" style="420" customWidth="1"/>
    <col min="5142" max="5142" width="7.44140625" style="420" bestFit="1" customWidth="1"/>
    <col min="5143" max="5143" width="13.6640625" style="420" customWidth="1"/>
    <col min="5144" max="5144" width="2.44140625" style="420" customWidth="1"/>
    <col min="5145" max="5145" width="31.109375" style="420" customWidth="1"/>
    <col min="5146" max="5146" width="11.88671875" style="420" bestFit="1" customWidth="1"/>
    <col min="5147" max="5376" width="9" style="420"/>
    <col min="5377" max="5377" width="2.6640625" style="420" customWidth="1"/>
    <col min="5378" max="5378" width="2.44140625" style="420" customWidth="1"/>
    <col min="5379" max="5379" width="33.6640625" style="420" bestFit="1" customWidth="1"/>
    <col min="5380" max="5381" width="8.44140625" style="420" bestFit="1" customWidth="1"/>
    <col min="5382" max="5383" width="15.6640625" style="420" customWidth="1"/>
    <col min="5384" max="5384" width="8.44140625" style="420" bestFit="1" customWidth="1"/>
    <col min="5385" max="5385" width="13.6640625" style="420" customWidth="1"/>
    <col min="5386" max="5386" width="7.44140625" style="420" bestFit="1" customWidth="1"/>
    <col min="5387" max="5387" width="13.6640625" style="420" customWidth="1"/>
    <col min="5388" max="5388" width="7.44140625" style="420" bestFit="1" customWidth="1"/>
    <col min="5389" max="5389" width="13.6640625" style="420" customWidth="1"/>
    <col min="5390" max="5390" width="5" style="420" bestFit="1" customWidth="1"/>
    <col min="5391" max="5391" width="13.6640625" style="420" customWidth="1"/>
    <col min="5392" max="5392" width="5" style="420" bestFit="1" customWidth="1"/>
    <col min="5393" max="5393" width="13.6640625" style="420" customWidth="1"/>
    <col min="5394" max="5394" width="5" style="420" bestFit="1" customWidth="1"/>
    <col min="5395" max="5395" width="13.6640625" style="420" customWidth="1"/>
    <col min="5396" max="5396" width="5" style="420" bestFit="1" customWidth="1"/>
    <col min="5397" max="5397" width="13.6640625" style="420" customWidth="1"/>
    <col min="5398" max="5398" width="7.44140625" style="420" bestFit="1" customWidth="1"/>
    <col min="5399" max="5399" width="13.6640625" style="420" customWidth="1"/>
    <col min="5400" max="5400" width="2.44140625" style="420" customWidth="1"/>
    <col min="5401" max="5401" width="31.109375" style="420" customWidth="1"/>
    <col min="5402" max="5402" width="11.88671875" style="420" bestFit="1" customWidth="1"/>
    <col min="5403" max="5632" width="9" style="420"/>
    <col min="5633" max="5633" width="2.6640625" style="420" customWidth="1"/>
    <col min="5634" max="5634" width="2.44140625" style="420" customWidth="1"/>
    <col min="5635" max="5635" width="33.6640625" style="420" bestFit="1" customWidth="1"/>
    <col min="5636" max="5637" width="8.44140625" style="420" bestFit="1" customWidth="1"/>
    <col min="5638" max="5639" width="15.6640625" style="420" customWidth="1"/>
    <col min="5640" max="5640" width="8.44140625" style="420" bestFit="1" customWidth="1"/>
    <col min="5641" max="5641" width="13.6640625" style="420" customWidth="1"/>
    <col min="5642" max="5642" width="7.44140625" style="420" bestFit="1" customWidth="1"/>
    <col min="5643" max="5643" width="13.6640625" style="420" customWidth="1"/>
    <col min="5644" max="5644" width="7.44140625" style="420" bestFit="1" customWidth="1"/>
    <col min="5645" max="5645" width="13.6640625" style="420" customWidth="1"/>
    <col min="5646" max="5646" width="5" style="420" bestFit="1" customWidth="1"/>
    <col min="5647" max="5647" width="13.6640625" style="420" customWidth="1"/>
    <col min="5648" max="5648" width="5" style="420" bestFit="1" customWidth="1"/>
    <col min="5649" max="5649" width="13.6640625" style="420" customWidth="1"/>
    <col min="5650" max="5650" width="5" style="420" bestFit="1" customWidth="1"/>
    <col min="5651" max="5651" width="13.6640625" style="420" customWidth="1"/>
    <col min="5652" max="5652" width="5" style="420" bestFit="1" customWidth="1"/>
    <col min="5653" max="5653" width="13.6640625" style="420" customWidth="1"/>
    <col min="5654" max="5654" width="7.44140625" style="420" bestFit="1" customWidth="1"/>
    <col min="5655" max="5655" width="13.6640625" style="420" customWidth="1"/>
    <col min="5656" max="5656" width="2.44140625" style="420" customWidth="1"/>
    <col min="5657" max="5657" width="31.109375" style="420" customWidth="1"/>
    <col min="5658" max="5658" width="11.88671875" style="420" bestFit="1" customWidth="1"/>
    <col min="5659" max="5888" width="9" style="420"/>
    <col min="5889" max="5889" width="2.6640625" style="420" customWidth="1"/>
    <col min="5890" max="5890" width="2.44140625" style="420" customWidth="1"/>
    <col min="5891" max="5891" width="33.6640625" style="420" bestFit="1" customWidth="1"/>
    <col min="5892" max="5893" width="8.44140625" style="420" bestFit="1" customWidth="1"/>
    <col min="5894" max="5895" width="15.6640625" style="420" customWidth="1"/>
    <col min="5896" max="5896" width="8.44140625" style="420" bestFit="1" customWidth="1"/>
    <col min="5897" max="5897" width="13.6640625" style="420" customWidth="1"/>
    <col min="5898" max="5898" width="7.44140625" style="420" bestFit="1" customWidth="1"/>
    <col min="5899" max="5899" width="13.6640625" style="420" customWidth="1"/>
    <col min="5900" max="5900" width="7.44140625" style="420" bestFit="1" customWidth="1"/>
    <col min="5901" max="5901" width="13.6640625" style="420" customWidth="1"/>
    <col min="5902" max="5902" width="5" style="420" bestFit="1" customWidth="1"/>
    <col min="5903" max="5903" width="13.6640625" style="420" customWidth="1"/>
    <col min="5904" max="5904" width="5" style="420" bestFit="1" customWidth="1"/>
    <col min="5905" max="5905" width="13.6640625" style="420" customWidth="1"/>
    <col min="5906" max="5906" width="5" style="420" bestFit="1" customWidth="1"/>
    <col min="5907" max="5907" width="13.6640625" style="420" customWidth="1"/>
    <col min="5908" max="5908" width="5" style="420" bestFit="1" customWidth="1"/>
    <col min="5909" max="5909" width="13.6640625" style="420" customWidth="1"/>
    <col min="5910" max="5910" width="7.44140625" style="420" bestFit="1" customWidth="1"/>
    <col min="5911" max="5911" width="13.6640625" style="420" customWidth="1"/>
    <col min="5912" max="5912" width="2.44140625" style="420" customWidth="1"/>
    <col min="5913" max="5913" width="31.109375" style="420" customWidth="1"/>
    <col min="5914" max="5914" width="11.88671875" style="420" bestFit="1" customWidth="1"/>
    <col min="5915" max="6144" width="9" style="420"/>
    <col min="6145" max="6145" width="2.6640625" style="420" customWidth="1"/>
    <col min="6146" max="6146" width="2.44140625" style="420" customWidth="1"/>
    <col min="6147" max="6147" width="33.6640625" style="420" bestFit="1" customWidth="1"/>
    <col min="6148" max="6149" width="8.44140625" style="420" bestFit="1" customWidth="1"/>
    <col min="6150" max="6151" width="15.6640625" style="420" customWidth="1"/>
    <col min="6152" max="6152" width="8.44140625" style="420" bestFit="1" customWidth="1"/>
    <col min="6153" max="6153" width="13.6640625" style="420" customWidth="1"/>
    <col min="6154" max="6154" width="7.44140625" style="420" bestFit="1" customWidth="1"/>
    <col min="6155" max="6155" width="13.6640625" style="420" customWidth="1"/>
    <col min="6156" max="6156" width="7.44140625" style="420" bestFit="1" customWidth="1"/>
    <col min="6157" max="6157" width="13.6640625" style="420" customWidth="1"/>
    <col min="6158" max="6158" width="5" style="420" bestFit="1" customWidth="1"/>
    <col min="6159" max="6159" width="13.6640625" style="420" customWidth="1"/>
    <col min="6160" max="6160" width="5" style="420" bestFit="1" customWidth="1"/>
    <col min="6161" max="6161" width="13.6640625" style="420" customWidth="1"/>
    <col min="6162" max="6162" width="5" style="420" bestFit="1" customWidth="1"/>
    <col min="6163" max="6163" width="13.6640625" style="420" customWidth="1"/>
    <col min="6164" max="6164" width="5" style="420" bestFit="1" customWidth="1"/>
    <col min="6165" max="6165" width="13.6640625" style="420" customWidth="1"/>
    <col min="6166" max="6166" width="7.44140625" style="420" bestFit="1" customWidth="1"/>
    <col min="6167" max="6167" width="13.6640625" style="420" customWidth="1"/>
    <col min="6168" max="6168" width="2.44140625" style="420" customWidth="1"/>
    <col min="6169" max="6169" width="31.109375" style="420" customWidth="1"/>
    <col min="6170" max="6170" width="11.88671875" style="420" bestFit="1" customWidth="1"/>
    <col min="6171" max="6400" width="9" style="420"/>
    <col min="6401" max="6401" width="2.6640625" style="420" customWidth="1"/>
    <col min="6402" max="6402" width="2.44140625" style="420" customWidth="1"/>
    <col min="6403" max="6403" width="33.6640625" style="420" bestFit="1" customWidth="1"/>
    <col min="6404" max="6405" width="8.44140625" style="420" bestFit="1" customWidth="1"/>
    <col min="6406" max="6407" width="15.6640625" style="420" customWidth="1"/>
    <col min="6408" max="6408" width="8.44140625" style="420" bestFit="1" customWidth="1"/>
    <col min="6409" max="6409" width="13.6640625" style="420" customWidth="1"/>
    <col min="6410" max="6410" width="7.44140625" style="420" bestFit="1" customWidth="1"/>
    <col min="6411" max="6411" width="13.6640625" style="420" customWidth="1"/>
    <col min="6412" max="6412" width="7.44140625" style="420" bestFit="1" customWidth="1"/>
    <col min="6413" max="6413" width="13.6640625" style="420" customWidth="1"/>
    <col min="6414" max="6414" width="5" style="420" bestFit="1" customWidth="1"/>
    <col min="6415" max="6415" width="13.6640625" style="420" customWidth="1"/>
    <col min="6416" max="6416" width="5" style="420" bestFit="1" customWidth="1"/>
    <col min="6417" max="6417" width="13.6640625" style="420" customWidth="1"/>
    <col min="6418" max="6418" width="5" style="420" bestFit="1" customWidth="1"/>
    <col min="6419" max="6419" width="13.6640625" style="420" customWidth="1"/>
    <col min="6420" max="6420" width="5" style="420" bestFit="1" customWidth="1"/>
    <col min="6421" max="6421" width="13.6640625" style="420" customWidth="1"/>
    <col min="6422" max="6422" width="7.44140625" style="420" bestFit="1" customWidth="1"/>
    <col min="6423" max="6423" width="13.6640625" style="420" customWidth="1"/>
    <col min="6424" max="6424" width="2.44140625" style="420" customWidth="1"/>
    <col min="6425" max="6425" width="31.109375" style="420" customWidth="1"/>
    <col min="6426" max="6426" width="11.88671875" style="420" bestFit="1" customWidth="1"/>
    <col min="6427" max="6656" width="9" style="420"/>
    <col min="6657" max="6657" width="2.6640625" style="420" customWidth="1"/>
    <col min="6658" max="6658" width="2.44140625" style="420" customWidth="1"/>
    <col min="6659" max="6659" width="33.6640625" style="420" bestFit="1" customWidth="1"/>
    <col min="6660" max="6661" width="8.44140625" style="420" bestFit="1" customWidth="1"/>
    <col min="6662" max="6663" width="15.6640625" style="420" customWidth="1"/>
    <col min="6664" max="6664" width="8.44140625" style="420" bestFit="1" customWidth="1"/>
    <col min="6665" max="6665" width="13.6640625" style="420" customWidth="1"/>
    <col min="6666" max="6666" width="7.44140625" style="420" bestFit="1" customWidth="1"/>
    <col min="6667" max="6667" width="13.6640625" style="420" customWidth="1"/>
    <col min="6668" max="6668" width="7.44140625" style="420" bestFit="1" customWidth="1"/>
    <col min="6669" max="6669" width="13.6640625" style="420" customWidth="1"/>
    <col min="6670" max="6670" width="5" style="420" bestFit="1" customWidth="1"/>
    <col min="6671" max="6671" width="13.6640625" style="420" customWidth="1"/>
    <col min="6672" max="6672" width="5" style="420" bestFit="1" customWidth="1"/>
    <col min="6673" max="6673" width="13.6640625" style="420" customWidth="1"/>
    <col min="6674" max="6674" width="5" style="420" bestFit="1" customWidth="1"/>
    <col min="6675" max="6675" width="13.6640625" style="420" customWidth="1"/>
    <col min="6676" max="6676" width="5" style="420" bestFit="1" customWidth="1"/>
    <col min="6677" max="6677" width="13.6640625" style="420" customWidth="1"/>
    <col min="6678" max="6678" width="7.44140625" style="420" bestFit="1" customWidth="1"/>
    <col min="6679" max="6679" width="13.6640625" style="420" customWidth="1"/>
    <col min="6680" max="6680" width="2.44140625" style="420" customWidth="1"/>
    <col min="6681" max="6681" width="31.109375" style="420" customWidth="1"/>
    <col min="6682" max="6682" width="11.88671875" style="420" bestFit="1" customWidth="1"/>
    <col min="6683" max="6912" width="9" style="420"/>
    <col min="6913" max="6913" width="2.6640625" style="420" customWidth="1"/>
    <col min="6914" max="6914" width="2.44140625" style="420" customWidth="1"/>
    <col min="6915" max="6915" width="33.6640625" style="420" bestFit="1" customWidth="1"/>
    <col min="6916" max="6917" width="8.44140625" style="420" bestFit="1" customWidth="1"/>
    <col min="6918" max="6919" width="15.6640625" style="420" customWidth="1"/>
    <col min="6920" max="6920" width="8.44140625" style="420" bestFit="1" customWidth="1"/>
    <col min="6921" max="6921" width="13.6640625" style="420" customWidth="1"/>
    <col min="6922" max="6922" width="7.44140625" style="420" bestFit="1" customWidth="1"/>
    <col min="6923" max="6923" width="13.6640625" style="420" customWidth="1"/>
    <col min="6924" max="6924" width="7.44140625" style="420" bestFit="1" customWidth="1"/>
    <col min="6925" max="6925" width="13.6640625" style="420" customWidth="1"/>
    <col min="6926" max="6926" width="5" style="420" bestFit="1" customWidth="1"/>
    <col min="6927" max="6927" width="13.6640625" style="420" customWidth="1"/>
    <col min="6928" max="6928" width="5" style="420" bestFit="1" customWidth="1"/>
    <col min="6929" max="6929" width="13.6640625" style="420" customWidth="1"/>
    <col min="6930" max="6930" width="5" style="420" bestFit="1" customWidth="1"/>
    <col min="6931" max="6931" width="13.6640625" style="420" customWidth="1"/>
    <col min="6932" max="6932" width="5" style="420" bestFit="1" customWidth="1"/>
    <col min="6933" max="6933" width="13.6640625" style="420" customWidth="1"/>
    <col min="6934" max="6934" width="7.44140625" style="420" bestFit="1" customWidth="1"/>
    <col min="6935" max="6935" width="13.6640625" style="420" customWidth="1"/>
    <col min="6936" max="6936" width="2.44140625" style="420" customWidth="1"/>
    <col min="6937" max="6937" width="31.109375" style="420" customWidth="1"/>
    <col min="6938" max="6938" width="11.88671875" style="420" bestFit="1" customWidth="1"/>
    <col min="6939" max="7168" width="9" style="420"/>
    <col min="7169" max="7169" width="2.6640625" style="420" customWidth="1"/>
    <col min="7170" max="7170" width="2.44140625" style="420" customWidth="1"/>
    <col min="7171" max="7171" width="33.6640625" style="420" bestFit="1" customWidth="1"/>
    <col min="7172" max="7173" width="8.44140625" style="420" bestFit="1" customWidth="1"/>
    <col min="7174" max="7175" width="15.6640625" style="420" customWidth="1"/>
    <col min="7176" max="7176" width="8.44140625" style="420" bestFit="1" customWidth="1"/>
    <col min="7177" max="7177" width="13.6640625" style="420" customWidth="1"/>
    <col min="7178" max="7178" width="7.44140625" style="420" bestFit="1" customWidth="1"/>
    <col min="7179" max="7179" width="13.6640625" style="420" customWidth="1"/>
    <col min="7180" max="7180" width="7.44140625" style="420" bestFit="1" customWidth="1"/>
    <col min="7181" max="7181" width="13.6640625" style="420" customWidth="1"/>
    <col min="7182" max="7182" width="5" style="420" bestFit="1" customWidth="1"/>
    <col min="7183" max="7183" width="13.6640625" style="420" customWidth="1"/>
    <col min="7184" max="7184" width="5" style="420" bestFit="1" customWidth="1"/>
    <col min="7185" max="7185" width="13.6640625" style="420" customWidth="1"/>
    <col min="7186" max="7186" width="5" style="420" bestFit="1" customWidth="1"/>
    <col min="7187" max="7187" width="13.6640625" style="420" customWidth="1"/>
    <col min="7188" max="7188" width="5" style="420" bestFit="1" customWidth="1"/>
    <col min="7189" max="7189" width="13.6640625" style="420" customWidth="1"/>
    <col min="7190" max="7190" width="7.44140625" style="420" bestFit="1" customWidth="1"/>
    <col min="7191" max="7191" width="13.6640625" style="420" customWidth="1"/>
    <col min="7192" max="7192" width="2.44140625" style="420" customWidth="1"/>
    <col min="7193" max="7193" width="31.109375" style="420" customWidth="1"/>
    <col min="7194" max="7194" width="11.88671875" style="420" bestFit="1" customWidth="1"/>
    <col min="7195" max="7424" width="9" style="420"/>
    <col min="7425" max="7425" width="2.6640625" style="420" customWidth="1"/>
    <col min="7426" max="7426" width="2.44140625" style="420" customWidth="1"/>
    <col min="7427" max="7427" width="33.6640625" style="420" bestFit="1" customWidth="1"/>
    <col min="7428" max="7429" width="8.44140625" style="420" bestFit="1" customWidth="1"/>
    <col min="7430" max="7431" width="15.6640625" style="420" customWidth="1"/>
    <col min="7432" max="7432" width="8.44140625" style="420" bestFit="1" customWidth="1"/>
    <col min="7433" max="7433" width="13.6640625" style="420" customWidth="1"/>
    <col min="7434" max="7434" width="7.44140625" style="420" bestFit="1" customWidth="1"/>
    <col min="7435" max="7435" width="13.6640625" style="420" customWidth="1"/>
    <col min="7436" max="7436" width="7.44140625" style="420" bestFit="1" customWidth="1"/>
    <col min="7437" max="7437" width="13.6640625" style="420" customWidth="1"/>
    <col min="7438" max="7438" width="5" style="420" bestFit="1" customWidth="1"/>
    <col min="7439" max="7439" width="13.6640625" style="420" customWidth="1"/>
    <col min="7440" max="7440" width="5" style="420" bestFit="1" customWidth="1"/>
    <col min="7441" max="7441" width="13.6640625" style="420" customWidth="1"/>
    <col min="7442" max="7442" width="5" style="420" bestFit="1" customWidth="1"/>
    <col min="7443" max="7443" width="13.6640625" style="420" customWidth="1"/>
    <col min="7444" max="7444" width="5" style="420" bestFit="1" customWidth="1"/>
    <col min="7445" max="7445" width="13.6640625" style="420" customWidth="1"/>
    <col min="7446" max="7446" width="7.44140625" style="420" bestFit="1" customWidth="1"/>
    <col min="7447" max="7447" width="13.6640625" style="420" customWidth="1"/>
    <col min="7448" max="7448" width="2.44140625" style="420" customWidth="1"/>
    <col min="7449" max="7449" width="31.109375" style="420" customWidth="1"/>
    <col min="7450" max="7450" width="11.88671875" style="420" bestFit="1" customWidth="1"/>
    <col min="7451" max="7680" width="9" style="420"/>
    <col min="7681" max="7681" width="2.6640625" style="420" customWidth="1"/>
    <col min="7682" max="7682" width="2.44140625" style="420" customWidth="1"/>
    <col min="7683" max="7683" width="33.6640625" style="420" bestFit="1" customWidth="1"/>
    <col min="7684" max="7685" width="8.44140625" style="420" bestFit="1" customWidth="1"/>
    <col min="7686" max="7687" width="15.6640625" style="420" customWidth="1"/>
    <col min="7688" max="7688" width="8.44140625" style="420" bestFit="1" customWidth="1"/>
    <col min="7689" max="7689" width="13.6640625" style="420" customWidth="1"/>
    <col min="7690" max="7690" width="7.44140625" style="420" bestFit="1" customWidth="1"/>
    <col min="7691" max="7691" width="13.6640625" style="420" customWidth="1"/>
    <col min="7692" max="7692" width="7.44140625" style="420" bestFit="1" customWidth="1"/>
    <col min="7693" max="7693" width="13.6640625" style="420" customWidth="1"/>
    <col min="7694" max="7694" width="5" style="420" bestFit="1" customWidth="1"/>
    <col min="7695" max="7695" width="13.6640625" style="420" customWidth="1"/>
    <col min="7696" max="7696" width="5" style="420" bestFit="1" customWidth="1"/>
    <col min="7697" max="7697" width="13.6640625" style="420" customWidth="1"/>
    <col min="7698" max="7698" width="5" style="420" bestFit="1" customWidth="1"/>
    <col min="7699" max="7699" width="13.6640625" style="420" customWidth="1"/>
    <col min="7700" max="7700" width="5" style="420" bestFit="1" customWidth="1"/>
    <col min="7701" max="7701" width="13.6640625" style="420" customWidth="1"/>
    <col min="7702" max="7702" width="7.44140625" style="420" bestFit="1" customWidth="1"/>
    <col min="7703" max="7703" width="13.6640625" style="420" customWidth="1"/>
    <col min="7704" max="7704" width="2.44140625" style="420" customWidth="1"/>
    <col min="7705" max="7705" width="31.109375" style="420" customWidth="1"/>
    <col min="7706" max="7706" width="11.88671875" style="420" bestFit="1" customWidth="1"/>
    <col min="7707" max="7936" width="9" style="420"/>
    <col min="7937" max="7937" width="2.6640625" style="420" customWidth="1"/>
    <col min="7938" max="7938" width="2.44140625" style="420" customWidth="1"/>
    <col min="7939" max="7939" width="33.6640625" style="420" bestFit="1" customWidth="1"/>
    <col min="7940" max="7941" width="8.44140625" style="420" bestFit="1" customWidth="1"/>
    <col min="7942" max="7943" width="15.6640625" style="420" customWidth="1"/>
    <col min="7944" max="7944" width="8.44140625" style="420" bestFit="1" customWidth="1"/>
    <col min="7945" max="7945" width="13.6640625" style="420" customWidth="1"/>
    <col min="7946" max="7946" width="7.44140625" style="420" bestFit="1" customWidth="1"/>
    <col min="7947" max="7947" width="13.6640625" style="420" customWidth="1"/>
    <col min="7948" max="7948" width="7.44140625" style="420" bestFit="1" customWidth="1"/>
    <col min="7949" max="7949" width="13.6640625" style="420" customWidth="1"/>
    <col min="7950" max="7950" width="5" style="420" bestFit="1" customWidth="1"/>
    <col min="7951" max="7951" width="13.6640625" style="420" customWidth="1"/>
    <col min="7952" max="7952" width="5" style="420" bestFit="1" customWidth="1"/>
    <col min="7953" max="7953" width="13.6640625" style="420" customWidth="1"/>
    <col min="7954" max="7954" width="5" style="420" bestFit="1" customWidth="1"/>
    <col min="7955" max="7955" width="13.6640625" style="420" customWidth="1"/>
    <col min="7956" max="7956" width="5" style="420" bestFit="1" customWidth="1"/>
    <col min="7957" max="7957" width="13.6640625" style="420" customWidth="1"/>
    <col min="7958" max="7958" width="7.44140625" style="420" bestFit="1" customWidth="1"/>
    <col min="7959" max="7959" width="13.6640625" style="420" customWidth="1"/>
    <col min="7960" max="7960" width="2.44140625" style="420" customWidth="1"/>
    <col min="7961" max="7961" width="31.109375" style="420" customWidth="1"/>
    <col min="7962" max="7962" width="11.88671875" style="420" bestFit="1" customWidth="1"/>
    <col min="7963" max="8192" width="9" style="420"/>
    <col min="8193" max="8193" width="2.6640625" style="420" customWidth="1"/>
    <col min="8194" max="8194" width="2.44140625" style="420" customWidth="1"/>
    <col min="8195" max="8195" width="33.6640625" style="420" bestFit="1" customWidth="1"/>
    <col min="8196" max="8197" width="8.44140625" style="420" bestFit="1" customWidth="1"/>
    <col min="8198" max="8199" width="15.6640625" style="420" customWidth="1"/>
    <col min="8200" max="8200" width="8.44140625" style="420" bestFit="1" customWidth="1"/>
    <col min="8201" max="8201" width="13.6640625" style="420" customWidth="1"/>
    <col min="8202" max="8202" width="7.44140625" style="420" bestFit="1" customWidth="1"/>
    <col min="8203" max="8203" width="13.6640625" style="420" customWidth="1"/>
    <col min="8204" max="8204" width="7.44140625" style="420" bestFit="1" customWidth="1"/>
    <col min="8205" max="8205" width="13.6640625" style="420" customWidth="1"/>
    <col min="8206" max="8206" width="5" style="420" bestFit="1" customWidth="1"/>
    <col min="8207" max="8207" width="13.6640625" style="420" customWidth="1"/>
    <col min="8208" max="8208" width="5" style="420" bestFit="1" customWidth="1"/>
    <col min="8209" max="8209" width="13.6640625" style="420" customWidth="1"/>
    <col min="8210" max="8210" width="5" style="420" bestFit="1" customWidth="1"/>
    <col min="8211" max="8211" width="13.6640625" style="420" customWidth="1"/>
    <col min="8212" max="8212" width="5" style="420" bestFit="1" customWidth="1"/>
    <col min="8213" max="8213" width="13.6640625" style="420" customWidth="1"/>
    <col min="8214" max="8214" width="7.44140625" style="420" bestFit="1" customWidth="1"/>
    <col min="8215" max="8215" width="13.6640625" style="420" customWidth="1"/>
    <col min="8216" max="8216" width="2.44140625" style="420" customWidth="1"/>
    <col min="8217" max="8217" width="31.109375" style="420" customWidth="1"/>
    <col min="8218" max="8218" width="11.88671875" style="420" bestFit="1" customWidth="1"/>
    <col min="8219" max="8448" width="9" style="420"/>
    <col min="8449" max="8449" width="2.6640625" style="420" customWidth="1"/>
    <col min="8450" max="8450" width="2.44140625" style="420" customWidth="1"/>
    <col min="8451" max="8451" width="33.6640625" style="420" bestFit="1" customWidth="1"/>
    <col min="8452" max="8453" width="8.44140625" style="420" bestFit="1" customWidth="1"/>
    <col min="8454" max="8455" width="15.6640625" style="420" customWidth="1"/>
    <col min="8456" max="8456" width="8.44140625" style="420" bestFit="1" customWidth="1"/>
    <col min="8457" max="8457" width="13.6640625" style="420" customWidth="1"/>
    <col min="8458" max="8458" width="7.44140625" style="420" bestFit="1" customWidth="1"/>
    <col min="8459" max="8459" width="13.6640625" style="420" customWidth="1"/>
    <col min="8460" max="8460" width="7.44140625" style="420" bestFit="1" customWidth="1"/>
    <col min="8461" max="8461" width="13.6640625" style="420" customWidth="1"/>
    <col min="8462" max="8462" width="5" style="420" bestFit="1" customWidth="1"/>
    <col min="8463" max="8463" width="13.6640625" style="420" customWidth="1"/>
    <col min="8464" max="8464" width="5" style="420" bestFit="1" customWidth="1"/>
    <col min="8465" max="8465" width="13.6640625" style="420" customWidth="1"/>
    <col min="8466" max="8466" width="5" style="420" bestFit="1" customWidth="1"/>
    <col min="8467" max="8467" width="13.6640625" style="420" customWidth="1"/>
    <col min="8468" max="8468" width="5" style="420" bestFit="1" customWidth="1"/>
    <col min="8469" max="8469" width="13.6640625" style="420" customWidth="1"/>
    <col min="8470" max="8470" width="7.44140625" style="420" bestFit="1" customWidth="1"/>
    <col min="8471" max="8471" width="13.6640625" style="420" customWidth="1"/>
    <col min="8472" max="8472" width="2.44140625" style="420" customWidth="1"/>
    <col min="8473" max="8473" width="31.109375" style="420" customWidth="1"/>
    <col min="8474" max="8474" width="11.88671875" style="420" bestFit="1" customWidth="1"/>
    <col min="8475" max="8704" width="9" style="420"/>
    <col min="8705" max="8705" width="2.6640625" style="420" customWidth="1"/>
    <col min="8706" max="8706" width="2.44140625" style="420" customWidth="1"/>
    <col min="8707" max="8707" width="33.6640625" style="420" bestFit="1" customWidth="1"/>
    <col min="8708" max="8709" width="8.44140625" style="420" bestFit="1" customWidth="1"/>
    <col min="8710" max="8711" width="15.6640625" style="420" customWidth="1"/>
    <col min="8712" max="8712" width="8.44140625" style="420" bestFit="1" customWidth="1"/>
    <col min="8713" max="8713" width="13.6640625" style="420" customWidth="1"/>
    <col min="8714" max="8714" width="7.44140625" style="420" bestFit="1" customWidth="1"/>
    <col min="8715" max="8715" width="13.6640625" style="420" customWidth="1"/>
    <col min="8716" max="8716" width="7.44140625" style="420" bestFit="1" customWidth="1"/>
    <col min="8717" max="8717" width="13.6640625" style="420" customWidth="1"/>
    <col min="8718" max="8718" width="5" style="420" bestFit="1" customWidth="1"/>
    <col min="8719" max="8719" width="13.6640625" style="420" customWidth="1"/>
    <col min="8720" max="8720" width="5" style="420" bestFit="1" customWidth="1"/>
    <col min="8721" max="8721" width="13.6640625" style="420" customWidth="1"/>
    <col min="8722" max="8722" width="5" style="420" bestFit="1" customWidth="1"/>
    <col min="8723" max="8723" width="13.6640625" style="420" customWidth="1"/>
    <col min="8724" max="8724" width="5" style="420" bestFit="1" customWidth="1"/>
    <col min="8725" max="8725" width="13.6640625" style="420" customWidth="1"/>
    <col min="8726" max="8726" width="7.44140625" style="420" bestFit="1" customWidth="1"/>
    <col min="8727" max="8727" width="13.6640625" style="420" customWidth="1"/>
    <col min="8728" max="8728" width="2.44140625" style="420" customWidth="1"/>
    <col min="8729" max="8729" width="31.109375" style="420" customWidth="1"/>
    <col min="8730" max="8730" width="11.88671875" style="420" bestFit="1" customWidth="1"/>
    <col min="8731" max="8960" width="9" style="420"/>
    <col min="8961" max="8961" width="2.6640625" style="420" customWidth="1"/>
    <col min="8962" max="8962" width="2.44140625" style="420" customWidth="1"/>
    <col min="8963" max="8963" width="33.6640625" style="420" bestFit="1" customWidth="1"/>
    <col min="8964" max="8965" width="8.44140625" style="420" bestFit="1" customWidth="1"/>
    <col min="8966" max="8967" width="15.6640625" style="420" customWidth="1"/>
    <col min="8968" max="8968" width="8.44140625" style="420" bestFit="1" customWidth="1"/>
    <col min="8969" max="8969" width="13.6640625" style="420" customWidth="1"/>
    <col min="8970" max="8970" width="7.44140625" style="420" bestFit="1" customWidth="1"/>
    <col min="8971" max="8971" width="13.6640625" style="420" customWidth="1"/>
    <col min="8972" max="8972" width="7.44140625" style="420" bestFit="1" customWidth="1"/>
    <col min="8973" max="8973" width="13.6640625" style="420" customWidth="1"/>
    <col min="8974" max="8974" width="5" style="420" bestFit="1" customWidth="1"/>
    <col min="8975" max="8975" width="13.6640625" style="420" customWidth="1"/>
    <col min="8976" max="8976" width="5" style="420" bestFit="1" customWidth="1"/>
    <col min="8977" max="8977" width="13.6640625" style="420" customWidth="1"/>
    <col min="8978" max="8978" width="5" style="420" bestFit="1" customWidth="1"/>
    <col min="8979" max="8979" width="13.6640625" style="420" customWidth="1"/>
    <col min="8980" max="8980" width="5" style="420" bestFit="1" customWidth="1"/>
    <col min="8981" max="8981" width="13.6640625" style="420" customWidth="1"/>
    <col min="8982" max="8982" width="7.44140625" style="420" bestFit="1" customWidth="1"/>
    <col min="8983" max="8983" width="13.6640625" style="420" customWidth="1"/>
    <col min="8984" max="8984" width="2.44140625" style="420" customWidth="1"/>
    <col min="8985" max="8985" width="31.109375" style="420" customWidth="1"/>
    <col min="8986" max="8986" width="11.88671875" style="420" bestFit="1" customWidth="1"/>
    <col min="8987" max="9216" width="9" style="420"/>
    <col min="9217" max="9217" width="2.6640625" style="420" customWidth="1"/>
    <col min="9218" max="9218" width="2.44140625" style="420" customWidth="1"/>
    <col min="9219" max="9219" width="33.6640625" style="420" bestFit="1" customWidth="1"/>
    <col min="9220" max="9221" width="8.44140625" style="420" bestFit="1" customWidth="1"/>
    <col min="9222" max="9223" width="15.6640625" style="420" customWidth="1"/>
    <col min="9224" max="9224" width="8.44140625" style="420" bestFit="1" customWidth="1"/>
    <col min="9225" max="9225" width="13.6640625" style="420" customWidth="1"/>
    <col min="9226" max="9226" width="7.44140625" style="420" bestFit="1" customWidth="1"/>
    <col min="9227" max="9227" width="13.6640625" style="420" customWidth="1"/>
    <col min="9228" max="9228" width="7.44140625" style="420" bestFit="1" customWidth="1"/>
    <col min="9229" max="9229" width="13.6640625" style="420" customWidth="1"/>
    <col min="9230" max="9230" width="5" style="420" bestFit="1" customWidth="1"/>
    <col min="9231" max="9231" width="13.6640625" style="420" customWidth="1"/>
    <col min="9232" max="9232" width="5" style="420" bestFit="1" customWidth="1"/>
    <col min="9233" max="9233" width="13.6640625" style="420" customWidth="1"/>
    <col min="9234" max="9234" width="5" style="420" bestFit="1" customWidth="1"/>
    <col min="9235" max="9235" width="13.6640625" style="420" customWidth="1"/>
    <col min="9236" max="9236" width="5" style="420" bestFit="1" customWidth="1"/>
    <col min="9237" max="9237" width="13.6640625" style="420" customWidth="1"/>
    <col min="9238" max="9238" width="7.44140625" style="420" bestFit="1" customWidth="1"/>
    <col min="9239" max="9239" width="13.6640625" style="420" customWidth="1"/>
    <col min="9240" max="9240" width="2.44140625" style="420" customWidth="1"/>
    <col min="9241" max="9241" width="31.109375" style="420" customWidth="1"/>
    <col min="9242" max="9242" width="11.88671875" style="420" bestFit="1" customWidth="1"/>
    <col min="9243" max="9472" width="9" style="420"/>
    <col min="9473" max="9473" width="2.6640625" style="420" customWidth="1"/>
    <col min="9474" max="9474" width="2.44140625" style="420" customWidth="1"/>
    <col min="9475" max="9475" width="33.6640625" style="420" bestFit="1" customWidth="1"/>
    <col min="9476" max="9477" width="8.44140625" style="420" bestFit="1" customWidth="1"/>
    <col min="9478" max="9479" width="15.6640625" style="420" customWidth="1"/>
    <col min="9480" max="9480" width="8.44140625" style="420" bestFit="1" customWidth="1"/>
    <col min="9481" max="9481" width="13.6640625" style="420" customWidth="1"/>
    <col min="9482" max="9482" width="7.44140625" style="420" bestFit="1" customWidth="1"/>
    <col min="9483" max="9483" width="13.6640625" style="420" customWidth="1"/>
    <col min="9484" max="9484" width="7.44140625" style="420" bestFit="1" customWidth="1"/>
    <col min="9485" max="9485" width="13.6640625" style="420" customWidth="1"/>
    <col min="9486" max="9486" width="5" style="420" bestFit="1" customWidth="1"/>
    <col min="9487" max="9487" width="13.6640625" style="420" customWidth="1"/>
    <col min="9488" max="9488" width="5" style="420" bestFit="1" customWidth="1"/>
    <col min="9489" max="9489" width="13.6640625" style="420" customWidth="1"/>
    <col min="9490" max="9490" width="5" style="420" bestFit="1" customWidth="1"/>
    <col min="9491" max="9491" width="13.6640625" style="420" customWidth="1"/>
    <col min="9492" max="9492" width="5" style="420" bestFit="1" customWidth="1"/>
    <col min="9493" max="9493" width="13.6640625" style="420" customWidth="1"/>
    <col min="9494" max="9494" width="7.44140625" style="420" bestFit="1" customWidth="1"/>
    <col min="9495" max="9495" width="13.6640625" style="420" customWidth="1"/>
    <col min="9496" max="9496" width="2.44140625" style="420" customWidth="1"/>
    <col min="9497" max="9497" width="31.109375" style="420" customWidth="1"/>
    <col min="9498" max="9498" width="11.88671875" style="420" bestFit="1" customWidth="1"/>
    <col min="9499" max="9728" width="9" style="420"/>
    <col min="9729" max="9729" width="2.6640625" style="420" customWidth="1"/>
    <col min="9730" max="9730" width="2.44140625" style="420" customWidth="1"/>
    <col min="9731" max="9731" width="33.6640625" style="420" bestFit="1" customWidth="1"/>
    <col min="9732" max="9733" width="8.44140625" style="420" bestFit="1" customWidth="1"/>
    <col min="9734" max="9735" width="15.6640625" style="420" customWidth="1"/>
    <col min="9736" max="9736" width="8.44140625" style="420" bestFit="1" customWidth="1"/>
    <col min="9737" max="9737" width="13.6640625" style="420" customWidth="1"/>
    <col min="9738" max="9738" width="7.44140625" style="420" bestFit="1" customWidth="1"/>
    <col min="9739" max="9739" width="13.6640625" style="420" customWidth="1"/>
    <col min="9740" max="9740" width="7.44140625" style="420" bestFit="1" customWidth="1"/>
    <col min="9741" max="9741" width="13.6640625" style="420" customWidth="1"/>
    <col min="9742" max="9742" width="5" style="420" bestFit="1" customWidth="1"/>
    <col min="9743" max="9743" width="13.6640625" style="420" customWidth="1"/>
    <col min="9744" max="9744" width="5" style="420" bestFit="1" customWidth="1"/>
    <col min="9745" max="9745" width="13.6640625" style="420" customWidth="1"/>
    <col min="9746" max="9746" width="5" style="420" bestFit="1" customWidth="1"/>
    <col min="9747" max="9747" width="13.6640625" style="420" customWidth="1"/>
    <col min="9748" max="9748" width="5" style="420" bestFit="1" customWidth="1"/>
    <col min="9749" max="9749" width="13.6640625" style="420" customWidth="1"/>
    <col min="9750" max="9750" width="7.44140625" style="420" bestFit="1" customWidth="1"/>
    <col min="9751" max="9751" width="13.6640625" style="420" customWidth="1"/>
    <col min="9752" max="9752" width="2.44140625" style="420" customWidth="1"/>
    <col min="9753" max="9753" width="31.109375" style="420" customWidth="1"/>
    <col min="9754" max="9754" width="11.88671875" style="420" bestFit="1" customWidth="1"/>
    <col min="9755" max="9984" width="9" style="420"/>
    <col min="9985" max="9985" width="2.6640625" style="420" customWidth="1"/>
    <col min="9986" max="9986" width="2.44140625" style="420" customWidth="1"/>
    <col min="9987" max="9987" width="33.6640625" style="420" bestFit="1" customWidth="1"/>
    <col min="9988" max="9989" width="8.44140625" style="420" bestFit="1" customWidth="1"/>
    <col min="9990" max="9991" width="15.6640625" style="420" customWidth="1"/>
    <col min="9992" max="9992" width="8.44140625" style="420" bestFit="1" customWidth="1"/>
    <col min="9993" max="9993" width="13.6640625" style="420" customWidth="1"/>
    <col min="9994" max="9994" width="7.44140625" style="420" bestFit="1" customWidth="1"/>
    <col min="9995" max="9995" width="13.6640625" style="420" customWidth="1"/>
    <col min="9996" max="9996" width="7.44140625" style="420" bestFit="1" customWidth="1"/>
    <col min="9997" max="9997" width="13.6640625" style="420" customWidth="1"/>
    <col min="9998" max="9998" width="5" style="420" bestFit="1" customWidth="1"/>
    <col min="9999" max="9999" width="13.6640625" style="420" customWidth="1"/>
    <col min="10000" max="10000" width="5" style="420" bestFit="1" customWidth="1"/>
    <col min="10001" max="10001" width="13.6640625" style="420" customWidth="1"/>
    <col min="10002" max="10002" width="5" style="420" bestFit="1" customWidth="1"/>
    <col min="10003" max="10003" width="13.6640625" style="420" customWidth="1"/>
    <col min="10004" max="10004" width="5" style="420" bestFit="1" customWidth="1"/>
    <col min="10005" max="10005" width="13.6640625" style="420" customWidth="1"/>
    <col min="10006" max="10006" width="7.44140625" style="420" bestFit="1" customWidth="1"/>
    <col min="10007" max="10007" width="13.6640625" style="420" customWidth="1"/>
    <col min="10008" max="10008" width="2.44140625" style="420" customWidth="1"/>
    <col min="10009" max="10009" width="31.109375" style="420" customWidth="1"/>
    <col min="10010" max="10010" width="11.88671875" style="420" bestFit="1" customWidth="1"/>
    <col min="10011" max="10240" width="9" style="420"/>
    <col min="10241" max="10241" width="2.6640625" style="420" customWidth="1"/>
    <col min="10242" max="10242" width="2.44140625" style="420" customWidth="1"/>
    <col min="10243" max="10243" width="33.6640625" style="420" bestFit="1" customWidth="1"/>
    <col min="10244" max="10245" width="8.44140625" style="420" bestFit="1" customWidth="1"/>
    <col min="10246" max="10247" width="15.6640625" style="420" customWidth="1"/>
    <col min="10248" max="10248" width="8.44140625" style="420" bestFit="1" customWidth="1"/>
    <col min="10249" max="10249" width="13.6640625" style="420" customWidth="1"/>
    <col min="10250" max="10250" width="7.44140625" style="420" bestFit="1" customWidth="1"/>
    <col min="10251" max="10251" width="13.6640625" style="420" customWidth="1"/>
    <col min="10252" max="10252" width="7.44140625" style="420" bestFit="1" customWidth="1"/>
    <col min="10253" max="10253" width="13.6640625" style="420" customWidth="1"/>
    <col min="10254" max="10254" width="5" style="420" bestFit="1" customWidth="1"/>
    <col min="10255" max="10255" width="13.6640625" style="420" customWidth="1"/>
    <col min="10256" max="10256" width="5" style="420" bestFit="1" customWidth="1"/>
    <col min="10257" max="10257" width="13.6640625" style="420" customWidth="1"/>
    <col min="10258" max="10258" width="5" style="420" bestFit="1" customWidth="1"/>
    <col min="10259" max="10259" width="13.6640625" style="420" customWidth="1"/>
    <col min="10260" max="10260" width="5" style="420" bestFit="1" customWidth="1"/>
    <col min="10261" max="10261" width="13.6640625" style="420" customWidth="1"/>
    <col min="10262" max="10262" width="7.44140625" style="420" bestFit="1" customWidth="1"/>
    <col min="10263" max="10263" width="13.6640625" style="420" customWidth="1"/>
    <col min="10264" max="10264" width="2.44140625" style="420" customWidth="1"/>
    <col min="10265" max="10265" width="31.109375" style="420" customWidth="1"/>
    <col min="10266" max="10266" width="11.88671875" style="420" bestFit="1" customWidth="1"/>
    <col min="10267" max="10496" width="9" style="420"/>
    <col min="10497" max="10497" width="2.6640625" style="420" customWidth="1"/>
    <col min="10498" max="10498" width="2.44140625" style="420" customWidth="1"/>
    <col min="10499" max="10499" width="33.6640625" style="420" bestFit="1" customWidth="1"/>
    <col min="10500" max="10501" width="8.44140625" style="420" bestFit="1" customWidth="1"/>
    <col min="10502" max="10503" width="15.6640625" style="420" customWidth="1"/>
    <col min="10504" max="10504" width="8.44140625" style="420" bestFit="1" customWidth="1"/>
    <col min="10505" max="10505" width="13.6640625" style="420" customWidth="1"/>
    <col min="10506" max="10506" width="7.44140625" style="420" bestFit="1" customWidth="1"/>
    <col min="10507" max="10507" width="13.6640625" style="420" customWidth="1"/>
    <col min="10508" max="10508" width="7.44140625" style="420" bestFit="1" customWidth="1"/>
    <col min="10509" max="10509" width="13.6640625" style="420" customWidth="1"/>
    <col min="10510" max="10510" width="5" style="420" bestFit="1" customWidth="1"/>
    <col min="10511" max="10511" width="13.6640625" style="420" customWidth="1"/>
    <col min="10512" max="10512" width="5" style="420" bestFit="1" customWidth="1"/>
    <col min="10513" max="10513" width="13.6640625" style="420" customWidth="1"/>
    <col min="10514" max="10514" width="5" style="420" bestFit="1" customWidth="1"/>
    <col min="10515" max="10515" width="13.6640625" style="420" customWidth="1"/>
    <col min="10516" max="10516" width="5" style="420" bestFit="1" customWidth="1"/>
    <col min="10517" max="10517" width="13.6640625" style="420" customWidth="1"/>
    <col min="10518" max="10518" width="7.44140625" style="420" bestFit="1" customWidth="1"/>
    <col min="10519" max="10519" width="13.6640625" style="420" customWidth="1"/>
    <col min="10520" max="10520" width="2.44140625" style="420" customWidth="1"/>
    <col min="10521" max="10521" width="31.109375" style="420" customWidth="1"/>
    <col min="10522" max="10522" width="11.88671875" style="420" bestFit="1" customWidth="1"/>
    <col min="10523" max="10752" width="9" style="420"/>
    <col min="10753" max="10753" width="2.6640625" style="420" customWidth="1"/>
    <col min="10754" max="10754" width="2.44140625" style="420" customWidth="1"/>
    <col min="10755" max="10755" width="33.6640625" style="420" bestFit="1" customWidth="1"/>
    <col min="10756" max="10757" width="8.44140625" style="420" bestFit="1" customWidth="1"/>
    <col min="10758" max="10759" width="15.6640625" style="420" customWidth="1"/>
    <col min="10760" max="10760" width="8.44140625" style="420" bestFit="1" customWidth="1"/>
    <col min="10761" max="10761" width="13.6640625" style="420" customWidth="1"/>
    <col min="10762" max="10762" width="7.44140625" style="420" bestFit="1" customWidth="1"/>
    <col min="10763" max="10763" width="13.6640625" style="420" customWidth="1"/>
    <col min="10764" max="10764" width="7.44140625" style="420" bestFit="1" customWidth="1"/>
    <col min="10765" max="10765" width="13.6640625" style="420" customWidth="1"/>
    <col min="10766" max="10766" width="5" style="420" bestFit="1" customWidth="1"/>
    <col min="10767" max="10767" width="13.6640625" style="420" customWidth="1"/>
    <col min="10768" max="10768" width="5" style="420" bestFit="1" customWidth="1"/>
    <col min="10769" max="10769" width="13.6640625" style="420" customWidth="1"/>
    <col min="10770" max="10770" width="5" style="420" bestFit="1" customWidth="1"/>
    <col min="10771" max="10771" width="13.6640625" style="420" customWidth="1"/>
    <col min="10772" max="10772" width="5" style="420" bestFit="1" customWidth="1"/>
    <col min="10773" max="10773" width="13.6640625" style="420" customWidth="1"/>
    <col min="10774" max="10774" width="7.44140625" style="420" bestFit="1" customWidth="1"/>
    <col min="10775" max="10775" width="13.6640625" style="420" customWidth="1"/>
    <col min="10776" max="10776" width="2.44140625" style="420" customWidth="1"/>
    <col min="10777" max="10777" width="31.109375" style="420" customWidth="1"/>
    <col min="10778" max="10778" width="11.88671875" style="420" bestFit="1" customWidth="1"/>
    <col min="10779" max="11008" width="9" style="420"/>
    <col min="11009" max="11009" width="2.6640625" style="420" customWidth="1"/>
    <col min="11010" max="11010" width="2.44140625" style="420" customWidth="1"/>
    <col min="11011" max="11011" width="33.6640625" style="420" bestFit="1" customWidth="1"/>
    <col min="11012" max="11013" width="8.44140625" style="420" bestFit="1" customWidth="1"/>
    <col min="11014" max="11015" width="15.6640625" style="420" customWidth="1"/>
    <col min="11016" max="11016" width="8.44140625" style="420" bestFit="1" customWidth="1"/>
    <col min="11017" max="11017" width="13.6640625" style="420" customWidth="1"/>
    <col min="11018" max="11018" width="7.44140625" style="420" bestFit="1" customWidth="1"/>
    <col min="11019" max="11019" width="13.6640625" style="420" customWidth="1"/>
    <col min="11020" max="11020" width="7.44140625" style="420" bestFit="1" customWidth="1"/>
    <col min="11021" max="11021" width="13.6640625" style="420" customWidth="1"/>
    <col min="11022" max="11022" width="5" style="420" bestFit="1" customWidth="1"/>
    <col min="11023" max="11023" width="13.6640625" style="420" customWidth="1"/>
    <col min="11024" max="11024" width="5" style="420" bestFit="1" customWidth="1"/>
    <col min="11025" max="11025" width="13.6640625" style="420" customWidth="1"/>
    <col min="11026" max="11026" width="5" style="420" bestFit="1" customWidth="1"/>
    <col min="11027" max="11027" width="13.6640625" style="420" customWidth="1"/>
    <col min="11028" max="11028" width="5" style="420" bestFit="1" customWidth="1"/>
    <col min="11029" max="11029" width="13.6640625" style="420" customWidth="1"/>
    <col min="11030" max="11030" width="7.44140625" style="420" bestFit="1" customWidth="1"/>
    <col min="11031" max="11031" width="13.6640625" style="420" customWidth="1"/>
    <col min="11032" max="11032" width="2.44140625" style="420" customWidth="1"/>
    <col min="11033" max="11033" width="31.109375" style="420" customWidth="1"/>
    <col min="11034" max="11034" width="11.88671875" style="420" bestFit="1" customWidth="1"/>
    <col min="11035" max="11264" width="9" style="420"/>
    <col min="11265" max="11265" width="2.6640625" style="420" customWidth="1"/>
    <col min="11266" max="11266" width="2.44140625" style="420" customWidth="1"/>
    <col min="11267" max="11267" width="33.6640625" style="420" bestFit="1" customWidth="1"/>
    <col min="11268" max="11269" width="8.44140625" style="420" bestFit="1" customWidth="1"/>
    <col min="11270" max="11271" width="15.6640625" style="420" customWidth="1"/>
    <col min="11272" max="11272" width="8.44140625" style="420" bestFit="1" customWidth="1"/>
    <col min="11273" max="11273" width="13.6640625" style="420" customWidth="1"/>
    <col min="11274" max="11274" width="7.44140625" style="420" bestFit="1" customWidth="1"/>
    <col min="11275" max="11275" width="13.6640625" style="420" customWidth="1"/>
    <col min="11276" max="11276" width="7.44140625" style="420" bestFit="1" customWidth="1"/>
    <col min="11277" max="11277" width="13.6640625" style="420" customWidth="1"/>
    <col min="11278" max="11278" width="5" style="420" bestFit="1" customWidth="1"/>
    <col min="11279" max="11279" width="13.6640625" style="420" customWidth="1"/>
    <col min="11280" max="11280" width="5" style="420" bestFit="1" customWidth="1"/>
    <col min="11281" max="11281" width="13.6640625" style="420" customWidth="1"/>
    <col min="11282" max="11282" width="5" style="420" bestFit="1" customWidth="1"/>
    <col min="11283" max="11283" width="13.6640625" style="420" customWidth="1"/>
    <col min="11284" max="11284" width="5" style="420" bestFit="1" customWidth="1"/>
    <col min="11285" max="11285" width="13.6640625" style="420" customWidth="1"/>
    <col min="11286" max="11286" width="7.44140625" style="420" bestFit="1" customWidth="1"/>
    <col min="11287" max="11287" width="13.6640625" style="420" customWidth="1"/>
    <col min="11288" max="11288" width="2.44140625" style="420" customWidth="1"/>
    <col min="11289" max="11289" width="31.109375" style="420" customWidth="1"/>
    <col min="11290" max="11290" width="11.88671875" style="420" bestFit="1" customWidth="1"/>
    <col min="11291" max="11520" width="9" style="420"/>
    <col min="11521" max="11521" width="2.6640625" style="420" customWidth="1"/>
    <col min="11522" max="11522" width="2.44140625" style="420" customWidth="1"/>
    <col min="11523" max="11523" width="33.6640625" style="420" bestFit="1" customWidth="1"/>
    <col min="11524" max="11525" width="8.44140625" style="420" bestFit="1" customWidth="1"/>
    <col min="11526" max="11527" width="15.6640625" style="420" customWidth="1"/>
    <col min="11528" max="11528" width="8.44140625" style="420" bestFit="1" customWidth="1"/>
    <col min="11529" max="11529" width="13.6640625" style="420" customWidth="1"/>
    <col min="11530" max="11530" width="7.44140625" style="420" bestFit="1" customWidth="1"/>
    <col min="11531" max="11531" width="13.6640625" style="420" customWidth="1"/>
    <col min="11532" max="11532" width="7.44140625" style="420" bestFit="1" customWidth="1"/>
    <col min="11533" max="11533" width="13.6640625" style="420" customWidth="1"/>
    <col min="11534" max="11534" width="5" style="420" bestFit="1" customWidth="1"/>
    <col min="11535" max="11535" width="13.6640625" style="420" customWidth="1"/>
    <col min="11536" max="11536" width="5" style="420" bestFit="1" customWidth="1"/>
    <col min="11537" max="11537" width="13.6640625" style="420" customWidth="1"/>
    <col min="11538" max="11538" width="5" style="420" bestFit="1" customWidth="1"/>
    <col min="11539" max="11539" width="13.6640625" style="420" customWidth="1"/>
    <col min="11540" max="11540" width="5" style="420" bestFit="1" customWidth="1"/>
    <col min="11541" max="11541" width="13.6640625" style="420" customWidth="1"/>
    <col min="11542" max="11542" width="7.44140625" style="420" bestFit="1" customWidth="1"/>
    <col min="11543" max="11543" width="13.6640625" style="420" customWidth="1"/>
    <col min="11544" max="11544" width="2.44140625" style="420" customWidth="1"/>
    <col min="11545" max="11545" width="31.109375" style="420" customWidth="1"/>
    <col min="11546" max="11546" width="11.88671875" style="420" bestFit="1" customWidth="1"/>
    <col min="11547" max="11776" width="9" style="420"/>
    <col min="11777" max="11777" width="2.6640625" style="420" customWidth="1"/>
    <col min="11778" max="11778" width="2.44140625" style="420" customWidth="1"/>
    <col min="11779" max="11779" width="33.6640625" style="420" bestFit="1" customWidth="1"/>
    <col min="11780" max="11781" width="8.44140625" style="420" bestFit="1" customWidth="1"/>
    <col min="11782" max="11783" width="15.6640625" style="420" customWidth="1"/>
    <col min="11784" max="11784" width="8.44140625" style="420" bestFit="1" customWidth="1"/>
    <col min="11785" max="11785" width="13.6640625" style="420" customWidth="1"/>
    <col min="11786" max="11786" width="7.44140625" style="420" bestFit="1" customWidth="1"/>
    <col min="11787" max="11787" width="13.6640625" style="420" customWidth="1"/>
    <col min="11788" max="11788" width="7.44140625" style="420" bestFit="1" customWidth="1"/>
    <col min="11789" max="11789" width="13.6640625" style="420" customWidth="1"/>
    <col min="11790" max="11790" width="5" style="420" bestFit="1" customWidth="1"/>
    <col min="11791" max="11791" width="13.6640625" style="420" customWidth="1"/>
    <col min="11792" max="11792" width="5" style="420" bestFit="1" customWidth="1"/>
    <col min="11793" max="11793" width="13.6640625" style="420" customWidth="1"/>
    <col min="11794" max="11794" width="5" style="420" bestFit="1" customWidth="1"/>
    <col min="11795" max="11795" width="13.6640625" style="420" customWidth="1"/>
    <col min="11796" max="11796" width="5" style="420" bestFit="1" customWidth="1"/>
    <col min="11797" max="11797" width="13.6640625" style="420" customWidth="1"/>
    <col min="11798" max="11798" width="7.44140625" style="420" bestFit="1" customWidth="1"/>
    <col min="11799" max="11799" width="13.6640625" style="420" customWidth="1"/>
    <col min="11800" max="11800" width="2.44140625" style="420" customWidth="1"/>
    <col min="11801" max="11801" width="31.109375" style="420" customWidth="1"/>
    <col min="11802" max="11802" width="11.88671875" style="420" bestFit="1" customWidth="1"/>
    <col min="11803" max="12032" width="9" style="420"/>
    <col min="12033" max="12033" width="2.6640625" style="420" customWidth="1"/>
    <col min="12034" max="12034" width="2.44140625" style="420" customWidth="1"/>
    <col min="12035" max="12035" width="33.6640625" style="420" bestFit="1" customWidth="1"/>
    <col min="12036" max="12037" width="8.44140625" style="420" bestFit="1" customWidth="1"/>
    <col min="12038" max="12039" width="15.6640625" style="420" customWidth="1"/>
    <col min="12040" max="12040" width="8.44140625" style="420" bestFit="1" customWidth="1"/>
    <col min="12041" max="12041" width="13.6640625" style="420" customWidth="1"/>
    <col min="12042" max="12042" width="7.44140625" style="420" bestFit="1" customWidth="1"/>
    <col min="12043" max="12043" width="13.6640625" style="420" customWidth="1"/>
    <col min="12044" max="12044" width="7.44140625" style="420" bestFit="1" customWidth="1"/>
    <col min="12045" max="12045" width="13.6640625" style="420" customWidth="1"/>
    <col min="12046" max="12046" width="5" style="420" bestFit="1" customWidth="1"/>
    <col min="12047" max="12047" width="13.6640625" style="420" customWidth="1"/>
    <col min="12048" max="12048" width="5" style="420" bestFit="1" customWidth="1"/>
    <col min="12049" max="12049" width="13.6640625" style="420" customWidth="1"/>
    <col min="12050" max="12050" width="5" style="420" bestFit="1" customWidth="1"/>
    <col min="12051" max="12051" width="13.6640625" style="420" customWidth="1"/>
    <col min="12052" max="12052" width="5" style="420" bestFit="1" customWidth="1"/>
    <col min="12053" max="12053" width="13.6640625" style="420" customWidth="1"/>
    <col min="12054" max="12054" width="7.44140625" style="420" bestFit="1" customWidth="1"/>
    <col min="12055" max="12055" width="13.6640625" style="420" customWidth="1"/>
    <col min="12056" max="12056" width="2.44140625" style="420" customWidth="1"/>
    <col min="12057" max="12057" width="31.109375" style="420" customWidth="1"/>
    <col min="12058" max="12058" width="11.88671875" style="420" bestFit="1" customWidth="1"/>
    <col min="12059" max="12288" width="9" style="420"/>
    <col min="12289" max="12289" width="2.6640625" style="420" customWidth="1"/>
    <col min="12290" max="12290" width="2.44140625" style="420" customWidth="1"/>
    <col min="12291" max="12291" width="33.6640625" style="420" bestFit="1" customWidth="1"/>
    <col min="12292" max="12293" width="8.44140625" style="420" bestFit="1" customWidth="1"/>
    <col min="12294" max="12295" width="15.6640625" style="420" customWidth="1"/>
    <col min="12296" max="12296" width="8.44140625" style="420" bestFit="1" customWidth="1"/>
    <col min="12297" max="12297" width="13.6640625" style="420" customWidth="1"/>
    <col min="12298" max="12298" width="7.44140625" style="420" bestFit="1" customWidth="1"/>
    <col min="12299" max="12299" width="13.6640625" style="420" customWidth="1"/>
    <col min="12300" max="12300" width="7.44140625" style="420" bestFit="1" customWidth="1"/>
    <col min="12301" max="12301" width="13.6640625" style="420" customWidth="1"/>
    <col min="12302" max="12302" width="5" style="420" bestFit="1" customWidth="1"/>
    <col min="12303" max="12303" width="13.6640625" style="420" customWidth="1"/>
    <col min="12304" max="12304" width="5" style="420" bestFit="1" customWidth="1"/>
    <col min="12305" max="12305" width="13.6640625" style="420" customWidth="1"/>
    <col min="12306" max="12306" width="5" style="420" bestFit="1" customWidth="1"/>
    <col min="12307" max="12307" width="13.6640625" style="420" customWidth="1"/>
    <col min="12308" max="12308" width="5" style="420" bestFit="1" customWidth="1"/>
    <col min="12309" max="12309" width="13.6640625" style="420" customWidth="1"/>
    <col min="12310" max="12310" width="7.44140625" style="420" bestFit="1" customWidth="1"/>
    <col min="12311" max="12311" width="13.6640625" style="420" customWidth="1"/>
    <col min="12312" max="12312" width="2.44140625" style="420" customWidth="1"/>
    <col min="12313" max="12313" width="31.109375" style="420" customWidth="1"/>
    <col min="12314" max="12314" width="11.88671875" style="420" bestFit="1" customWidth="1"/>
    <col min="12315" max="12544" width="9" style="420"/>
    <col min="12545" max="12545" width="2.6640625" style="420" customWidth="1"/>
    <col min="12546" max="12546" width="2.44140625" style="420" customWidth="1"/>
    <col min="12547" max="12547" width="33.6640625" style="420" bestFit="1" customWidth="1"/>
    <col min="12548" max="12549" width="8.44140625" style="420" bestFit="1" customWidth="1"/>
    <col min="12550" max="12551" width="15.6640625" style="420" customWidth="1"/>
    <col min="12552" max="12552" width="8.44140625" style="420" bestFit="1" customWidth="1"/>
    <col min="12553" max="12553" width="13.6640625" style="420" customWidth="1"/>
    <col min="12554" max="12554" width="7.44140625" style="420" bestFit="1" customWidth="1"/>
    <col min="12555" max="12555" width="13.6640625" style="420" customWidth="1"/>
    <col min="12556" max="12556" width="7.44140625" style="420" bestFit="1" customWidth="1"/>
    <col min="12557" max="12557" width="13.6640625" style="420" customWidth="1"/>
    <col min="12558" max="12558" width="5" style="420" bestFit="1" customWidth="1"/>
    <col min="12559" max="12559" width="13.6640625" style="420" customWidth="1"/>
    <col min="12560" max="12560" width="5" style="420" bestFit="1" customWidth="1"/>
    <col min="12561" max="12561" width="13.6640625" style="420" customWidth="1"/>
    <col min="12562" max="12562" width="5" style="420" bestFit="1" customWidth="1"/>
    <col min="12563" max="12563" width="13.6640625" style="420" customWidth="1"/>
    <col min="12564" max="12564" width="5" style="420" bestFit="1" customWidth="1"/>
    <col min="12565" max="12565" width="13.6640625" style="420" customWidth="1"/>
    <col min="12566" max="12566" width="7.44140625" style="420" bestFit="1" customWidth="1"/>
    <col min="12567" max="12567" width="13.6640625" style="420" customWidth="1"/>
    <col min="12568" max="12568" width="2.44140625" style="420" customWidth="1"/>
    <col min="12569" max="12569" width="31.109375" style="420" customWidth="1"/>
    <col min="12570" max="12570" width="11.88671875" style="420" bestFit="1" customWidth="1"/>
    <col min="12571" max="12800" width="9" style="420"/>
    <col min="12801" max="12801" width="2.6640625" style="420" customWidth="1"/>
    <col min="12802" max="12802" width="2.44140625" style="420" customWidth="1"/>
    <col min="12803" max="12803" width="33.6640625" style="420" bestFit="1" customWidth="1"/>
    <col min="12804" max="12805" width="8.44140625" style="420" bestFit="1" customWidth="1"/>
    <col min="12806" max="12807" width="15.6640625" style="420" customWidth="1"/>
    <col min="12808" max="12808" width="8.44140625" style="420" bestFit="1" customWidth="1"/>
    <col min="12809" max="12809" width="13.6640625" style="420" customWidth="1"/>
    <col min="12810" max="12810" width="7.44140625" style="420" bestFit="1" customWidth="1"/>
    <col min="12811" max="12811" width="13.6640625" style="420" customWidth="1"/>
    <col min="12812" max="12812" width="7.44140625" style="420" bestFit="1" customWidth="1"/>
    <col min="12813" max="12813" width="13.6640625" style="420" customWidth="1"/>
    <col min="12814" max="12814" width="5" style="420" bestFit="1" customWidth="1"/>
    <col min="12815" max="12815" width="13.6640625" style="420" customWidth="1"/>
    <col min="12816" max="12816" width="5" style="420" bestFit="1" customWidth="1"/>
    <col min="12817" max="12817" width="13.6640625" style="420" customWidth="1"/>
    <col min="12818" max="12818" width="5" style="420" bestFit="1" customWidth="1"/>
    <col min="12819" max="12819" width="13.6640625" style="420" customWidth="1"/>
    <col min="12820" max="12820" width="5" style="420" bestFit="1" customWidth="1"/>
    <col min="12821" max="12821" width="13.6640625" style="420" customWidth="1"/>
    <col min="12822" max="12822" width="7.44140625" style="420" bestFit="1" customWidth="1"/>
    <col min="12823" max="12823" width="13.6640625" style="420" customWidth="1"/>
    <col min="12824" max="12824" width="2.44140625" style="420" customWidth="1"/>
    <col min="12825" max="12825" width="31.109375" style="420" customWidth="1"/>
    <col min="12826" max="12826" width="11.88671875" style="420" bestFit="1" customWidth="1"/>
    <col min="12827" max="13056" width="9" style="420"/>
    <col min="13057" max="13057" width="2.6640625" style="420" customWidth="1"/>
    <col min="13058" max="13058" width="2.44140625" style="420" customWidth="1"/>
    <col min="13059" max="13059" width="33.6640625" style="420" bestFit="1" customWidth="1"/>
    <col min="13060" max="13061" width="8.44140625" style="420" bestFit="1" customWidth="1"/>
    <col min="13062" max="13063" width="15.6640625" style="420" customWidth="1"/>
    <col min="13064" max="13064" width="8.44140625" style="420" bestFit="1" customWidth="1"/>
    <col min="13065" max="13065" width="13.6640625" style="420" customWidth="1"/>
    <col min="13066" max="13066" width="7.44140625" style="420" bestFit="1" customWidth="1"/>
    <col min="13067" max="13067" width="13.6640625" style="420" customWidth="1"/>
    <col min="13068" max="13068" width="7.44140625" style="420" bestFit="1" customWidth="1"/>
    <col min="13069" max="13069" width="13.6640625" style="420" customWidth="1"/>
    <col min="13070" max="13070" width="5" style="420" bestFit="1" customWidth="1"/>
    <col min="13071" max="13071" width="13.6640625" style="420" customWidth="1"/>
    <col min="13072" max="13072" width="5" style="420" bestFit="1" customWidth="1"/>
    <col min="13073" max="13073" width="13.6640625" style="420" customWidth="1"/>
    <col min="13074" max="13074" width="5" style="420" bestFit="1" customWidth="1"/>
    <col min="13075" max="13075" width="13.6640625" style="420" customWidth="1"/>
    <col min="13076" max="13076" width="5" style="420" bestFit="1" customWidth="1"/>
    <col min="13077" max="13077" width="13.6640625" style="420" customWidth="1"/>
    <col min="13078" max="13078" width="7.44140625" style="420" bestFit="1" customWidth="1"/>
    <col min="13079" max="13079" width="13.6640625" style="420" customWidth="1"/>
    <col min="13080" max="13080" width="2.44140625" style="420" customWidth="1"/>
    <col min="13081" max="13081" width="31.109375" style="420" customWidth="1"/>
    <col min="13082" max="13082" width="11.88671875" style="420" bestFit="1" customWidth="1"/>
    <col min="13083" max="13312" width="9" style="420"/>
    <col min="13313" max="13313" width="2.6640625" style="420" customWidth="1"/>
    <col min="13314" max="13314" width="2.44140625" style="420" customWidth="1"/>
    <col min="13315" max="13315" width="33.6640625" style="420" bestFit="1" customWidth="1"/>
    <col min="13316" max="13317" width="8.44140625" style="420" bestFit="1" customWidth="1"/>
    <col min="13318" max="13319" width="15.6640625" style="420" customWidth="1"/>
    <col min="13320" max="13320" width="8.44140625" style="420" bestFit="1" customWidth="1"/>
    <col min="13321" max="13321" width="13.6640625" style="420" customWidth="1"/>
    <col min="13322" max="13322" width="7.44140625" style="420" bestFit="1" customWidth="1"/>
    <col min="13323" max="13323" width="13.6640625" style="420" customWidth="1"/>
    <col min="13324" max="13324" width="7.44140625" style="420" bestFit="1" customWidth="1"/>
    <col min="13325" max="13325" width="13.6640625" style="420" customWidth="1"/>
    <col min="13326" max="13326" width="5" style="420" bestFit="1" customWidth="1"/>
    <col min="13327" max="13327" width="13.6640625" style="420" customWidth="1"/>
    <col min="13328" max="13328" width="5" style="420" bestFit="1" customWidth="1"/>
    <col min="13329" max="13329" width="13.6640625" style="420" customWidth="1"/>
    <col min="13330" max="13330" width="5" style="420" bestFit="1" customWidth="1"/>
    <col min="13331" max="13331" width="13.6640625" style="420" customWidth="1"/>
    <col min="13332" max="13332" width="5" style="420" bestFit="1" customWidth="1"/>
    <col min="13333" max="13333" width="13.6640625" style="420" customWidth="1"/>
    <col min="13334" max="13334" width="7.44140625" style="420" bestFit="1" customWidth="1"/>
    <col min="13335" max="13335" width="13.6640625" style="420" customWidth="1"/>
    <col min="13336" max="13336" width="2.44140625" style="420" customWidth="1"/>
    <col min="13337" max="13337" width="31.109375" style="420" customWidth="1"/>
    <col min="13338" max="13338" width="11.88671875" style="420" bestFit="1" customWidth="1"/>
    <col min="13339" max="13568" width="9" style="420"/>
    <col min="13569" max="13569" width="2.6640625" style="420" customWidth="1"/>
    <col min="13570" max="13570" width="2.44140625" style="420" customWidth="1"/>
    <col min="13571" max="13571" width="33.6640625" style="420" bestFit="1" customWidth="1"/>
    <col min="13572" max="13573" width="8.44140625" style="420" bestFit="1" customWidth="1"/>
    <col min="13574" max="13575" width="15.6640625" style="420" customWidth="1"/>
    <col min="13576" max="13576" width="8.44140625" style="420" bestFit="1" customWidth="1"/>
    <col min="13577" max="13577" width="13.6640625" style="420" customWidth="1"/>
    <col min="13578" max="13578" width="7.44140625" style="420" bestFit="1" customWidth="1"/>
    <col min="13579" max="13579" width="13.6640625" style="420" customWidth="1"/>
    <col min="13580" max="13580" width="7.44140625" style="420" bestFit="1" customWidth="1"/>
    <col min="13581" max="13581" width="13.6640625" style="420" customWidth="1"/>
    <col min="13582" max="13582" width="5" style="420" bestFit="1" customWidth="1"/>
    <col min="13583" max="13583" width="13.6640625" style="420" customWidth="1"/>
    <col min="13584" max="13584" width="5" style="420" bestFit="1" customWidth="1"/>
    <col min="13585" max="13585" width="13.6640625" style="420" customWidth="1"/>
    <col min="13586" max="13586" width="5" style="420" bestFit="1" customWidth="1"/>
    <col min="13587" max="13587" width="13.6640625" style="420" customWidth="1"/>
    <col min="13588" max="13588" width="5" style="420" bestFit="1" customWidth="1"/>
    <col min="13589" max="13589" width="13.6640625" style="420" customWidth="1"/>
    <col min="13590" max="13590" width="7.44140625" style="420" bestFit="1" customWidth="1"/>
    <col min="13591" max="13591" width="13.6640625" style="420" customWidth="1"/>
    <col min="13592" max="13592" width="2.44140625" style="420" customWidth="1"/>
    <col min="13593" max="13593" width="31.109375" style="420" customWidth="1"/>
    <col min="13594" max="13594" width="11.88671875" style="420" bestFit="1" customWidth="1"/>
    <col min="13595" max="13824" width="9" style="420"/>
    <col min="13825" max="13825" width="2.6640625" style="420" customWidth="1"/>
    <col min="13826" max="13826" width="2.44140625" style="420" customWidth="1"/>
    <col min="13827" max="13827" width="33.6640625" style="420" bestFit="1" customWidth="1"/>
    <col min="13828" max="13829" width="8.44140625" style="420" bestFit="1" customWidth="1"/>
    <col min="13830" max="13831" width="15.6640625" style="420" customWidth="1"/>
    <col min="13832" max="13832" width="8.44140625" style="420" bestFit="1" customWidth="1"/>
    <col min="13833" max="13833" width="13.6640625" style="420" customWidth="1"/>
    <col min="13834" max="13834" width="7.44140625" style="420" bestFit="1" customWidth="1"/>
    <col min="13835" max="13835" width="13.6640625" style="420" customWidth="1"/>
    <col min="13836" max="13836" width="7.44140625" style="420" bestFit="1" customWidth="1"/>
    <col min="13837" max="13837" width="13.6640625" style="420" customWidth="1"/>
    <col min="13838" max="13838" width="5" style="420" bestFit="1" customWidth="1"/>
    <col min="13839" max="13839" width="13.6640625" style="420" customWidth="1"/>
    <col min="13840" max="13840" width="5" style="420" bestFit="1" customWidth="1"/>
    <col min="13841" max="13841" width="13.6640625" style="420" customWidth="1"/>
    <col min="13842" max="13842" width="5" style="420" bestFit="1" customWidth="1"/>
    <col min="13843" max="13843" width="13.6640625" style="420" customWidth="1"/>
    <col min="13844" max="13844" width="5" style="420" bestFit="1" customWidth="1"/>
    <col min="13845" max="13845" width="13.6640625" style="420" customWidth="1"/>
    <col min="13846" max="13846" width="7.44140625" style="420" bestFit="1" customWidth="1"/>
    <col min="13847" max="13847" width="13.6640625" style="420" customWidth="1"/>
    <col min="13848" max="13848" width="2.44140625" style="420" customWidth="1"/>
    <col min="13849" max="13849" width="31.109375" style="420" customWidth="1"/>
    <col min="13850" max="13850" width="11.88671875" style="420" bestFit="1" customWidth="1"/>
    <col min="13851" max="14080" width="9" style="420"/>
    <col min="14081" max="14081" width="2.6640625" style="420" customWidth="1"/>
    <col min="14082" max="14082" width="2.44140625" style="420" customWidth="1"/>
    <col min="14083" max="14083" width="33.6640625" style="420" bestFit="1" customWidth="1"/>
    <col min="14084" max="14085" width="8.44140625" style="420" bestFit="1" customWidth="1"/>
    <col min="14086" max="14087" width="15.6640625" style="420" customWidth="1"/>
    <col min="14088" max="14088" width="8.44140625" style="420" bestFit="1" customWidth="1"/>
    <col min="14089" max="14089" width="13.6640625" style="420" customWidth="1"/>
    <col min="14090" max="14090" width="7.44140625" style="420" bestFit="1" customWidth="1"/>
    <col min="14091" max="14091" width="13.6640625" style="420" customWidth="1"/>
    <col min="14092" max="14092" width="7.44140625" style="420" bestFit="1" customWidth="1"/>
    <col min="14093" max="14093" width="13.6640625" style="420" customWidth="1"/>
    <col min="14094" max="14094" width="5" style="420" bestFit="1" customWidth="1"/>
    <col min="14095" max="14095" width="13.6640625" style="420" customWidth="1"/>
    <col min="14096" max="14096" width="5" style="420" bestFit="1" customWidth="1"/>
    <col min="14097" max="14097" width="13.6640625" style="420" customWidth="1"/>
    <col min="14098" max="14098" width="5" style="420" bestFit="1" customWidth="1"/>
    <col min="14099" max="14099" width="13.6640625" style="420" customWidth="1"/>
    <col min="14100" max="14100" width="5" style="420" bestFit="1" customWidth="1"/>
    <col min="14101" max="14101" width="13.6640625" style="420" customWidth="1"/>
    <col min="14102" max="14102" width="7.44140625" style="420" bestFit="1" customWidth="1"/>
    <col min="14103" max="14103" width="13.6640625" style="420" customWidth="1"/>
    <col min="14104" max="14104" width="2.44140625" style="420" customWidth="1"/>
    <col min="14105" max="14105" width="31.109375" style="420" customWidth="1"/>
    <col min="14106" max="14106" width="11.88671875" style="420" bestFit="1" customWidth="1"/>
    <col min="14107" max="14336" width="9" style="420"/>
    <col min="14337" max="14337" width="2.6640625" style="420" customWidth="1"/>
    <col min="14338" max="14338" width="2.44140625" style="420" customWidth="1"/>
    <col min="14339" max="14339" width="33.6640625" style="420" bestFit="1" customWidth="1"/>
    <col min="14340" max="14341" width="8.44140625" style="420" bestFit="1" customWidth="1"/>
    <col min="14342" max="14343" width="15.6640625" style="420" customWidth="1"/>
    <col min="14344" max="14344" width="8.44140625" style="420" bestFit="1" customWidth="1"/>
    <col min="14345" max="14345" width="13.6640625" style="420" customWidth="1"/>
    <col min="14346" max="14346" width="7.44140625" style="420" bestFit="1" customWidth="1"/>
    <col min="14347" max="14347" width="13.6640625" style="420" customWidth="1"/>
    <col min="14348" max="14348" width="7.44140625" style="420" bestFit="1" customWidth="1"/>
    <col min="14349" max="14349" width="13.6640625" style="420" customWidth="1"/>
    <col min="14350" max="14350" width="5" style="420" bestFit="1" customWidth="1"/>
    <col min="14351" max="14351" width="13.6640625" style="420" customWidth="1"/>
    <col min="14352" max="14352" width="5" style="420" bestFit="1" customWidth="1"/>
    <col min="14353" max="14353" width="13.6640625" style="420" customWidth="1"/>
    <col min="14354" max="14354" width="5" style="420" bestFit="1" customWidth="1"/>
    <col min="14355" max="14355" width="13.6640625" style="420" customWidth="1"/>
    <col min="14356" max="14356" width="5" style="420" bestFit="1" customWidth="1"/>
    <col min="14357" max="14357" width="13.6640625" style="420" customWidth="1"/>
    <col min="14358" max="14358" width="7.44140625" style="420" bestFit="1" customWidth="1"/>
    <col min="14359" max="14359" width="13.6640625" style="420" customWidth="1"/>
    <col min="14360" max="14360" width="2.44140625" style="420" customWidth="1"/>
    <col min="14361" max="14361" width="31.109375" style="420" customWidth="1"/>
    <col min="14362" max="14362" width="11.88671875" style="420" bestFit="1" customWidth="1"/>
    <col min="14363" max="14592" width="9" style="420"/>
    <col min="14593" max="14593" width="2.6640625" style="420" customWidth="1"/>
    <col min="14594" max="14594" width="2.44140625" style="420" customWidth="1"/>
    <col min="14595" max="14595" width="33.6640625" style="420" bestFit="1" customWidth="1"/>
    <col min="14596" max="14597" width="8.44140625" style="420" bestFit="1" customWidth="1"/>
    <col min="14598" max="14599" width="15.6640625" style="420" customWidth="1"/>
    <col min="14600" max="14600" width="8.44140625" style="420" bestFit="1" customWidth="1"/>
    <col min="14601" max="14601" width="13.6640625" style="420" customWidth="1"/>
    <col min="14602" max="14602" width="7.44140625" style="420" bestFit="1" customWidth="1"/>
    <col min="14603" max="14603" width="13.6640625" style="420" customWidth="1"/>
    <col min="14604" max="14604" width="7.44140625" style="420" bestFit="1" customWidth="1"/>
    <col min="14605" max="14605" width="13.6640625" style="420" customWidth="1"/>
    <col min="14606" max="14606" width="5" style="420" bestFit="1" customWidth="1"/>
    <col min="14607" max="14607" width="13.6640625" style="420" customWidth="1"/>
    <col min="14608" max="14608" width="5" style="420" bestFit="1" customWidth="1"/>
    <col min="14609" max="14609" width="13.6640625" style="420" customWidth="1"/>
    <col min="14610" max="14610" width="5" style="420" bestFit="1" customWidth="1"/>
    <col min="14611" max="14611" width="13.6640625" style="420" customWidth="1"/>
    <col min="14612" max="14612" width="5" style="420" bestFit="1" customWidth="1"/>
    <col min="14613" max="14613" width="13.6640625" style="420" customWidth="1"/>
    <col min="14614" max="14614" width="7.44140625" style="420" bestFit="1" customWidth="1"/>
    <col min="14615" max="14615" width="13.6640625" style="420" customWidth="1"/>
    <col min="14616" max="14616" width="2.44140625" style="420" customWidth="1"/>
    <col min="14617" max="14617" width="31.109375" style="420" customWidth="1"/>
    <col min="14618" max="14618" width="11.88671875" style="420" bestFit="1" customWidth="1"/>
    <col min="14619" max="14848" width="9" style="420"/>
    <col min="14849" max="14849" width="2.6640625" style="420" customWidth="1"/>
    <col min="14850" max="14850" width="2.44140625" style="420" customWidth="1"/>
    <col min="14851" max="14851" width="33.6640625" style="420" bestFit="1" customWidth="1"/>
    <col min="14852" max="14853" width="8.44140625" style="420" bestFit="1" customWidth="1"/>
    <col min="14854" max="14855" width="15.6640625" style="420" customWidth="1"/>
    <col min="14856" max="14856" width="8.44140625" style="420" bestFit="1" customWidth="1"/>
    <col min="14857" max="14857" width="13.6640625" style="420" customWidth="1"/>
    <col min="14858" max="14858" width="7.44140625" style="420" bestFit="1" customWidth="1"/>
    <col min="14859" max="14859" width="13.6640625" style="420" customWidth="1"/>
    <col min="14860" max="14860" width="7.44140625" style="420" bestFit="1" customWidth="1"/>
    <col min="14861" max="14861" width="13.6640625" style="420" customWidth="1"/>
    <col min="14862" max="14862" width="5" style="420" bestFit="1" customWidth="1"/>
    <col min="14863" max="14863" width="13.6640625" style="420" customWidth="1"/>
    <col min="14864" max="14864" width="5" style="420" bestFit="1" customWidth="1"/>
    <col min="14865" max="14865" width="13.6640625" style="420" customWidth="1"/>
    <col min="14866" max="14866" width="5" style="420" bestFit="1" customWidth="1"/>
    <col min="14867" max="14867" width="13.6640625" style="420" customWidth="1"/>
    <col min="14868" max="14868" width="5" style="420" bestFit="1" customWidth="1"/>
    <col min="14869" max="14869" width="13.6640625" style="420" customWidth="1"/>
    <col min="14870" max="14870" width="7.44140625" style="420" bestFit="1" customWidth="1"/>
    <col min="14871" max="14871" width="13.6640625" style="420" customWidth="1"/>
    <col min="14872" max="14872" width="2.44140625" style="420" customWidth="1"/>
    <col min="14873" max="14873" width="31.109375" style="420" customWidth="1"/>
    <col min="14874" max="14874" width="11.88671875" style="420" bestFit="1" customWidth="1"/>
    <col min="14875" max="15104" width="9" style="420"/>
    <col min="15105" max="15105" width="2.6640625" style="420" customWidth="1"/>
    <col min="15106" max="15106" width="2.44140625" style="420" customWidth="1"/>
    <col min="15107" max="15107" width="33.6640625" style="420" bestFit="1" customWidth="1"/>
    <col min="15108" max="15109" width="8.44140625" style="420" bestFit="1" customWidth="1"/>
    <col min="15110" max="15111" width="15.6640625" style="420" customWidth="1"/>
    <col min="15112" max="15112" width="8.44140625" style="420" bestFit="1" customWidth="1"/>
    <col min="15113" max="15113" width="13.6640625" style="420" customWidth="1"/>
    <col min="15114" max="15114" width="7.44140625" style="420" bestFit="1" customWidth="1"/>
    <col min="15115" max="15115" width="13.6640625" style="420" customWidth="1"/>
    <col min="15116" max="15116" width="7.44140625" style="420" bestFit="1" customWidth="1"/>
    <col min="15117" max="15117" width="13.6640625" style="420" customWidth="1"/>
    <col min="15118" max="15118" width="5" style="420" bestFit="1" customWidth="1"/>
    <col min="15119" max="15119" width="13.6640625" style="420" customWidth="1"/>
    <col min="15120" max="15120" width="5" style="420" bestFit="1" customWidth="1"/>
    <col min="15121" max="15121" width="13.6640625" style="420" customWidth="1"/>
    <col min="15122" max="15122" width="5" style="420" bestFit="1" customWidth="1"/>
    <col min="15123" max="15123" width="13.6640625" style="420" customWidth="1"/>
    <col min="15124" max="15124" width="5" style="420" bestFit="1" customWidth="1"/>
    <col min="15125" max="15125" width="13.6640625" style="420" customWidth="1"/>
    <col min="15126" max="15126" width="7.44140625" style="420" bestFit="1" customWidth="1"/>
    <col min="15127" max="15127" width="13.6640625" style="420" customWidth="1"/>
    <col min="15128" max="15128" width="2.44140625" style="420" customWidth="1"/>
    <col min="15129" max="15129" width="31.109375" style="420" customWidth="1"/>
    <col min="15130" max="15130" width="11.88671875" style="420" bestFit="1" customWidth="1"/>
    <col min="15131" max="15360" width="9" style="420"/>
    <col min="15361" max="15361" width="2.6640625" style="420" customWidth="1"/>
    <col min="15362" max="15362" width="2.44140625" style="420" customWidth="1"/>
    <col min="15363" max="15363" width="33.6640625" style="420" bestFit="1" customWidth="1"/>
    <col min="15364" max="15365" width="8.44140625" style="420" bestFit="1" customWidth="1"/>
    <col min="15366" max="15367" width="15.6640625" style="420" customWidth="1"/>
    <col min="15368" max="15368" width="8.44140625" style="420" bestFit="1" customWidth="1"/>
    <col min="15369" max="15369" width="13.6640625" style="420" customWidth="1"/>
    <col min="15370" max="15370" width="7.44140625" style="420" bestFit="1" customWidth="1"/>
    <col min="15371" max="15371" width="13.6640625" style="420" customWidth="1"/>
    <col min="15372" max="15372" width="7.44140625" style="420" bestFit="1" customWidth="1"/>
    <col min="15373" max="15373" width="13.6640625" style="420" customWidth="1"/>
    <col min="15374" max="15374" width="5" style="420" bestFit="1" customWidth="1"/>
    <col min="15375" max="15375" width="13.6640625" style="420" customWidth="1"/>
    <col min="15376" max="15376" width="5" style="420" bestFit="1" customWidth="1"/>
    <col min="15377" max="15377" width="13.6640625" style="420" customWidth="1"/>
    <col min="15378" max="15378" width="5" style="420" bestFit="1" customWidth="1"/>
    <col min="15379" max="15379" width="13.6640625" style="420" customWidth="1"/>
    <col min="15380" max="15380" width="5" style="420" bestFit="1" customWidth="1"/>
    <col min="15381" max="15381" width="13.6640625" style="420" customWidth="1"/>
    <col min="15382" max="15382" width="7.44140625" style="420" bestFit="1" customWidth="1"/>
    <col min="15383" max="15383" width="13.6640625" style="420" customWidth="1"/>
    <col min="15384" max="15384" width="2.44140625" style="420" customWidth="1"/>
    <col min="15385" max="15385" width="31.109375" style="420" customWidth="1"/>
    <col min="15386" max="15386" width="11.88671875" style="420" bestFit="1" customWidth="1"/>
    <col min="15387" max="15616" width="9" style="420"/>
    <col min="15617" max="15617" width="2.6640625" style="420" customWidth="1"/>
    <col min="15618" max="15618" width="2.44140625" style="420" customWidth="1"/>
    <col min="15619" max="15619" width="33.6640625" style="420" bestFit="1" customWidth="1"/>
    <col min="15620" max="15621" width="8.44140625" style="420" bestFit="1" customWidth="1"/>
    <col min="15622" max="15623" width="15.6640625" style="420" customWidth="1"/>
    <col min="15624" max="15624" width="8.44140625" style="420" bestFit="1" customWidth="1"/>
    <col min="15625" max="15625" width="13.6640625" style="420" customWidth="1"/>
    <col min="15626" max="15626" width="7.44140625" style="420" bestFit="1" customWidth="1"/>
    <col min="15627" max="15627" width="13.6640625" style="420" customWidth="1"/>
    <col min="15628" max="15628" width="7.44140625" style="420" bestFit="1" customWidth="1"/>
    <col min="15629" max="15629" width="13.6640625" style="420" customWidth="1"/>
    <col min="15630" max="15630" width="5" style="420" bestFit="1" customWidth="1"/>
    <col min="15631" max="15631" width="13.6640625" style="420" customWidth="1"/>
    <col min="15632" max="15632" width="5" style="420" bestFit="1" customWidth="1"/>
    <col min="15633" max="15633" width="13.6640625" style="420" customWidth="1"/>
    <col min="15634" max="15634" width="5" style="420" bestFit="1" customWidth="1"/>
    <col min="15635" max="15635" width="13.6640625" style="420" customWidth="1"/>
    <col min="15636" max="15636" width="5" style="420" bestFit="1" customWidth="1"/>
    <col min="15637" max="15637" width="13.6640625" style="420" customWidth="1"/>
    <col min="15638" max="15638" width="7.44140625" style="420" bestFit="1" customWidth="1"/>
    <col min="15639" max="15639" width="13.6640625" style="420" customWidth="1"/>
    <col min="15640" max="15640" width="2.44140625" style="420" customWidth="1"/>
    <col min="15641" max="15641" width="31.109375" style="420" customWidth="1"/>
    <col min="15642" max="15642" width="11.88671875" style="420" bestFit="1" customWidth="1"/>
    <col min="15643" max="15872" width="9" style="420"/>
    <col min="15873" max="15873" width="2.6640625" style="420" customWidth="1"/>
    <col min="15874" max="15874" width="2.44140625" style="420" customWidth="1"/>
    <col min="15875" max="15875" width="33.6640625" style="420" bestFit="1" customWidth="1"/>
    <col min="15876" max="15877" width="8.44140625" style="420" bestFit="1" customWidth="1"/>
    <col min="15878" max="15879" width="15.6640625" style="420" customWidth="1"/>
    <col min="15880" max="15880" width="8.44140625" style="420" bestFit="1" customWidth="1"/>
    <col min="15881" max="15881" width="13.6640625" style="420" customWidth="1"/>
    <col min="15882" max="15882" width="7.44140625" style="420" bestFit="1" customWidth="1"/>
    <col min="15883" max="15883" width="13.6640625" style="420" customWidth="1"/>
    <col min="15884" max="15884" width="7.44140625" style="420" bestFit="1" customWidth="1"/>
    <col min="15885" max="15885" width="13.6640625" style="420" customWidth="1"/>
    <col min="15886" max="15886" width="5" style="420" bestFit="1" customWidth="1"/>
    <col min="15887" max="15887" width="13.6640625" style="420" customWidth="1"/>
    <col min="15888" max="15888" width="5" style="420" bestFit="1" customWidth="1"/>
    <col min="15889" max="15889" width="13.6640625" style="420" customWidth="1"/>
    <col min="15890" max="15890" width="5" style="420" bestFit="1" customWidth="1"/>
    <col min="15891" max="15891" width="13.6640625" style="420" customWidth="1"/>
    <col min="15892" max="15892" width="5" style="420" bestFit="1" customWidth="1"/>
    <col min="15893" max="15893" width="13.6640625" style="420" customWidth="1"/>
    <col min="15894" max="15894" width="7.44140625" style="420" bestFit="1" customWidth="1"/>
    <col min="15895" max="15895" width="13.6640625" style="420" customWidth="1"/>
    <col min="15896" max="15896" width="2.44140625" style="420" customWidth="1"/>
    <col min="15897" max="15897" width="31.109375" style="420" customWidth="1"/>
    <col min="15898" max="15898" width="11.88671875" style="420" bestFit="1" customWidth="1"/>
    <col min="15899" max="16128" width="9" style="420"/>
    <col min="16129" max="16129" width="2.6640625" style="420" customWidth="1"/>
    <col min="16130" max="16130" width="2.44140625" style="420" customWidth="1"/>
    <col min="16131" max="16131" width="33.6640625" style="420" bestFit="1" customWidth="1"/>
    <col min="16132" max="16133" width="8.44140625" style="420" bestFit="1" customWidth="1"/>
    <col min="16134" max="16135" width="15.6640625" style="420" customWidth="1"/>
    <col min="16136" max="16136" width="8.44140625" style="420" bestFit="1" customWidth="1"/>
    <col min="16137" max="16137" width="13.6640625" style="420" customWidth="1"/>
    <col min="16138" max="16138" width="7.44140625" style="420" bestFit="1" customWidth="1"/>
    <col min="16139" max="16139" width="13.6640625" style="420" customWidth="1"/>
    <col min="16140" max="16140" width="7.44140625" style="420" bestFit="1" customWidth="1"/>
    <col min="16141" max="16141" width="13.6640625" style="420" customWidth="1"/>
    <col min="16142" max="16142" width="5" style="420" bestFit="1" customWidth="1"/>
    <col min="16143" max="16143" width="13.6640625" style="420" customWidth="1"/>
    <col min="16144" max="16144" width="5" style="420" bestFit="1" customWidth="1"/>
    <col min="16145" max="16145" width="13.6640625" style="420" customWidth="1"/>
    <col min="16146" max="16146" width="5" style="420" bestFit="1" customWidth="1"/>
    <col min="16147" max="16147" width="13.6640625" style="420" customWidth="1"/>
    <col min="16148" max="16148" width="5" style="420" bestFit="1" customWidth="1"/>
    <col min="16149" max="16149" width="13.6640625" style="420" customWidth="1"/>
    <col min="16150" max="16150" width="7.44140625" style="420" bestFit="1" customWidth="1"/>
    <col min="16151" max="16151" width="13.6640625" style="420" customWidth="1"/>
    <col min="16152" max="16152" width="2.44140625" style="420" customWidth="1"/>
    <col min="16153" max="16153" width="31.109375" style="420" customWidth="1"/>
    <col min="16154" max="16154" width="11.88671875" style="420" bestFit="1" customWidth="1"/>
    <col min="16155" max="16384" width="9" style="420"/>
  </cols>
  <sheetData>
    <row r="1" spans="1:26" ht="14.25" customHeight="1">
      <c r="B1" s="419" t="s">
        <v>347</v>
      </c>
      <c r="K1" s="422"/>
    </row>
    <row r="2" spans="1:26" ht="12" customHeight="1" thickBot="1">
      <c r="D2" s="423"/>
      <c r="E2" s="423"/>
      <c r="F2" s="423"/>
      <c r="G2" s="423"/>
      <c r="H2" s="423"/>
      <c r="J2" s="423"/>
      <c r="K2" s="424"/>
      <c r="L2" s="423"/>
      <c r="M2" s="423"/>
      <c r="N2" s="423"/>
      <c r="O2" s="423"/>
      <c r="P2" s="423"/>
      <c r="Q2" s="423"/>
      <c r="R2" s="423"/>
      <c r="S2" s="423"/>
      <c r="T2" s="423"/>
      <c r="U2" s="423"/>
      <c r="V2" s="423"/>
      <c r="W2" s="423"/>
    </row>
    <row r="3" spans="1:26" ht="12" customHeight="1">
      <c r="A3" s="418" t="s">
        <v>257</v>
      </c>
      <c r="B3" s="425" t="s">
        <v>348</v>
      </c>
      <c r="C3" s="426"/>
      <c r="D3" s="427" t="s">
        <v>349</v>
      </c>
      <c r="E3" s="428"/>
      <c r="F3" s="429" t="s">
        <v>350</v>
      </c>
      <c r="G3" s="428"/>
      <c r="H3" s="430" t="s">
        <v>351</v>
      </c>
      <c r="I3" s="431"/>
      <c r="J3" s="431"/>
      <c r="K3" s="431"/>
      <c r="L3" s="431"/>
      <c r="M3" s="431"/>
      <c r="N3" s="431"/>
      <c r="O3" s="431"/>
      <c r="P3" s="431"/>
      <c r="Q3" s="431"/>
      <c r="R3" s="431"/>
      <c r="S3" s="431"/>
      <c r="T3" s="431"/>
      <c r="U3" s="431"/>
      <c r="V3" s="431"/>
      <c r="W3" s="432"/>
      <c r="X3" s="433"/>
      <c r="Y3" s="433"/>
    </row>
    <row r="4" spans="1:26" ht="12" customHeight="1">
      <c r="B4" s="434"/>
      <c r="C4" s="435"/>
      <c r="D4" s="436"/>
      <c r="E4" s="437"/>
      <c r="F4" s="438"/>
      <c r="G4" s="437"/>
      <c r="H4" s="439" t="s">
        <v>153</v>
      </c>
      <c r="I4" s="440"/>
      <c r="J4" s="439" t="s">
        <v>352</v>
      </c>
      <c r="K4" s="440"/>
      <c r="L4" s="439" t="s">
        <v>353</v>
      </c>
      <c r="M4" s="440"/>
      <c r="N4" s="439" t="s">
        <v>354</v>
      </c>
      <c r="O4" s="440"/>
      <c r="P4" s="439" t="s">
        <v>355</v>
      </c>
      <c r="Q4" s="440"/>
      <c r="R4" s="439" t="s">
        <v>356</v>
      </c>
      <c r="S4" s="440"/>
      <c r="T4" s="439" t="s">
        <v>357</v>
      </c>
      <c r="U4" s="440"/>
      <c r="V4" s="439" t="s">
        <v>358</v>
      </c>
      <c r="W4" s="441"/>
      <c r="X4" s="433"/>
      <c r="Y4" s="433"/>
      <c r="Z4" s="442"/>
    </row>
    <row r="5" spans="1:26" ht="12" customHeight="1" thickBot="1">
      <c r="B5" s="443"/>
      <c r="C5" s="444"/>
      <c r="D5" s="445" t="s">
        <v>359</v>
      </c>
      <c r="E5" s="446" t="s">
        <v>360</v>
      </c>
      <c r="F5" s="446" t="s">
        <v>361</v>
      </c>
      <c r="G5" s="446" t="s">
        <v>362</v>
      </c>
      <c r="H5" s="446" t="s">
        <v>133</v>
      </c>
      <c r="I5" s="447" t="s">
        <v>134</v>
      </c>
      <c r="J5" s="446" t="s">
        <v>133</v>
      </c>
      <c r="K5" s="446" t="s">
        <v>134</v>
      </c>
      <c r="L5" s="446" t="s">
        <v>133</v>
      </c>
      <c r="M5" s="446" t="s">
        <v>134</v>
      </c>
      <c r="N5" s="446" t="s">
        <v>133</v>
      </c>
      <c r="O5" s="446" t="s">
        <v>134</v>
      </c>
      <c r="P5" s="446" t="s">
        <v>133</v>
      </c>
      <c r="Q5" s="446" t="s">
        <v>134</v>
      </c>
      <c r="R5" s="446" t="s">
        <v>133</v>
      </c>
      <c r="S5" s="446" t="s">
        <v>134</v>
      </c>
      <c r="T5" s="446" t="s">
        <v>133</v>
      </c>
      <c r="U5" s="446" t="s">
        <v>134</v>
      </c>
      <c r="V5" s="446" t="s">
        <v>133</v>
      </c>
      <c r="W5" s="448" t="s">
        <v>134</v>
      </c>
      <c r="X5" s="433"/>
      <c r="Y5" s="433"/>
      <c r="Z5" s="449"/>
    </row>
    <row r="6" spans="1:26" ht="14.1" customHeight="1">
      <c r="B6" s="450"/>
      <c r="C6" s="451"/>
      <c r="D6" s="452"/>
      <c r="E6" s="453" t="s">
        <v>15</v>
      </c>
      <c r="F6" s="453" t="s">
        <v>41</v>
      </c>
      <c r="G6" s="453" t="s">
        <v>41</v>
      </c>
      <c r="H6" s="454" t="s">
        <v>66</v>
      </c>
      <c r="I6" s="455" t="s">
        <v>363</v>
      </c>
      <c r="J6" s="453" t="s">
        <v>66</v>
      </c>
      <c r="K6" s="454" t="s">
        <v>363</v>
      </c>
      <c r="L6" s="453" t="s">
        <v>66</v>
      </c>
      <c r="M6" s="453" t="s">
        <v>363</v>
      </c>
      <c r="N6" s="453" t="s">
        <v>66</v>
      </c>
      <c r="O6" s="453" t="s">
        <v>363</v>
      </c>
      <c r="P6" s="453" t="s">
        <v>66</v>
      </c>
      <c r="Q6" s="453" t="s">
        <v>363</v>
      </c>
      <c r="R6" s="453" t="s">
        <v>66</v>
      </c>
      <c r="S6" s="453" t="s">
        <v>363</v>
      </c>
      <c r="T6" s="453" t="s">
        <v>66</v>
      </c>
      <c r="U6" s="453" t="s">
        <v>363</v>
      </c>
      <c r="V6" s="453" t="s">
        <v>66</v>
      </c>
      <c r="W6" s="456" t="s">
        <v>363</v>
      </c>
      <c r="X6" s="457"/>
      <c r="Y6" s="457"/>
      <c r="Z6" s="458"/>
    </row>
    <row r="7" spans="1:26" s="418" customFormat="1" ht="14.1" customHeight="1">
      <c r="B7" s="459" t="s">
        <v>364</v>
      </c>
      <c r="C7" s="460"/>
      <c r="D7" s="461">
        <v>42750</v>
      </c>
      <c r="E7" s="462">
        <v>757632</v>
      </c>
      <c r="F7" s="463">
        <v>11787863787</v>
      </c>
      <c r="G7" s="463">
        <v>11574042360</v>
      </c>
      <c r="H7" s="462">
        <v>88273</v>
      </c>
      <c r="I7" s="464">
        <v>10797381333</v>
      </c>
      <c r="J7" s="462">
        <v>57001</v>
      </c>
      <c r="K7" s="463">
        <v>3413792052</v>
      </c>
      <c r="L7" s="462">
        <v>9217</v>
      </c>
      <c r="M7" s="463">
        <v>1258582370</v>
      </c>
      <c r="N7" s="462">
        <v>374</v>
      </c>
      <c r="O7" s="463">
        <v>599409438</v>
      </c>
      <c r="P7" s="462">
        <v>12</v>
      </c>
      <c r="Q7" s="463">
        <v>83936036</v>
      </c>
      <c r="R7" s="462">
        <v>28</v>
      </c>
      <c r="S7" s="463">
        <v>20835660</v>
      </c>
      <c r="T7" s="462">
        <v>583</v>
      </c>
      <c r="U7" s="463">
        <v>97563260</v>
      </c>
      <c r="V7" s="465">
        <v>21058</v>
      </c>
      <c r="W7" s="466">
        <v>5323262517</v>
      </c>
      <c r="X7" s="467"/>
      <c r="Y7" s="467"/>
      <c r="Z7" s="468"/>
    </row>
    <row r="8" spans="1:26" s="484" customFormat="1" ht="14.1" customHeight="1">
      <c r="A8" s="422"/>
      <c r="B8" s="469" t="s">
        <v>365</v>
      </c>
      <c r="C8" s="470"/>
      <c r="D8" s="471">
        <f t="shared" ref="D8:M8" si="0">SUM(D9+D12+D19+D28+D54+D58+D59)</f>
        <v>43315</v>
      </c>
      <c r="E8" s="472">
        <f t="shared" si="0"/>
        <v>794726</v>
      </c>
      <c r="F8" s="473">
        <f t="shared" si="0"/>
        <v>12511167401</v>
      </c>
      <c r="G8" s="473">
        <f t="shared" si="0"/>
        <v>12241755766</v>
      </c>
      <c r="H8" s="472">
        <f t="shared" si="0"/>
        <v>87311</v>
      </c>
      <c r="I8" s="474">
        <f t="shared" si="0"/>
        <v>10609672139</v>
      </c>
      <c r="J8" s="475">
        <f t="shared" si="0"/>
        <v>55105</v>
      </c>
      <c r="K8" s="476">
        <f t="shared" si="0"/>
        <v>3575729221</v>
      </c>
      <c r="L8" s="475">
        <f t="shared" si="0"/>
        <v>10089</v>
      </c>
      <c r="M8" s="476">
        <f t="shared" si="0"/>
        <v>1238327823</v>
      </c>
      <c r="N8" s="475">
        <v>814</v>
      </c>
      <c r="O8" s="476">
        <f>SUM(O9+O12+O19+O28+O54+O59)</f>
        <v>623525118</v>
      </c>
      <c r="P8" s="475">
        <v>16</v>
      </c>
      <c r="Q8" s="477">
        <v>56114</v>
      </c>
      <c r="R8" s="475">
        <v>86</v>
      </c>
      <c r="S8" s="478">
        <v>19737</v>
      </c>
      <c r="T8" s="475">
        <v>556</v>
      </c>
      <c r="U8" s="478">
        <v>98538</v>
      </c>
      <c r="V8" s="479">
        <f>SUM(V9+V12+V19+V28+V54+V58+V59)</f>
        <v>20645</v>
      </c>
      <c r="W8" s="480">
        <f>SUM(W9+W12+W19+W28+W54+W58+W59)</f>
        <v>4997700808</v>
      </c>
      <c r="X8" s="481"/>
      <c r="Y8" s="482"/>
      <c r="Z8" s="483"/>
    </row>
    <row r="9" spans="1:26" s="422" customFormat="1" ht="14.1" customHeight="1">
      <c r="B9" s="485" t="s">
        <v>366</v>
      </c>
      <c r="C9" s="486" t="s">
        <v>153</v>
      </c>
      <c r="D9" s="487">
        <v>217</v>
      </c>
      <c r="E9" s="488">
        <v>1000</v>
      </c>
      <c r="F9" s="489">
        <v>97213298</v>
      </c>
      <c r="G9" s="489">
        <v>96267547</v>
      </c>
      <c r="H9" s="490">
        <v>831</v>
      </c>
      <c r="I9" s="491">
        <v>138121541</v>
      </c>
      <c r="J9" s="492">
        <v>374</v>
      </c>
      <c r="K9" s="493">
        <v>38773021</v>
      </c>
      <c r="L9" s="492">
        <v>104</v>
      </c>
      <c r="M9" s="493">
        <v>14643432</v>
      </c>
      <c r="N9" s="494">
        <v>7</v>
      </c>
      <c r="O9" s="495">
        <v>4637657</v>
      </c>
      <c r="P9" s="496" t="s">
        <v>70</v>
      </c>
      <c r="Q9" s="497" t="s">
        <v>70</v>
      </c>
      <c r="R9" s="494">
        <v>1</v>
      </c>
      <c r="S9" s="495">
        <v>618</v>
      </c>
      <c r="T9" s="494">
        <v>4</v>
      </c>
      <c r="U9" s="495">
        <v>871480</v>
      </c>
      <c r="V9" s="498">
        <v>341</v>
      </c>
      <c r="W9" s="499">
        <v>79195333</v>
      </c>
      <c r="X9" s="500"/>
      <c r="Y9" s="501"/>
      <c r="Z9" s="502"/>
    </row>
    <row r="10" spans="1:26" ht="14.1" customHeight="1">
      <c r="B10" s="503"/>
      <c r="C10" s="504" t="s">
        <v>367</v>
      </c>
      <c r="D10" s="505">
        <v>134</v>
      </c>
      <c r="E10" s="506">
        <v>544</v>
      </c>
      <c r="F10" s="507">
        <v>56976558</v>
      </c>
      <c r="G10" s="507">
        <v>56315367</v>
      </c>
      <c r="H10" s="508">
        <v>682</v>
      </c>
      <c r="I10" s="509">
        <v>114480344</v>
      </c>
      <c r="J10" s="510">
        <v>299</v>
      </c>
      <c r="K10" s="511">
        <v>31218685</v>
      </c>
      <c r="L10" s="510">
        <v>87</v>
      </c>
      <c r="M10" s="511">
        <v>11945750</v>
      </c>
      <c r="N10" s="512">
        <v>5</v>
      </c>
      <c r="O10" s="513">
        <v>3209259</v>
      </c>
      <c r="P10" s="514" t="s">
        <v>70</v>
      </c>
      <c r="Q10" s="515" t="s">
        <v>70</v>
      </c>
      <c r="R10" s="512">
        <v>1</v>
      </c>
      <c r="S10" s="513">
        <v>618</v>
      </c>
      <c r="T10" s="512">
        <v>4</v>
      </c>
      <c r="U10" s="513">
        <v>871480</v>
      </c>
      <c r="V10" s="516">
        <v>286</v>
      </c>
      <c r="W10" s="517">
        <v>67234552</v>
      </c>
      <c r="X10" s="500"/>
      <c r="Y10" s="518"/>
      <c r="Z10" s="483"/>
    </row>
    <row r="11" spans="1:26" ht="14.1" customHeight="1">
      <c r="B11" s="519"/>
      <c r="C11" s="504" t="s">
        <v>368</v>
      </c>
      <c r="D11" s="520">
        <v>83</v>
      </c>
      <c r="E11" s="521">
        <v>456</v>
      </c>
      <c r="F11" s="522">
        <v>40236740</v>
      </c>
      <c r="G11" s="522">
        <v>39952180</v>
      </c>
      <c r="H11" s="508">
        <v>149</v>
      </c>
      <c r="I11" s="509">
        <v>23641197</v>
      </c>
      <c r="J11" s="510">
        <v>75</v>
      </c>
      <c r="K11" s="511">
        <v>7554336</v>
      </c>
      <c r="L11" s="510">
        <v>17</v>
      </c>
      <c r="M11" s="511">
        <v>2697682</v>
      </c>
      <c r="N11" s="512">
        <v>2</v>
      </c>
      <c r="O11" s="513">
        <v>1428398</v>
      </c>
      <c r="P11" s="514" t="s">
        <v>70</v>
      </c>
      <c r="Q11" s="515" t="s">
        <v>70</v>
      </c>
      <c r="R11" s="514" t="s">
        <v>70</v>
      </c>
      <c r="S11" s="515" t="s">
        <v>70</v>
      </c>
      <c r="T11" s="514" t="s">
        <v>70</v>
      </c>
      <c r="U11" s="515" t="s">
        <v>70</v>
      </c>
      <c r="V11" s="516">
        <v>55</v>
      </c>
      <c r="W11" s="517">
        <v>11960781</v>
      </c>
      <c r="X11" s="500"/>
      <c r="Y11" s="518"/>
      <c r="Z11" s="483"/>
    </row>
    <row r="12" spans="1:26" s="422" customFormat="1" ht="14.1" customHeight="1">
      <c r="B12" s="485" t="s">
        <v>369</v>
      </c>
      <c r="C12" s="486" t="s">
        <v>153</v>
      </c>
      <c r="D12" s="523">
        <v>48</v>
      </c>
      <c r="E12" s="524">
        <v>326</v>
      </c>
      <c r="F12" s="489">
        <v>41379272</v>
      </c>
      <c r="G12" s="489">
        <v>25997849</v>
      </c>
      <c r="H12" s="490">
        <v>816</v>
      </c>
      <c r="I12" s="491">
        <v>150770246</v>
      </c>
      <c r="J12" s="492">
        <v>137</v>
      </c>
      <c r="K12" s="493">
        <v>3956608</v>
      </c>
      <c r="L12" s="492">
        <v>58</v>
      </c>
      <c r="M12" s="493">
        <v>8328676</v>
      </c>
      <c r="N12" s="494">
        <v>2</v>
      </c>
      <c r="O12" s="495">
        <v>1502446</v>
      </c>
      <c r="P12" s="496" t="s">
        <v>70</v>
      </c>
      <c r="Q12" s="497" t="s">
        <v>70</v>
      </c>
      <c r="R12" s="494">
        <v>3</v>
      </c>
      <c r="S12" s="495">
        <v>7812</v>
      </c>
      <c r="T12" s="494">
        <v>1</v>
      </c>
      <c r="U12" s="495">
        <v>82580</v>
      </c>
      <c r="V12" s="498">
        <v>615</v>
      </c>
      <c r="W12" s="499">
        <v>136892124</v>
      </c>
      <c r="X12" s="500"/>
      <c r="Y12" s="501"/>
      <c r="Z12" s="502"/>
    </row>
    <row r="13" spans="1:26" ht="14.1" customHeight="1">
      <c r="B13" s="503"/>
      <c r="C13" s="504" t="s">
        <v>370</v>
      </c>
      <c r="D13" s="525" t="s">
        <v>70</v>
      </c>
      <c r="E13" s="526" t="s">
        <v>70</v>
      </c>
      <c r="F13" s="522" t="s">
        <v>70</v>
      </c>
      <c r="G13" s="522" t="s">
        <v>70</v>
      </c>
      <c r="H13" s="508">
        <v>160</v>
      </c>
      <c r="I13" s="509">
        <v>35455339</v>
      </c>
      <c r="J13" s="527" t="s">
        <v>70</v>
      </c>
      <c r="K13" s="528" t="s">
        <v>70</v>
      </c>
      <c r="L13" s="527" t="s">
        <v>70</v>
      </c>
      <c r="M13" s="528" t="s">
        <v>70</v>
      </c>
      <c r="N13" s="514" t="s">
        <v>70</v>
      </c>
      <c r="O13" s="515" t="s">
        <v>70</v>
      </c>
      <c r="P13" s="514" t="s">
        <v>70</v>
      </c>
      <c r="Q13" s="515" t="s">
        <v>70</v>
      </c>
      <c r="R13" s="514">
        <v>1</v>
      </c>
      <c r="S13" s="515">
        <v>2151</v>
      </c>
      <c r="T13" s="514">
        <v>1</v>
      </c>
      <c r="U13" s="515">
        <v>82580</v>
      </c>
      <c r="V13" s="529">
        <v>158</v>
      </c>
      <c r="W13" s="530">
        <v>35370608</v>
      </c>
      <c r="X13" s="500"/>
      <c r="Y13" s="518"/>
      <c r="Z13" s="483"/>
    </row>
    <row r="14" spans="1:26" ht="14.1" customHeight="1">
      <c r="B14" s="503"/>
      <c r="C14" s="504" t="s">
        <v>371</v>
      </c>
      <c r="D14" s="525">
        <v>1</v>
      </c>
      <c r="E14" s="526">
        <v>1</v>
      </c>
      <c r="F14" s="522" t="s">
        <v>70</v>
      </c>
      <c r="G14" s="522" t="s">
        <v>70</v>
      </c>
      <c r="H14" s="508">
        <v>14</v>
      </c>
      <c r="I14" s="509">
        <v>548790</v>
      </c>
      <c r="J14" s="527">
        <v>13</v>
      </c>
      <c r="K14" s="528">
        <v>509860</v>
      </c>
      <c r="L14" s="527">
        <v>1</v>
      </c>
      <c r="M14" s="528">
        <v>38930</v>
      </c>
      <c r="N14" s="514" t="s">
        <v>70</v>
      </c>
      <c r="O14" s="515" t="s">
        <v>70</v>
      </c>
      <c r="P14" s="514" t="s">
        <v>70</v>
      </c>
      <c r="Q14" s="515" t="s">
        <v>70</v>
      </c>
      <c r="R14" s="514" t="s">
        <v>70</v>
      </c>
      <c r="S14" s="515" t="s">
        <v>70</v>
      </c>
      <c r="T14" s="514" t="s">
        <v>70</v>
      </c>
      <c r="U14" s="515" t="s">
        <v>70</v>
      </c>
      <c r="V14" s="238" t="s">
        <v>70</v>
      </c>
      <c r="W14" s="517" t="s">
        <v>70</v>
      </c>
      <c r="X14" s="500"/>
      <c r="Y14" s="518"/>
      <c r="Z14" s="483"/>
    </row>
    <row r="15" spans="1:26" ht="14.1" customHeight="1">
      <c r="B15" s="503"/>
      <c r="C15" s="504" t="s">
        <v>372</v>
      </c>
      <c r="D15" s="525" t="s">
        <v>70</v>
      </c>
      <c r="E15" s="526" t="s">
        <v>70</v>
      </c>
      <c r="F15" s="522" t="s">
        <v>70</v>
      </c>
      <c r="G15" s="522" t="s">
        <v>70</v>
      </c>
      <c r="H15" s="508" t="s">
        <v>70</v>
      </c>
      <c r="I15" s="509" t="s">
        <v>70</v>
      </c>
      <c r="J15" s="527" t="s">
        <v>70</v>
      </c>
      <c r="K15" s="528" t="s">
        <v>70</v>
      </c>
      <c r="L15" s="527" t="s">
        <v>70</v>
      </c>
      <c r="M15" s="528" t="s">
        <v>70</v>
      </c>
      <c r="N15" s="514" t="s">
        <v>70</v>
      </c>
      <c r="O15" s="515" t="s">
        <v>70</v>
      </c>
      <c r="P15" s="514" t="s">
        <v>70</v>
      </c>
      <c r="Q15" s="515" t="s">
        <v>70</v>
      </c>
      <c r="R15" s="514" t="s">
        <v>70</v>
      </c>
      <c r="S15" s="515" t="s">
        <v>70</v>
      </c>
      <c r="T15" s="514" t="s">
        <v>70</v>
      </c>
      <c r="U15" s="515" t="s">
        <v>70</v>
      </c>
      <c r="V15" s="238" t="s">
        <v>70</v>
      </c>
      <c r="W15" s="517" t="s">
        <v>70</v>
      </c>
      <c r="X15" s="500"/>
      <c r="Y15" s="518"/>
      <c r="Z15" s="483"/>
    </row>
    <row r="16" spans="1:26" ht="14.1" customHeight="1">
      <c r="B16" s="503"/>
      <c r="C16" s="504" t="s">
        <v>373</v>
      </c>
      <c r="D16" s="525">
        <v>21</v>
      </c>
      <c r="E16" s="526">
        <v>139</v>
      </c>
      <c r="F16" s="522">
        <v>35212096</v>
      </c>
      <c r="G16" s="522">
        <v>19830673</v>
      </c>
      <c r="H16" s="508">
        <v>399</v>
      </c>
      <c r="I16" s="509">
        <v>69106747</v>
      </c>
      <c r="J16" s="527">
        <v>90</v>
      </c>
      <c r="K16" s="528">
        <v>1971227</v>
      </c>
      <c r="L16" s="527">
        <v>37</v>
      </c>
      <c r="M16" s="528">
        <v>5311679</v>
      </c>
      <c r="N16" s="514" t="s">
        <v>70</v>
      </c>
      <c r="O16" s="515" t="s">
        <v>70</v>
      </c>
      <c r="P16" s="514" t="s">
        <v>70</v>
      </c>
      <c r="Q16" s="515" t="s">
        <v>70</v>
      </c>
      <c r="R16" s="514">
        <v>2</v>
      </c>
      <c r="S16" s="515">
        <v>5661</v>
      </c>
      <c r="T16" s="514" t="s">
        <v>70</v>
      </c>
      <c r="U16" s="515" t="s">
        <v>70</v>
      </c>
      <c r="V16" s="516">
        <v>270</v>
      </c>
      <c r="W16" s="517">
        <v>61818180</v>
      </c>
      <c r="X16" s="500"/>
      <c r="Y16" s="518"/>
      <c r="Z16" s="483"/>
    </row>
    <row r="17" spans="2:26" ht="14.1" customHeight="1">
      <c r="B17" s="503"/>
      <c r="C17" s="504" t="s">
        <v>374</v>
      </c>
      <c r="D17" s="525">
        <v>26</v>
      </c>
      <c r="E17" s="526">
        <v>186</v>
      </c>
      <c r="F17" s="522">
        <v>6167176</v>
      </c>
      <c r="G17" s="522">
        <v>6167176</v>
      </c>
      <c r="H17" s="508">
        <v>243</v>
      </c>
      <c r="I17" s="509">
        <v>45659370</v>
      </c>
      <c r="J17" s="527">
        <v>34</v>
      </c>
      <c r="K17" s="528">
        <v>1475521</v>
      </c>
      <c r="L17" s="527">
        <v>20</v>
      </c>
      <c r="M17" s="528">
        <v>2978067</v>
      </c>
      <c r="N17" s="514">
        <v>2</v>
      </c>
      <c r="O17" s="515">
        <v>1502446</v>
      </c>
      <c r="P17" s="514" t="s">
        <v>70</v>
      </c>
      <c r="Q17" s="515" t="s">
        <v>70</v>
      </c>
      <c r="R17" s="514" t="s">
        <v>70</v>
      </c>
      <c r="S17" s="515" t="s">
        <v>70</v>
      </c>
      <c r="T17" s="514" t="s">
        <v>70</v>
      </c>
      <c r="U17" s="515" t="s">
        <v>70</v>
      </c>
      <c r="V17" s="516">
        <v>187</v>
      </c>
      <c r="W17" s="517">
        <v>39703336</v>
      </c>
      <c r="X17" s="500"/>
      <c r="Y17" s="518"/>
      <c r="Z17" s="483"/>
    </row>
    <row r="18" spans="2:26" s="418" customFormat="1" ht="14.1" customHeight="1">
      <c r="B18" s="519"/>
      <c r="C18" s="504" t="s">
        <v>375</v>
      </c>
      <c r="D18" s="525" t="s">
        <v>70</v>
      </c>
      <c r="E18" s="526" t="s">
        <v>70</v>
      </c>
      <c r="F18" s="522" t="s">
        <v>70</v>
      </c>
      <c r="G18" s="522" t="s">
        <v>70</v>
      </c>
      <c r="H18" s="531" t="s">
        <v>70</v>
      </c>
      <c r="I18" s="509" t="s">
        <v>70</v>
      </c>
      <c r="J18" s="527" t="s">
        <v>70</v>
      </c>
      <c r="K18" s="528" t="s">
        <v>70</v>
      </c>
      <c r="L18" s="527" t="s">
        <v>70</v>
      </c>
      <c r="M18" s="528" t="s">
        <v>70</v>
      </c>
      <c r="N18" s="514" t="s">
        <v>70</v>
      </c>
      <c r="O18" s="515" t="s">
        <v>70</v>
      </c>
      <c r="P18" s="514" t="s">
        <v>70</v>
      </c>
      <c r="Q18" s="515" t="s">
        <v>70</v>
      </c>
      <c r="R18" s="514" t="s">
        <v>70</v>
      </c>
      <c r="S18" s="515" t="s">
        <v>70</v>
      </c>
      <c r="T18" s="514" t="s">
        <v>70</v>
      </c>
      <c r="U18" s="515" t="s">
        <v>70</v>
      </c>
      <c r="V18" s="247" t="s">
        <v>70</v>
      </c>
      <c r="W18" s="530" t="s">
        <v>70</v>
      </c>
      <c r="X18" s="500"/>
      <c r="Y18" s="518"/>
      <c r="Z18" s="502"/>
    </row>
    <row r="19" spans="2:26" s="422" customFormat="1" ht="14.1" customHeight="1">
      <c r="B19" s="485" t="s">
        <v>376</v>
      </c>
      <c r="C19" s="486" t="s">
        <v>153</v>
      </c>
      <c r="D19" s="532">
        <v>10546</v>
      </c>
      <c r="E19" s="533">
        <v>56403</v>
      </c>
      <c r="F19" s="489">
        <v>2696478909</v>
      </c>
      <c r="G19" s="489">
        <v>2680836090</v>
      </c>
      <c r="H19" s="490">
        <v>15706</v>
      </c>
      <c r="I19" s="491">
        <v>2828599940</v>
      </c>
      <c r="J19" s="534">
        <v>7546</v>
      </c>
      <c r="K19" s="535">
        <v>662318381</v>
      </c>
      <c r="L19" s="534">
        <v>1763</v>
      </c>
      <c r="M19" s="535">
        <v>336532680</v>
      </c>
      <c r="N19" s="496">
        <v>101</v>
      </c>
      <c r="O19" s="497">
        <v>117039367</v>
      </c>
      <c r="P19" s="496">
        <v>8</v>
      </c>
      <c r="Q19" s="497">
        <v>23618808</v>
      </c>
      <c r="R19" s="496">
        <v>41</v>
      </c>
      <c r="S19" s="497">
        <v>7913548</v>
      </c>
      <c r="T19" s="496">
        <v>264</v>
      </c>
      <c r="U19" s="497">
        <v>51418348</v>
      </c>
      <c r="V19" s="536">
        <v>5983</v>
      </c>
      <c r="W19" s="537">
        <v>1629758808</v>
      </c>
      <c r="X19" s="500"/>
      <c r="Y19" s="501"/>
      <c r="Z19" s="502"/>
    </row>
    <row r="20" spans="2:26" ht="14.1" customHeight="1">
      <c r="B20" s="503"/>
      <c r="C20" s="504" t="s">
        <v>377</v>
      </c>
      <c r="D20" s="525">
        <v>4</v>
      </c>
      <c r="E20" s="526">
        <v>360</v>
      </c>
      <c r="F20" s="522">
        <v>486990209</v>
      </c>
      <c r="G20" s="522">
        <v>486990209</v>
      </c>
      <c r="H20" s="508">
        <v>2801</v>
      </c>
      <c r="I20" s="509">
        <v>567841312</v>
      </c>
      <c r="J20" s="514">
        <v>1141</v>
      </c>
      <c r="K20" s="515">
        <v>31430137</v>
      </c>
      <c r="L20" s="514">
        <v>490</v>
      </c>
      <c r="M20" s="515">
        <v>126869447</v>
      </c>
      <c r="N20" s="514">
        <v>4</v>
      </c>
      <c r="O20" s="515">
        <v>5419301</v>
      </c>
      <c r="P20" s="514">
        <v>3</v>
      </c>
      <c r="Q20" s="515">
        <v>2945108</v>
      </c>
      <c r="R20" s="514">
        <v>15</v>
      </c>
      <c r="S20" s="515">
        <v>1026481</v>
      </c>
      <c r="T20" s="514">
        <v>9</v>
      </c>
      <c r="U20" s="515">
        <v>1846960</v>
      </c>
      <c r="V20" s="516">
        <v>1139</v>
      </c>
      <c r="W20" s="517">
        <v>398303878</v>
      </c>
      <c r="X20" s="500"/>
      <c r="Y20" s="518"/>
      <c r="Z20" s="483"/>
    </row>
    <row r="21" spans="2:26" ht="14.1" customHeight="1">
      <c r="B21" s="503"/>
      <c r="C21" s="504" t="s">
        <v>378</v>
      </c>
      <c r="D21" s="525">
        <v>40</v>
      </c>
      <c r="E21" s="526">
        <v>403</v>
      </c>
      <c r="F21" s="522">
        <v>14646313</v>
      </c>
      <c r="G21" s="522">
        <v>14646313</v>
      </c>
      <c r="H21" s="508">
        <v>292</v>
      </c>
      <c r="I21" s="509">
        <v>48238520</v>
      </c>
      <c r="J21" s="514">
        <v>151</v>
      </c>
      <c r="K21" s="515">
        <v>10551505</v>
      </c>
      <c r="L21" s="514">
        <v>59</v>
      </c>
      <c r="M21" s="515">
        <v>15409588</v>
      </c>
      <c r="N21" s="514" t="s">
        <v>70</v>
      </c>
      <c r="O21" s="515" t="s">
        <v>70</v>
      </c>
      <c r="P21" s="514" t="s">
        <v>70</v>
      </c>
      <c r="Q21" s="515" t="s">
        <v>70</v>
      </c>
      <c r="R21" s="514" t="s">
        <v>70</v>
      </c>
      <c r="S21" s="515" t="s">
        <v>70</v>
      </c>
      <c r="T21" s="514">
        <v>1</v>
      </c>
      <c r="U21" s="515">
        <v>212370</v>
      </c>
      <c r="V21" s="516">
        <v>81</v>
      </c>
      <c r="W21" s="517">
        <v>22065057</v>
      </c>
      <c r="X21" s="500"/>
      <c r="Y21" s="518"/>
      <c r="Z21" s="483"/>
    </row>
    <row r="22" spans="2:26" ht="14.1" customHeight="1">
      <c r="B22" s="503"/>
      <c r="C22" s="504" t="s">
        <v>379</v>
      </c>
      <c r="D22" s="525">
        <v>103</v>
      </c>
      <c r="E22" s="526">
        <v>736</v>
      </c>
      <c r="F22" s="522">
        <v>14116505</v>
      </c>
      <c r="G22" s="522">
        <v>13956926</v>
      </c>
      <c r="H22" s="508">
        <v>130</v>
      </c>
      <c r="I22" s="509">
        <v>23068367</v>
      </c>
      <c r="J22" s="514">
        <v>65</v>
      </c>
      <c r="K22" s="515">
        <v>4200386</v>
      </c>
      <c r="L22" s="514">
        <v>8</v>
      </c>
      <c r="M22" s="515">
        <v>1580825</v>
      </c>
      <c r="N22" s="514">
        <v>1</v>
      </c>
      <c r="O22" s="515">
        <v>1309464</v>
      </c>
      <c r="P22" s="514" t="s">
        <v>70</v>
      </c>
      <c r="Q22" s="515" t="s">
        <v>70</v>
      </c>
      <c r="R22" s="514" t="s">
        <v>70</v>
      </c>
      <c r="S22" s="515" t="s">
        <v>70</v>
      </c>
      <c r="T22" s="514">
        <v>4</v>
      </c>
      <c r="U22" s="515">
        <v>873680</v>
      </c>
      <c r="V22" s="516">
        <v>52</v>
      </c>
      <c r="W22" s="517">
        <v>15104012</v>
      </c>
      <c r="X22" s="500"/>
      <c r="Y22" s="518"/>
      <c r="Z22" s="483"/>
    </row>
    <row r="23" spans="2:26" ht="14.1" customHeight="1">
      <c r="B23" s="503"/>
      <c r="C23" s="504" t="s">
        <v>380</v>
      </c>
      <c r="D23" s="525">
        <v>2</v>
      </c>
      <c r="E23" s="526">
        <v>40</v>
      </c>
      <c r="F23" s="522">
        <v>1215555</v>
      </c>
      <c r="G23" s="522">
        <v>1215555</v>
      </c>
      <c r="H23" s="508">
        <v>8</v>
      </c>
      <c r="I23" s="509">
        <v>2352656</v>
      </c>
      <c r="J23" s="514">
        <v>2</v>
      </c>
      <c r="K23" s="515">
        <v>15185</v>
      </c>
      <c r="L23" s="514" t="s">
        <v>70</v>
      </c>
      <c r="M23" s="515" t="s">
        <v>70</v>
      </c>
      <c r="N23" s="514" t="s">
        <v>70</v>
      </c>
      <c r="O23" s="515" t="s">
        <v>70</v>
      </c>
      <c r="P23" s="514" t="s">
        <v>70</v>
      </c>
      <c r="Q23" s="515" t="s">
        <v>70</v>
      </c>
      <c r="R23" s="514" t="s">
        <v>70</v>
      </c>
      <c r="S23" s="515" t="s">
        <v>70</v>
      </c>
      <c r="T23" s="514" t="s">
        <v>70</v>
      </c>
      <c r="U23" s="515" t="s">
        <v>70</v>
      </c>
      <c r="V23" s="516">
        <v>6</v>
      </c>
      <c r="W23" s="517">
        <v>2337471</v>
      </c>
      <c r="X23" s="500"/>
      <c r="Y23" s="518"/>
      <c r="Z23" s="483"/>
    </row>
    <row r="24" spans="2:26" ht="14.1" customHeight="1">
      <c r="B24" s="503"/>
      <c r="C24" s="504" t="s">
        <v>381</v>
      </c>
      <c r="D24" s="525">
        <v>6345</v>
      </c>
      <c r="E24" s="526">
        <v>33390</v>
      </c>
      <c r="F24" s="522">
        <v>1610143959</v>
      </c>
      <c r="G24" s="522">
        <v>1598138408</v>
      </c>
      <c r="H24" s="508">
        <v>8644</v>
      </c>
      <c r="I24" s="509">
        <v>1508351687</v>
      </c>
      <c r="J24" s="514">
        <v>4304</v>
      </c>
      <c r="K24" s="515">
        <v>434134700</v>
      </c>
      <c r="L24" s="514">
        <v>847</v>
      </c>
      <c r="M24" s="515">
        <v>133403238</v>
      </c>
      <c r="N24" s="514">
        <v>64</v>
      </c>
      <c r="O24" s="515">
        <v>68280315</v>
      </c>
      <c r="P24" s="514">
        <v>3</v>
      </c>
      <c r="Q24" s="515">
        <v>12000090</v>
      </c>
      <c r="R24" s="514">
        <v>17</v>
      </c>
      <c r="S24" s="515">
        <v>4438409</v>
      </c>
      <c r="T24" s="514">
        <v>193</v>
      </c>
      <c r="U24" s="515">
        <v>37668008</v>
      </c>
      <c r="V24" s="516">
        <v>3216</v>
      </c>
      <c r="W24" s="517">
        <v>818426927</v>
      </c>
      <c r="X24" s="500"/>
      <c r="Y24" s="518"/>
      <c r="Z24" s="483"/>
    </row>
    <row r="25" spans="2:26" ht="14.1" customHeight="1">
      <c r="B25" s="503"/>
      <c r="C25" s="504" t="s">
        <v>382</v>
      </c>
      <c r="D25" s="525">
        <v>272</v>
      </c>
      <c r="E25" s="526">
        <v>2670</v>
      </c>
      <c r="F25" s="522">
        <v>138976947</v>
      </c>
      <c r="G25" s="522">
        <v>136400480</v>
      </c>
      <c r="H25" s="508">
        <v>756</v>
      </c>
      <c r="I25" s="509">
        <v>123964855</v>
      </c>
      <c r="J25" s="514">
        <v>497</v>
      </c>
      <c r="K25" s="515">
        <v>58137082</v>
      </c>
      <c r="L25" s="514">
        <v>73</v>
      </c>
      <c r="M25" s="515">
        <v>13519530</v>
      </c>
      <c r="N25" s="514">
        <v>5</v>
      </c>
      <c r="O25" s="515">
        <v>3351307</v>
      </c>
      <c r="P25" s="514">
        <v>1</v>
      </c>
      <c r="Q25" s="515">
        <v>8533000</v>
      </c>
      <c r="R25" s="514">
        <v>2</v>
      </c>
      <c r="S25" s="515">
        <v>571262</v>
      </c>
      <c r="T25" s="514">
        <v>17</v>
      </c>
      <c r="U25" s="515">
        <v>3378680</v>
      </c>
      <c r="V25" s="516">
        <v>161</v>
      </c>
      <c r="W25" s="517">
        <v>36473994</v>
      </c>
      <c r="X25" s="500"/>
      <c r="Y25" s="518"/>
      <c r="Z25" s="483"/>
    </row>
    <row r="26" spans="2:26" ht="14.1" customHeight="1">
      <c r="B26" s="503"/>
      <c r="C26" s="538" t="s">
        <v>383</v>
      </c>
      <c r="D26" s="525">
        <v>1699</v>
      </c>
      <c r="E26" s="526">
        <v>10894</v>
      </c>
      <c r="F26" s="522">
        <v>74202520</v>
      </c>
      <c r="G26" s="522">
        <v>73902884</v>
      </c>
      <c r="H26" s="508">
        <v>269</v>
      </c>
      <c r="I26" s="509">
        <v>47160238</v>
      </c>
      <c r="J26" s="514">
        <v>141</v>
      </c>
      <c r="K26" s="515">
        <v>11699489</v>
      </c>
      <c r="L26" s="514">
        <v>29</v>
      </c>
      <c r="M26" s="515">
        <v>4390398</v>
      </c>
      <c r="N26" s="514" t="s">
        <v>70</v>
      </c>
      <c r="O26" s="515" t="s">
        <v>70</v>
      </c>
      <c r="P26" s="514" t="s">
        <v>70</v>
      </c>
      <c r="Q26" s="515" t="s">
        <v>70</v>
      </c>
      <c r="R26" s="514" t="s">
        <v>70</v>
      </c>
      <c r="S26" s="515" t="s">
        <v>70</v>
      </c>
      <c r="T26" s="514" t="s">
        <v>70</v>
      </c>
      <c r="U26" s="515" t="s">
        <v>70</v>
      </c>
      <c r="V26" s="516">
        <v>99</v>
      </c>
      <c r="W26" s="517">
        <v>31070351</v>
      </c>
      <c r="X26" s="500"/>
      <c r="Y26" s="539"/>
      <c r="Z26" s="483"/>
    </row>
    <row r="27" spans="2:26" ht="14.1" customHeight="1">
      <c r="B27" s="519"/>
      <c r="C27" s="504" t="s">
        <v>384</v>
      </c>
      <c r="D27" s="525">
        <v>2081</v>
      </c>
      <c r="E27" s="526">
        <v>7910</v>
      </c>
      <c r="F27" s="522">
        <v>356186901</v>
      </c>
      <c r="G27" s="522">
        <v>355585315</v>
      </c>
      <c r="H27" s="508">
        <v>2806</v>
      </c>
      <c r="I27" s="509">
        <v>507622305</v>
      </c>
      <c r="J27" s="514">
        <v>1245</v>
      </c>
      <c r="K27" s="515">
        <v>112149897</v>
      </c>
      <c r="L27" s="514">
        <v>257</v>
      </c>
      <c r="M27" s="515">
        <v>41359654</v>
      </c>
      <c r="N27" s="514">
        <v>27</v>
      </c>
      <c r="O27" s="515">
        <v>38678980</v>
      </c>
      <c r="P27" s="514">
        <v>1</v>
      </c>
      <c r="Q27" s="515">
        <v>140610</v>
      </c>
      <c r="R27" s="514">
        <v>7</v>
      </c>
      <c r="S27" s="515">
        <v>1877396</v>
      </c>
      <c r="T27" s="514">
        <v>40</v>
      </c>
      <c r="U27" s="515">
        <v>7438650</v>
      </c>
      <c r="V27" s="516">
        <v>1229</v>
      </c>
      <c r="W27" s="517">
        <v>305977118</v>
      </c>
      <c r="X27" s="500"/>
      <c r="Y27" s="518"/>
      <c r="Z27" s="483"/>
    </row>
    <row r="28" spans="2:26" s="422" customFormat="1" ht="14.1" customHeight="1">
      <c r="B28" s="485" t="s">
        <v>385</v>
      </c>
      <c r="C28" s="486" t="s">
        <v>153</v>
      </c>
      <c r="D28" s="532">
        <v>7400</v>
      </c>
      <c r="E28" s="533">
        <v>222276</v>
      </c>
      <c r="F28" s="489">
        <v>3634118364</v>
      </c>
      <c r="G28" s="489">
        <v>3515636958</v>
      </c>
      <c r="H28" s="490">
        <v>27047</v>
      </c>
      <c r="I28" s="491">
        <v>3303611140</v>
      </c>
      <c r="J28" s="496">
        <v>15647</v>
      </c>
      <c r="K28" s="497">
        <v>901714378</v>
      </c>
      <c r="L28" s="496">
        <v>2802</v>
      </c>
      <c r="M28" s="497">
        <v>332703789</v>
      </c>
      <c r="N28" s="496">
        <v>295</v>
      </c>
      <c r="O28" s="497">
        <v>250229544</v>
      </c>
      <c r="P28" s="496">
        <v>6</v>
      </c>
      <c r="Q28" s="497">
        <v>5729250</v>
      </c>
      <c r="R28" s="496">
        <v>24</v>
      </c>
      <c r="S28" s="497">
        <v>3149586</v>
      </c>
      <c r="T28" s="496">
        <v>100</v>
      </c>
      <c r="U28" s="497">
        <v>14812750</v>
      </c>
      <c r="V28" s="498">
        <v>8173</v>
      </c>
      <c r="W28" s="499">
        <v>1795271843</v>
      </c>
      <c r="X28" s="500"/>
      <c r="Y28" s="501"/>
      <c r="Z28" s="502"/>
    </row>
    <row r="29" spans="2:26" ht="14.1" customHeight="1">
      <c r="B29" s="503"/>
      <c r="C29" s="504" t="s">
        <v>386</v>
      </c>
      <c r="D29" s="525">
        <v>719</v>
      </c>
      <c r="E29" s="526">
        <v>35477</v>
      </c>
      <c r="F29" s="522">
        <v>535178540</v>
      </c>
      <c r="G29" s="522">
        <v>527307083</v>
      </c>
      <c r="H29" s="508">
        <v>4738</v>
      </c>
      <c r="I29" s="509">
        <v>448566541</v>
      </c>
      <c r="J29" s="514">
        <v>3201</v>
      </c>
      <c r="K29" s="515">
        <v>184049338</v>
      </c>
      <c r="L29" s="514">
        <v>755</v>
      </c>
      <c r="M29" s="515">
        <v>61425175</v>
      </c>
      <c r="N29" s="514">
        <v>61</v>
      </c>
      <c r="O29" s="515">
        <v>32346868</v>
      </c>
      <c r="P29" s="514">
        <v>1</v>
      </c>
      <c r="Q29" s="515">
        <v>62620</v>
      </c>
      <c r="R29" s="514">
        <v>1</v>
      </c>
      <c r="S29" s="515">
        <v>1878</v>
      </c>
      <c r="T29" s="514">
        <v>25</v>
      </c>
      <c r="U29" s="515">
        <v>4422420</v>
      </c>
      <c r="V29" s="516">
        <v>694</v>
      </c>
      <c r="W29" s="517">
        <v>166258242</v>
      </c>
      <c r="X29" s="500"/>
      <c r="Y29" s="518"/>
      <c r="Z29" s="483"/>
    </row>
    <row r="30" spans="2:26" ht="14.1" customHeight="1">
      <c r="B30" s="503"/>
      <c r="C30" s="504" t="s">
        <v>387</v>
      </c>
      <c r="D30" s="525" t="s">
        <v>70</v>
      </c>
      <c r="E30" s="526" t="s">
        <v>70</v>
      </c>
      <c r="F30" s="522" t="s">
        <v>70</v>
      </c>
      <c r="G30" s="522" t="s">
        <v>70</v>
      </c>
      <c r="H30" s="508" t="s">
        <v>70</v>
      </c>
      <c r="I30" s="509" t="s">
        <v>70</v>
      </c>
      <c r="J30" s="514" t="s">
        <v>70</v>
      </c>
      <c r="K30" s="515" t="s">
        <v>70</v>
      </c>
      <c r="L30" s="514" t="s">
        <v>70</v>
      </c>
      <c r="M30" s="515" t="s">
        <v>70</v>
      </c>
      <c r="N30" s="514" t="s">
        <v>70</v>
      </c>
      <c r="O30" s="515" t="s">
        <v>70</v>
      </c>
      <c r="P30" s="514" t="s">
        <v>70</v>
      </c>
      <c r="Q30" s="515" t="s">
        <v>70</v>
      </c>
      <c r="R30" s="514" t="s">
        <v>70</v>
      </c>
      <c r="S30" s="515" t="s">
        <v>70</v>
      </c>
      <c r="T30" s="514" t="s">
        <v>70</v>
      </c>
      <c r="U30" s="515" t="s">
        <v>70</v>
      </c>
      <c r="V30" s="238" t="s">
        <v>70</v>
      </c>
      <c r="W30" s="517" t="s">
        <v>70</v>
      </c>
      <c r="X30" s="500"/>
      <c r="Y30" s="518"/>
      <c r="Z30" s="483"/>
    </row>
    <row r="31" spans="2:26" ht="14.1" customHeight="1">
      <c r="B31" s="503"/>
      <c r="C31" s="504" t="s">
        <v>388</v>
      </c>
      <c r="D31" s="525">
        <v>314</v>
      </c>
      <c r="E31" s="526">
        <v>3042</v>
      </c>
      <c r="F31" s="522">
        <v>22266056</v>
      </c>
      <c r="G31" s="522">
        <v>20804322</v>
      </c>
      <c r="H31" s="508">
        <v>497</v>
      </c>
      <c r="I31" s="509">
        <v>62827549</v>
      </c>
      <c r="J31" s="514">
        <v>175</v>
      </c>
      <c r="K31" s="515">
        <v>7343903</v>
      </c>
      <c r="L31" s="514">
        <v>45</v>
      </c>
      <c r="M31" s="515">
        <v>2494017</v>
      </c>
      <c r="N31" s="514">
        <v>13</v>
      </c>
      <c r="O31" s="515">
        <v>5135900</v>
      </c>
      <c r="P31" s="514" t="s">
        <v>70</v>
      </c>
      <c r="Q31" s="515" t="s">
        <v>70</v>
      </c>
      <c r="R31" s="514" t="s">
        <v>70</v>
      </c>
      <c r="S31" s="515" t="s">
        <v>70</v>
      </c>
      <c r="T31" s="514" t="s">
        <v>70</v>
      </c>
      <c r="U31" s="515" t="s">
        <v>70</v>
      </c>
      <c r="V31" s="516">
        <v>264</v>
      </c>
      <c r="W31" s="517">
        <v>47853729</v>
      </c>
      <c r="X31" s="500"/>
      <c r="Y31" s="518"/>
      <c r="Z31" s="483"/>
    </row>
    <row r="32" spans="2:26" ht="14.1" customHeight="1">
      <c r="B32" s="503"/>
      <c r="C32" s="504" t="s">
        <v>389</v>
      </c>
      <c r="D32" s="525">
        <v>356</v>
      </c>
      <c r="E32" s="526">
        <v>3339</v>
      </c>
      <c r="F32" s="522">
        <v>117981858</v>
      </c>
      <c r="G32" s="522">
        <v>116353558</v>
      </c>
      <c r="H32" s="508">
        <v>1148</v>
      </c>
      <c r="I32" s="509">
        <v>147559488</v>
      </c>
      <c r="J32" s="514">
        <v>489</v>
      </c>
      <c r="K32" s="515">
        <v>23176274</v>
      </c>
      <c r="L32" s="514">
        <v>78</v>
      </c>
      <c r="M32" s="515">
        <v>6404790</v>
      </c>
      <c r="N32" s="514">
        <v>11</v>
      </c>
      <c r="O32" s="515">
        <v>11295250</v>
      </c>
      <c r="P32" s="514" t="s">
        <v>70</v>
      </c>
      <c r="Q32" s="515" t="s">
        <v>70</v>
      </c>
      <c r="R32" s="514">
        <v>1</v>
      </c>
      <c r="S32" s="515">
        <v>818</v>
      </c>
      <c r="T32" s="514" t="s">
        <v>70</v>
      </c>
      <c r="U32" s="515" t="s">
        <v>70</v>
      </c>
      <c r="V32" s="516">
        <v>569</v>
      </c>
      <c r="W32" s="517">
        <v>106682356</v>
      </c>
      <c r="X32" s="500"/>
      <c r="Y32" s="518"/>
      <c r="Z32" s="483"/>
    </row>
    <row r="33" spans="2:26" ht="14.1" customHeight="1">
      <c r="B33" s="503"/>
      <c r="C33" s="504" t="s">
        <v>390</v>
      </c>
      <c r="D33" s="525">
        <v>1</v>
      </c>
      <c r="E33" s="526">
        <v>4</v>
      </c>
      <c r="F33" s="522" t="s">
        <v>70</v>
      </c>
      <c r="G33" s="522" t="s">
        <v>70</v>
      </c>
      <c r="H33" s="508">
        <v>6</v>
      </c>
      <c r="I33" s="509">
        <v>2457684</v>
      </c>
      <c r="J33" s="514" t="s">
        <v>70</v>
      </c>
      <c r="K33" s="515" t="s">
        <v>70</v>
      </c>
      <c r="L33" s="514" t="s">
        <v>70</v>
      </c>
      <c r="M33" s="515" t="s">
        <v>70</v>
      </c>
      <c r="N33" s="514" t="s">
        <v>70</v>
      </c>
      <c r="O33" s="515" t="s">
        <v>70</v>
      </c>
      <c r="P33" s="514" t="s">
        <v>70</v>
      </c>
      <c r="Q33" s="515" t="s">
        <v>70</v>
      </c>
      <c r="R33" s="514" t="s">
        <v>70</v>
      </c>
      <c r="S33" s="515" t="s">
        <v>70</v>
      </c>
      <c r="T33" s="514" t="s">
        <v>70</v>
      </c>
      <c r="U33" s="515" t="s">
        <v>70</v>
      </c>
      <c r="V33" s="516">
        <v>6</v>
      </c>
      <c r="W33" s="517">
        <v>2457684</v>
      </c>
      <c r="X33" s="500"/>
      <c r="Y33" s="518"/>
      <c r="Z33" s="483"/>
    </row>
    <row r="34" spans="2:26" ht="14.1" customHeight="1">
      <c r="B34" s="503"/>
      <c r="C34" s="504" t="s">
        <v>391</v>
      </c>
      <c r="D34" s="525">
        <v>186</v>
      </c>
      <c r="E34" s="526">
        <v>7244</v>
      </c>
      <c r="F34" s="522">
        <v>46687802</v>
      </c>
      <c r="G34" s="522">
        <v>46318841</v>
      </c>
      <c r="H34" s="508">
        <v>284</v>
      </c>
      <c r="I34" s="509">
        <v>31725837</v>
      </c>
      <c r="J34" s="514">
        <v>199</v>
      </c>
      <c r="K34" s="515">
        <v>13983672</v>
      </c>
      <c r="L34" s="514">
        <v>22</v>
      </c>
      <c r="M34" s="515">
        <v>2040483</v>
      </c>
      <c r="N34" s="514">
        <v>3</v>
      </c>
      <c r="O34" s="515">
        <v>2495698</v>
      </c>
      <c r="P34" s="514" t="s">
        <v>70</v>
      </c>
      <c r="Q34" s="515" t="s">
        <v>70</v>
      </c>
      <c r="R34" s="514" t="s">
        <v>70</v>
      </c>
      <c r="S34" s="515" t="s">
        <v>70</v>
      </c>
      <c r="T34" s="514" t="s">
        <v>70</v>
      </c>
      <c r="U34" s="515" t="s">
        <v>70</v>
      </c>
      <c r="V34" s="516">
        <v>60</v>
      </c>
      <c r="W34" s="517">
        <v>13205984</v>
      </c>
      <c r="X34" s="500"/>
      <c r="Y34" s="518"/>
      <c r="Z34" s="483"/>
    </row>
    <row r="35" spans="2:26" ht="14.1" customHeight="1">
      <c r="B35" s="503"/>
      <c r="C35" s="504" t="s">
        <v>392</v>
      </c>
      <c r="D35" s="525">
        <v>213</v>
      </c>
      <c r="E35" s="526">
        <v>12180</v>
      </c>
      <c r="F35" s="522">
        <v>233315030</v>
      </c>
      <c r="G35" s="522">
        <v>233185423</v>
      </c>
      <c r="H35" s="508">
        <v>1220</v>
      </c>
      <c r="I35" s="509">
        <v>211019437</v>
      </c>
      <c r="J35" s="514">
        <v>645</v>
      </c>
      <c r="K35" s="515">
        <v>65452101</v>
      </c>
      <c r="L35" s="514">
        <v>83</v>
      </c>
      <c r="M35" s="515">
        <v>15171820</v>
      </c>
      <c r="N35" s="514">
        <v>13</v>
      </c>
      <c r="O35" s="515">
        <v>10651144</v>
      </c>
      <c r="P35" s="514" t="s">
        <v>70</v>
      </c>
      <c r="Q35" s="515" t="s">
        <v>70</v>
      </c>
      <c r="R35" s="514" t="s">
        <v>70</v>
      </c>
      <c r="S35" s="515" t="s">
        <v>70</v>
      </c>
      <c r="T35" s="514">
        <v>11</v>
      </c>
      <c r="U35" s="515">
        <v>1800610</v>
      </c>
      <c r="V35" s="516">
        <v>468</v>
      </c>
      <c r="W35" s="517">
        <v>117943762</v>
      </c>
      <c r="X35" s="500"/>
      <c r="Y35" s="518"/>
      <c r="Z35" s="483"/>
    </row>
    <row r="36" spans="2:26" ht="14.1" customHeight="1">
      <c r="B36" s="503"/>
      <c r="C36" s="504" t="s">
        <v>393</v>
      </c>
      <c r="D36" s="525">
        <v>22</v>
      </c>
      <c r="E36" s="526">
        <v>540</v>
      </c>
      <c r="F36" s="522">
        <v>8797572</v>
      </c>
      <c r="G36" s="522">
        <v>8797572</v>
      </c>
      <c r="H36" s="508">
        <v>92</v>
      </c>
      <c r="I36" s="509">
        <v>10825037</v>
      </c>
      <c r="J36" s="514">
        <v>58</v>
      </c>
      <c r="K36" s="515">
        <v>1629645</v>
      </c>
      <c r="L36" s="514">
        <v>3</v>
      </c>
      <c r="M36" s="515">
        <v>463841</v>
      </c>
      <c r="N36" s="514" t="s">
        <v>70</v>
      </c>
      <c r="O36" s="515" t="s">
        <v>70</v>
      </c>
      <c r="P36" s="514" t="s">
        <v>70</v>
      </c>
      <c r="Q36" s="515" t="s">
        <v>70</v>
      </c>
      <c r="R36" s="514" t="s">
        <v>70</v>
      </c>
      <c r="S36" s="515" t="s">
        <v>70</v>
      </c>
      <c r="T36" s="514" t="s">
        <v>70</v>
      </c>
      <c r="U36" s="515" t="s">
        <v>70</v>
      </c>
      <c r="V36" s="516">
        <v>31</v>
      </c>
      <c r="W36" s="517">
        <v>8731551</v>
      </c>
      <c r="X36" s="500"/>
      <c r="Y36" s="518"/>
      <c r="Z36" s="483"/>
    </row>
    <row r="37" spans="2:26" ht="14.1" customHeight="1">
      <c r="B37" s="503"/>
      <c r="C37" s="504" t="s">
        <v>394</v>
      </c>
      <c r="D37" s="525">
        <v>98</v>
      </c>
      <c r="E37" s="526">
        <v>1724</v>
      </c>
      <c r="F37" s="522">
        <v>60862479</v>
      </c>
      <c r="G37" s="522">
        <v>60537726</v>
      </c>
      <c r="H37" s="508">
        <v>644</v>
      </c>
      <c r="I37" s="509">
        <v>111999350</v>
      </c>
      <c r="J37" s="514">
        <v>314</v>
      </c>
      <c r="K37" s="515">
        <v>32848956</v>
      </c>
      <c r="L37" s="514">
        <v>69</v>
      </c>
      <c r="M37" s="515">
        <v>10274856</v>
      </c>
      <c r="N37" s="514">
        <v>8</v>
      </c>
      <c r="O37" s="515">
        <v>11288921</v>
      </c>
      <c r="P37" s="514" t="s">
        <v>70</v>
      </c>
      <c r="Q37" s="515" t="s">
        <v>70</v>
      </c>
      <c r="R37" s="514" t="s">
        <v>70</v>
      </c>
      <c r="S37" s="515" t="s">
        <v>70</v>
      </c>
      <c r="T37" s="514" t="s">
        <v>70</v>
      </c>
      <c r="U37" s="515" t="s">
        <v>70</v>
      </c>
      <c r="V37" s="516">
        <v>253</v>
      </c>
      <c r="W37" s="517">
        <v>57586617</v>
      </c>
      <c r="X37" s="500"/>
      <c r="Y37" s="518"/>
      <c r="Z37" s="483"/>
    </row>
    <row r="38" spans="2:26" ht="14.1" customHeight="1">
      <c r="B38" s="503"/>
      <c r="C38" s="504" t="s">
        <v>395</v>
      </c>
      <c r="D38" s="525">
        <v>3</v>
      </c>
      <c r="E38" s="526">
        <v>9</v>
      </c>
      <c r="F38" s="522">
        <v>740448</v>
      </c>
      <c r="G38" s="522">
        <v>740448</v>
      </c>
      <c r="H38" s="508" t="s">
        <v>70</v>
      </c>
      <c r="I38" s="509" t="s">
        <v>70</v>
      </c>
      <c r="J38" s="514" t="s">
        <v>70</v>
      </c>
      <c r="K38" s="515" t="s">
        <v>70</v>
      </c>
      <c r="L38" s="514" t="s">
        <v>70</v>
      </c>
      <c r="M38" s="515" t="s">
        <v>70</v>
      </c>
      <c r="N38" s="514" t="s">
        <v>70</v>
      </c>
      <c r="O38" s="515" t="s">
        <v>70</v>
      </c>
      <c r="P38" s="514" t="s">
        <v>70</v>
      </c>
      <c r="Q38" s="515" t="s">
        <v>70</v>
      </c>
      <c r="R38" s="514" t="s">
        <v>70</v>
      </c>
      <c r="S38" s="515" t="s">
        <v>70</v>
      </c>
      <c r="T38" s="514" t="s">
        <v>70</v>
      </c>
      <c r="U38" s="515" t="s">
        <v>70</v>
      </c>
      <c r="V38" s="238" t="s">
        <v>70</v>
      </c>
      <c r="W38" s="517" t="s">
        <v>70</v>
      </c>
      <c r="X38" s="500"/>
      <c r="Y38" s="518"/>
      <c r="Z38" s="483"/>
    </row>
    <row r="39" spans="2:26" ht="14.1" customHeight="1">
      <c r="B39" s="503"/>
      <c r="C39" s="504" t="s">
        <v>396</v>
      </c>
      <c r="D39" s="525">
        <v>74</v>
      </c>
      <c r="E39" s="526">
        <v>530</v>
      </c>
      <c r="F39" s="522">
        <v>37746823</v>
      </c>
      <c r="G39" s="522">
        <v>31984240</v>
      </c>
      <c r="H39" s="508">
        <v>1196</v>
      </c>
      <c r="I39" s="509">
        <v>180133482</v>
      </c>
      <c r="J39" s="514">
        <v>360</v>
      </c>
      <c r="K39" s="515">
        <v>13399275</v>
      </c>
      <c r="L39" s="514">
        <v>171</v>
      </c>
      <c r="M39" s="515">
        <v>27417190</v>
      </c>
      <c r="N39" s="514">
        <v>2</v>
      </c>
      <c r="O39" s="515">
        <v>621368</v>
      </c>
      <c r="P39" s="514">
        <v>4</v>
      </c>
      <c r="Q39" s="515">
        <v>248630</v>
      </c>
      <c r="R39" s="514">
        <v>11</v>
      </c>
      <c r="S39" s="515">
        <v>597533</v>
      </c>
      <c r="T39" s="514" t="s">
        <v>70</v>
      </c>
      <c r="U39" s="515" t="s">
        <v>70</v>
      </c>
      <c r="V39" s="516">
        <v>648</v>
      </c>
      <c r="W39" s="517">
        <v>137849486</v>
      </c>
      <c r="X39" s="500"/>
      <c r="Y39" s="518"/>
      <c r="Z39" s="483"/>
    </row>
    <row r="40" spans="2:26" ht="14.1" customHeight="1">
      <c r="B40" s="503"/>
      <c r="C40" s="504" t="s">
        <v>397</v>
      </c>
      <c r="D40" s="525">
        <v>9</v>
      </c>
      <c r="E40" s="526">
        <v>1323</v>
      </c>
      <c r="F40" s="522">
        <v>38109672</v>
      </c>
      <c r="G40" s="522">
        <v>38070415</v>
      </c>
      <c r="H40" s="508">
        <v>140</v>
      </c>
      <c r="I40" s="509">
        <v>34055191</v>
      </c>
      <c r="J40" s="514">
        <v>51</v>
      </c>
      <c r="K40" s="515">
        <v>4223610</v>
      </c>
      <c r="L40" s="514">
        <v>8</v>
      </c>
      <c r="M40" s="515">
        <v>2573508</v>
      </c>
      <c r="N40" s="514">
        <v>1</v>
      </c>
      <c r="O40" s="515">
        <v>3384212</v>
      </c>
      <c r="P40" s="514" t="s">
        <v>70</v>
      </c>
      <c r="Q40" s="515" t="s">
        <v>70</v>
      </c>
      <c r="R40" s="514" t="s">
        <v>70</v>
      </c>
      <c r="S40" s="515" t="s">
        <v>70</v>
      </c>
      <c r="T40" s="514" t="s">
        <v>70</v>
      </c>
      <c r="U40" s="515" t="s">
        <v>70</v>
      </c>
      <c r="V40" s="516">
        <v>80</v>
      </c>
      <c r="W40" s="517">
        <v>23873861</v>
      </c>
      <c r="X40" s="500"/>
      <c r="Y40" s="518"/>
      <c r="Z40" s="483"/>
    </row>
    <row r="41" spans="2:26" ht="14.1" customHeight="1">
      <c r="B41" s="503"/>
      <c r="C41" s="504" t="s">
        <v>398</v>
      </c>
      <c r="D41" s="525">
        <v>25</v>
      </c>
      <c r="E41" s="526">
        <v>1107</v>
      </c>
      <c r="F41" s="522">
        <v>36060741</v>
      </c>
      <c r="G41" s="522">
        <v>36060741</v>
      </c>
      <c r="H41" s="508">
        <v>158</v>
      </c>
      <c r="I41" s="509">
        <v>21998251</v>
      </c>
      <c r="J41" s="514">
        <v>77</v>
      </c>
      <c r="K41" s="515">
        <v>1487478</v>
      </c>
      <c r="L41" s="514">
        <v>12</v>
      </c>
      <c r="M41" s="515">
        <v>2603545</v>
      </c>
      <c r="N41" s="514" t="s">
        <v>70</v>
      </c>
      <c r="O41" s="515" t="s">
        <v>70</v>
      </c>
      <c r="P41" s="514" t="s">
        <v>70</v>
      </c>
      <c r="Q41" s="515" t="s">
        <v>70</v>
      </c>
      <c r="R41" s="514" t="s">
        <v>70</v>
      </c>
      <c r="S41" s="515" t="s">
        <v>70</v>
      </c>
      <c r="T41" s="514" t="s">
        <v>70</v>
      </c>
      <c r="U41" s="515" t="s">
        <v>70</v>
      </c>
      <c r="V41" s="516">
        <v>69</v>
      </c>
      <c r="W41" s="517">
        <v>17907228</v>
      </c>
      <c r="X41" s="500"/>
      <c r="Y41" s="518"/>
      <c r="Z41" s="483"/>
    </row>
    <row r="42" spans="2:26" ht="14.1" customHeight="1">
      <c r="B42" s="503"/>
      <c r="C42" s="504" t="s">
        <v>399</v>
      </c>
      <c r="D42" s="525">
        <v>34</v>
      </c>
      <c r="E42" s="526">
        <v>1012</v>
      </c>
      <c r="F42" s="522">
        <v>19040795</v>
      </c>
      <c r="G42" s="522">
        <v>19040795</v>
      </c>
      <c r="H42" s="508">
        <v>237</v>
      </c>
      <c r="I42" s="509">
        <v>37708987</v>
      </c>
      <c r="J42" s="514">
        <v>130</v>
      </c>
      <c r="K42" s="515">
        <v>14495625</v>
      </c>
      <c r="L42" s="514">
        <v>27</v>
      </c>
      <c r="M42" s="515">
        <v>2756338</v>
      </c>
      <c r="N42" s="514">
        <v>2</v>
      </c>
      <c r="O42" s="515">
        <v>1165419</v>
      </c>
      <c r="P42" s="514" t="s">
        <v>70</v>
      </c>
      <c r="Q42" s="515" t="s">
        <v>70</v>
      </c>
      <c r="R42" s="514" t="s">
        <v>70</v>
      </c>
      <c r="S42" s="515" t="s">
        <v>70</v>
      </c>
      <c r="T42" s="514" t="s">
        <v>70</v>
      </c>
      <c r="U42" s="515" t="s">
        <v>70</v>
      </c>
      <c r="V42" s="516">
        <v>78</v>
      </c>
      <c r="W42" s="517">
        <v>19291605</v>
      </c>
      <c r="X42" s="500"/>
      <c r="Y42" s="518"/>
      <c r="Z42" s="483"/>
    </row>
    <row r="43" spans="2:26" ht="14.1" customHeight="1">
      <c r="B43" s="503"/>
      <c r="C43" s="504" t="s">
        <v>400</v>
      </c>
      <c r="D43" s="525">
        <v>26</v>
      </c>
      <c r="E43" s="526">
        <v>702</v>
      </c>
      <c r="F43" s="522">
        <v>35438033</v>
      </c>
      <c r="G43" s="522">
        <v>35438033</v>
      </c>
      <c r="H43" s="508">
        <v>368</v>
      </c>
      <c r="I43" s="509">
        <v>50431978</v>
      </c>
      <c r="J43" s="514">
        <v>183</v>
      </c>
      <c r="K43" s="515">
        <v>8539929</v>
      </c>
      <c r="L43" s="514">
        <v>28</v>
      </c>
      <c r="M43" s="515">
        <v>5610610</v>
      </c>
      <c r="N43" s="514">
        <v>1</v>
      </c>
      <c r="O43" s="515">
        <v>1153776</v>
      </c>
      <c r="P43" s="514" t="s">
        <v>70</v>
      </c>
      <c r="Q43" s="515" t="s">
        <v>70</v>
      </c>
      <c r="R43" s="514" t="s">
        <v>70</v>
      </c>
      <c r="S43" s="515" t="s">
        <v>70</v>
      </c>
      <c r="T43" s="514" t="s">
        <v>70</v>
      </c>
      <c r="U43" s="515" t="s">
        <v>70</v>
      </c>
      <c r="V43" s="516">
        <v>156</v>
      </c>
      <c r="W43" s="517">
        <v>35127663</v>
      </c>
      <c r="X43" s="500"/>
      <c r="Y43" s="518"/>
      <c r="Z43" s="483"/>
    </row>
    <row r="44" spans="2:26" ht="14.1" customHeight="1">
      <c r="B44" s="503"/>
      <c r="C44" s="504" t="s">
        <v>401</v>
      </c>
      <c r="D44" s="525">
        <v>1055</v>
      </c>
      <c r="E44" s="526">
        <v>13469</v>
      </c>
      <c r="F44" s="522">
        <v>461308464</v>
      </c>
      <c r="G44" s="522">
        <v>441491594</v>
      </c>
      <c r="H44" s="508">
        <v>3847</v>
      </c>
      <c r="I44" s="509">
        <v>526293599</v>
      </c>
      <c r="J44" s="514">
        <v>1755</v>
      </c>
      <c r="K44" s="515">
        <v>92453692</v>
      </c>
      <c r="L44" s="514">
        <v>237</v>
      </c>
      <c r="M44" s="515">
        <v>33835543</v>
      </c>
      <c r="N44" s="514">
        <v>40</v>
      </c>
      <c r="O44" s="515">
        <v>52193608</v>
      </c>
      <c r="P44" s="514">
        <v>1</v>
      </c>
      <c r="Q44" s="515">
        <v>5418000</v>
      </c>
      <c r="R44" s="514">
        <v>1</v>
      </c>
      <c r="S44" s="515">
        <v>477540</v>
      </c>
      <c r="T44" s="514">
        <v>16</v>
      </c>
      <c r="U44" s="515">
        <v>2182180</v>
      </c>
      <c r="V44" s="516">
        <v>1797</v>
      </c>
      <c r="W44" s="517">
        <v>339733036</v>
      </c>
      <c r="X44" s="500"/>
      <c r="Y44" s="518"/>
      <c r="Z44" s="483"/>
    </row>
    <row r="45" spans="2:26" ht="14.1" customHeight="1">
      <c r="B45" s="503"/>
      <c r="C45" s="540" t="s">
        <v>402</v>
      </c>
      <c r="D45" s="525">
        <v>13</v>
      </c>
      <c r="E45" s="526">
        <v>69</v>
      </c>
      <c r="F45" s="522">
        <v>1025694</v>
      </c>
      <c r="G45" s="522">
        <v>1025694</v>
      </c>
      <c r="H45" s="508">
        <v>7</v>
      </c>
      <c r="I45" s="509">
        <v>1412223</v>
      </c>
      <c r="J45" s="514">
        <v>1</v>
      </c>
      <c r="K45" s="515">
        <v>17478</v>
      </c>
      <c r="L45" s="514" t="s">
        <v>70</v>
      </c>
      <c r="M45" s="515" t="s">
        <v>70</v>
      </c>
      <c r="N45" s="514" t="s">
        <v>70</v>
      </c>
      <c r="O45" s="515" t="s">
        <v>70</v>
      </c>
      <c r="P45" s="514" t="s">
        <v>70</v>
      </c>
      <c r="Q45" s="515" t="s">
        <v>70</v>
      </c>
      <c r="R45" s="514" t="s">
        <v>70</v>
      </c>
      <c r="S45" s="515" t="s">
        <v>70</v>
      </c>
      <c r="T45" s="514" t="s">
        <v>70</v>
      </c>
      <c r="U45" s="515" t="s">
        <v>70</v>
      </c>
      <c r="V45" s="516">
        <v>6</v>
      </c>
      <c r="W45" s="517">
        <v>1394745</v>
      </c>
      <c r="X45" s="500"/>
      <c r="Y45" s="541"/>
      <c r="Z45" s="483"/>
    </row>
    <row r="46" spans="2:26" ht="14.1" customHeight="1">
      <c r="B46" s="503"/>
      <c r="C46" s="504" t="s">
        <v>403</v>
      </c>
      <c r="D46" s="525">
        <v>64</v>
      </c>
      <c r="E46" s="526">
        <v>1876</v>
      </c>
      <c r="F46" s="522">
        <v>29151928</v>
      </c>
      <c r="G46" s="522">
        <v>29151928</v>
      </c>
      <c r="H46" s="508">
        <v>273</v>
      </c>
      <c r="I46" s="509">
        <v>25118598</v>
      </c>
      <c r="J46" s="514">
        <v>187</v>
      </c>
      <c r="K46" s="515">
        <v>7906619</v>
      </c>
      <c r="L46" s="514">
        <v>29</v>
      </c>
      <c r="M46" s="515">
        <v>3790572</v>
      </c>
      <c r="N46" s="514">
        <v>2</v>
      </c>
      <c r="O46" s="515">
        <v>67404</v>
      </c>
      <c r="P46" s="514" t="s">
        <v>70</v>
      </c>
      <c r="Q46" s="515" t="s">
        <v>70</v>
      </c>
      <c r="R46" s="514">
        <v>1</v>
      </c>
      <c r="S46" s="515">
        <v>618</v>
      </c>
      <c r="T46" s="514" t="s">
        <v>70</v>
      </c>
      <c r="U46" s="515" t="s">
        <v>70</v>
      </c>
      <c r="V46" s="516">
        <v>54</v>
      </c>
      <c r="W46" s="517">
        <v>13353385</v>
      </c>
      <c r="X46" s="500"/>
      <c r="Y46" s="518"/>
      <c r="Z46" s="483"/>
    </row>
    <row r="47" spans="2:26" ht="14.1" customHeight="1">
      <c r="B47" s="503"/>
      <c r="C47" s="504" t="s">
        <v>404</v>
      </c>
      <c r="D47" s="525">
        <v>884</v>
      </c>
      <c r="E47" s="526">
        <v>16552</v>
      </c>
      <c r="F47" s="522">
        <v>239086727</v>
      </c>
      <c r="G47" s="522">
        <v>219499050</v>
      </c>
      <c r="H47" s="508">
        <v>2146</v>
      </c>
      <c r="I47" s="509">
        <v>220718403</v>
      </c>
      <c r="J47" s="514">
        <v>1439</v>
      </c>
      <c r="K47" s="515">
        <v>67327922</v>
      </c>
      <c r="L47" s="514">
        <v>166</v>
      </c>
      <c r="M47" s="515">
        <v>19861755</v>
      </c>
      <c r="N47" s="514">
        <v>20</v>
      </c>
      <c r="O47" s="515">
        <v>18085244</v>
      </c>
      <c r="P47" s="514" t="s">
        <v>70</v>
      </c>
      <c r="Q47" s="515" t="s">
        <v>70</v>
      </c>
      <c r="R47" s="514">
        <v>2</v>
      </c>
      <c r="S47" s="515">
        <v>1581</v>
      </c>
      <c r="T47" s="514" t="s">
        <v>70</v>
      </c>
      <c r="U47" s="515" t="s">
        <v>70</v>
      </c>
      <c r="V47" s="516">
        <v>519</v>
      </c>
      <c r="W47" s="517">
        <v>115441901</v>
      </c>
      <c r="X47" s="500"/>
      <c r="Y47" s="518"/>
      <c r="Z47" s="483"/>
    </row>
    <row r="48" spans="2:26" ht="14.1" customHeight="1">
      <c r="B48" s="503"/>
      <c r="C48" s="504" t="s">
        <v>405</v>
      </c>
      <c r="D48" s="525">
        <v>767</v>
      </c>
      <c r="E48" s="526">
        <v>41797</v>
      </c>
      <c r="F48" s="522">
        <v>419832375</v>
      </c>
      <c r="G48" s="522">
        <v>417690212</v>
      </c>
      <c r="H48" s="508">
        <v>2309</v>
      </c>
      <c r="I48" s="509">
        <v>249257597</v>
      </c>
      <c r="J48" s="514">
        <v>1545</v>
      </c>
      <c r="K48" s="515">
        <v>83656705</v>
      </c>
      <c r="L48" s="514">
        <v>245</v>
      </c>
      <c r="M48" s="515">
        <v>29202740</v>
      </c>
      <c r="N48" s="514">
        <v>15</v>
      </c>
      <c r="O48" s="515">
        <v>14492818</v>
      </c>
      <c r="P48" s="514" t="s">
        <v>70</v>
      </c>
      <c r="Q48" s="515" t="s">
        <v>70</v>
      </c>
      <c r="R48" s="514">
        <v>1</v>
      </c>
      <c r="S48" s="515">
        <v>1121</v>
      </c>
      <c r="T48" s="514">
        <v>14</v>
      </c>
      <c r="U48" s="515">
        <v>1481400</v>
      </c>
      <c r="V48" s="516">
        <v>489</v>
      </c>
      <c r="W48" s="517">
        <v>120422813</v>
      </c>
      <c r="X48" s="500"/>
      <c r="Y48" s="518"/>
      <c r="Z48" s="483"/>
    </row>
    <row r="49" spans="1:26" ht="14.1" customHeight="1">
      <c r="B49" s="503"/>
      <c r="C49" s="504" t="s">
        <v>406</v>
      </c>
      <c r="D49" s="525">
        <v>1496</v>
      </c>
      <c r="E49" s="526">
        <v>55223</v>
      </c>
      <c r="F49" s="522">
        <v>846592406</v>
      </c>
      <c r="G49" s="522">
        <v>805389796</v>
      </c>
      <c r="H49" s="508">
        <v>4678</v>
      </c>
      <c r="I49" s="509">
        <v>524885352</v>
      </c>
      <c r="J49" s="514">
        <v>3016</v>
      </c>
      <c r="K49" s="515">
        <v>150289442</v>
      </c>
      <c r="L49" s="514">
        <v>466</v>
      </c>
      <c r="M49" s="515">
        <v>68050397</v>
      </c>
      <c r="N49" s="514">
        <v>48</v>
      </c>
      <c r="O49" s="515">
        <v>49879403</v>
      </c>
      <c r="P49" s="514" t="s">
        <v>70</v>
      </c>
      <c r="Q49" s="515" t="s">
        <v>70</v>
      </c>
      <c r="R49" s="514">
        <v>2</v>
      </c>
      <c r="S49" s="515">
        <v>544446</v>
      </c>
      <c r="T49" s="514">
        <v>26</v>
      </c>
      <c r="U49" s="515">
        <v>4054540</v>
      </c>
      <c r="V49" s="516">
        <v>1120</v>
      </c>
      <c r="W49" s="517">
        <v>252067124</v>
      </c>
      <c r="X49" s="500"/>
      <c r="Y49" s="518"/>
      <c r="Z49" s="483"/>
    </row>
    <row r="50" spans="1:26" ht="14.1" customHeight="1">
      <c r="B50" s="503"/>
      <c r="C50" s="504" t="s">
        <v>407</v>
      </c>
      <c r="D50" s="525">
        <v>2</v>
      </c>
      <c r="E50" s="526">
        <v>116</v>
      </c>
      <c r="F50" s="522">
        <v>10320212</v>
      </c>
      <c r="G50" s="522">
        <v>10320212</v>
      </c>
      <c r="H50" s="508">
        <v>33</v>
      </c>
      <c r="I50" s="509">
        <v>4598288</v>
      </c>
      <c r="J50" s="514">
        <v>27</v>
      </c>
      <c r="K50" s="515">
        <v>426280</v>
      </c>
      <c r="L50" s="514" t="s">
        <v>70</v>
      </c>
      <c r="M50" s="515" t="s">
        <v>70</v>
      </c>
      <c r="N50" s="514" t="s">
        <v>70</v>
      </c>
      <c r="O50" s="515" t="s">
        <v>70</v>
      </c>
      <c r="P50" s="514" t="s">
        <v>70</v>
      </c>
      <c r="Q50" s="515" t="s">
        <v>70</v>
      </c>
      <c r="R50" s="514" t="s">
        <v>70</v>
      </c>
      <c r="S50" s="515" t="s">
        <v>70</v>
      </c>
      <c r="T50" s="514" t="s">
        <v>70</v>
      </c>
      <c r="U50" s="515" t="s">
        <v>70</v>
      </c>
      <c r="V50" s="516">
        <v>6</v>
      </c>
      <c r="W50" s="517">
        <v>4171828</v>
      </c>
      <c r="X50" s="500"/>
      <c r="Y50" s="518"/>
      <c r="Z50" s="483"/>
    </row>
    <row r="51" spans="1:26" ht="14.1" customHeight="1">
      <c r="B51" s="503"/>
      <c r="C51" s="504" t="s">
        <v>408</v>
      </c>
      <c r="D51" s="525">
        <v>99</v>
      </c>
      <c r="E51" s="526">
        <v>3073</v>
      </c>
      <c r="F51" s="522">
        <v>25388994</v>
      </c>
      <c r="G51" s="522">
        <v>25377434</v>
      </c>
      <c r="H51" s="508">
        <v>259</v>
      </c>
      <c r="I51" s="509">
        <v>22481021</v>
      </c>
      <c r="J51" s="514">
        <v>203</v>
      </c>
      <c r="K51" s="515">
        <v>8965710</v>
      </c>
      <c r="L51" s="514">
        <v>23</v>
      </c>
      <c r="M51" s="515">
        <v>2043425</v>
      </c>
      <c r="N51" s="514">
        <v>1</v>
      </c>
      <c r="O51" s="515">
        <v>3386916</v>
      </c>
      <c r="P51" s="514" t="s">
        <v>70</v>
      </c>
      <c r="Q51" s="515" t="s">
        <v>70</v>
      </c>
      <c r="R51" s="514">
        <v>1</v>
      </c>
      <c r="S51" s="515">
        <v>4181</v>
      </c>
      <c r="T51" s="514" t="s">
        <v>70</v>
      </c>
      <c r="U51" s="515" t="s">
        <v>70</v>
      </c>
      <c r="V51" s="516">
        <v>31</v>
      </c>
      <c r="W51" s="517">
        <v>8080789</v>
      </c>
      <c r="X51" s="500"/>
      <c r="Y51" s="518"/>
      <c r="Z51" s="483"/>
    </row>
    <row r="52" spans="1:26" ht="14.1" customHeight="1">
      <c r="B52" s="503"/>
      <c r="C52" s="504" t="s">
        <v>409</v>
      </c>
      <c r="D52" s="525">
        <v>22</v>
      </c>
      <c r="E52" s="526">
        <v>424</v>
      </c>
      <c r="F52" s="522">
        <v>3465264</v>
      </c>
      <c r="G52" s="522">
        <v>3336826</v>
      </c>
      <c r="H52" s="508">
        <v>37</v>
      </c>
      <c r="I52" s="509">
        <v>3947325</v>
      </c>
      <c r="J52" s="514">
        <v>19</v>
      </c>
      <c r="K52" s="515">
        <v>203346</v>
      </c>
      <c r="L52" s="514">
        <v>1</v>
      </c>
      <c r="M52" s="515" t="s">
        <v>70</v>
      </c>
      <c r="N52" s="514" t="s">
        <v>70</v>
      </c>
      <c r="O52" s="515" t="s">
        <v>70</v>
      </c>
      <c r="P52" s="514" t="s">
        <v>70</v>
      </c>
      <c r="Q52" s="515" t="s">
        <v>70</v>
      </c>
      <c r="R52" s="514">
        <v>0</v>
      </c>
      <c r="S52" s="515" t="s">
        <v>70</v>
      </c>
      <c r="T52" s="514">
        <v>4</v>
      </c>
      <c r="U52" s="515">
        <v>436900</v>
      </c>
      <c r="V52" s="516">
        <v>13</v>
      </c>
      <c r="W52" s="517">
        <v>3306631</v>
      </c>
      <c r="X52" s="500"/>
      <c r="Y52" s="518"/>
      <c r="Z52" s="483"/>
    </row>
    <row r="53" spans="1:26" ht="14.1" customHeight="1">
      <c r="B53" s="519"/>
      <c r="C53" s="504" t="s">
        <v>410</v>
      </c>
      <c r="D53" s="525">
        <v>918</v>
      </c>
      <c r="E53" s="526">
        <v>21444</v>
      </c>
      <c r="F53" s="522">
        <v>405720451</v>
      </c>
      <c r="G53" s="522">
        <v>387715015</v>
      </c>
      <c r="H53" s="508">
        <v>2730</v>
      </c>
      <c r="I53" s="509">
        <v>373589922</v>
      </c>
      <c r="J53" s="514">
        <v>1573</v>
      </c>
      <c r="K53" s="515">
        <v>119837378</v>
      </c>
      <c r="L53" s="514">
        <v>334</v>
      </c>
      <c r="M53" s="515">
        <v>36682736</v>
      </c>
      <c r="N53" s="514">
        <v>54</v>
      </c>
      <c r="O53" s="515">
        <v>32585595</v>
      </c>
      <c r="P53" s="514" t="s">
        <v>70</v>
      </c>
      <c r="Q53" s="515" t="s">
        <v>70</v>
      </c>
      <c r="R53" s="514">
        <v>3</v>
      </c>
      <c r="S53" s="515">
        <v>1519690</v>
      </c>
      <c r="T53" s="514">
        <v>4</v>
      </c>
      <c r="U53" s="515">
        <v>434700</v>
      </c>
      <c r="V53" s="516">
        <v>762</v>
      </c>
      <c r="W53" s="517">
        <v>182529823</v>
      </c>
      <c r="X53" s="500"/>
      <c r="Y53" s="518"/>
      <c r="Z53" s="483"/>
    </row>
    <row r="54" spans="1:26" s="422" customFormat="1" ht="14.1" customHeight="1">
      <c r="B54" s="542" t="s">
        <v>411</v>
      </c>
      <c r="C54" s="486" t="s">
        <v>153</v>
      </c>
      <c r="D54" s="532">
        <v>1253</v>
      </c>
      <c r="E54" s="533">
        <v>33893</v>
      </c>
      <c r="F54" s="489">
        <v>917852543</v>
      </c>
      <c r="G54" s="489">
        <v>856123312</v>
      </c>
      <c r="H54" s="490">
        <v>7580</v>
      </c>
      <c r="I54" s="491">
        <v>1121044675</v>
      </c>
      <c r="J54" s="496">
        <v>4411</v>
      </c>
      <c r="K54" s="497">
        <v>371121119</v>
      </c>
      <c r="L54" s="496">
        <v>1167</v>
      </c>
      <c r="M54" s="497">
        <v>184826815</v>
      </c>
      <c r="N54" s="496">
        <v>64</v>
      </c>
      <c r="O54" s="497">
        <v>54276923</v>
      </c>
      <c r="P54" s="496" t="s">
        <v>70</v>
      </c>
      <c r="Q54" s="497" t="s">
        <v>70</v>
      </c>
      <c r="R54" s="496">
        <v>3</v>
      </c>
      <c r="S54" s="497">
        <v>1284525</v>
      </c>
      <c r="T54" s="496">
        <v>95</v>
      </c>
      <c r="U54" s="497">
        <v>16924400</v>
      </c>
      <c r="V54" s="498">
        <v>1840</v>
      </c>
      <c r="W54" s="499">
        <v>492610893</v>
      </c>
      <c r="X54" s="543"/>
      <c r="Y54" s="501"/>
      <c r="Z54" s="502"/>
    </row>
    <row r="55" spans="1:26" ht="14.1" customHeight="1">
      <c r="B55" s="544"/>
      <c r="C55" s="504" t="s">
        <v>412</v>
      </c>
      <c r="D55" s="525">
        <v>176</v>
      </c>
      <c r="E55" s="526">
        <v>6129</v>
      </c>
      <c r="F55" s="522">
        <v>73467858</v>
      </c>
      <c r="G55" s="522">
        <v>68058499</v>
      </c>
      <c r="H55" s="508">
        <v>394</v>
      </c>
      <c r="I55" s="509">
        <v>64043004</v>
      </c>
      <c r="J55" s="514">
        <v>197</v>
      </c>
      <c r="K55" s="515">
        <v>17200195</v>
      </c>
      <c r="L55" s="514">
        <v>47</v>
      </c>
      <c r="M55" s="515">
        <v>5593822</v>
      </c>
      <c r="N55" s="514">
        <v>2</v>
      </c>
      <c r="O55" s="515">
        <v>3157945</v>
      </c>
      <c r="P55" s="514" t="s">
        <v>70</v>
      </c>
      <c r="Q55" s="515" t="s">
        <v>70</v>
      </c>
      <c r="R55" s="514" t="s">
        <v>70</v>
      </c>
      <c r="S55" s="515" t="s">
        <v>70</v>
      </c>
      <c r="T55" s="514">
        <v>2</v>
      </c>
      <c r="U55" s="515">
        <v>217900</v>
      </c>
      <c r="V55" s="516">
        <v>146</v>
      </c>
      <c r="W55" s="517">
        <v>37873142</v>
      </c>
      <c r="X55" s="543"/>
      <c r="Y55" s="518"/>
      <c r="Z55" s="483"/>
    </row>
    <row r="56" spans="1:26" ht="14.1" customHeight="1">
      <c r="B56" s="544"/>
      <c r="C56" s="504" t="s">
        <v>413</v>
      </c>
      <c r="D56" s="525">
        <v>1077</v>
      </c>
      <c r="E56" s="526">
        <v>27764</v>
      </c>
      <c r="F56" s="522">
        <v>844384685</v>
      </c>
      <c r="G56" s="522">
        <v>788064813</v>
      </c>
      <c r="H56" s="508">
        <v>7186</v>
      </c>
      <c r="I56" s="509">
        <v>1057001671</v>
      </c>
      <c r="J56" s="514">
        <v>4214</v>
      </c>
      <c r="K56" s="515">
        <v>353920924</v>
      </c>
      <c r="L56" s="514">
        <v>1120</v>
      </c>
      <c r="M56" s="515">
        <v>179232993</v>
      </c>
      <c r="N56" s="514">
        <v>62</v>
      </c>
      <c r="O56" s="515">
        <v>51118978</v>
      </c>
      <c r="P56" s="514" t="s">
        <v>70</v>
      </c>
      <c r="Q56" s="515" t="s">
        <v>70</v>
      </c>
      <c r="R56" s="514">
        <v>3</v>
      </c>
      <c r="S56" s="515">
        <v>1284525</v>
      </c>
      <c r="T56" s="514">
        <v>93</v>
      </c>
      <c r="U56" s="515">
        <v>16706500</v>
      </c>
      <c r="V56" s="516">
        <v>1694</v>
      </c>
      <c r="W56" s="517">
        <v>454737751</v>
      </c>
      <c r="X56" s="543"/>
      <c r="Y56" s="518"/>
      <c r="Z56" s="483"/>
    </row>
    <row r="57" spans="1:26" s="484" customFormat="1" ht="14.1" customHeight="1">
      <c r="A57" s="422"/>
      <c r="B57" s="545"/>
      <c r="C57" s="504" t="s">
        <v>414</v>
      </c>
      <c r="D57" s="525" t="s">
        <v>70</v>
      </c>
      <c r="E57" s="526" t="s">
        <v>70</v>
      </c>
      <c r="F57" s="522" t="s">
        <v>70</v>
      </c>
      <c r="G57" s="522" t="s">
        <v>70</v>
      </c>
      <c r="H57" s="508" t="s">
        <v>70</v>
      </c>
      <c r="I57" s="509" t="s">
        <v>70</v>
      </c>
      <c r="J57" s="514" t="s">
        <v>70</v>
      </c>
      <c r="K57" s="515" t="s">
        <v>70</v>
      </c>
      <c r="L57" s="514" t="s">
        <v>70</v>
      </c>
      <c r="M57" s="515" t="s">
        <v>70</v>
      </c>
      <c r="N57" s="514" t="s">
        <v>70</v>
      </c>
      <c r="O57" s="515" t="s">
        <v>70</v>
      </c>
      <c r="P57" s="514" t="s">
        <v>70</v>
      </c>
      <c r="Q57" s="515" t="s">
        <v>70</v>
      </c>
      <c r="R57" s="514" t="s">
        <v>70</v>
      </c>
      <c r="S57" s="515" t="s">
        <v>70</v>
      </c>
      <c r="T57" s="514" t="s">
        <v>70</v>
      </c>
      <c r="U57" s="515" t="s">
        <v>70</v>
      </c>
      <c r="V57" s="238" t="s">
        <v>70</v>
      </c>
      <c r="W57" s="517" t="s">
        <v>70</v>
      </c>
      <c r="X57" s="546"/>
      <c r="Y57" s="518"/>
      <c r="Z57" s="483"/>
    </row>
    <row r="58" spans="1:26" s="422" customFormat="1" ht="14.1" customHeight="1">
      <c r="B58" s="547" t="s">
        <v>415</v>
      </c>
      <c r="C58" s="548"/>
      <c r="D58" s="549">
        <v>49</v>
      </c>
      <c r="E58" s="550">
        <v>1563</v>
      </c>
      <c r="F58" s="489">
        <v>20407292</v>
      </c>
      <c r="G58" s="489">
        <v>20407292</v>
      </c>
      <c r="H58" s="490">
        <v>85</v>
      </c>
      <c r="I58" s="551">
        <v>13849887</v>
      </c>
      <c r="J58" s="496">
        <v>57</v>
      </c>
      <c r="K58" s="497">
        <v>3411820</v>
      </c>
      <c r="L58" s="496">
        <v>3</v>
      </c>
      <c r="M58" s="497">
        <v>1384269</v>
      </c>
      <c r="N58" s="496" t="s">
        <v>70</v>
      </c>
      <c r="O58" s="497" t="s">
        <v>70</v>
      </c>
      <c r="P58" s="496" t="s">
        <v>70</v>
      </c>
      <c r="Q58" s="497" t="s">
        <v>70</v>
      </c>
      <c r="R58" s="496" t="s">
        <v>70</v>
      </c>
      <c r="S58" s="497" t="s">
        <v>70</v>
      </c>
      <c r="T58" s="496" t="s">
        <v>70</v>
      </c>
      <c r="U58" s="497" t="s">
        <v>70</v>
      </c>
      <c r="V58" s="498">
        <v>25</v>
      </c>
      <c r="W58" s="499">
        <v>9053798</v>
      </c>
      <c r="X58" s="552"/>
      <c r="Y58" s="552"/>
      <c r="Z58" s="502"/>
    </row>
    <row r="59" spans="1:26" s="418" customFormat="1" ht="14.1" customHeight="1">
      <c r="B59" s="553" t="s">
        <v>416</v>
      </c>
      <c r="C59" s="486" t="s">
        <v>153</v>
      </c>
      <c r="D59" s="532">
        <v>23802</v>
      </c>
      <c r="E59" s="533">
        <v>479265</v>
      </c>
      <c r="F59" s="489">
        <v>5103717723</v>
      </c>
      <c r="G59" s="489">
        <v>5046486718</v>
      </c>
      <c r="H59" s="490">
        <v>35246</v>
      </c>
      <c r="I59" s="491">
        <v>3053674710</v>
      </c>
      <c r="J59" s="496">
        <v>26933</v>
      </c>
      <c r="K59" s="497">
        <v>1594433894</v>
      </c>
      <c r="L59" s="496">
        <v>4192</v>
      </c>
      <c r="M59" s="497">
        <v>359908162</v>
      </c>
      <c r="N59" s="496">
        <v>345</v>
      </c>
      <c r="O59" s="497">
        <v>195839181</v>
      </c>
      <c r="P59" s="496">
        <v>2</v>
      </c>
      <c r="Q59" s="497">
        <v>26766245</v>
      </c>
      <c r="R59" s="496">
        <v>14</v>
      </c>
      <c r="S59" s="497">
        <v>7381164</v>
      </c>
      <c r="T59" s="496">
        <v>92</v>
      </c>
      <c r="U59" s="497">
        <v>14428055</v>
      </c>
      <c r="V59" s="536">
        <v>3668</v>
      </c>
      <c r="W59" s="537">
        <v>854918009</v>
      </c>
      <c r="X59" s="554"/>
      <c r="Y59" s="501"/>
      <c r="Z59" s="502"/>
    </row>
    <row r="60" spans="1:26" ht="14.1" customHeight="1">
      <c r="B60" s="555"/>
      <c r="C60" s="504" t="s">
        <v>417</v>
      </c>
      <c r="D60" s="525">
        <v>1667</v>
      </c>
      <c r="E60" s="526">
        <v>8471</v>
      </c>
      <c r="F60" s="522">
        <v>229459148</v>
      </c>
      <c r="G60" s="522">
        <v>228574479</v>
      </c>
      <c r="H60" s="508">
        <v>1960</v>
      </c>
      <c r="I60" s="509">
        <v>192428851</v>
      </c>
      <c r="J60" s="514">
        <v>1412</v>
      </c>
      <c r="K60" s="515">
        <v>98609383</v>
      </c>
      <c r="L60" s="514">
        <v>242</v>
      </c>
      <c r="M60" s="515">
        <v>27082108</v>
      </c>
      <c r="N60" s="514">
        <v>15</v>
      </c>
      <c r="O60" s="515">
        <v>8627174</v>
      </c>
      <c r="P60" s="514" t="s">
        <v>70</v>
      </c>
      <c r="Q60" s="515" t="s">
        <v>70</v>
      </c>
      <c r="R60" s="514" t="s">
        <v>70</v>
      </c>
      <c r="S60" s="515" t="s">
        <v>70</v>
      </c>
      <c r="T60" s="514">
        <v>3</v>
      </c>
      <c r="U60" s="515">
        <v>654710</v>
      </c>
      <c r="V60" s="529">
        <v>288</v>
      </c>
      <c r="W60" s="530">
        <v>57455476</v>
      </c>
      <c r="X60" s="554"/>
      <c r="Y60" s="518"/>
      <c r="Z60" s="483"/>
    </row>
    <row r="61" spans="1:26" ht="14.1" customHeight="1">
      <c r="B61" s="555"/>
      <c r="C61" s="504" t="s">
        <v>418</v>
      </c>
      <c r="D61" s="525">
        <v>411</v>
      </c>
      <c r="E61" s="526">
        <v>5406</v>
      </c>
      <c r="F61" s="522">
        <v>190607409</v>
      </c>
      <c r="G61" s="522">
        <v>189195265</v>
      </c>
      <c r="H61" s="508">
        <v>1112</v>
      </c>
      <c r="I61" s="509">
        <v>139121564</v>
      </c>
      <c r="J61" s="514">
        <v>705</v>
      </c>
      <c r="K61" s="515">
        <v>56834510</v>
      </c>
      <c r="L61" s="514">
        <v>125</v>
      </c>
      <c r="M61" s="515">
        <v>17281907</v>
      </c>
      <c r="N61" s="514">
        <v>14</v>
      </c>
      <c r="O61" s="515">
        <v>11609608</v>
      </c>
      <c r="P61" s="514" t="s">
        <v>70</v>
      </c>
      <c r="Q61" s="515" t="s">
        <v>70</v>
      </c>
      <c r="R61" s="514" t="s">
        <v>70</v>
      </c>
      <c r="S61" s="515" t="s">
        <v>70</v>
      </c>
      <c r="T61" s="514">
        <v>4</v>
      </c>
      <c r="U61" s="515">
        <v>869280</v>
      </c>
      <c r="V61" s="516">
        <v>264</v>
      </c>
      <c r="W61" s="517">
        <v>52526259</v>
      </c>
      <c r="X61" s="554"/>
      <c r="Y61" s="518"/>
      <c r="Z61" s="483"/>
    </row>
    <row r="62" spans="1:26" ht="14.1" customHeight="1">
      <c r="B62" s="555"/>
      <c r="C62" s="504" t="s">
        <v>419</v>
      </c>
      <c r="D62" s="525">
        <v>271</v>
      </c>
      <c r="E62" s="526">
        <v>8842</v>
      </c>
      <c r="F62" s="522">
        <v>64685958</v>
      </c>
      <c r="G62" s="522">
        <v>64122092</v>
      </c>
      <c r="H62" s="508">
        <v>888</v>
      </c>
      <c r="I62" s="509">
        <v>106344122</v>
      </c>
      <c r="J62" s="514">
        <v>595</v>
      </c>
      <c r="K62" s="515">
        <v>72650405</v>
      </c>
      <c r="L62" s="514">
        <v>198</v>
      </c>
      <c r="M62" s="515">
        <v>10801840</v>
      </c>
      <c r="N62" s="514">
        <v>13</v>
      </c>
      <c r="O62" s="515">
        <v>7529659</v>
      </c>
      <c r="P62" s="514" t="s">
        <v>70</v>
      </c>
      <c r="Q62" s="515" t="s">
        <v>70</v>
      </c>
      <c r="R62" s="514" t="s">
        <v>70</v>
      </c>
      <c r="S62" s="515" t="s">
        <v>70</v>
      </c>
      <c r="T62" s="514">
        <v>4</v>
      </c>
      <c r="U62" s="515">
        <v>434700</v>
      </c>
      <c r="V62" s="516">
        <v>78</v>
      </c>
      <c r="W62" s="517">
        <v>14927518</v>
      </c>
      <c r="X62" s="554"/>
      <c r="Y62" s="518"/>
      <c r="Z62" s="483"/>
    </row>
    <row r="63" spans="1:26" ht="14.1" customHeight="1">
      <c r="B63" s="555"/>
      <c r="C63" s="556" t="s">
        <v>420</v>
      </c>
      <c r="D63" s="525">
        <v>222</v>
      </c>
      <c r="E63" s="526">
        <v>8972</v>
      </c>
      <c r="F63" s="522">
        <v>122842948</v>
      </c>
      <c r="G63" s="522">
        <v>121058578</v>
      </c>
      <c r="H63" s="508">
        <v>1036</v>
      </c>
      <c r="I63" s="509">
        <v>131338408</v>
      </c>
      <c r="J63" s="514">
        <v>668</v>
      </c>
      <c r="K63" s="515">
        <v>68774110</v>
      </c>
      <c r="L63" s="514">
        <v>142</v>
      </c>
      <c r="M63" s="515">
        <v>13491311</v>
      </c>
      <c r="N63" s="514">
        <v>13</v>
      </c>
      <c r="O63" s="515">
        <v>2700195</v>
      </c>
      <c r="P63" s="514" t="s">
        <v>70</v>
      </c>
      <c r="Q63" s="515" t="s">
        <v>70</v>
      </c>
      <c r="R63" s="514" t="s">
        <v>70</v>
      </c>
      <c r="S63" s="515" t="s">
        <v>70</v>
      </c>
      <c r="T63" s="514">
        <v>4</v>
      </c>
      <c r="U63" s="515">
        <v>434700</v>
      </c>
      <c r="V63" s="516">
        <v>209</v>
      </c>
      <c r="W63" s="517">
        <v>45938092</v>
      </c>
      <c r="X63" s="554"/>
      <c r="Y63" s="557"/>
      <c r="Z63" s="483"/>
    </row>
    <row r="64" spans="1:26" ht="14.1" customHeight="1">
      <c r="B64" s="555"/>
      <c r="C64" s="558" t="s">
        <v>421</v>
      </c>
      <c r="D64" s="525">
        <v>37</v>
      </c>
      <c r="E64" s="526">
        <v>1149</v>
      </c>
      <c r="F64" s="522">
        <v>8038134</v>
      </c>
      <c r="G64" s="522">
        <v>7465399</v>
      </c>
      <c r="H64" s="508">
        <v>81</v>
      </c>
      <c r="I64" s="509">
        <v>14037933</v>
      </c>
      <c r="J64" s="514">
        <v>53</v>
      </c>
      <c r="K64" s="515">
        <v>6826269</v>
      </c>
      <c r="L64" s="514">
        <v>4</v>
      </c>
      <c r="M64" s="515">
        <v>7830</v>
      </c>
      <c r="N64" s="514" t="s">
        <v>70</v>
      </c>
      <c r="O64" s="515" t="s">
        <v>70</v>
      </c>
      <c r="P64" s="514" t="s">
        <v>70</v>
      </c>
      <c r="Q64" s="515" t="s">
        <v>70</v>
      </c>
      <c r="R64" s="514" t="s">
        <v>70</v>
      </c>
      <c r="S64" s="515" t="s">
        <v>70</v>
      </c>
      <c r="T64" s="514" t="s">
        <v>70</v>
      </c>
      <c r="U64" s="515" t="s">
        <v>70</v>
      </c>
      <c r="V64" s="516">
        <v>24</v>
      </c>
      <c r="W64" s="517">
        <v>7203834</v>
      </c>
      <c r="X64" s="554"/>
      <c r="Y64" s="518"/>
      <c r="Z64" s="483"/>
    </row>
    <row r="65" spans="2:26" ht="14.1" customHeight="1">
      <c r="B65" s="555"/>
      <c r="C65" s="558" t="s">
        <v>422</v>
      </c>
      <c r="D65" s="525">
        <v>7695</v>
      </c>
      <c r="E65" s="526">
        <v>174517</v>
      </c>
      <c r="F65" s="522">
        <v>1582074420</v>
      </c>
      <c r="G65" s="522">
        <v>1557697123</v>
      </c>
      <c r="H65" s="508">
        <v>13308</v>
      </c>
      <c r="I65" s="509">
        <v>1230972488</v>
      </c>
      <c r="J65" s="514">
        <v>9684</v>
      </c>
      <c r="K65" s="515">
        <v>624243176</v>
      </c>
      <c r="L65" s="514">
        <v>1744</v>
      </c>
      <c r="M65" s="515">
        <v>131777665</v>
      </c>
      <c r="N65" s="514">
        <v>157</v>
      </c>
      <c r="O65" s="515">
        <v>74141853</v>
      </c>
      <c r="P65" s="514">
        <v>1</v>
      </c>
      <c r="Q65" s="515">
        <v>16390000</v>
      </c>
      <c r="R65" s="514">
        <v>6</v>
      </c>
      <c r="S65" s="515">
        <v>2398440</v>
      </c>
      <c r="T65" s="514">
        <v>43</v>
      </c>
      <c r="U65" s="515">
        <v>6335020</v>
      </c>
      <c r="V65" s="516">
        <v>1673</v>
      </c>
      <c r="W65" s="517">
        <v>375686334</v>
      </c>
      <c r="X65" s="554"/>
      <c r="Y65" s="518"/>
      <c r="Z65" s="483"/>
    </row>
    <row r="66" spans="2:26" ht="14.1" customHeight="1">
      <c r="B66" s="555"/>
      <c r="C66" s="558" t="s">
        <v>423</v>
      </c>
      <c r="D66" s="525">
        <v>783</v>
      </c>
      <c r="E66" s="526">
        <v>14994</v>
      </c>
      <c r="F66" s="522">
        <v>131534350</v>
      </c>
      <c r="G66" s="522">
        <v>131043175</v>
      </c>
      <c r="H66" s="508">
        <v>1078</v>
      </c>
      <c r="I66" s="509">
        <v>114212375</v>
      </c>
      <c r="J66" s="514">
        <v>818</v>
      </c>
      <c r="K66" s="515">
        <v>39571129</v>
      </c>
      <c r="L66" s="514">
        <v>104</v>
      </c>
      <c r="M66" s="515">
        <v>11521779</v>
      </c>
      <c r="N66" s="514">
        <v>10</v>
      </c>
      <c r="O66" s="515">
        <v>13227706</v>
      </c>
      <c r="P66" s="514" t="s">
        <v>70</v>
      </c>
      <c r="Q66" s="515" t="s">
        <v>70</v>
      </c>
      <c r="R66" s="514">
        <v>1</v>
      </c>
      <c r="S66" s="515">
        <v>1152300</v>
      </c>
      <c r="T66" s="514" t="s">
        <v>70</v>
      </c>
      <c r="U66" s="515" t="s">
        <v>70</v>
      </c>
      <c r="V66" s="516">
        <v>145</v>
      </c>
      <c r="W66" s="517">
        <v>48739461</v>
      </c>
      <c r="X66" s="554"/>
      <c r="Y66" s="518"/>
      <c r="Z66" s="483"/>
    </row>
    <row r="67" spans="2:26" s="418" customFormat="1" ht="14.1" customHeight="1">
      <c r="B67" s="555"/>
      <c r="C67" s="504" t="s">
        <v>424</v>
      </c>
      <c r="D67" s="525" t="s">
        <v>70</v>
      </c>
      <c r="E67" s="526" t="s">
        <v>70</v>
      </c>
      <c r="F67" s="522" t="s">
        <v>70</v>
      </c>
      <c r="G67" s="522" t="s">
        <v>70</v>
      </c>
      <c r="H67" s="508" t="s">
        <v>70</v>
      </c>
      <c r="I67" s="509" t="s">
        <v>70</v>
      </c>
      <c r="J67" s="514" t="s">
        <v>70</v>
      </c>
      <c r="K67" s="515" t="s">
        <v>70</v>
      </c>
      <c r="L67" s="514" t="s">
        <v>70</v>
      </c>
      <c r="M67" s="515" t="s">
        <v>70</v>
      </c>
      <c r="N67" s="514" t="s">
        <v>70</v>
      </c>
      <c r="O67" s="515" t="s">
        <v>70</v>
      </c>
      <c r="P67" s="514" t="s">
        <v>70</v>
      </c>
      <c r="Q67" s="515" t="s">
        <v>70</v>
      </c>
      <c r="R67" s="514" t="s">
        <v>70</v>
      </c>
      <c r="S67" s="515" t="s">
        <v>70</v>
      </c>
      <c r="T67" s="514" t="s">
        <v>70</v>
      </c>
      <c r="U67" s="515" t="s">
        <v>70</v>
      </c>
      <c r="V67" s="238" t="s">
        <v>70</v>
      </c>
      <c r="W67" s="517" t="s">
        <v>70</v>
      </c>
      <c r="X67" s="554"/>
      <c r="Y67" s="518"/>
      <c r="Z67" s="502"/>
    </row>
    <row r="68" spans="2:26" ht="14.1" customHeight="1" thickBot="1">
      <c r="B68" s="559"/>
      <c r="C68" s="560" t="s">
        <v>425</v>
      </c>
      <c r="D68" s="561">
        <v>12716</v>
      </c>
      <c r="E68" s="562">
        <v>256914</v>
      </c>
      <c r="F68" s="563">
        <v>2774475356</v>
      </c>
      <c r="G68" s="563">
        <v>2747330607</v>
      </c>
      <c r="H68" s="564">
        <v>15783</v>
      </c>
      <c r="I68" s="565">
        <v>1125218969</v>
      </c>
      <c r="J68" s="566">
        <v>12998</v>
      </c>
      <c r="K68" s="567">
        <v>626924912</v>
      </c>
      <c r="L68" s="566">
        <v>1633</v>
      </c>
      <c r="M68" s="567">
        <v>147943722</v>
      </c>
      <c r="N68" s="566">
        <v>123</v>
      </c>
      <c r="O68" s="567">
        <v>78002986</v>
      </c>
      <c r="P68" s="566">
        <v>1</v>
      </c>
      <c r="Q68" s="567">
        <v>10376245</v>
      </c>
      <c r="R68" s="566">
        <v>7</v>
      </c>
      <c r="S68" s="567">
        <v>3830424</v>
      </c>
      <c r="T68" s="566">
        <v>34</v>
      </c>
      <c r="U68" s="567">
        <v>5699645</v>
      </c>
      <c r="V68" s="568">
        <v>987</v>
      </c>
      <c r="W68" s="569">
        <v>252441035</v>
      </c>
      <c r="X68" s="554"/>
      <c r="Y68" s="518"/>
      <c r="Z68" s="483"/>
    </row>
    <row r="69" spans="2:26" ht="14.1" customHeight="1">
      <c r="B69" s="570" t="s">
        <v>426</v>
      </c>
      <c r="D69" s="571"/>
      <c r="E69" s="571"/>
      <c r="F69" s="572"/>
      <c r="G69" s="573"/>
      <c r="H69" s="574"/>
      <c r="I69" s="572"/>
      <c r="J69" s="575"/>
      <c r="K69" s="468"/>
      <c r="L69" s="575"/>
      <c r="M69" s="575"/>
      <c r="N69" s="575"/>
      <c r="O69" s="575"/>
      <c r="P69" s="576"/>
      <c r="Q69" s="576"/>
      <c r="R69" s="575"/>
      <c r="S69" s="575"/>
      <c r="T69" s="575"/>
      <c r="U69" s="575"/>
      <c r="V69" s="575"/>
      <c r="W69" s="575"/>
      <c r="Y69" s="483"/>
      <c r="Z69" s="483"/>
    </row>
    <row r="70" spans="2:26" ht="14.1" customHeight="1">
      <c r="B70" s="570" t="s">
        <v>427</v>
      </c>
      <c r="C70" s="570"/>
      <c r="D70" s="576"/>
      <c r="E70" s="575"/>
      <c r="F70" s="468"/>
      <c r="G70" s="575"/>
      <c r="H70" s="577"/>
      <c r="I70" s="468"/>
      <c r="J70" s="575"/>
      <c r="K70" s="468"/>
      <c r="L70" s="575"/>
      <c r="M70" s="575"/>
      <c r="N70" s="575"/>
      <c r="O70" s="575"/>
      <c r="P70" s="576"/>
      <c r="Q70" s="576"/>
      <c r="R70" s="575"/>
      <c r="S70" s="575"/>
      <c r="T70" s="575"/>
      <c r="U70" s="575"/>
      <c r="V70" s="575"/>
      <c r="W70" s="575"/>
      <c r="Y70" s="483"/>
      <c r="Z70" s="483"/>
    </row>
    <row r="71" spans="2:26" ht="14.1" customHeight="1">
      <c r="B71" s="570" t="s">
        <v>428</v>
      </c>
      <c r="C71" s="570"/>
      <c r="D71" s="576"/>
      <c r="E71" s="575"/>
      <c r="F71" s="468"/>
      <c r="G71" s="575"/>
      <c r="H71" s="577"/>
      <c r="I71" s="468"/>
      <c r="J71" s="575"/>
      <c r="K71" s="468"/>
      <c r="L71" s="575"/>
      <c r="M71" s="575"/>
      <c r="N71" s="575"/>
      <c r="O71" s="575"/>
      <c r="P71" s="576"/>
      <c r="Q71" s="576"/>
      <c r="R71" s="575"/>
      <c r="S71" s="575"/>
      <c r="T71" s="575"/>
      <c r="U71" s="575"/>
      <c r="V71" s="575"/>
      <c r="W71" s="575"/>
      <c r="Y71" s="483"/>
      <c r="Z71" s="483"/>
    </row>
    <row r="72" spans="2:26" ht="14.1" customHeight="1">
      <c r="B72" s="578" t="s">
        <v>429</v>
      </c>
      <c r="C72" s="578"/>
      <c r="D72" s="578"/>
      <c r="E72" s="578"/>
      <c r="F72" s="578"/>
      <c r="G72" s="578"/>
      <c r="H72" s="577"/>
      <c r="I72" s="468"/>
      <c r="J72" s="575"/>
      <c r="K72" s="468"/>
      <c r="L72" s="575"/>
      <c r="M72" s="575"/>
      <c r="N72" s="575"/>
      <c r="O72" s="575"/>
      <c r="P72" s="576"/>
      <c r="Q72" s="576"/>
      <c r="R72" s="575"/>
      <c r="S72" s="575"/>
      <c r="T72" s="575"/>
      <c r="U72" s="575"/>
      <c r="V72" s="575"/>
      <c r="W72" s="575"/>
      <c r="Y72" s="483"/>
      <c r="Z72" s="483"/>
    </row>
    <row r="73" spans="2:26" ht="12" customHeight="1">
      <c r="D73" s="579"/>
      <c r="E73" s="579"/>
      <c r="F73" s="579"/>
      <c r="G73" s="579"/>
      <c r="H73" s="579"/>
      <c r="I73" s="580"/>
      <c r="J73" s="579"/>
      <c r="K73" s="579"/>
      <c r="L73" s="579"/>
      <c r="M73" s="579"/>
      <c r="N73" s="579"/>
      <c r="O73" s="579"/>
      <c r="P73" s="579"/>
      <c r="Q73" s="579"/>
      <c r="R73" s="579"/>
      <c r="S73" s="579"/>
      <c r="T73" s="579"/>
      <c r="U73" s="579"/>
      <c r="V73" s="579"/>
      <c r="W73" s="579"/>
    </row>
    <row r="74" spans="2:26" ht="12" customHeight="1">
      <c r="D74" s="423"/>
      <c r="E74" s="423"/>
      <c r="F74" s="423"/>
      <c r="G74" s="423"/>
      <c r="H74" s="423"/>
      <c r="J74" s="423"/>
      <c r="K74" s="423"/>
      <c r="L74" s="423"/>
      <c r="M74" s="423"/>
      <c r="N74" s="423"/>
      <c r="O74" s="423"/>
      <c r="P74" s="423"/>
      <c r="Q74" s="423"/>
      <c r="R74" s="423"/>
      <c r="S74" s="423"/>
      <c r="T74" s="423"/>
      <c r="U74" s="423"/>
      <c r="V74" s="423"/>
      <c r="W74" s="423"/>
    </row>
    <row r="75" spans="2:26" ht="12" customHeight="1">
      <c r="D75" s="423"/>
      <c r="E75" s="423"/>
      <c r="F75" s="423"/>
      <c r="G75" s="423"/>
      <c r="H75" s="423"/>
      <c r="J75" s="423"/>
      <c r="K75" s="423"/>
      <c r="L75" s="423"/>
      <c r="M75" s="423"/>
      <c r="N75" s="423"/>
      <c r="O75" s="423"/>
      <c r="P75" s="423"/>
      <c r="Q75" s="423"/>
      <c r="R75" s="423"/>
      <c r="S75" s="423"/>
      <c r="T75" s="423"/>
      <c r="U75" s="423"/>
      <c r="V75" s="423"/>
      <c r="W75" s="423"/>
    </row>
    <row r="76" spans="2:26" ht="12" customHeight="1">
      <c r="D76" s="423"/>
      <c r="E76" s="423"/>
      <c r="F76" s="423"/>
      <c r="G76" s="423"/>
      <c r="H76" s="423"/>
      <c r="J76" s="423"/>
      <c r="K76" s="423"/>
      <c r="L76" s="423"/>
      <c r="M76" s="423"/>
      <c r="N76" s="423"/>
      <c r="O76" s="423"/>
      <c r="P76" s="423"/>
      <c r="Q76" s="423"/>
      <c r="R76" s="423"/>
      <c r="S76" s="423"/>
      <c r="T76" s="423"/>
      <c r="U76" s="423"/>
      <c r="V76" s="423"/>
      <c r="W76" s="423"/>
    </row>
    <row r="77" spans="2:26" ht="12" customHeight="1">
      <c r="D77" s="579"/>
      <c r="E77" s="579"/>
      <c r="F77" s="579"/>
      <c r="G77" s="579"/>
      <c r="H77" s="579"/>
      <c r="I77" s="580"/>
      <c r="J77" s="579"/>
      <c r="K77" s="579"/>
      <c r="L77" s="579"/>
      <c r="M77" s="579"/>
      <c r="N77" s="579"/>
      <c r="O77" s="579"/>
      <c r="P77" s="579"/>
      <c r="Q77" s="579"/>
      <c r="R77" s="579"/>
      <c r="S77" s="579"/>
      <c r="T77" s="579"/>
      <c r="U77" s="579"/>
      <c r="V77" s="579"/>
      <c r="W77" s="579"/>
    </row>
    <row r="78" spans="2:26" ht="12" customHeight="1">
      <c r="D78" s="423"/>
      <c r="E78" s="423"/>
      <c r="F78" s="423"/>
      <c r="G78" s="423"/>
      <c r="H78" s="423"/>
      <c r="J78" s="423"/>
      <c r="K78" s="423"/>
      <c r="L78" s="423"/>
      <c r="M78" s="423"/>
      <c r="N78" s="423"/>
      <c r="O78" s="423"/>
      <c r="P78" s="423"/>
      <c r="Q78" s="423"/>
      <c r="R78" s="423"/>
      <c r="S78" s="423"/>
      <c r="T78" s="423"/>
      <c r="U78" s="423"/>
      <c r="V78" s="423"/>
      <c r="W78" s="423"/>
    </row>
    <row r="79" spans="2:26" ht="12" customHeight="1">
      <c r="D79" s="423"/>
      <c r="E79" s="423"/>
      <c r="F79" s="423"/>
      <c r="G79" s="423"/>
      <c r="H79" s="423"/>
      <c r="J79" s="423"/>
      <c r="K79" s="423"/>
      <c r="L79" s="423"/>
      <c r="M79" s="423"/>
      <c r="N79" s="423"/>
      <c r="O79" s="423"/>
      <c r="P79" s="423"/>
      <c r="Q79" s="423"/>
      <c r="R79" s="423"/>
      <c r="S79" s="423"/>
      <c r="T79" s="423"/>
      <c r="U79" s="423"/>
      <c r="V79" s="423"/>
      <c r="W79" s="423"/>
    </row>
    <row r="80" spans="2:26" ht="12" customHeight="1">
      <c r="C80" s="418"/>
      <c r="D80" s="423"/>
      <c r="E80" s="423"/>
      <c r="F80" s="423"/>
      <c r="G80" s="423"/>
      <c r="H80" s="423"/>
      <c r="J80" s="423"/>
      <c r="K80" s="423"/>
      <c r="L80" s="423"/>
      <c r="M80" s="423"/>
      <c r="N80" s="423"/>
      <c r="O80" s="423"/>
      <c r="P80" s="423"/>
      <c r="Q80" s="423"/>
      <c r="R80" s="423"/>
      <c r="S80" s="423"/>
      <c r="T80" s="423"/>
      <c r="U80" s="423"/>
      <c r="V80" s="423"/>
      <c r="W80" s="423"/>
    </row>
    <row r="81" spans="4:23" ht="12" customHeight="1">
      <c r="D81" s="423"/>
      <c r="E81" s="423"/>
      <c r="F81" s="423"/>
      <c r="G81" s="423"/>
      <c r="H81" s="423"/>
      <c r="J81" s="423"/>
      <c r="K81" s="423"/>
      <c r="L81" s="423"/>
      <c r="M81" s="581"/>
      <c r="N81" s="423"/>
      <c r="O81" s="423"/>
      <c r="P81" s="423"/>
      <c r="Q81" s="423"/>
      <c r="R81" s="423"/>
      <c r="S81" s="423"/>
      <c r="T81" s="423"/>
      <c r="U81" s="423"/>
      <c r="V81" s="423"/>
      <c r="W81" s="423"/>
    </row>
    <row r="82" spans="4:23" ht="12" customHeight="1">
      <c r="D82" s="423"/>
      <c r="E82" s="423"/>
      <c r="F82" s="423"/>
      <c r="G82" s="423"/>
      <c r="H82" s="423"/>
      <c r="J82" s="423"/>
      <c r="K82" s="423"/>
      <c r="L82" s="423"/>
      <c r="M82" s="581"/>
      <c r="N82" s="423"/>
      <c r="O82" s="423"/>
      <c r="P82" s="423"/>
      <c r="Q82" s="423"/>
      <c r="R82" s="423"/>
      <c r="S82" s="423"/>
      <c r="T82" s="423"/>
      <c r="U82" s="423"/>
      <c r="V82" s="423"/>
      <c r="W82" s="423"/>
    </row>
    <row r="83" spans="4:23" ht="12" customHeight="1">
      <c r="M83" s="582"/>
    </row>
    <row r="84" spans="4:23" ht="12" customHeight="1">
      <c r="D84" s="423"/>
      <c r="E84" s="583"/>
      <c r="F84" s="423"/>
      <c r="G84" s="423"/>
      <c r="H84" s="423"/>
      <c r="J84" s="423"/>
      <c r="K84" s="423"/>
      <c r="L84" s="423"/>
      <c r="M84" s="581"/>
      <c r="N84" s="423"/>
      <c r="O84" s="423"/>
      <c r="P84" s="423"/>
      <c r="Q84" s="423"/>
      <c r="R84" s="423"/>
      <c r="S84" s="423"/>
      <c r="T84" s="423"/>
      <c r="U84" s="423"/>
      <c r="V84" s="423"/>
      <c r="W84" s="423"/>
    </row>
  </sheetData>
  <mergeCells count="32">
    <mergeCell ref="B59:B68"/>
    <mergeCell ref="X59:X68"/>
    <mergeCell ref="B72:G72"/>
    <mergeCell ref="B28:B53"/>
    <mergeCell ref="X28:X53"/>
    <mergeCell ref="B54:B57"/>
    <mergeCell ref="X54:X57"/>
    <mergeCell ref="B58:C58"/>
    <mergeCell ref="X58:Y58"/>
    <mergeCell ref="B9:B11"/>
    <mergeCell ref="X9:X11"/>
    <mergeCell ref="B12:B18"/>
    <mergeCell ref="X12:X18"/>
    <mergeCell ref="B19:B27"/>
    <mergeCell ref="X19:X27"/>
    <mergeCell ref="R4:S4"/>
    <mergeCell ref="T4:U4"/>
    <mergeCell ref="V4:W4"/>
    <mergeCell ref="B7:C7"/>
    <mergeCell ref="X7:Y7"/>
    <mergeCell ref="B8:C8"/>
    <mergeCell ref="X8:Y8"/>
    <mergeCell ref="B3:C5"/>
    <mergeCell ref="D3:E4"/>
    <mergeCell ref="F3:G4"/>
    <mergeCell ref="H3:W3"/>
    <mergeCell ref="X3:Y5"/>
    <mergeCell ref="H4:I4"/>
    <mergeCell ref="J4:K4"/>
    <mergeCell ref="L4:M4"/>
    <mergeCell ref="N4:O4"/>
    <mergeCell ref="P4:Q4"/>
  </mergeCells>
  <phoneticPr fontId="1"/>
  <pageMargins left="0.31496062992125984" right="0" top="0.74803149606299213" bottom="0" header="0.31496062992125984" footer="0.31496062992125984"/>
  <pageSetup paperSize="8" scale="82" orientation="landscape" r:id="rId1"/>
  <headerFooter alignWithMargins="0">
    <oddHeader>&amp;L&amp;F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E6210-C3F9-4385-9884-BBB9770B6AEC}">
  <sheetPr>
    <pageSetUpPr fitToPage="1"/>
  </sheetPr>
  <dimension ref="A1:Q38"/>
  <sheetViews>
    <sheetView zoomScale="115" zoomScaleNormal="115" zoomScaleSheetLayoutView="115" workbookViewId="0">
      <selection activeCell="G23" sqref="G23"/>
    </sheetView>
  </sheetViews>
  <sheetFormatPr defaultColWidth="9" defaultRowHeight="12" customHeight="1"/>
  <cols>
    <col min="1" max="1" width="3.6640625" style="35" customWidth="1"/>
    <col min="2" max="2" width="1.88671875" style="1" customWidth="1"/>
    <col min="3" max="3" width="7.33203125" style="1" customWidth="1"/>
    <col min="4" max="4" width="2.88671875" style="1" customWidth="1"/>
    <col min="5" max="16" width="14.109375" style="1" customWidth="1"/>
    <col min="17" max="17" width="1" style="1" customWidth="1"/>
    <col min="18" max="16384" width="9" style="1"/>
  </cols>
  <sheetData>
    <row r="1" spans="1:17" ht="14.25" customHeight="1">
      <c r="B1" s="6" t="s">
        <v>32</v>
      </c>
    </row>
    <row r="2" spans="1:17" ht="12" customHeight="1">
      <c r="E2" s="36"/>
      <c r="F2" s="36"/>
      <c r="G2" s="36"/>
      <c r="H2" s="36"/>
      <c r="I2" s="36"/>
      <c r="J2" s="36"/>
      <c r="K2" s="36"/>
      <c r="L2" s="36"/>
      <c r="M2" s="36"/>
      <c r="N2" s="36"/>
      <c r="O2" s="36"/>
      <c r="P2" s="36"/>
    </row>
    <row r="3" spans="1:17" ht="12" customHeight="1">
      <c r="B3" s="37" t="s">
        <v>1</v>
      </c>
      <c r="C3" s="38"/>
      <c r="D3" s="39"/>
      <c r="E3" s="40" t="s">
        <v>33</v>
      </c>
      <c r="F3" s="40" t="s">
        <v>5</v>
      </c>
      <c r="G3" s="40" t="s">
        <v>6</v>
      </c>
      <c r="H3" s="9" t="s">
        <v>7</v>
      </c>
      <c r="I3" s="9" t="s">
        <v>0</v>
      </c>
      <c r="J3" s="9" t="s">
        <v>34</v>
      </c>
      <c r="K3" s="9" t="s">
        <v>35</v>
      </c>
      <c r="L3" s="9" t="s">
        <v>36</v>
      </c>
      <c r="M3" s="9" t="s">
        <v>37</v>
      </c>
      <c r="N3" s="9" t="s">
        <v>38</v>
      </c>
      <c r="O3" s="9" t="s">
        <v>39</v>
      </c>
      <c r="P3" s="9" t="s">
        <v>40</v>
      </c>
    </row>
    <row r="4" spans="1:17" ht="12" customHeight="1">
      <c r="B4" s="41"/>
      <c r="C4" s="42"/>
      <c r="D4" s="43"/>
      <c r="E4" s="2" t="s">
        <v>41</v>
      </c>
      <c r="F4" s="2" t="s">
        <v>41</v>
      </c>
      <c r="G4" s="2" t="s">
        <v>41</v>
      </c>
      <c r="H4" s="2" t="s">
        <v>41</v>
      </c>
      <c r="I4" s="2" t="s">
        <v>41</v>
      </c>
      <c r="J4" s="2" t="s">
        <v>41</v>
      </c>
      <c r="K4" s="2" t="s">
        <v>41</v>
      </c>
      <c r="L4" s="2" t="s">
        <v>41</v>
      </c>
      <c r="M4" s="2" t="s">
        <v>41</v>
      </c>
      <c r="N4" s="2" t="s">
        <v>41</v>
      </c>
      <c r="O4" s="2" t="s">
        <v>41</v>
      </c>
      <c r="P4" s="2" t="s">
        <v>41</v>
      </c>
    </row>
    <row r="5" spans="1:17" ht="12" customHeight="1">
      <c r="B5" s="44" t="s">
        <v>42</v>
      </c>
      <c r="C5" s="45"/>
      <c r="D5" s="46"/>
      <c r="E5" s="3">
        <v>25856418</v>
      </c>
      <c r="F5" s="3">
        <v>7797634</v>
      </c>
      <c r="G5" s="3">
        <v>3434777</v>
      </c>
      <c r="H5" s="3">
        <v>48270</v>
      </c>
      <c r="I5" s="3">
        <v>1021402</v>
      </c>
      <c r="J5" s="3">
        <v>12984552</v>
      </c>
      <c r="K5" s="3">
        <v>7032</v>
      </c>
      <c r="L5" s="3">
        <v>24317</v>
      </c>
      <c r="M5" s="3">
        <v>36002</v>
      </c>
      <c r="N5" s="3">
        <v>3373</v>
      </c>
      <c r="O5" s="3">
        <v>1000</v>
      </c>
      <c r="P5" s="3">
        <v>498059</v>
      </c>
    </row>
    <row r="6" spans="1:17" s="16" customFormat="1" ht="12" customHeight="1">
      <c r="A6" s="47"/>
      <c r="B6" s="48" t="s">
        <v>43</v>
      </c>
      <c r="C6" s="49"/>
      <c r="D6" s="50"/>
      <c r="E6" s="51">
        <v>25555560</v>
      </c>
      <c r="F6" s="51">
        <v>7693894</v>
      </c>
      <c r="G6" s="51">
        <v>3469166</v>
      </c>
      <c r="H6" s="51">
        <v>49038</v>
      </c>
      <c r="I6" s="51">
        <v>1051759</v>
      </c>
      <c r="J6" s="51">
        <v>12730920</v>
      </c>
      <c r="K6" s="51">
        <v>5560</v>
      </c>
      <c r="L6" s="51">
        <v>22997</v>
      </c>
      <c r="M6" s="51">
        <v>35476</v>
      </c>
      <c r="N6" s="51">
        <v>2941</v>
      </c>
      <c r="O6" s="51">
        <v>4400</v>
      </c>
      <c r="P6" s="51">
        <v>489419</v>
      </c>
    </row>
    <row r="7" spans="1:17" ht="12" customHeight="1">
      <c r="B7" s="44" t="s">
        <v>44</v>
      </c>
      <c r="C7" s="45"/>
      <c r="D7" s="46"/>
      <c r="E7" s="52">
        <v>1</v>
      </c>
      <c r="F7" s="52">
        <v>0.30106530234005419</v>
      </c>
      <c r="G7" s="52">
        <v>0.13574990055002509</v>
      </c>
      <c r="H7" s="52">
        <v>1.9188386465537326E-3</v>
      </c>
      <c r="I7" s="52">
        <v>4.1155776578108517E-2</v>
      </c>
      <c r="J7" s="52">
        <v>0.49816630915806115</v>
      </c>
      <c r="K7" s="52">
        <v>2.1756516252704596E-4</v>
      </c>
      <c r="L7" s="52">
        <v>8.9984325134387572E-4</v>
      </c>
      <c r="M7" s="52">
        <v>1.3881518238573662E-3</v>
      </c>
      <c r="N7" s="52">
        <v>1.150434492499128E-4</v>
      </c>
      <c r="O7" s="52">
        <v>1.7217386962571984E-4</v>
      </c>
      <c r="P7" s="52">
        <v>1.9151134301018308E-2</v>
      </c>
      <c r="Q7" s="16"/>
    </row>
    <row r="8" spans="1:17" ht="12" customHeight="1">
      <c r="B8" s="53" t="s">
        <v>45</v>
      </c>
      <c r="C8" s="54"/>
      <c r="D8" s="55" t="s">
        <v>46</v>
      </c>
      <c r="E8" s="56">
        <v>2283336</v>
      </c>
      <c r="F8" s="57">
        <v>599586</v>
      </c>
      <c r="G8" s="57">
        <v>284093</v>
      </c>
      <c r="H8" s="56">
        <v>4564</v>
      </c>
      <c r="I8" s="56">
        <v>83504</v>
      </c>
      <c r="J8" s="56">
        <v>1261320</v>
      </c>
      <c r="K8" s="56">
        <v>0</v>
      </c>
      <c r="L8" s="56">
        <v>3765</v>
      </c>
      <c r="M8" s="56">
        <v>2563</v>
      </c>
      <c r="N8" s="56">
        <v>73</v>
      </c>
      <c r="O8" s="56">
        <v>1600</v>
      </c>
      <c r="P8" s="56">
        <v>42270</v>
      </c>
      <c r="Q8" s="16"/>
    </row>
    <row r="9" spans="1:17" ht="12" customHeight="1">
      <c r="B9" s="58" t="s">
        <v>47</v>
      </c>
      <c r="C9" s="59"/>
      <c r="D9" s="55" t="s">
        <v>1</v>
      </c>
      <c r="E9" s="56">
        <v>2083115</v>
      </c>
      <c r="F9" s="56">
        <v>607486</v>
      </c>
      <c r="G9" s="56">
        <v>287058</v>
      </c>
      <c r="H9" s="56">
        <v>4738</v>
      </c>
      <c r="I9" s="56">
        <v>85933</v>
      </c>
      <c r="J9" s="56">
        <v>1050922</v>
      </c>
      <c r="K9" s="56">
        <v>504</v>
      </c>
      <c r="L9" s="56">
        <v>1756</v>
      </c>
      <c r="M9" s="56">
        <v>2644</v>
      </c>
      <c r="N9" s="56">
        <v>318</v>
      </c>
      <c r="O9" s="56">
        <v>200</v>
      </c>
      <c r="P9" s="56">
        <v>41556</v>
      </c>
      <c r="Q9" s="16"/>
    </row>
    <row r="10" spans="1:17" ht="12" customHeight="1">
      <c r="B10" s="58" t="s">
        <v>48</v>
      </c>
      <c r="C10" s="59"/>
      <c r="D10" s="55" t="s">
        <v>49</v>
      </c>
      <c r="E10" s="56">
        <v>1860022</v>
      </c>
      <c r="F10" s="56">
        <v>606479</v>
      </c>
      <c r="G10" s="56">
        <v>287011</v>
      </c>
      <c r="H10" s="56">
        <v>4789</v>
      </c>
      <c r="I10" s="56">
        <v>84195</v>
      </c>
      <c r="J10" s="56">
        <v>831248</v>
      </c>
      <c r="K10" s="56">
        <v>764</v>
      </c>
      <c r="L10" s="56">
        <v>1336</v>
      </c>
      <c r="M10" s="56">
        <v>2717</v>
      </c>
      <c r="N10" s="56">
        <v>351</v>
      </c>
      <c r="O10" s="56">
        <v>0</v>
      </c>
      <c r="P10" s="56">
        <v>41133</v>
      </c>
      <c r="Q10" s="1">
        <v>39858</v>
      </c>
    </row>
    <row r="11" spans="1:17" ht="12" customHeight="1">
      <c r="B11" s="58" t="s">
        <v>50</v>
      </c>
      <c r="C11" s="59"/>
      <c r="D11" s="55" t="s">
        <v>49</v>
      </c>
      <c r="E11" s="56">
        <v>2147726</v>
      </c>
      <c r="F11" s="56">
        <v>608054</v>
      </c>
      <c r="G11" s="56">
        <v>289583</v>
      </c>
      <c r="H11" s="56">
        <v>5007</v>
      </c>
      <c r="I11" s="56">
        <v>83442</v>
      </c>
      <c r="J11" s="56">
        <v>1117114</v>
      </c>
      <c r="K11" s="56">
        <v>0</v>
      </c>
      <c r="L11" s="56">
        <v>1550</v>
      </c>
      <c r="M11" s="56">
        <v>2175</v>
      </c>
      <c r="N11" s="56">
        <v>276</v>
      </c>
      <c r="O11" s="56">
        <v>0</v>
      </c>
      <c r="P11" s="56">
        <v>40527</v>
      </c>
      <c r="Q11" s="1">
        <v>1225707.1440000001</v>
      </c>
    </row>
    <row r="12" spans="1:17" ht="12" customHeight="1">
      <c r="B12" s="41"/>
      <c r="C12" s="60">
        <v>8</v>
      </c>
      <c r="D12" s="55" t="s">
        <v>49</v>
      </c>
      <c r="E12" s="56">
        <v>2195120</v>
      </c>
      <c r="F12" s="56">
        <v>609549</v>
      </c>
      <c r="G12" s="56">
        <v>286758</v>
      </c>
      <c r="H12" s="56">
        <v>4633</v>
      </c>
      <c r="I12" s="56">
        <v>86391</v>
      </c>
      <c r="J12" s="56">
        <v>1163621</v>
      </c>
      <c r="K12" s="56">
        <v>961</v>
      </c>
      <c r="L12" s="56">
        <v>1363</v>
      </c>
      <c r="M12" s="56">
        <v>1685</v>
      </c>
      <c r="N12" s="56">
        <v>227</v>
      </c>
      <c r="O12" s="56">
        <v>0</v>
      </c>
      <c r="P12" s="56">
        <v>39933</v>
      </c>
      <c r="Q12" s="1">
        <v>1163600.2770000002</v>
      </c>
    </row>
    <row r="13" spans="1:17" ht="12" customHeight="1">
      <c r="B13" s="41"/>
      <c r="C13" s="60">
        <v>9</v>
      </c>
      <c r="D13" s="55" t="s">
        <v>49</v>
      </c>
      <c r="E13" s="56">
        <v>1997857</v>
      </c>
      <c r="F13" s="56">
        <v>609026</v>
      </c>
      <c r="G13" s="56">
        <v>288435</v>
      </c>
      <c r="H13" s="56">
        <v>3815</v>
      </c>
      <c r="I13" s="56">
        <v>90799</v>
      </c>
      <c r="J13" s="56">
        <v>961193</v>
      </c>
      <c r="K13" s="56">
        <v>512</v>
      </c>
      <c r="L13" s="56">
        <v>1418</v>
      </c>
      <c r="M13" s="56">
        <v>2345</v>
      </c>
      <c r="N13" s="56">
        <v>308</v>
      </c>
      <c r="O13" s="56">
        <v>0</v>
      </c>
      <c r="P13" s="56">
        <v>40007</v>
      </c>
      <c r="Q13" s="1">
        <v>1288203.6029999999</v>
      </c>
    </row>
    <row r="14" spans="1:17" ht="12" customHeight="1">
      <c r="B14" s="41"/>
      <c r="C14" s="60">
        <v>10</v>
      </c>
      <c r="D14" s="55" t="s">
        <v>49</v>
      </c>
      <c r="E14" s="56">
        <v>2090284</v>
      </c>
      <c r="F14" s="56">
        <v>606298</v>
      </c>
      <c r="G14" s="56">
        <v>286796</v>
      </c>
      <c r="H14" s="56">
        <v>4053</v>
      </c>
      <c r="I14" s="56">
        <v>91218</v>
      </c>
      <c r="J14" s="56">
        <v>1055789</v>
      </c>
      <c r="K14" s="56">
        <v>1180</v>
      </c>
      <c r="L14" s="56">
        <v>1627</v>
      </c>
      <c r="M14" s="56">
        <v>3160</v>
      </c>
      <c r="N14" s="56">
        <v>103</v>
      </c>
      <c r="O14" s="56">
        <v>0</v>
      </c>
      <c r="P14" s="56">
        <v>40060</v>
      </c>
      <c r="Q14" s="1">
        <v>1254514.7349999999</v>
      </c>
    </row>
    <row r="15" spans="1:17" ht="12" customHeight="1">
      <c r="B15" s="41"/>
      <c r="C15" s="61">
        <v>11</v>
      </c>
      <c r="D15" s="55" t="s">
        <v>49</v>
      </c>
      <c r="E15" s="56">
        <v>2109071</v>
      </c>
      <c r="F15" s="56">
        <v>662274</v>
      </c>
      <c r="G15" s="56">
        <v>289934</v>
      </c>
      <c r="H15" s="56">
        <v>4081</v>
      </c>
      <c r="I15" s="57">
        <v>88726</v>
      </c>
      <c r="J15" s="56">
        <v>1018528</v>
      </c>
      <c r="K15" s="56">
        <v>415</v>
      </c>
      <c r="L15" s="56">
        <v>1322</v>
      </c>
      <c r="M15" s="56">
        <v>3150</v>
      </c>
      <c r="N15" s="56">
        <v>306</v>
      </c>
      <c r="O15" s="56">
        <v>0</v>
      </c>
      <c r="P15" s="56">
        <v>40336</v>
      </c>
      <c r="Q15" s="1">
        <v>1253534.8159999999</v>
      </c>
    </row>
    <row r="16" spans="1:17" ht="12" customHeight="1">
      <c r="B16" s="41"/>
      <c r="C16" s="61">
        <v>12</v>
      </c>
      <c r="D16" s="55" t="s">
        <v>49</v>
      </c>
      <c r="E16" s="56">
        <v>2364534</v>
      </c>
      <c r="F16" s="56">
        <v>817949</v>
      </c>
      <c r="G16" s="56">
        <v>296429</v>
      </c>
      <c r="H16" s="56">
        <v>3398</v>
      </c>
      <c r="I16" s="56">
        <v>90509</v>
      </c>
      <c r="J16" s="56">
        <v>1108534</v>
      </c>
      <c r="K16" s="56">
        <v>603</v>
      </c>
      <c r="L16" s="56">
        <v>1647</v>
      </c>
      <c r="M16" s="56">
        <v>3187</v>
      </c>
      <c r="N16" s="56">
        <v>233</v>
      </c>
      <c r="O16" s="56">
        <v>100</v>
      </c>
      <c r="P16" s="56">
        <v>41946</v>
      </c>
      <c r="Q16" s="1">
        <v>1414044.5020000003</v>
      </c>
    </row>
    <row r="17" spans="2:17" ht="12" customHeight="1">
      <c r="B17" s="53" t="s">
        <v>51</v>
      </c>
      <c r="C17" s="54"/>
      <c r="D17" s="55" t="s">
        <v>49</v>
      </c>
      <c r="E17" s="56">
        <v>2114428</v>
      </c>
      <c r="F17" s="56">
        <v>655152</v>
      </c>
      <c r="G17" s="56">
        <v>288131</v>
      </c>
      <c r="H17" s="56">
        <v>3315</v>
      </c>
      <c r="I17" s="56">
        <v>85638</v>
      </c>
      <c r="J17" s="56">
        <v>1035247</v>
      </c>
      <c r="K17" s="56">
        <v>0</v>
      </c>
      <c r="L17" s="56">
        <v>1261</v>
      </c>
      <c r="M17" s="56">
        <v>5228</v>
      </c>
      <c r="N17" s="56">
        <v>336</v>
      </c>
      <c r="O17" s="56">
        <v>0</v>
      </c>
      <c r="P17" s="56">
        <v>40121</v>
      </c>
      <c r="Q17" s="1">
        <v>1186185.763</v>
      </c>
    </row>
    <row r="18" spans="2:17" ht="12" customHeight="1">
      <c r="B18" s="41"/>
      <c r="C18" s="61" t="s">
        <v>52</v>
      </c>
      <c r="D18" s="55" t="s">
        <v>49</v>
      </c>
      <c r="E18" s="56">
        <v>2160184</v>
      </c>
      <c r="F18" s="56">
        <v>656906</v>
      </c>
      <c r="G18" s="56">
        <v>291950</v>
      </c>
      <c r="H18" s="56">
        <v>3337</v>
      </c>
      <c r="I18" s="56">
        <v>90089</v>
      </c>
      <c r="J18" s="56">
        <v>1070897</v>
      </c>
      <c r="K18" s="56">
        <v>621</v>
      </c>
      <c r="L18" s="56">
        <v>1803</v>
      </c>
      <c r="M18" s="56">
        <v>2882</v>
      </c>
      <c r="N18" s="56">
        <v>273</v>
      </c>
      <c r="O18" s="56">
        <v>500</v>
      </c>
      <c r="P18" s="56">
        <v>40926</v>
      </c>
      <c r="Q18" s="1">
        <v>1252041.8400000001</v>
      </c>
    </row>
    <row r="19" spans="2:17" ht="12" customHeight="1">
      <c r="B19" s="41"/>
      <c r="C19" s="61" t="s">
        <v>53</v>
      </c>
      <c r="D19" s="55" t="s">
        <v>49</v>
      </c>
      <c r="E19" s="56">
        <v>2149883</v>
      </c>
      <c r="F19" s="56">
        <v>655135</v>
      </c>
      <c r="G19" s="56">
        <v>292988</v>
      </c>
      <c r="H19" s="56">
        <v>3308</v>
      </c>
      <c r="I19" s="56">
        <v>91315</v>
      </c>
      <c r="J19" s="56">
        <v>1056507</v>
      </c>
      <c r="K19" s="56">
        <v>0</v>
      </c>
      <c r="L19" s="56">
        <v>4149</v>
      </c>
      <c r="M19" s="56">
        <v>3740</v>
      </c>
      <c r="N19" s="56">
        <v>137</v>
      </c>
      <c r="O19" s="56">
        <v>2000</v>
      </c>
      <c r="P19" s="56">
        <v>40604</v>
      </c>
      <c r="Q19" s="1">
        <v>1383071.7759999998</v>
      </c>
    </row>
    <row r="20" spans="2:17" ht="12" customHeight="1">
      <c r="B20" s="5"/>
      <c r="E20" s="62"/>
      <c r="F20" s="62"/>
      <c r="G20" s="62"/>
      <c r="H20" s="62"/>
      <c r="I20" s="62"/>
      <c r="J20" s="62"/>
      <c r="K20" s="62"/>
      <c r="L20" s="62"/>
      <c r="M20" s="62"/>
      <c r="N20" s="62"/>
      <c r="O20" s="62"/>
      <c r="P20" s="62"/>
    </row>
    <row r="21" spans="2:17" ht="12" customHeight="1">
      <c r="B21" s="5" t="s">
        <v>22</v>
      </c>
      <c r="E21" s="62"/>
      <c r="F21" s="36"/>
      <c r="G21" s="5"/>
      <c r="K21" s="36"/>
      <c r="L21" s="36"/>
      <c r="M21" s="36"/>
      <c r="N21" s="36"/>
      <c r="O21" s="36"/>
      <c r="P21" s="36"/>
    </row>
    <row r="22" spans="2:17" ht="12" customHeight="1">
      <c r="E22" s="62"/>
      <c r="F22" s="62"/>
      <c r="G22" s="62"/>
      <c r="H22" s="62"/>
      <c r="I22" s="62"/>
      <c r="J22" s="62"/>
      <c r="K22" s="62"/>
      <c r="L22" s="62"/>
      <c r="M22" s="62"/>
      <c r="N22" s="62"/>
      <c r="O22" s="62"/>
      <c r="P22" s="62"/>
    </row>
    <row r="23" spans="2:17" ht="12" customHeight="1">
      <c r="E23" s="62"/>
      <c r="F23" s="62"/>
      <c r="G23" s="5"/>
      <c r="H23" s="62"/>
      <c r="I23" s="62"/>
      <c r="J23" s="62"/>
      <c r="K23" s="62"/>
      <c r="L23" s="62"/>
      <c r="M23" s="62"/>
      <c r="N23" s="62"/>
      <c r="O23" s="62"/>
      <c r="P23" s="62"/>
    </row>
    <row r="24" spans="2:17" ht="12" customHeight="1">
      <c r="E24" s="62"/>
      <c r="G24" s="62"/>
      <c r="H24" s="62"/>
      <c r="I24" s="62"/>
      <c r="J24" s="62"/>
    </row>
    <row r="25" spans="2:17" ht="12" customHeight="1">
      <c r="E25" s="62"/>
      <c r="F25" s="62"/>
      <c r="G25" s="63"/>
      <c r="K25" s="62"/>
      <c r="L25" s="62"/>
      <c r="M25" s="62"/>
      <c r="N25" s="62"/>
      <c r="O25" s="62"/>
      <c r="P25" s="62"/>
      <c r="Q25" s="62">
        <f t="shared" ref="Q25" si="0">SUM(Q8:Q19)</f>
        <v>11460762.456</v>
      </c>
    </row>
    <row r="26" spans="2:17" ht="12" customHeight="1">
      <c r="E26" s="62"/>
      <c r="F26" s="64"/>
      <c r="G26" s="64"/>
      <c r="H26" s="64"/>
      <c r="I26" s="64"/>
      <c r="J26" s="64"/>
      <c r="K26" s="64"/>
      <c r="L26" s="64"/>
      <c r="M26" s="64"/>
      <c r="N26" s="64"/>
      <c r="O26" s="64"/>
      <c r="P26" s="64"/>
    </row>
    <row r="27" spans="2:17" ht="12" customHeight="1">
      <c r="E27" s="62"/>
    </row>
    <row r="28" spans="2:17" ht="12" customHeight="1">
      <c r="E28" s="62"/>
    </row>
    <row r="29" spans="2:17" ht="12" customHeight="1">
      <c r="E29" s="62"/>
    </row>
    <row r="30" spans="2:17" ht="12" customHeight="1">
      <c r="E30" s="62"/>
    </row>
    <row r="31" spans="2:17" ht="12" customHeight="1">
      <c r="E31" s="62"/>
    </row>
    <row r="32" spans="2:17" ht="12" customHeight="1">
      <c r="E32" s="62"/>
    </row>
    <row r="33" spans="5:5" ht="12" customHeight="1">
      <c r="E33" s="62"/>
    </row>
    <row r="34" spans="5:5" ht="12" customHeight="1">
      <c r="E34" s="62"/>
    </row>
    <row r="35" spans="5:5" ht="12" customHeight="1">
      <c r="E35" s="62"/>
    </row>
    <row r="36" spans="5:5" ht="12" customHeight="1">
      <c r="E36" s="62"/>
    </row>
    <row r="37" spans="5:5" ht="12" customHeight="1">
      <c r="E37" s="65"/>
    </row>
    <row r="38" spans="5:5" ht="12" customHeight="1">
      <c r="E38" s="62"/>
    </row>
  </sheetData>
  <mergeCells count="9">
    <mergeCell ref="B10:C10"/>
    <mergeCell ref="B11:C11"/>
    <mergeCell ref="B17:C17"/>
    <mergeCell ref="B3:D3"/>
    <mergeCell ref="B5:D5"/>
    <mergeCell ref="B6:D6"/>
    <mergeCell ref="B7:D7"/>
    <mergeCell ref="B8:C8"/>
    <mergeCell ref="B9:C9"/>
  </mergeCells>
  <phoneticPr fontId="1"/>
  <printOptions horizontalCentered="1"/>
  <pageMargins left="0.78740157480314965" right="0.39370078740157483" top="0.98425196850393704" bottom="0.98425196850393704" header="0.51181102362204722" footer="0.51181102362204722"/>
  <pageSetup paperSize="9" scale="74" orientation="landscape"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D33F-947A-46C1-9B34-0EEC2052861D}">
  <sheetPr>
    <pageSetUpPr fitToPage="1"/>
  </sheetPr>
  <dimension ref="B1:O67"/>
  <sheetViews>
    <sheetView zoomScale="115" zoomScaleNormal="115" zoomScaleSheetLayoutView="115" workbookViewId="0">
      <selection activeCell="I1" sqref="I1"/>
    </sheetView>
  </sheetViews>
  <sheetFormatPr defaultColWidth="9" defaultRowHeight="12" customHeight="1"/>
  <cols>
    <col min="1" max="1" width="2.6640625" style="1" customWidth="1"/>
    <col min="2" max="3" width="1.88671875" style="1" customWidth="1"/>
    <col min="4" max="4" width="9" style="1"/>
    <col min="5" max="5" width="12.44140625" style="1" bestFit="1" customWidth="1"/>
    <col min="6" max="10" width="10.44140625" style="1" customWidth="1"/>
    <col min="11" max="11" width="10.44140625" style="66" customWidth="1"/>
    <col min="12" max="12" width="10.44140625" style="1" customWidth="1"/>
    <col min="13" max="13" width="9" style="66"/>
    <col min="14" max="256" width="9" style="1"/>
    <col min="257" max="257" width="2.6640625" style="1" customWidth="1"/>
    <col min="258" max="259" width="1.88671875" style="1" customWidth="1"/>
    <col min="260" max="260" width="9" style="1"/>
    <col min="261" max="261" width="12.44140625" style="1" bestFit="1" customWidth="1"/>
    <col min="262" max="268" width="10.44140625" style="1" customWidth="1"/>
    <col min="269" max="512" width="9" style="1"/>
    <col min="513" max="513" width="2.6640625" style="1" customWidth="1"/>
    <col min="514" max="515" width="1.88671875" style="1" customWidth="1"/>
    <col min="516" max="516" width="9" style="1"/>
    <col min="517" max="517" width="12.44140625" style="1" bestFit="1" customWidth="1"/>
    <col min="518" max="524" width="10.44140625" style="1" customWidth="1"/>
    <col min="525" max="768" width="9" style="1"/>
    <col min="769" max="769" width="2.6640625" style="1" customWidth="1"/>
    <col min="770" max="771" width="1.88671875" style="1" customWidth="1"/>
    <col min="772" max="772" width="9" style="1"/>
    <col min="773" max="773" width="12.44140625" style="1" bestFit="1" customWidth="1"/>
    <col min="774" max="780" width="10.44140625" style="1" customWidth="1"/>
    <col min="781" max="1024" width="9" style="1"/>
    <col min="1025" max="1025" width="2.6640625" style="1" customWidth="1"/>
    <col min="1026" max="1027" width="1.88671875" style="1" customWidth="1"/>
    <col min="1028" max="1028" width="9" style="1"/>
    <col min="1029" max="1029" width="12.44140625" style="1" bestFit="1" customWidth="1"/>
    <col min="1030" max="1036" width="10.44140625" style="1" customWidth="1"/>
    <col min="1037" max="1280" width="9" style="1"/>
    <col min="1281" max="1281" width="2.6640625" style="1" customWidth="1"/>
    <col min="1282" max="1283" width="1.88671875" style="1" customWidth="1"/>
    <col min="1284" max="1284" width="9" style="1"/>
    <col min="1285" max="1285" width="12.44140625" style="1" bestFit="1" customWidth="1"/>
    <col min="1286" max="1292" width="10.44140625" style="1" customWidth="1"/>
    <col min="1293" max="1536" width="9" style="1"/>
    <col min="1537" max="1537" width="2.6640625" style="1" customWidth="1"/>
    <col min="1538" max="1539" width="1.88671875" style="1" customWidth="1"/>
    <col min="1540" max="1540" width="9" style="1"/>
    <col min="1541" max="1541" width="12.44140625" style="1" bestFit="1" customWidth="1"/>
    <col min="1542" max="1548" width="10.44140625" style="1" customWidth="1"/>
    <col min="1549" max="1792" width="9" style="1"/>
    <col min="1793" max="1793" width="2.6640625" style="1" customWidth="1"/>
    <col min="1794" max="1795" width="1.88671875" style="1" customWidth="1"/>
    <col min="1796" max="1796" width="9" style="1"/>
    <col min="1797" max="1797" width="12.44140625" style="1" bestFit="1" customWidth="1"/>
    <col min="1798" max="1804" width="10.44140625" style="1" customWidth="1"/>
    <col min="1805" max="2048" width="9" style="1"/>
    <col min="2049" max="2049" width="2.6640625" style="1" customWidth="1"/>
    <col min="2050" max="2051" width="1.88671875" style="1" customWidth="1"/>
    <col min="2052" max="2052" width="9" style="1"/>
    <col min="2053" max="2053" width="12.44140625" style="1" bestFit="1" customWidth="1"/>
    <col min="2054" max="2060" width="10.44140625" style="1" customWidth="1"/>
    <col min="2061" max="2304" width="9" style="1"/>
    <col min="2305" max="2305" width="2.6640625" style="1" customWidth="1"/>
    <col min="2306" max="2307" width="1.88671875" style="1" customWidth="1"/>
    <col min="2308" max="2308" width="9" style="1"/>
    <col min="2309" max="2309" width="12.44140625" style="1" bestFit="1" customWidth="1"/>
    <col min="2310" max="2316" width="10.44140625" style="1" customWidth="1"/>
    <col min="2317" max="2560" width="9" style="1"/>
    <col min="2561" max="2561" width="2.6640625" style="1" customWidth="1"/>
    <col min="2562" max="2563" width="1.88671875" style="1" customWidth="1"/>
    <col min="2564" max="2564" width="9" style="1"/>
    <col min="2565" max="2565" width="12.44140625" style="1" bestFit="1" customWidth="1"/>
    <col min="2566" max="2572" width="10.44140625" style="1" customWidth="1"/>
    <col min="2573" max="2816" width="9" style="1"/>
    <col min="2817" max="2817" width="2.6640625" style="1" customWidth="1"/>
    <col min="2818" max="2819" width="1.88671875" style="1" customWidth="1"/>
    <col min="2820" max="2820" width="9" style="1"/>
    <col min="2821" max="2821" width="12.44140625" style="1" bestFit="1" customWidth="1"/>
    <col min="2822" max="2828" width="10.44140625" style="1" customWidth="1"/>
    <col min="2829" max="3072" width="9" style="1"/>
    <col min="3073" max="3073" width="2.6640625" style="1" customWidth="1"/>
    <col min="3074" max="3075" width="1.88671875" style="1" customWidth="1"/>
    <col min="3076" max="3076" width="9" style="1"/>
    <col min="3077" max="3077" width="12.44140625" style="1" bestFit="1" customWidth="1"/>
    <col min="3078" max="3084" width="10.44140625" style="1" customWidth="1"/>
    <col min="3085" max="3328" width="9" style="1"/>
    <col min="3329" max="3329" width="2.6640625" style="1" customWidth="1"/>
    <col min="3330" max="3331" width="1.88671875" style="1" customWidth="1"/>
    <col min="3332" max="3332" width="9" style="1"/>
    <col min="3333" max="3333" width="12.44140625" style="1" bestFit="1" customWidth="1"/>
    <col min="3334" max="3340" width="10.44140625" style="1" customWidth="1"/>
    <col min="3341" max="3584" width="9" style="1"/>
    <col min="3585" max="3585" width="2.6640625" style="1" customWidth="1"/>
    <col min="3586" max="3587" width="1.88671875" style="1" customWidth="1"/>
    <col min="3588" max="3588" width="9" style="1"/>
    <col min="3589" max="3589" width="12.44140625" style="1" bestFit="1" customWidth="1"/>
    <col min="3590" max="3596" width="10.44140625" style="1" customWidth="1"/>
    <col min="3597" max="3840" width="9" style="1"/>
    <col min="3841" max="3841" width="2.6640625" style="1" customWidth="1"/>
    <col min="3842" max="3843" width="1.88671875" style="1" customWidth="1"/>
    <col min="3844" max="3844" width="9" style="1"/>
    <col min="3845" max="3845" width="12.44140625" style="1" bestFit="1" customWidth="1"/>
    <col min="3846" max="3852" width="10.44140625" style="1" customWidth="1"/>
    <col min="3853" max="4096" width="9" style="1"/>
    <col min="4097" max="4097" width="2.6640625" style="1" customWidth="1"/>
    <col min="4098" max="4099" width="1.88671875" style="1" customWidth="1"/>
    <col min="4100" max="4100" width="9" style="1"/>
    <col min="4101" max="4101" width="12.44140625" style="1" bestFit="1" customWidth="1"/>
    <col min="4102" max="4108" width="10.44140625" style="1" customWidth="1"/>
    <col min="4109" max="4352" width="9" style="1"/>
    <col min="4353" max="4353" width="2.6640625" style="1" customWidth="1"/>
    <col min="4354" max="4355" width="1.88671875" style="1" customWidth="1"/>
    <col min="4356" max="4356" width="9" style="1"/>
    <col min="4357" max="4357" width="12.44140625" style="1" bestFit="1" customWidth="1"/>
    <col min="4358" max="4364" width="10.44140625" style="1" customWidth="1"/>
    <col min="4365" max="4608" width="9" style="1"/>
    <col min="4609" max="4609" width="2.6640625" style="1" customWidth="1"/>
    <col min="4610" max="4611" width="1.88671875" style="1" customWidth="1"/>
    <col min="4612" max="4612" width="9" style="1"/>
    <col min="4613" max="4613" width="12.44140625" style="1" bestFit="1" customWidth="1"/>
    <col min="4614" max="4620" width="10.44140625" style="1" customWidth="1"/>
    <col min="4621" max="4864" width="9" style="1"/>
    <col min="4865" max="4865" width="2.6640625" style="1" customWidth="1"/>
    <col min="4866" max="4867" width="1.88671875" style="1" customWidth="1"/>
    <col min="4868" max="4868" width="9" style="1"/>
    <col min="4869" max="4869" width="12.44140625" style="1" bestFit="1" customWidth="1"/>
    <col min="4870" max="4876" width="10.44140625" style="1" customWidth="1"/>
    <col min="4877" max="5120" width="9" style="1"/>
    <col min="5121" max="5121" width="2.6640625" style="1" customWidth="1"/>
    <col min="5122" max="5123" width="1.88671875" style="1" customWidth="1"/>
    <col min="5124" max="5124" width="9" style="1"/>
    <col min="5125" max="5125" width="12.44140625" style="1" bestFit="1" customWidth="1"/>
    <col min="5126" max="5132" width="10.44140625" style="1" customWidth="1"/>
    <col min="5133" max="5376" width="9" style="1"/>
    <col min="5377" max="5377" width="2.6640625" style="1" customWidth="1"/>
    <col min="5378" max="5379" width="1.88671875" style="1" customWidth="1"/>
    <col min="5380" max="5380" width="9" style="1"/>
    <col min="5381" max="5381" width="12.44140625" style="1" bestFit="1" customWidth="1"/>
    <col min="5382" max="5388" width="10.44140625" style="1" customWidth="1"/>
    <col min="5389" max="5632" width="9" style="1"/>
    <col min="5633" max="5633" width="2.6640625" style="1" customWidth="1"/>
    <col min="5634" max="5635" width="1.88671875" style="1" customWidth="1"/>
    <col min="5636" max="5636" width="9" style="1"/>
    <col min="5637" max="5637" width="12.44140625" style="1" bestFit="1" customWidth="1"/>
    <col min="5638" max="5644" width="10.44140625" style="1" customWidth="1"/>
    <col min="5645" max="5888" width="9" style="1"/>
    <col min="5889" max="5889" width="2.6640625" style="1" customWidth="1"/>
    <col min="5890" max="5891" width="1.88671875" style="1" customWidth="1"/>
    <col min="5892" max="5892" width="9" style="1"/>
    <col min="5893" max="5893" width="12.44140625" style="1" bestFit="1" customWidth="1"/>
    <col min="5894" max="5900" width="10.44140625" style="1" customWidth="1"/>
    <col min="5901" max="6144" width="9" style="1"/>
    <col min="6145" max="6145" width="2.6640625" style="1" customWidth="1"/>
    <col min="6146" max="6147" width="1.88671875" style="1" customWidth="1"/>
    <col min="6148" max="6148" width="9" style="1"/>
    <col min="6149" max="6149" width="12.44140625" style="1" bestFit="1" customWidth="1"/>
    <col min="6150" max="6156" width="10.44140625" style="1" customWidth="1"/>
    <col min="6157" max="6400" width="9" style="1"/>
    <col min="6401" max="6401" width="2.6640625" style="1" customWidth="1"/>
    <col min="6402" max="6403" width="1.88671875" style="1" customWidth="1"/>
    <col min="6404" max="6404" width="9" style="1"/>
    <col min="6405" max="6405" width="12.44140625" style="1" bestFit="1" customWidth="1"/>
    <col min="6406" max="6412" width="10.44140625" style="1" customWidth="1"/>
    <col min="6413" max="6656" width="9" style="1"/>
    <col min="6657" max="6657" width="2.6640625" style="1" customWidth="1"/>
    <col min="6658" max="6659" width="1.88671875" style="1" customWidth="1"/>
    <col min="6660" max="6660" width="9" style="1"/>
    <col min="6661" max="6661" width="12.44140625" style="1" bestFit="1" customWidth="1"/>
    <col min="6662" max="6668" width="10.44140625" style="1" customWidth="1"/>
    <col min="6669" max="6912" width="9" style="1"/>
    <col min="6913" max="6913" width="2.6640625" style="1" customWidth="1"/>
    <col min="6914" max="6915" width="1.88671875" style="1" customWidth="1"/>
    <col min="6916" max="6916" width="9" style="1"/>
    <col min="6917" max="6917" width="12.44140625" style="1" bestFit="1" customWidth="1"/>
    <col min="6918" max="6924" width="10.44140625" style="1" customWidth="1"/>
    <col min="6925" max="7168" width="9" style="1"/>
    <col min="7169" max="7169" width="2.6640625" style="1" customWidth="1"/>
    <col min="7170" max="7171" width="1.88671875" style="1" customWidth="1"/>
    <col min="7172" max="7172" width="9" style="1"/>
    <col min="7173" max="7173" width="12.44140625" style="1" bestFit="1" customWidth="1"/>
    <col min="7174" max="7180" width="10.44140625" style="1" customWidth="1"/>
    <col min="7181" max="7424" width="9" style="1"/>
    <col min="7425" max="7425" width="2.6640625" style="1" customWidth="1"/>
    <col min="7426" max="7427" width="1.88671875" style="1" customWidth="1"/>
    <col min="7428" max="7428" width="9" style="1"/>
    <col min="7429" max="7429" width="12.44140625" style="1" bestFit="1" customWidth="1"/>
    <col min="7430" max="7436" width="10.44140625" style="1" customWidth="1"/>
    <col min="7437" max="7680" width="9" style="1"/>
    <col min="7681" max="7681" width="2.6640625" style="1" customWidth="1"/>
    <col min="7682" max="7683" width="1.88671875" style="1" customWidth="1"/>
    <col min="7684" max="7684" width="9" style="1"/>
    <col min="7685" max="7685" width="12.44140625" style="1" bestFit="1" customWidth="1"/>
    <col min="7686" max="7692" width="10.44140625" style="1" customWidth="1"/>
    <col min="7693" max="7936" width="9" style="1"/>
    <col min="7937" max="7937" width="2.6640625" style="1" customWidth="1"/>
    <col min="7938" max="7939" width="1.88671875" style="1" customWidth="1"/>
    <col min="7940" max="7940" width="9" style="1"/>
    <col min="7941" max="7941" width="12.44140625" style="1" bestFit="1" customWidth="1"/>
    <col min="7942" max="7948" width="10.44140625" style="1" customWidth="1"/>
    <col min="7949" max="8192" width="9" style="1"/>
    <col min="8193" max="8193" width="2.6640625" style="1" customWidth="1"/>
    <col min="8194" max="8195" width="1.88671875" style="1" customWidth="1"/>
    <col min="8196" max="8196" width="9" style="1"/>
    <col min="8197" max="8197" width="12.44140625" style="1" bestFit="1" customWidth="1"/>
    <col min="8198" max="8204" width="10.44140625" style="1" customWidth="1"/>
    <col min="8205" max="8448" width="9" style="1"/>
    <col min="8449" max="8449" width="2.6640625" style="1" customWidth="1"/>
    <col min="8450" max="8451" width="1.88671875" style="1" customWidth="1"/>
    <col min="8452" max="8452" width="9" style="1"/>
    <col min="8453" max="8453" width="12.44140625" style="1" bestFit="1" customWidth="1"/>
    <col min="8454" max="8460" width="10.44140625" style="1" customWidth="1"/>
    <col min="8461" max="8704" width="9" style="1"/>
    <col min="8705" max="8705" width="2.6640625" style="1" customWidth="1"/>
    <col min="8706" max="8707" width="1.88671875" style="1" customWidth="1"/>
    <col min="8708" max="8708" width="9" style="1"/>
    <col min="8709" max="8709" width="12.44140625" style="1" bestFit="1" customWidth="1"/>
    <col min="8710" max="8716" width="10.44140625" style="1" customWidth="1"/>
    <col min="8717" max="8960" width="9" style="1"/>
    <col min="8961" max="8961" width="2.6640625" style="1" customWidth="1"/>
    <col min="8962" max="8963" width="1.88671875" style="1" customWidth="1"/>
    <col min="8964" max="8964" width="9" style="1"/>
    <col min="8965" max="8965" width="12.44140625" style="1" bestFit="1" customWidth="1"/>
    <col min="8966" max="8972" width="10.44140625" style="1" customWidth="1"/>
    <col min="8973" max="9216" width="9" style="1"/>
    <col min="9217" max="9217" width="2.6640625" style="1" customWidth="1"/>
    <col min="9218" max="9219" width="1.88671875" style="1" customWidth="1"/>
    <col min="9220" max="9220" width="9" style="1"/>
    <col min="9221" max="9221" width="12.44140625" style="1" bestFit="1" customWidth="1"/>
    <col min="9222" max="9228" width="10.44140625" style="1" customWidth="1"/>
    <col min="9229" max="9472" width="9" style="1"/>
    <col min="9473" max="9473" width="2.6640625" style="1" customWidth="1"/>
    <col min="9474" max="9475" width="1.88671875" style="1" customWidth="1"/>
    <col min="9476" max="9476" width="9" style="1"/>
    <col min="9477" max="9477" width="12.44140625" style="1" bestFit="1" customWidth="1"/>
    <col min="9478" max="9484" width="10.44140625" style="1" customWidth="1"/>
    <col min="9485" max="9728" width="9" style="1"/>
    <col min="9729" max="9729" width="2.6640625" style="1" customWidth="1"/>
    <col min="9730" max="9731" width="1.88671875" style="1" customWidth="1"/>
    <col min="9732" max="9732" width="9" style="1"/>
    <col min="9733" max="9733" width="12.44140625" style="1" bestFit="1" customWidth="1"/>
    <col min="9734" max="9740" width="10.44140625" style="1" customWidth="1"/>
    <col min="9741" max="9984" width="9" style="1"/>
    <col min="9985" max="9985" width="2.6640625" style="1" customWidth="1"/>
    <col min="9986" max="9987" width="1.88671875" style="1" customWidth="1"/>
    <col min="9988" max="9988" width="9" style="1"/>
    <col min="9989" max="9989" width="12.44140625" style="1" bestFit="1" customWidth="1"/>
    <col min="9990" max="9996" width="10.44140625" style="1" customWidth="1"/>
    <col min="9997" max="10240" width="9" style="1"/>
    <col min="10241" max="10241" width="2.6640625" style="1" customWidth="1"/>
    <col min="10242" max="10243" width="1.88671875" style="1" customWidth="1"/>
    <col min="10244" max="10244" width="9" style="1"/>
    <col min="10245" max="10245" width="12.44140625" style="1" bestFit="1" customWidth="1"/>
    <col min="10246" max="10252" width="10.44140625" style="1" customWidth="1"/>
    <col min="10253" max="10496" width="9" style="1"/>
    <col min="10497" max="10497" width="2.6640625" style="1" customWidth="1"/>
    <col min="10498" max="10499" width="1.88671875" style="1" customWidth="1"/>
    <col min="10500" max="10500" width="9" style="1"/>
    <col min="10501" max="10501" width="12.44140625" style="1" bestFit="1" customWidth="1"/>
    <col min="10502" max="10508" width="10.44140625" style="1" customWidth="1"/>
    <col min="10509" max="10752" width="9" style="1"/>
    <col min="10753" max="10753" width="2.6640625" style="1" customWidth="1"/>
    <col min="10754" max="10755" width="1.88671875" style="1" customWidth="1"/>
    <col min="10756" max="10756" width="9" style="1"/>
    <col min="10757" max="10757" width="12.44140625" style="1" bestFit="1" customWidth="1"/>
    <col min="10758" max="10764" width="10.44140625" style="1" customWidth="1"/>
    <col min="10765" max="11008" width="9" style="1"/>
    <col min="11009" max="11009" width="2.6640625" style="1" customWidth="1"/>
    <col min="11010" max="11011" width="1.88671875" style="1" customWidth="1"/>
    <col min="11012" max="11012" width="9" style="1"/>
    <col min="11013" max="11013" width="12.44140625" style="1" bestFit="1" customWidth="1"/>
    <col min="11014" max="11020" width="10.44140625" style="1" customWidth="1"/>
    <col min="11021" max="11264" width="9" style="1"/>
    <col min="11265" max="11265" width="2.6640625" style="1" customWidth="1"/>
    <col min="11266" max="11267" width="1.88671875" style="1" customWidth="1"/>
    <col min="11268" max="11268" width="9" style="1"/>
    <col min="11269" max="11269" width="12.44140625" style="1" bestFit="1" customWidth="1"/>
    <col min="11270" max="11276" width="10.44140625" style="1" customWidth="1"/>
    <col min="11277" max="11520" width="9" style="1"/>
    <col min="11521" max="11521" width="2.6640625" style="1" customWidth="1"/>
    <col min="11522" max="11523" width="1.88671875" style="1" customWidth="1"/>
    <col min="11524" max="11524" width="9" style="1"/>
    <col min="11525" max="11525" width="12.44140625" style="1" bestFit="1" customWidth="1"/>
    <col min="11526" max="11532" width="10.44140625" style="1" customWidth="1"/>
    <col min="11533" max="11776" width="9" style="1"/>
    <col min="11777" max="11777" width="2.6640625" style="1" customWidth="1"/>
    <col min="11778" max="11779" width="1.88671875" style="1" customWidth="1"/>
    <col min="11780" max="11780" width="9" style="1"/>
    <col min="11781" max="11781" width="12.44140625" style="1" bestFit="1" customWidth="1"/>
    <col min="11782" max="11788" width="10.44140625" style="1" customWidth="1"/>
    <col min="11789" max="12032" width="9" style="1"/>
    <col min="12033" max="12033" width="2.6640625" style="1" customWidth="1"/>
    <col min="12034" max="12035" width="1.88671875" style="1" customWidth="1"/>
    <col min="12036" max="12036" width="9" style="1"/>
    <col min="12037" max="12037" width="12.44140625" style="1" bestFit="1" customWidth="1"/>
    <col min="12038" max="12044" width="10.44140625" style="1" customWidth="1"/>
    <col min="12045" max="12288" width="9" style="1"/>
    <col min="12289" max="12289" width="2.6640625" style="1" customWidth="1"/>
    <col min="12290" max="12291" width="1.88671875" style="1" customWidth="1"/>
    <col min="12292" max="12292" width="9" style="1"/>
    <col min="12293" max="12293" width="12.44140625" style="1" bestFit="1" customWidth="1"/>
    <col min="12294" max="12300" width="10.44140625" style="1" customWidth="1"/>
    <col min="12301" max="12544" width="9" style="1"/>
    <col min="12545" max="12545" width="2.6640625" style="1" customWidth="1"/>
    <col min="12546" max="12547" width="1.88671875" style="1" customWidth="1"/>
    <col min="12548" max="12548" width="9" style="1"/>
    <col min="12549" max="12549" width="12.44140625" style="1" bestFit="1" customWidth="1"/>
    <col min="12550" max="12556" width="10.44140625" style="1" customWidth="1"/>
    <col min="12557" max="12800" width="9" style="1"/>
    <col min="12801" max="12801" width="2.6640625" style="1" customWidth="1"/>
    <col min="12802" max="12803" width="1.88671875" style="1" customWidth="1"/>
    <col min="12804" max="12804" width="9" style="1"/>
    <col min="12805" max="12805" width="12.44140625" style="1" bestFit="1" customWidth="1"/>
    <col min="12806" max="12812" width="10.44140625" style="1" customWidth="1"/>
    <col min="12813" max="13056" width="9" style="1"/>
    <col min="13057" max="13057" width="2.6640625" style="1" customWidth="1"/>
    <col min="13058" max="13059" width="1.88671875" style="1" customWidth="1"/>
    <col min="13060" max="13060" width="9" style="1"/>
    <col min="13061" max="13061" width="12.44140625" style="1" bestFit="1" customWidth="1"/>
    <col min="13062" max="13068" width="10.44140625" style="1" customWidth="1"/>
    <col min="13069" max="13312" width="9" style="1"/>
    <col min="13313" max="13313" width="2.6640625" style="1" customWidth="1"/>
    <col min="13314" max="13315" width="1.88671875" style="1" customWidth="1"/>
    <col min="13316" max="13316" width="9" style="1"/>
    <col min="13317" max="13317" width="12.44140625" style="1" bestFit="1" customWidth="1"/>
    <col min="13318" max="13324" width="10.44140625" style="1" customWidth="1"/>
    <col min="13325" max="13568" width="9" style="1"/>
    <col min="13569" max="13569" width="2.6640625" style="1" customWidth="1"/>
    <col min="13570" max="13571" width="1.88671875" style="1" customWidth="1"/>
    <col min="13572" max="13572" width="9" style="1"/>
    <col min="13573" max="13573" width="12.44140625" style="1" bestFit="1" customWidth="1"/>
    <col min="13574" max="13580" width="10.44140625" style="1" customWidth="1"/>
    <col min="13581" max="13824" width="9" style="1"/>
    <col min="13825" max="13825" width="2.6640625" style="1" customWidth="1"/>
    <col min="13826" max="13827" width="1.88671875" style="1" customWidth="1"/>
    <col min="13828" max="13828" width="9" style="1"/>
    <col min="13829" max="13829" width="12.44140625" style="1" bestFit="1" customWidth="1"/>
    <col min="13830" max="13836" width="10.44140625" style="1" customWidth="1"/>
    <col min="13837" max="14080" width="9" style="1"/>
    <col min="14081" max="14081" width="2.6640625" style="1" customWidth="1"/>
    <col min="14082" max="14083" width="1.88671875" style="1" customWidth="1"/>
    <col min="14084" max="14084" width="9" style="1"/>
    <col min="14085" max="14085" width="12.44140625" style="1" bestFit="1" customWidth="1"/>
    <col min="14086" max="14092" width="10.44140625" style="1" customWidth="1"/>
    <col min="14093" max="14336" width="9" style="1"/>
    <col min="14337" max="14337" width="2.6640625" style="1" customWidth="1"/>
    <col min="14338" max="14339" width="1.88671875" style="1" customWidth="1"/>
    <col min="14340" max="14340" width="9" style="1"/>
    <col min="14341" max="14341" width="12.44140625" style="1" bestFit="1" customWidth="1"/>
    <col min="14342" max="14348" width="10.44140625" style="1" customWidth="1"/>
    <col min="14349" max="14592" width="9" style="1"/>
    <col min="14593" max="14593" width="2.6640625" style="1" customWidth="1"/>
    <col min="14594" max="14595" width="1.88671875" style="1" customWidth="1"/>
    <col min="14596" max="14596" width="9" style="1"/>
    <col min="14597" max="14597" width="12.44140625" style="1" bestFit="1" customWidth="1"/>
    <col min="14598" max="14604" width="10.44140625" style="1" customWidth="1"/>
    <col min="14605" max="14848" width="9" style="1"/>
    <col min="14849" max="14849" width="2.6640625" style="1" customWidth="1"/>
    <col min="14850" max="14851" width="1.88671875" style="1" customWidth="1"/>
    <col min="14852" max="14852" width="9" style="1"/>
    <col min="14853" max="14853" width="12.44140625" style="1" bestFit="1" customWidth="1"/>
    <col min="14854" max="14860" width="10.44140625" style="1" customWidth="1"/>
    <col min="14861" max="15104" width="9" style="1"/>
    <col min="15105" max="15105" width="2.6640625" style="1" customWidth="1"/>
    <col min="15106" max="15107" width="1.88671875" style="1" customWidth="1"/>
    <col min="15108" max="15108" width="9" style="1"/>
    <col min="15109" max="15109" width="12.44140625" style="1" bestFit="1" customWidth="1"/>
    <col min="15110" max="15116" width="10.44140625" style="1" customWidth="1"/>
    <col min="15117" max="15360" width="9" style="1"/>
    <col min="15361" max="15361" width="2.6640625" style="1" customWidth="1"/>
    <col min="15362" max="15363" width="1.88671875" style="1" customWidth="1"/>
    <col min="15364" max="15364" width="9" style="1"/>
    <col min="15365" max="15365" width="12.44140625" style="1" bestFit="1" customWidth="1"/>
    <col min="15366" max="15372" width="10.44140625" style="1" customWidth="1"/>
    <col min="15373" max="15616" width="9" style="1"/>
    <col min="15617" max="15617" width="2.6640625" style="1" customWidth="1"/>
    <col min="15618" max="15619" width="1.88671875" style="1" customWidth="1"/>
    <col min="15620" max="15620" width="9" style="1"/>
    <col min="15621" max="15621" width="12.44140625" style="1" bestFit="1" customWidth="1"/>
    <col min="15622" max="15628" width="10.44140625" style="1" customWidth="1"/>
    <col min="15629" max="15872" width="9" style="1"/>
    <col min="15873" max="15873" width="2.6640625" style="1" customWidth="1"/>
    <col min="15874" max="15875" width="1.88671875" style="1" customWidth="1"/>
    <col min="15876" max="15876" width="9" style="1"/>
    <col min="15877" max="15877" width="12.44140625" style="1" bestFit="1" customWidth="1"/>
    <col min="15878" max="15884" width="10.44140625" style="1" customWidth="1"/>
    <col min="15885" max="16128" width="9" style="1"/>
    <col min="16129" max="16129" width="2.6640625" style="1" customWidth="1"/>
    <col min="16130" max="16131" width="1.88671875" style="1" customWidth="1"/>
    <col min="16132" max="16132" width="9" style="1"/>
    <col min="16133" max="16133" width="12.44140625" style="1" bestFit="1" customWidth="1"/>
    <col min="16134" max="16140" width="10.44140625" style="1" customWidth="1"/>
    <col min="16141" max="16384" width="9" style="1"/>
  </cols>
  <sheetData>
    <row r="1" spans="2:15" ht="14.25" customHeight="1">
      <c r="B1" s="6" t="s">
        <v>54</v>
      </c>
    </row>
    <row r="3" spans="2:15" ht="12" customHeight="1">
      <c r="B3" s="67" t="s">
        <v>55</v>
      </c>
      <c r="C3" s="68"/>
      <c r="D3" s="69"/>
      <c r="E3" s="23" t="s">
        <v>33</v>
      </c>
      <c r="F3" s="70" t="s">
        <v>56</v>
      </c>
      <c r="G3" s="71"/>
      <c r="H3" s="71"/>
      <c r="I3" s="71"/>
      <c r="J3" s="71"/>
      <c r="K3" s="72"/>
      <c r="L3" s="70" t="s">
        <v>57</v>
      </c>
      <c r="M3" s="72"/>
    </row>
    <row r="4" spans="2:15" ht="12" customHeight="1">
      <c r="B4" s="73"/>
      <c r="C4" s="74"/>
      <c r="D4" s="75"/>
      <c r="E4" s="76"/>
      <c r="F4" s="77" t="s">
        <v>58</v>
      </c>
      <c r="G4" s="21"/>
      <c r="H4" s="21"/>
      <c r="I4" s="21"/>
      <c r="J4" s="22"/>
      <c r="K4" s="78" t="s">
        <v>59</v>
      </c>
      <c r="L4" s="23" t="s">
        <v>60</v>
      </c>
      <c r="M4" s="78" t="s">
        <v>59</v>
      </c>
    </row>
    <row r="5" spans="2:15" ht="12" customHeight="1">
      <c r="B5" s="79"/>
      <c r="C5" s="80"/>
      <c r="D5" s="81"/>
      <c r="E5" s="24"/>
      <c r="F5" s="82"/>
      <c r="G5" s="17" t="s">
        <v>61</v>
      </c>
      <c r="H5" s="17" t="s">
        <v>62</v>
      </c>
      <c r="I5" s="17" t="s">
        <v>63</v>
      </c>
      <c r="J5" s="17" t="s">
        <v>64</v>
      </c>
      <c r="K5" s="83"/>
      <c r="L5" s="82"/>
      <c r="M5" s="84"/>
    </row>
    <row r="6" spans="2:15" ht="12" customHeight="1">
      <c r="B6" s="41"/>
      <c r="C6" s="42"/>
      <c r="D6" s="43"/>
      <c r="E6" s="2" t="s">
        <v>65</v>
      </c>
      <c r="F6" s="2" t="s">
        <v>65</v>
      </c>
      <c r="G6" s="2" t="s">
        <v>65</v>
      </c>
      <c r="H6" s="2" t="s">
        <v>65</v>
      </c>
      <c r="I6" s="2" t="s">
        <v>65</v>
      </c>
      <c r="J6" s="2" t="s">
        <v>65</v>
      </c>
      <c r="K6" s="85" t="s">
        <v>66</v>
      </c>
      <c r="L6" s="2" t="s">
        <v>65</v>
      </c>
      <c r="M6" s="85" t="s">
        <v>66</v>
      </c>
    </row>
    <row r="7" spans="2:15" ht="17.399999999999999" customHeight="1">
      <c r="B7" s="86" t="s">
        <v>67</v>
      </c>
      <c r="C7" s="86"/>
      <c r="D7" s="86"/>
      <c r="E7" s="4">
        <v>167426</v>
      </c>
      <c r="F7" s="4">
        <v>166703</v>
      </c>
      <c r="G7" s="4">
        <v>117518</v>
      </c>
      <c r="H7" s="4">
        <v>49172</v>
      </c>
      <c r="I7" s="4" t="s">
        <v>68</v>
      </c>
      <c r="J7" s="4">
        <v>13</v>
      </c>
      <c r="K7" s="13">
        <v>771.5</v>
      </c>
      <c r="L7" s="4">
        <v>723</v>
      </c>
      <c r="M7" s="13">
        <v>10.75</v>
      </c>
      <c r="N7" s="87"/>
    </row>
    <row r="8" spans="2:15" s="16" customFormat="1" ht="17.399999999999999" customHeight="1">
      <c r="B8" s="88" t="s">
        <v>69</v>
      </c>
      <c r="C8" s="88"/>
      <c r="D8" s="88"/>
      <c r="E8" s="89">
        <v>161332</v>
      </c>
      <c r="F8" s="89">
        <v>160807</v>
      </c>
      <c r="G8" s="89">
        <v>118940</v>
      </c>
      <c r="H8" s="89">
        <v>48653</v>
      </c>
      <c r="I8" s="89" t="s">
        <v>70</v>
      </c>
      <c r="J8" s="89">
        <v>3</v>
      </c>
      <c r="K8" s="90">
        <v>731.75</v>
      </c>
      <c r="L8" s="89">
        <v>525</v>
      </c>
      <c r="M8" s="90">
        <v>8.25</v>
      </c>
      <c r="N8" s="91"/>
      <c r="O8" s="91"/>
    </row>
    <row r="9" spans="2:15" s="16" customFormat="1" ht="17.399999999999999" customHeight="1">
      <c r="B9" s="92"/>
      <c r="C9" s="93" t="s">
        <v>71</v>
      </c>
      <c r="D9" s="94"/>
      <c r="E9" s="89">
        <v>136743</v>
      </c>
      <c r="F9" s="89">
        <v>136218</v>
      </c>
      <c r="G9" s="89">
        <v>100573</v>
      </c>
      <c r="H9" s="89">
        <v>41433</v>
      </c>
      <c r="I9" s="89" t="s">
        <v>70</v>
      </c>
      <c r="J9" s="89">
        <v>3</v>
      </c>
      <c r="K9" s="90">
        <v>650.5</v>
      </c>
      <c r="L9" s="89">
        <v>525</v>
      </c>
      <c r="M9" s="90">
        <v>8.25</v>
      </c>
      <c r="N9" s="91"/>
      <c r="O9" s="91"/>
    </row>
    <row r="10" spans="2:15" ht="17.399999999999999" customHeight="1">
      <c r="B10" s="41"/>
      <c r="C10" s="42"/>
      <c r="D10" s="95" t="s">
        <v>72</v>
      </c>
      <c r="E10" s="4">
        <v>23656</v>
      </c>
      <c r="F10" s="4">
        <v>23656</v>
      </c>
      <c r="G10" s="4">
        <v>20554</v>
      </c>
      <c r="H10" s="4">
        <v>8893</v>
      </c>
      <c r="I10" s="4" t="s">
        <v>70</v>
      </c>
      <c r="J10" s="4" t="s">
        <v>70</v>
      </c>
      <c r="K10" s="96">
        <v>136.5</v>
      </c>
      <c r="L10" s="4" t="s">
        <v>70</v>
      </c>
      <c r="M10" s="96" t="s">
        <v>70</v>
      </c>
      <c r="N10" s="87"/>
      <c r="O10" s="87"/>
    </row>
    <row r="11" spans="2:15" ht="17.399999999999999" customHeight="1">
      <c r="B11" s="41"/>
      <c r="C11" s="42"/>
      <c r="D11" s="95" t="s">
        <v>73</v>
      </c>
      <c r="E11" s="4">
        <v>20363</v>
      </c>
      <c r="F11" s="4">
        <v>20363</v>
      </c>
      <c r="G11" s="4">
        <v>14714</v>
      </c>
      <c r="H11" s="4">
        <v>5649</v>
      </c>
      <c r="I11" s="4" t="s">
        <v>70</v>
      </c>
      <c r="J11" s="4" t="s">
        <v>70</v>
      </c>
      <c r="K11" s="97">
        <v>86</v>
      </c>
      <c r="L11" s="4" t="s">
        <v>70</v>
      </c>
      <c r="M11" s="96" t="s">
        <v>70</v>
      </c>
      <c r="N11" s="87"/>
      <c r="O11" s="87"/>
    </row>
    <row r="12" spans="2:15" ht="17.399999999999999" customHeight="1">
      <c r="B12" s="41"/>
      <c r="C12" s="42"/>
      <c r="D12" s="95" t="s">
        <v>74</v>
      </c>
      <c r="E12" s="4">
        <v>24024</v>
      </c>
      <c r="F12" s="4">
        <v>24024</v>
      </c>
      <c r="G12" s="4">
        <v>15508</v>
      </c>
      <c r="H12" s="4">
        <v>8516</v>
      </c>
      <c r="I12" s="4" t="s">
        <v>70</v>
      </c>
      <c r="J12" s="4" t="s">
        <v>70</v>
      </c>
      <c r="K12" s="97">
        <v>132</v>
      </c>
      <c r="L12" s="4" t="s">
        <v>70</v>
      </c>
      <c r="M12" s="96" t="s">
        <v>70</v>
      </c>
      <c r="N12" s="87"/>
      <c r="O12" s="87"/>
    </row>
    <row r="13" spans="2:15" s="103" customFormat="1" ht="17.399999999999999" customHeight="1">
      <c r="B13" s="98"/>
      <c r="C13" s="99"/>
      <c r="D13" s="100" t="s">
        <v>75</v>
      </c>
      <c r="E13" s="4">
        <v>9383</v>
      </c>
      <c r="F13" s="4">
        <v>9341</v>
      </c>
      <c r="G13" s="101">
        <v>6490</v>
      </c>
      <c r="H13" s="4">
        <v>2848</v>
      </c>
      <c r="I13" s="4" t="s">
        <v>70</v>
      </c>
      <c r="J13" s="4">
        <v>3</v>
      </c>
      <c r="K13" s="102">
        <v>45.5</v>
      </c>
      <c r="L13" s="4">
        <v>42</v>
      </c>
      <c r="M13" s="96">
        <v>0.75</v>
      </c>
      <c r="N13" s="87"/>
      <c r="O13" s="87"/>
    </row>
    <row r="14" spans="2:15" ht="17.399999999999999" customHeight="1">
      <c r="B14" s="41"/>
      <c r="C14" s="42"/>
      <c r="D14" s="95" t="s">
        <v>76</v>
      </c>
      <c r="E14" s="4">
        <v>9583</v>
      </c>
      <c r="F14" s="4">
        <v>9583</v>
      </c>
      <c r="G14" s="104">
        <v>6916</v>
      </c>
      <c r="H14" s="4">
        <v>2667</v>
      </c>
      <c r="I14" s="4" t="s">
        <v>70</v>
      </c>
      <c r="J14" s="4" t="s">
        <v>70</v>
      </c>
      <c r="K14" s="97">
        <v>41.75</v>
      </c>
      <c r="L14" s="4" t="s">
        <v>70</v>
      </c>
      <c r="M14" s="96" t="s">
        <v>70</v>
      </c>
      <c r="N14" s="87"/>
      <c r="O14" s="87"/>
    </row>
    <row r="15" spans="2:15" ht="17.399999999999999" customHeight="1">
      <c r="B15" s="41"/>
      <c r="C15" s="42"/>
      <c r="D15" s="95" t="s">
        <v>77</v>
      </c>
      <c r="E15" s="4">
        <v>3037</v>
      </c>
      <c r="F15" s="4">
        <v>3037</v>
      </c>
      <c r="G15" s="104">
        <v>2405</v>
      </c>
      <c r="H15" s="4">
        <v>632</v>
      </c>
      <c r="I15" s="4" t="s">
        <v>70</v>
      </c>
      <c r="J15" s="4" t="s">
        <v>70</v>
      </c>
      <c r="K15" s="97">
        <v>9.75</v>
      </c>
      <c r="L15" s="4" t="s">
        <v>70</v>
      </c>
      <c r="M15" s="96" t="s">
        <v>70</v>
      </c>
      <c r="N15" s="87"/>
      <c r="O15" s="87"/>
    </row>
    <row r="16" spans="2:15" ht="17.399999999999999" customHeight="1">
      <c r="B16" s="41"/>
      <c r="C16" s="42"/>
      <c r="D16" s="95" t="s">
        <v>78</v>
      </c>
      <c r="E16" s="4">
        <v>8807</v>
      </c>
      <c r="F16" s="105">
        <v>8807</v>
      </c>
      <c r="G16" s="106">
        <v>6546</v>
      </c>
      <c r="H16" s="107">
        <v>2261</v>
      </c>
      <c r="I16" s="4" t="s">
        <v>70</v>
      </c>
      <c r="J16" s="4" t="s">
        <v>70</v>
      </c>
      <c r="K16" s="97">
        <v>38</v>
      </c>
      <c r="L16" s="4" t="s">
        <v>70</v>
      </c>
      <c r="M16" s="96" t="s">
        <v>70</v>
      </c>
      <c r="N16" s="87"/>
      <c r="O16" s="87"/>
    </row>
    <row r="17" spans="2:15" ht="17.399999999999999" customHeight="1">
      <c r="B17" s="41"/>
      <c r="C17" s="42"/>
      <c r="D17" s="95" t="s">
        <v>79</v>
      </c>
      <c r="E17" s="4">
        <v>7620</v>
      </c>
      <c r="F17" s="4">
        <v>7531</v>
      </c>
      <c r="G17" s="104">
        <v>5539</v>
      </c>
      <c r="H17" s="4">
        <v>1992</v>
      </c>
      <c r="I17" s="4" t="s">
        <v>70</v>
      </c>
      <c r="J17" s="4" t="s">
        <v>70</v>
      </c>
      <c r="K17" s="97">
        <v>31.5</v>
      </c>
      <c r="L17" s="4">
        <v>89</v>
      </c>
      <c r="M17" s="108">
        <v>1.75</v>
      </c>
      <c r="N17" s="87"/>
      <c r="O17" s="87"/>
    </row>
    <row r="18" spans="2:15" ht="17.399999999999999" customHeight="1">
      <c r="B18" s="41"/>
      <c r="C18" s="42"/>
      <c r="D18" s="95" t="s">
        <v>80</v>
      </c>
      <c r="E18" s="4">
        <v>12058</v>
      </c>
      <c r="F18" s="4">
        <v>11664</v>
      </c>
      <c r="G18" s="4">
        <v>8428</v>
      </c>
      <c r="H18" s="4">
        <v>3236</v>
      </c>
      <c r="I18" s="4" t="s">
        <v>70</v>
      </c>
      <c r="J18" s="4" t="s">
        <v>70</v>
      </c>
      <c r="K18" s="97">
        <v>53</v>
      </c>
      <c r="L18" s="4">
        <v>394</v>
      </c>
      <c r="M18" s="96">
        <v>5.75</v>
      </c>
      <c r="N18" s="87"/>
      <c r="O18" s="87"/>
    </row>
    <row r="19" spans="2:15" ht="17.399999999999999" customHeight="1">
      <c r="B19" s="41"/>
      <c r="C19" s="42"/>
      <c r="D19" s="95" t="s">
        <v>81</v>
      </c>
      <c r="E19" s="4">
        <v>6068</v>
      </c>
      <c r="F19" s="4">
        <v>6068</v>
      </c>
      <c r="G19" s="4">
        <v>4497</v>
      </c>
      <c r="H19" s="4">
        <v>1571</v>
      </c>
      <c r="I19" s="4" t="s">
        <v>70</v>
      </c>
      <c r="J19" s="4" t="s">
        <v>70</v>
      </c>
      <c r="K19" s="97">
        <v>25.5</v>
      </c>
      <c r="L19" s="4" t="s">
        <v>70</v>
      </c>
      <c r="M19" s="96" t="s">
        <v>70</v>
      </c>
      <c r="N19" s="87"/>
      <c r="O19" s="87"/>
    </row>
    <row r="20" spans="2:15" ht="17.399999999999999" customHeight="1">
      <c r="B20" s="41"/>
      <c r="C20" s="42"/>
      <c r="D20" s="95" t="s">
        <v>82</v>
      </c>
      <c r="E20" s="4">
        <v>3331</v>
      </c>
      <c r="F20" s="4">
        <v>3331</v>
      </c>
      <c r="G20" s="4">
        <v>2418</v>
      </c>
      <c r="H20" s="4">
        <v>913</v>
      </c>
      <c r="I20" s="4" t="s">
        <v>70</v>
      </c>
      <c r="J20" s="4" t="s">
        <v>70</v>
      </c>
      <c r="K20" s="97">
        <v>14.5</v>
      </c>
      <c r="L20" s="4" t="s">
        <v>70</v>
      </c>
      <c r="M20" s="96" t="s">
        <v>70</v>
      </c>
      <c r="N20" s="87"/>
      <c r="O20" s="87"/>
    </row>
    <row r="21" spans="2:15" ht="17.399999999999999" customHeight="1">
      <c r="B21" s="41"/>
      <c r="C21" s="109"/>
      <c r="D21" s="110" t="s">
        <v>83</v>
      </c>
      <c r="E21" s="4">
        <v>8813</v>
      </c>
      <c r="F21" s="4">
        <v>8813</v>
      </c>
      <c r="G21" s="4">
        <v>6558</v>
      </c>
      <c r="H21" s="4">
        <v>2255</v>
      </c>
      <c r="I21" s="4" t="s">
        <v>70</v>
      </c>
      <c r="J21" s="4" t="s">
        <v>70</v>
      </c>
      <c r="K21" s="97">
        <v>36.5</v>
      </c>
      <c r="L21" s="4" t="s">
        <v>70</v>
      </c>
      <c r="M21" s="96" t="s">
        <v>70</v>
      </c>
      <c r="N21" s="87"/>
      <c r="O21" s="87"/>
    </row>
    <row r="22" spans="2:15" s="16" customFormat="1" ht="17.399999999999999" customHeight="1">
      <c r="B22" s="111"/>
      <c r="C22" s="112" t="s">
        <v>84</v>
      </c>
      <c r="D22" s="113"/>
      <c r="E22" s="89">
        <v>24589</v>
      </c>
      <c r="F22" s="89">
        <v>24589</v>
      </c>
      <c r="G22" s="89">
        <v>18367</v>
      </c>
      <c r="H22" s="89">
        <v>7220</v>
      </c>
      <c r="I22" s="4" t="s">
        <v>70</v>
      </c>
      <c r="J22" s="4" t="s">
        <v>70</v>
      </c>
      <c r="K22" s="90">
        <v>81.25</v>
      </c>
      <c r="L22" s="4" t="s">
        <v>70</v>
      </c>
      <c r="M22" s="96" t="s">
        <v>70</v>
      </c>
      <c r="N22" s="91"/>
      <c r="O22" s="91"/>
    </row>
    <row r="23" spans="2:15" s="16" customFormat="1" ht="17.399999999999999" customHeight="1">
      <c r="B23" s="111"/>
      <c r="C23" s="94" t="s">
        <v>85</v>
      </c>
      <c r="D23" s="88"/>
      <c r="E23" s="89">
        <v>1207</v>
      </c>
      <c r="F23" s="89">
        <v>1207</v>
      </c>
      <c r="G23" s="89">
        <v>991</v>
      </c>
      <c r="H23" s="89">
        <v>362</v>
      </c>
      <c r="I23" s="4" t="s">
        <v>70</v>
      </c>
      <c r="J23" s="4" t="s">
        <v>70</v>
      </c>
      <c r="K23" s="114">
        <v>5.75</v>
      </c>
      <c r="L23" s="4" t="s">
        <v>70</v>
      </c>
      <c r="M23" s="96" t="s">
        <v>70</v>
      </c>
      <c r="N23" s="87"/>
      <c r="O23" s="91"/>
    </row>
    <row r="24" spans="2:15" ht="17.399999999999999" customHeight="1">
      <c r="B24" s="41"/>
      <c r="C24" s="42"/>
      <c r="D24" s="95" t="s">
        <v>86</v>
      </c>
      <c r="E24" s="4">
        <v>437</v>
      </c>
      <c r="F24" s="4">
        <v>437</v>
      </c>
      <c r="G24" s="4">
        <v>431</v>
      </c>
      <c r="H24" s="4">
        <v>152</v>
      </c>
      <c r="I24" s="4" t="s">
        <v>70</v>
      </c>
      <c r="J24" s="4" t="s">
        <v>70</v>
      </c>
      <c r="K24" s="96">
        <v>2.75</v>
      </c>
      <c r="L24" s="4" t="s">
        <v>70</v>
      </c>
      <c r="M24" s="96" t="s">
        <v>70</v>
      </c>
      <c r="N24" s="87"/>
      <c r="O24" s="87"/>
    </row>
    <row r="25" spans="2:15" ht="17.399999999999999" customHeight="1">
      <c r="B25" s="41"/>
      <c r="C25" s="42"/>
      <c r="D25" s="95" t="s">
        <v>87</v>
      </c>
      <c r="E25" s="4">
        <v>770</v>
      </c>
      <c r="F25" s="4">
        <v>770</v>
      </c>
      <c r="G25" s="4">
        <v>560</v>
      </c>
      <c r="H25" s="4">
        <v>210</v>
      </c>
      <c r="I25" s="4" t="s">
        <v>70</v>
      </c>
      <c r="J25" s="4" t="s">
        <v>70</v>
      </c>
      <c r="K25" s="96">
        <v>3</v>
      </c>
      <c r="L25" s="4" t="s">
        <v>70</v>
      </c>
      <c r="M25" s="96" t="s">
        <v>70</v>
      </c>
      <c r="N25" s="87"/>
      <c r="O25" s="87"/>
    </row>
    <row r="26" spans="2:15" s="16" customFormat="1" ht="17.399999999999999" customHeight="1">
      <c r="B26" s="111"/>
      <c r="C26" s="94" t="s">
        <v>88</v>
      </c>
      <c r="D26" s="88"/>
      <c r="E26" s="89">
        <v>295</v>
      </c>
      <c r="F26" s="89">
        <v>295</v>
      </c>
      <c r="G26" s="89">
        <v>246</v>
      </c>
      <c r="H26" s="89">
        <v>49</v>
      </c>
      <c r="I26" s="4" t="s">
        <v>70</v>
      </c>
      <c r="J26" s="4" t="s">
        <v>70</v>
      </c>
      <c r="K26" s="90">
        <v>1.75</v>
      </c>
      <c r="L26" s="4" t="s">
        <v>70</v>
      </c>
      <c r="M26" s="96" t="s">
        <v>70</v>
      </c>
      <c r="N26" s="87"/>
      <c r="O26" s="91"/>
    </row>
    <row r="27" spans="2:15" ht="17.399999999999999" customHeight="1">
      <c r="B27" s="41"/>
      <c r="C27" s="42"/>
      <c r="D27" s="95" t="s">
        <v>89</v>
      </c>
      <c r="E27" s="4" t="s">
        <v>70</v>
      </c>
      <c r="F27" s="4" t="s">
        <v>70</v>
      </c>
      <c r="G27" s="4" t="s">
        <v>70</v>
      </c>
      <c r="H27" s="4" t="s">
        <v>70</v>
      </c>
      <c r="I27" s="4" t="s">
        <v>70</v>
      </c>
      <c r="J27" s="4" t="s">
        <v>70</v>
      </c>
      <c r="K27" s="96" t="s">
        <v>70</v>
      </c>
      <c r="L27" s="4" t="s">
        <v>70</v>
      </c>
      <c r="M27" s="96" t="s">
        <v>70</v>
      </c>
      <c r="N27" s="87"/>
      <c r="O27" s="87"/>
    </row>
    <row r="28" spans="2:15" ht="17.399999999999999" customHeight="1">
      <c r="B28" s="41"/>
      <c r="C28" s="42"/>
      <c r="D28" s="95" t="s">
        <v>90</v>
      </c>
      <c r="E28" s="4">
        <v>295</v>
      </c>
      <c r="F28" s="4">
        <v>295</v>
      </c>
      <c r="G28" s="4">
        <v>246</v>
      </c>
      <c r="H28" s="4">
        <v>49</v>
      </c>
      <c r="I28" s="4" t="s">
        <v>70</v>
      </c>
      <c r="J28" s="4" t="s">
        <v>70</v>
      </c>
      <c r="K28" s="96">
        <v>1.75</v>
      </c>
      <c r="L28" s="4" t="s">
        <v>70</v>
      </c>
      <c r="M28" s="96" t="s">
        <v>70</v>
      </c>
      <c r="N28" s="87"/>
      <c r="O28" s="87"/>
    </row>
    <row r="29" spans="2:15" s="16" customFormat="1" ht="17.399999999999999" customHeight="1">
      <c r="B29" s="111"/>
      <c r="C29" s="94" t="s">
        <v>91</v>
      </c>
      <c r="D29" s="88"/>
      <c r="E29" s="89">
        <v>6504</v>
      </c>
      <c r="F29" s="89">
        <v>6504</v>
      </c>
      <c r="G29" s="89">
        <v>4972</v>
      </c>
      <c r="H29" s="89">
        <v>1532</v>
      </c>
      <c r="I29" s="89" t="s">
        <v>70</v>
      </c>
      <c r="J29" s="89" t="s">
        <v>70</v>
      </c>
      <c r="K29" s="90">
        <v>2.5</v>
      </c>
      <c r="L29" s="4" t="s">
        <v>70</v>
      </c>
      <c r="M29" s="96" t="s">
        <v>70</v>
      </c>
      <c r="N29" s="87"/>
      <c r="O29" s="91"/>
    </row>
    <row r="30" spans="2:15" ht="17.399999999999999" customHeight="1">
      <c r="B30" s="41"/>
      <c r="C30" s="42"/>
      <c r="D30" s="95" t="s">
        <v>92</v>
      </c>
      <c r="E30" s="4" t="s">
        <v>70</v>
      </c>
      <c r="F30" s="4" t="s">
        <v>70</v>
      </c>
      <c r="G30" s="4" t="s">
        <v>70</v>
      </c>
      <c r="H30" s="4" t="s">
        <v>70</v>
      </c>
      <c r="I30" s="4" t="s">
        <v>70</v>
      </c>
      <c r="J30" s="4" t="s">
        <v>70</v>
      </c>
      <c r="K30" s="96" t="s">
        <v>70</v>
      </c>
      <c r="L30" s="4" t="s">
        <v>70</v>
      </c>
      <c r="M30" s="96" t="s">
        <v>70</v>
      </c>
      <c r="N30" s="87"/>
      <c r="O30" s="87"/>
    </row>
    <row r="31" spans="2:15" ht="17.399999999999999" customHeight="1">
      <c r="B31" s="41"/>
      <c r="C31" s="42"/>
      <c r="D31" s="95" t="s">
        <v>93</v>
      </c>
      <c r="E31" s="4" t="s">
        <v>70</v>
      </c>
      <c r="F31" s="4" t="s">
        <v>70</v>
      </c>
      <c r="G31" s="4" t="s">
        <v>70</v>
      </c>
      <c r="H31" s="4" t="s">
        <v>70</v>
      </c>
      <c r="I31" s="4" t="s">
        <v>70</v>
      </c>
      <c r="J31" s="4" t="s">
        <v>70</v>
      </c>
      <c r="K31" s="96" t="s">
        <v>70</v>
      </c>
      <c r="L31" s="4" t="s">
        <v>70</v>
      </c>
      <c r="M31" s="96" t="s">
        <v>70</v>
      </c>
      <c r="N31" s="87"/>
      <c r="O31" s="87"/>
    </row>
    <row r="32" spans="2:15" ht="17.399999999999999" customHeight="1">
      <c r="B32" s="41"/>
      <c r="C32" s="42"/>
      <c r="D32" s="95" t="s">
        <v>94</v>
      </c>
      <c r="E32" s="4">
        <v>6504</v>
      </c>
      <c r="F32" s="4">
        <v>6504</v>
      </c>
      <c r="G32" s="4">
        <v>4972</v>
      </c>
      <c r="H32" s="4">
        <v>1532</v>
      </c>
      <c r="I32" s="4" t="s">
        <v>70</v>
      </c>
      <c r="J32" s="4" t="s">
        <v>70</v>
      </c>
      <c r="K32" s="96">
        <v>2.5</v>
      </c>
      <c r="L32" s="4" t="s">
        <v>70</v>
      </c>
      <c r="M32" s="96" t="s">
        <v>70</v>
      </c>
      <c r="N32" s="87"/>
      <c r="O32" s="87"/>
    </row>
    <row r="33" spans="2:15" s="16" customFormat="1" ht="17.399999999999999" customHeight="1">
      <c r="B33" s="111"/>
      <c r="C33" s="94" t="s">
        <v>95</v>
      </c>
      <c r="D33" s="88"/>
      <c r="E33" s="89">
        <v>10684</v>
      </c>
      <c r="F33" s="89">
        <v>10684</v>
      </c>
      <c r="G33" s="89">
        <v>7752</v>
      </c>
      <c r="H33" s="89">
        <v>3784</v>
      </c>
      <c r="I33" s="89" t="s">
        <v>70</v>
      </c>
      <c r="J33" s="89" t="s">
        <v>70</v>
      </c>
      <c r="K33" s="90">
        <v>60.75</v>
      </c>
      <c r="L33" s="4" t="s">
        <v>70</v>
      </c>
      <c r="M33" s="96" t="s">
        <v>70</v>
      </c>
      <c r="N33" s="87"/>
      <c r="O33" s="91"/>
    </row>
    <row r="34" spans="2:15" ht="17.399999999999999" customHeight="1">
      <c r="B34" s="41"/>
      <c r="C34" s="42"/>
      <c r="D34" s="95" t="s">
        <v>96</v>
      </c>
      <c r="E34" s="4">
        <v>4111</v>
      </c>
      <c r="F34" s="4">
        <v>4111</v>
      </c>
      <c r="G34" s="115">
        <v>3474</v>
      </c>
      <c r="H34" s="4">
        <v>1489</v>
      </c>
      <c r="I34" s="4" t="s">
        <v>70</v>
      </c>
      <c r="J34" s="4" t="s">
        <v>70</v>
      </c>
      <c r="K34" s="96">
        <v>23.25</v>
      </c>
      <c r="L34" s="4" t="s">
        <v>70</v>
      </c>
      <c r="M34" s="96" t="s">
        <v>70</v>
      </c>
      <c r="N34" s="87"/>
      <c r="O34" s="87"/>
    </row>
    <row r="35" spans="2:15" ht="17.399999999999999" customHeight="1">
      <c r="B35" s="41"/>
      <c r="C35" s="42"/>
      <c r="D35" s="95" t="s">
        <v>97</v>
      </c>
      <c r="E35" s="4">
        <v>1070</v>
      </c>
      <c r="F35" s="4">
        <v>1070</v>
      </c>
      <c r="G35" s="4">
        <v>695</v>
      </c>
      <c r="H35" s="4">
        <v>375</v>
      </c>
      <c r="I35" s="4" t="s">
        <v>70</v>
      </c>
      <c r="J35" s="4" t="s">
        <v>70</v>
      </c>
      <c r="K35" s="96">
        <v>6</v>
      </c>
      <c r="L35" s="4" t="s">
        <v>70</v>
      </c>
      <c r="M35" s="96" t="s">
        <v>70</v>
      </c>
      <c r="N35" s="87"/>
      <c r="O35" s="87"/>
    </row>
    <row r="36" spans="2:15" ht="17.399999999999999" customHeight="1">
      <c r="B36" s="41"/>
      <c r="C36" s="42"/>
      <c r="D36" s="95" t="s">
        <v>98</v>
      </c>
      <c r="E36" s="4">
        <v>1575</v>
      </c>
      <c r="F36" s="4">
        <v>1575</v>
      </c>
      <c r="G36" s="4">
        <v>1045</v>
      </c>
      <c r="H36" s="4">
        <v>530</v>
      </c>
      <c r="I36" s="4" t="s">
        <v>70</v>
      </c>
      <c r="J36" s="4" t="s">
        <v>70</v>
      </c>
      <c r="K36" s="96">
        <v>8.75</v>
      </c>
      <c r="L36" s="4" t="s">
        <v>70</v>
      </c>
      <c r="M36" s="96" t="s">
        <v>70</v>
      </c>
      <c r="N36" s="87"/>
      <c r="O36" s="87"/>
    </row>
    <row r="37" spans="2:15" ht="17.399999999999999" customHeight="1">
      <c r="B37" s="41"/>
      <c r="C37" s="42"/>
      <c r="D37" s="95" t="s">
        <v>99</v>
      </c>
      <c r="E37" s="4">
        <v>1201</v>
      </c>
      <c r="F37" s="4">
        <v>1201</v>
      </c>
      <c r="G37" s="4">
        <v>730</v>
      </c>
      <c r="H37" s="4">
        <v>471</v>
      </c>
      <c r="I37" s="4" t="s">
        <v>70</v>
      </c>
      <c r="J37" s="4" t="s">
        <v>70</v>
      </c>
      <c r="K37" s="96">
        <v>7.75</v>
      </c>
      <c r="L37" s="4" t="s">
        <v>70</v>
      </c>
      <c r="M37" s="96" t="s">
        <v>70</v>
      </c>
      <c r="N37" s="87"/>
      <c r="O37" s="87"/>
    </row>
    <row r="38" spans="2:15" ht="17.399999999999999" customHeight="1">
      <c r="B38" s="41"/>
      <c r="C38" s="42"/>
      <c r="D38" s="95" t="s">
        <v>100</v>
      </c>
      <c r="E38" s="4">
        <v>1180</v>
      </c>
      <c r="F38" s="4">
        <v>1180</v>
      </c>
      <c r="G38" s="115">
        <v>782</v>
      </c>
      <c r="H38" s="4">
        <v>398</v>
      </c>
      <c r="I38" s="4" t="s">
        <v>70</v>
      </c>
      <c r="J38" s="4" t="s">
        <v>70</v>
      </c>
      <c r="K38" s="96">
        <v>6.5</v>
      </c>
      <c r="L38" s="4" t="s">
        <v>70</v>
      </c>
      <c r="M38" s="96" t="s">
        <v>70</v>
      </c>
      <c r="N38" s="87"/>
      <c r="O38" s="87"/>
    </row>
    <row r="39" spans="2:15" ht="17.399999999999999" customHeight="1">
      <c r="B39" s="41"/>
      <c r="C39" s="42"/>
      <c r="D39" s="95" t="s">
        <v>101</v>
      </c>
      <c r="E39" s="4">
        <v>1547</v>
      </c>
      <c r="F39" s="4">
        <v>1547</v>
      </c>
      <c r="G39" s="4">
        <v>1026</v>
      </c>
      <c r="H39" s="4">
        <v>521</v>
      </c>
      <c r="I39" s="4" t="s">
        <v>70</v>
      </c>
      <c r="J39" s="4" t="s">
        <v>70</v>
      </c>
      <c r="K39" s="96">
        <v>8.5</v>
      </c>
      <c r="L39" s="4" t="s">
        <v>70</v>
      </c>
      <c r="M39" s="96" t="s">
        <v>70</v>
      </c>
      <c r="N39" s="87"/>
      <c r="O39" s="87"/>
    </row>
    <row r="40" spans="2:15" s="16" customFormat="1" ht="17.399999999999999" customHeight="1">
      <c r="B40" s="111"/>
      <c r="C40" s="94" t="s">
        <v>102</v>
      </c>
      <c r="D40" s="88"/>
      <c r="E40" s="89">
        <v>4009</v>
      </c>
      <c r="F40" s="89">
        <v>4009</v>
      </c>
      <c r="G40" s="89">
        <v>3048</v>
      </c>
      <c r="H40" s="89">
        <v>961</v>
      </c>
      <c r="I40" s="89" t="s">
        <v>70</v>
      </c>
      <c r="J40" s="89" t="s">
        <v>70</v>
      </c>
      <c r="K40" s="90">
        <v>2</v>
      </c>
      <c r="L40" s="4" t="s">
        <v>70</v>
      </c>
      <c r="M40" s="96" t="s">
        <v>70</v>
      </c>
      <c r="N40" s="87"/>
      <c r="O40" s="91"/>
    </row>
    <row r="41" spans="2:15" ht="17.399999999999999" customHeight="1">
      <c r="B41" s="41"/>
      <c r="C41" s="42"/>
      <c r="D41" s="95" t="s">
        <v>103</v>
      </c>
      <c r="E41" s="4">
        <v>563</v>
      </c>
      <c r="F41" s="4">
        <v>563</v>
      </c>
      <c r="G41" s="4">
        <v>450</v>
      </c>
      <c r="H41" s="4">
        <v>113</v>
      </c>
      <c r="I41" s="4" t="s">
        <v>70</v>
      </c>
      <c r="J41" s="4" t="s">
        <v>70</v>
      </c>
      <c r="K41" s="96">
        <v>2</v>
      </c>
      <c r="L41" s="4" t="s">
        <v>70</v>
      </c>
      <c r="M41" s="96" t="s">
        <v>70</v>
      </c>
      <c r="N41" s="87"/>
      <c r="O41" s="87"/>
    </row>
    <row r="42" spans="2:15" ht="17.399999999999999" customHeight="1">
      <c r="B42" s="41"/>
      <c r="C42" s="42"/>
      <c r="D42" s="95" t="s">
        <v>104</v>
      </c>
      <c r="E42" s="4" t="s">
        <v>70</v>
      </c>
      <c r="F42" s="4" t="s">
        <v>70</v>
      </c>
      <c r="G42" s="4" t="s">
        <v>70</v>
      </c>
      <c r="H42" s="4" t="s">
        <v>70</v>
      </c>
      <c r="I42" s="4" t="s">
        <v>70</v>
      </c>
      <c r="J42" s="4" t="s">
        <v>70</v>
      </c>
      <c r="K42" s="96" t="s">
        <v>70</v>
      </c>
      <c r="L42" s="4" t="s">
        <v>70</v>
      </c>
      <c r="M42" s="96" t="s">
        <v>70</v>
      </c>
      <c r="N42" s="87"/>
      <c r="O42" s="87"/>
    </row>
    <row r="43" spans="2:15" ht="17.399999999999999" customHeight="1">
      <c r="B43" s="41"/>
      <c r="C43" s="42"/>
      <c r="D43" s="95" t="s">
        <v>105</v>
      </c>
      <c r="E43" s="4">
        <v>437</v>
      </c>
      <c r="F43" s="4">
        <v>437</v>
      </c>
      <c r="G43" s="4">
        <v>292</v>
      </c>
      <c r="H43" s="4">
        <v>145</v>
      </c>
      <c r="I43" s="4" t="s">
        <v>70</v>
      </c>
      <c r="J43" s="4" t="s">
        <v>70</v>
      </c>
      <c r="K43" s="96" t="s">
        <v>70</v>
      </c>
      <c r="L43" s="4" t="s">
        <v>70</v>
      </c>
      <c r="M43" s="96" t="s">
        <v>70</v>
      </c>
      <c r="N43" s="87"/>
      <c r="O43" s="87"/>
    </row>
    <row r="44" spans="2:15" ht="17.399999999999999" customHeight="1">
      <c r="B44" s="41"/>
      <c r="C44" s="42"/>
      <c r="D44" s="116" t="s">
        <v>106</v>
      </c>
      <c r="E44" s="4">
        <v>3009</v>
      </c>
      <c r="F44" s="4">
        <v>3009</v>
      </c>
      <c r="G44" s="115">
        <v>2306</v>
      </c>
      <c r="H44" s="4">
        <v>703</v>
      </c>
      <c r="I44" s="4" t="s">
        <v>70</v>
      </c>
      <c r="J44" s="4" t="s">
        <v>70</v>
      </c>
      <c r="K44" s="96" t="s">
        <v>70</v>
      </c>
      <c r="L44" s="4" t="s">
        <v>70</v>
      </c>
      <c r="M44" s="96" t="s">
        <v>70</v>
      </c>
      <c r="N44" s="87"/>
      <c r="O44" s="87"/>
    </row>
    <row r="45" spans="2:15" s="16" customFormat="1" ht="17.399999999999999" customHeight="1">
      <c r="B45" s="111"/>
      <c r="C45" s="94" t="s">
        <v>107</v>
      </c>
      <c r="D45" s="88"/>
      <c r="E45" s="89">
        <v>446</v>
      </c>
      <c r="F45" s="89">
        <v>446</v>
      </c>
      <c r="G45" s="89">
        <v>314</v>
      </c>
      <c r="H45" s="89">
        <v>132</v>
      </c>
      <c r="I45" s="4" t="s">
        <v>70</v>
      </c>
      <c r="J45" s="4" t="s">
        <v>70</v>
      </c>
      <c r="K45" s="114">
        <v>2</v>
      </c>
      <c r="L45" s="4" t="s">
        <v>70</v>
      </c>
      <c r="M45" s="96" t="s">
        <v>70</v>
      </c>
      <c r="N45" s="87"/>
      <c r="O45" s="91"/>
    </row>
    <row r="46" spans="2:15" ht="17.399999999999999" customHeight="1">
      <c r="B46" s="41"/>
      <c r="C46" s="42"/>
      <c r="D46" s="95" t="s">
        <v>108</v>
      </c>
      <c r="E46" s="4">
        <v>446</v>
      </c>
      <c r="F46" s="4">
        <v>446</v>
      </c>
      <c r="G46" s="4">
        <v>314</v>
      </c>
      <c r="H46" s="4">
        <v>132</v>
      </c>
      <c r="I46" s="4" t="s">
        <v>70</v>
      </c>
      <c r="J46" s="4" t="s">
        <v>70</v>
      </c>
      <c r="K46" s="96">
        <v>2</v>
      </c>
      <c r="L46" s="4" t="s">
        <v>70</v>
      </c>
      <c r="M46" s="96" t="s">
        <v>70</v>
      </c>
      <c r="N46" s="87"/>
      <c r="O46" s="87"/>
    </row>
    <row r="47" spans="2:15" s="16" customFormat="1" ht="17.399999999999999" customHeight="1">
      <c r="B47" s="111"/>
      <c r="C47" s="94" t="s">
        <v>109</v>
      </c>
      <c r="D47" s="88"/>
      <c r="E47" s="89">
        <v>1444</v>
      </c>
      <c r="F47" s="89">
        <v>1444</v>
      </c>
      <c r="G47" s="89">
        <v>1044</v>
      </c>
      <c r="H47" s="89">
        <v>400</v>
      </c>
      <c r="I47" s="89" t="s">
        <v>70</v>
      </c>
      <c r="J47" s="4" t="s">
        <v>70</v>
      </c>
      <c r="K47" s="90">
        <v>6.5</v>
      </c>
      <c r="L47" s="4" t="s">
        <v>70</v>
      </c>
      <c r="M47" s="96" t="s">
        <v>70</v>
      </c>
      <c r="N47" s="87"/>
      <c r="O47" s="91"/>
    </row>
    <row r="48" spans="2:15" ht="17.399999999999999" customHeight="1">
      <c r="B48" s="41"/>
      <c r="C48" s="42"/>
      <c r="D48" s="95" t="s">
        <v>110</v>
      </c>
      <c r="E48" s="4">
        <v>235</v>
      </c>
      <c r="F48" s="4">
        <v>235</v>
      </c>
      <c r="G48" s="4">
        <v>172</v>
      </c>
      <c r="H48" s="4">
        <v>63</v>
      </c>
      <c r="I48" s="4" t="s">
        <v>70</v>
      </c>
      <c r="J48" s="4" t="s">
        <v>70</v>
      </c>
      <c r="K48" s="96">
        <v>1</v>
      </c>
      <c r="L48" s="4" t="s">
        <v>70</v>
      </c>
      <c r="M48" s="96" t="s">
        <v>70</v>
      </c>
      <c r="N48" s="87"/>
      <c r="O48" s="87"/>
    </row>
    <row r="49" spans="2:15" ht="17.399999999999999" customHeight="1">
      <c r="B49" s="41"/>
      <c r="C49" s="42"/>
      <c r="D49" s="95" t="s">
        <v>111</v>
      </c>
      <c r="E49" s="4">
        <v>227</v>
      </c>
      <c r="F49" s="4">
        <v>227</v>
      </c>
      <c r="G49" s="115">
        <v>173</v>
      </c>
      <c r="H49" s="4">
        <v>54</v>
      </c>
      <c r="I49" s="4" t="s">
        <v>70</v>
      </c>
      <c r="J49" s="4" t="s">
        <v>70</v>
      </c>
      <c r="K49" s="96">
        <v>1</v>
      </c>
      <c r="L49" s="4" t="s">
        <v>70</v>
      </c>
      <c r="M49" s="96" t="s">
        <v>70</v>
      </c>
      <c r="N49" s="87"/>
      <c r="O49" s="87"/>
    </row>
    <row r="50" spans="2:15" ht="17.399999999999999" customHeight="1">
      <c r="B50" s="41"/>
      <c r="C50" s="42"/>
      <c r="D50" s="95" t="s">
        <v>112</v>
      </c>
      <c r="E50" s="4" t="s">
        <v>70</v>
      </c>
      <c r="F50" s="4" t="s">
        <v>70</v>
      </c>
      <c r="G50" s="4" t="s">
        <v>70</v>
      </c>
      <c r="H50" s="4" t="s">
        <v>70</v>
      </c>
      <c r="I50" s="4" t="s">
        <v>70</v>
      </c>
      <c r="J50" s="4" t="s">
        <v>70</v>
      </c>
      <c r="K50" s="96" t="s">
        <v>70</v>
      </c>
      <c r="L50" s="4" t="s">
        <v>70</v>
      </c>
      <c r="M50" s="96" t="s">
        <v>70</v>
      </c>
      <c r="N50" s="87"/>
      <c r="O50" s="87"/>
    </row>
    <row r="51" spans="2:15" ht="17.399999999999999" customHeight="1">
      <c r="B51" s="41"/>
      <c r="C51" s="42"/>
      <c r="D51" s="95" t="s">
        <v>113</v>
      </c>
      <c r="E51" s="4">
        <v>287</v>
      </c>
      <c r="F51" s="4">
        <v>287</v>
      </c>
      <c r="G51" s="4">
        <v>212</v>
      </c>
      <c r="H51" s="4">
        <v>75</v>
      </c>
      <c r="I51" s="4" t="s">
        <v>70</v>
      </c>
      <c r="J51" s="4" t="s">
        <v>70</v>
      </c>
      <c r="K51" s="96">
        <v>1.5</v>
      </c>
      <c r="L51" s="4" t="s">
        <v>70</v>
      </c>
      <c r="M51" s="96" t="s">
        <v>70</v>
      </c>
      <c r="N51" s="87"/>
      <c r="O51" s="87"/>
    </row>
    <row r="52" spans="2:15" ht="17.399999999999999" customHeight="1">
      <c r="B52" s="41"/>
      <c r="C52" s="42"/>
      <c r="D52" s="95" t="s">
        <v>114</v>
      </c>
      <c r="E52" s="4">
        <v>695</v>
      </c>
      <c r="F52" s="4">
        <v>695</v>
      </c>
      <c r="G52" s="4">
        <v>487</v>
      </c>
      <c r="H52" s="4">
        <v>208</v>
      </c>
      <c r="I52" s="4" t="s">
        <v>70</v>
      </c>
      <c r="J52" s="4" t="s">
        <v>70</v>
      </c>
      <c r="K52" s="96">
        <v>3</v>
      </c>
      <c r="L52" s="4" t="s">
        <v>70</v>
      </c>
      <c r="M52" s="96" t="s">
        <v>70</v>
      </c>
      <c r="N52" s="87"/>
      <c r="O52" s="87"/>
    </row>
    <row r="53" spans="2:15" ht="12" customHeight="1">
      <c r="B53" s="5"/>
      <c r="E53" s="87"/>
    </row>
    <row r="54" spans="2:15" ht="12" customHeight="1">
      <c r="B54" s="5" t="s">
        <v>115</v>
      </c>
    </row>
    <row r="55" spans="2:15" ht="12" customHeight="1">
      <c r="B55" s="117"/>
      <c r="C55" s="117"/>
      <c r="D55" s="117"/>
      <c r="E55" s="117"/>
      <c r="F55" s="117"/>
      <c r="G55" s="117"/>
      <c r="H55" s="117"/>
      <c r="I55" s="117"/>
      <c r="J55" s="117"/>
      <c r="K55" s="117"/>
      <c r="L55" s="117"/>
      <c r="M55" s="117"/>
    </row>
    <row r="56" spans="2:15" ht="12" customHeight="1">
      <c r="B56" s="118"/>
      <c r="C56" s="118"/>
      <c r="D56" s="118"/>
      <c r="E56" s="119"/>
      <c r="F56" s="119"/>
      <c r="G56" s="119"/>
      <c r="H56" s="119"/>
      <c r="I56" s="119"/>
      <c r="J56" s="119"/>
      <c r="K56" s="120"/>
      <c r="L56" s="119"/>
      <c r="M56" s="120"/>
    </row>
    <row r="57" spans="2:15" ht="12" customHeight="1">
      <c r="B57" s="118"/>
      <c r="C57" s="118"/>
      <c r="D57" s="118"/>
      <c r="E57" s="119"/>
      <c r="F57" s="119"/>
      <c r="G57" s="119"/>
      <c r="H57" s="119"/>
      <c r="I57" s="119"/>
      <c r="J57" s="119"/>
      <c r="K57" s="120"/>
      <c r="L57" s="119"/>
      <c r="M57" s="120"/>
    </row>
    <row r="58" spans="2:15" ht="12" customHeight="1">
      <c r="E58" s="87"/>
      <c r="F58" s="87"/>
      <c r="G58" s="87"/>
      <c r="H58" s="87"/>
      <c r="I58" s="87"/>
      <c r="J58" s="87"/>
      <c r="K58" s="121"/>
      <c r="L58" s="87"/>
      <c r="M58" s="121"/>
    </row>
    <row r="59" spans="2:15" ht="17.399999999999999" customHeight="1">
      <c r="E59" s="87"/>
      <c r="F59" s="87"/>
      <c r="G59" s="87"/>
      <c r="H59" s="87"/>
      <c r="I59" s="87"/>
      <c r="J59" s="87"/>
      <c r="K59" s="121"/>
      <c r="L59" s="87"/>
      <c r="M59" s="121"/>
    </row>
    <row r="60" spans="2:15" ht="17.399999999999999" customHeight="1">
      <c r="E60" s="87"/>
      <c r="F60" s="87"/>
      <c r="G60" s="87"/>
      <c r="H60" s="87"/>
      <c r="I60" s="87"/>
      <c r="J60" s="87"/>
      <c r="L60" s="87"/>
    </row>
    <row r="61" spans="2:15" ht="12" customHeight="1">
      <c r="E61" s="87"/>
      <c r="F61" s="87"/>
      <c r="G61" s="87"/>
      <c r="H61" s="87"/>
      <c r="I61" s="87"/>
      <c r="J61" s="87"/>
      <c r="L61" s="87"/>
    </row>
    <row r="62" spans="2:15" ht="12" customHeight="1">
      <c r="E62" s="87"/>
      <c r="F62" s="87"/>
      <c r="G62" s="87"/>
      <c r="H62" s="87"/>
      <c r="I62" s="87"/>
      <c r="J62" s="87"/>
      <c r="L62" s="87"/>
    </row>
    <row r="63" spans="2:15" ht="12" customHeight="1">
      <c r="E63" s="87"/>
      <c r="F63" s="87"/>
      <c r="G63" s="87"/>
      <c r="H63" s="87"/>
      <c r="I63" s="87"/>
      <c r="J63" s="87"/>
      <c r="L63" s="87"/>
    </row>
    <row r="64" spans="2:15" ht="12" customHeight="1">
      <c r="E64" s="87"/>
      <c r="F64" s="87"/>
      <c r="G64" s="87"/>
      <c r="H64" s="87"/>
      <c r="I64" s="87"/>
      <c r="J64" s="87"/>
      <c r="L64" s="87"/>
    </row>
    <row r="65" spans="5:12" ht="12" customHeight="1">
      <c r="E65" s="87"/>
      <c r="F65" s="87"/>
      <c r="G65" s="87"/>
      <c r="H65" s="87"/>
      <c r="I65" s="87"/>
      <c r="J65" s="87"/>
      <c r="L65" s="87"/>
    </row>
    <row r="66" spans="5:12" ht="12" customHeight="1">
      <c r="E66" s="87"/>
      <c r="F66" s="87"/>
      <c r="G66" s="87"/>
      <c r="H66" s="87"/>
      <c r="I66" s="87"/>
      <c r="J66" s="87"/>
      <c r="L66" s="87"/>
    </row>
    <row r="67" spans="5:12" ht="12" customHeight="1">
      <c r="E67" s="87"/>
      <c r="F67" s="87"/>
      <c r="G67" s="87"/>
      <c r="H67" s="87"/>
      <c r="I67" s="87"/>
      <c r="J67" s="87"/>
      <c r="L67" s="87"/>
    </row>
  </sheetData>
  <mergeCells count="20">
    <mergeCell ref="C29:D29"/>
    <mergeCell ref="C33:D33"/>
    <mergeCell ref="C40:D40"/>
    <mergeCell ref="C45:D45"/>
    <mergeCell ref="C47:D47"/>
    <mergeCell ref="B55:M55"/>
    <mergeCell ref="B7:D7"/>
    <mergeCell ref="B8:D8"/>
    <mergeCell ref="C9:D9"/>
    <mergeCell ref="C22:D22"/>
    <mergeCell ref="C23:D23"/>
    <mergeCell ref="C26:D26"/>
    <mergeCell ref="B3:D5"/>
    <mergeCell ref="E3:E5"/>
    <mergeCell ref="F3:K3"/>
    <mergeCell ref="L3:M3"/>
    <mergeCell ref="F4:F5"/>
    <mergeCell ref="K4:K5"/>
    <mergeCell ref="L4:L5"/>
    <mergeCell ref="M4:M5"/>
  </mergeCells>
  <phoneticPr fontId="1"/>
  <pageMargins left="0.78740157480314965" right="0.59055118110236227" top="0.98425196850393704" bottom="0.98425196850393704" header="0.51181102362204722" footer="0.51181102362204722"/>
  <pageSetup paperSize="9" scale="80" pageOrder="overThenDown"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EB996-FC01-407F-BA32-66D8DB81EEAA}">
  <dimension ref="A1:AI105"/>
  <sheetViews>
    <sheetView workbookViewId="0">
      <selection activeCell="D19" sqref="D19"/>
    </sheetView>
  </sheetViews>
  <sheetFormatPr defaultColWidth="9" defaultRowHeight="12" customHeight="1"/>
  <cols>
    <col min="1" max="1" width="2.6640625" style="1" customWidth="1"/>
    <col min="2" max="2" width="1.88671875" style="1" customWidth="1"/>
    <col min="3" max="3" width="9.77734375" style="1" customWidth="1"/>
    <col min="4" max="4" width="7.21875" style="1" bestFit="1" customWidth="1"/>
    <col min="5" max="5" width="11.21875" style="1" customWidth="1"/>
    <col min="6" max="6" width="5.21875" style="1" customWidth="1"/>
    <col min="7" max="7" width="9.44140625" style="1" customWidth="1"/>
    <col min="8" max="8" width="5.109375" style="1" customWidth="1"/>
    <col min="9" max="9" width="8.6640625" style="1" customWidth="1"/>
    <col min="10" max="10" width="5.6640625" style="1" customWidth="1"/>
    <col min="11" max="11" width="8.6640625" style="1" customWidth="1"/>
    <col min="12" max="12" width="5.77734375" style="1" customWidth="1"/>
    <col min="13" max="13" width="9.77734375" style="1" customWidth="1"/>
    <col min="14" max="14" width="5.6640625" style="1" customWidth="1"/>
    <col min="15" max="15" width="9.88671875" style="1" customWidth="1"/>
    <col min="16" max="16" width="5.5546875" style="1" customWidth="1"/>
    <col min="17" max="17" width="8.6640625" style="1" customWidth="1"/>
    <col min="18" max="18" width="4.77734375" style="1" customWidth="1"/>
    <col min="19" max="19" width="8.6640625" style="1" customWidth="1"/>
    <col min="20" max="20" width="4.77734375" style="1" customWidth="1"/>
    <col min="21" max="21" width="8.6640625" style="1" customWidth="1"/>
    <col min="22" max="22" width="4.77734375" style="1" customWidth="1"/>
    <col min="23" max="23" width="8.6640625" style="1" customWidth="1"/>
    <col min="24" max="24" width="5.21875" style="1" customWidth="1"/>
    <col min="25" max="25" width="9.44140625" style="1" customWidth="1"/>
    <col min="26" max="26" width="4.77734375" style="1" customWidth="1"/>
    <col min="27" max="27" width="8.6640625" style="1" customWidth="1"/>
    <col min="28" max="28" width="4.77734375" style="1" customWidth="1"/>
    <col min="29" max="29" width="8.6640625" style="1" customWidth="1"/>
    <col min="30" max="30" width="5.88671875" style="1" customWidth="1"/>
    <col min="31" max="31" width="8.6640625" style="1" customWidth="1"/>
    <col min="32" max="33" width="8.21875" style="1" customWidth="1"/>
    <col min="34" max="16384" width="9" style="1"/>
  </cols>
  <sheetData>
    <row r="1" spans="1:35" ht="14.25" customHeight="1">
      <c r="B1" s="6" t="s">
        <v>116</v>
      </c>
    </row>
    <row r="3" spans="1:35" ht="12" customHeight="1">
      <c r="B3" s="122" t="s">
        <v>117</v>
      </c>
      <c r="C3" s="123"/>
      <c r="D3" s="124" t="s">
        <v>33</v>
      </c>
      <c r="E3" s="124"/>
      <c r="F3" s="77" t="s">
        <v>118</v>
      </c>
      <c r="G3" s="125"/>
      <c r="H3" s="77" t="s">
        <v>119</v>
      </c>
      <c r="I3" s="125"/>
      <c r="J3" s="126" t="s">
        <v>120</v>
      </c>
      <c r="K3" s="127"/>
      <c r="L3" s="127"/>
      <c r="M3" s="127"/>
      <c r="N3" s="127"/>
      <c r="O3" s="128"/>
      <c r="P3" s="129" t="s">
        <v>121</v>
      </c>
      <c r="Q3" s="130"/>
      <c r="R3" s="131" t="s">
        <v>122</v>
      </c>
      <c r="S3" s="132"/>
      <c r="T3" s="131" t="s">
        <v>123</v>
      </c>
      <c r="U3" s="132"/>
      <c r="V3" s="131" t="s">
        <v>124</v>
      </c>
      <c r="W3" s="132"/>
      <c r="X3" s="131" t="s">
        <v>125</v>
      </c>
      <c r="Y3" s="132"/>
      <c r="Z3" s="131" t="s">
        <v>126</v>
      </c>
      <c r="AA3" s="132"/>
      <c r="AB3" s="131" t="s">
        <v>127</v>
      </c>
      <c r="AC3" s="132"/>
      <c r="AD3" s="131" t="s">
        <v>128</v>
      </c>
      <c r="AE3" s="132"/>
      <c r="AF3" s="131" t="s">
        <v>129</v>
      </c>
      <c r="AG3" s="132"/>
    </row>
    <row r="4" spans="1:35" ht="12" customHeight="1">
      <c r="B4" s="133"/>
      <c r="C4" s="134"/>
      <c r="D4" s="124"/>
      <c r="E4" s="124"/>
      <c r="F4" s="135"/>
      <c r="G4" s="136"/>
      <c r="H4" s="135"/>
      <c r="I4" s="136"/>
      <c r="J4" s="32" t="s">
        <v>130</v>
      </c>
      <c r="K4" s="34"/>
      <c r="L4" s="137" t="s">
        <v>131</v>
      </c>
      <c r="M4" s="138"/>
      <c r="N4" s="32" t="s">
        <v>132</v>
      </c>
      <c r="O4" s="34"/>
      <c r="P4" s="139"/>
      <c r="Q4" s="140"/>
      <c r="R4" s="141"/>
      <c r="S4" s="142"/>
      <c r="T4" s="141"/>
      <c r="U4" s="142"/>
      <c r="V4" s="141"/>
      <c r="W4" s="142"/>
      <c r="X4" s="141"/>
      <c r="Y4" s="142"/>
      <c r="Z4" s="141"/>
      <c r="AA4" s="142"/>
      <c r="AB4" s="141"/>
      <c r="AC4" s="142"/>
      <c r="AD4" s="141"/>
      <c r="AE4" s="142"/>
      <c r="AF4" s="141"/>
      <c r="AG4" s="142"/>
    </row>
    <row r="5" spans="1:35" ht="12" customHeight="1">
      <c r="B5" s="143"/>
      <c r="C5" s="144"/>
      <c r="D5" s="9" t="s">
        <v>133</v>
      </c>
      <c r="E5" s="9" t="s">
        <v>134</v>
      </c>
      <c r="F5" s="9" t="s">
        <v>133</v>
      </c>
      <c r="G5" s="9" t="s">
        <v>134</v>
      </c>
      <c r="H5" s="9" t="s">
        <v>133</v>
      </c>
      <c r="I5" s="9" t="s">
        <v>134</v>
      </c>
      <c r="J5" s="9" t="s">
        <v>133</v>
      </c>
      <c r="K5" s="9" t="s">
        <v>134</v>
      </c>
      <c r="L5" s="9" t="s">
        <v>133</v>
      </c>
      <c r="M5" s="9" t="s">
        <v>134</v>
      </c>
      <c r="N5" s="9" t="s">
        <v>133</v>
      </c>
      <c r="O5" s="9" t="s">
        <v>134</v>
      </c>
      <c r="P5" s="9" t="s">
        <v>133</v>
      </c>
      <c r="Q5" s="9" t="s">
        <v>134</v>
      </c>
      <c r="R5" s="9" t="s">
        <v>133</v>
      </c>
      <c r="S5" s="9" t="s">
        <v>134</v>
      </c>
      <c r="T5" s="9" t="s">
        <v>133</v>
      </c>
      <c r="U5" s="9" t="s">
        <v>134</v>
      </c>
      <c r="V5" s="9" t="s">
        <v>133</v>
      </c>
      <c r="W5" s="9" t="s">
        <v>134</v>
      </c>
      <c r="X5" s="9" t="s">
        <v>133</v>
      </c>
      <c r="Y5" s="9" t="s">
        <v>134</v>
      </c>
      <c r="Z5" s="9" t="s">
        <v>133</v>
      </c>
      <c r="AA5" s="9" t="s">
        <v>134</v>
      </c>
      <c r="AB5" s="9" t="s">
        <v>133</v>
      </c>
      <c r="AC5" s="9" t="s">
        <v>134</v>
      </c>
      <c r="AD5" s="9" t="s">
        <v>133</v>
      </c>
      <c r="AE5" s="9" t="s">
        <v>134</v>
      </c>
      <c r="AF5" s="9" t="s">
        <v>133</v>
      </c>
      <c r="AG5" s="9" t="s">
        <v>134</v>
      </c>
    </row>
    <row r="6" spans="1:35" ht="12" customHeight="1">
      <c r="B6" s="41"/>
      <c r="C6" s="43"/>
      <c r="D6" s="2" t="s">
        <v>135</v>
      </c>
      <c r="E6" s="2" t="s">
        <v>41</v>
      </c>
      <c r="F6" s="2" t="s">
        <v>135</v>
      </c>
      <c r="G6" s="2" t="s">
        <v>41</v>
      </c>
      <c r="H6" s="2" t="s">
        <v>135</v>
      </c>
      <c r="I6" s="2" t="s">
        <v>41</v>
      </c>
      <c r="J6" s="2" t="s">
        <v>135</v>
      </c>
      <c r="K6" s="2" t="s">
        <v>41</v>
      </c>
      <c r="L6" s="2" t="s">
        <v>66</v>
      </c>
      <c r="M6" s="2" t="s">
        <v>41</v>
      </c>
      <c r="N6" s="2" t="s">
        <v>135</v>
      </c>
      <c r="O6" s="2" t="s">
        <v>41</v>
      </c>
      <c r="P6" s="2" t="s">
        <v>135</v>
      </c>
      <c r="Q6" s="2" t="s">
        <v>41</v>
      </c>
      <c r="R6" s="2" t="s">
        <v>135</v>
      </c>
      <c r="S6" s="2" t="s">
        <v>41</v>
      </c>
      <c r="T6" s="2" t="s">
        <v>135</v>
      </c>
      <c r="U6" s="2" t="s">
        <v>41</v>
      </c>
      <c r="V6" s="2" t="s">
        <v>135</v>
      </c>
      <c r="W6" s="2" t="s">
        <v>41</v>
      </c>
      <c r="X6" s="2" t="s">
        <v>135</v>
      </c>
      <c r="Y6" s="2" t="s">
        <v>41</v>
      </c>
      <c r="Z6" s="2" t="s">
        <v>135</v>
      </c>
      <c r="AA6" s="2" t="s">
        <v>41</v>
      </c>
      <c r="AB6" s="2" t="s">
        <v>135</v>
      </c>
      <c r="AC6" s="2" t="s">
        <v>41</v>
      </c>
      <c r="AD6" s="2" t="s">
        <v>135</v>
      </c>
      <c r="AE6" s="2" t="s">
        <v>41</v>
      </c>
      <c r="AF6" s="2" t="s">
        <v>135</v>
      </c>
      <c r="AG6" s="2" t="s">
        <v>41</v>
      </c>
    </row>
    <row r="7" spans="1:35" s="149" customFormat="1" ht="12" customHeight="1">
      <c r="A7" s="145"/>
      <c r="B7" s="146" t="s">
        <v>67</v>
      </c>
      <c r="C7" s="147"/>
      <c r="D7" s="148">
        <v>185</v>
      </c>
      <c r="E7" s="148">
        <v>121991</v>
      </c>
      <c r="F7" s="148">
        <v>0</v>
      </c>
      <c r="G7" s="148">
        <v>0</v>
      </c>
      <c r="H7" s="148">
        <v>0</v>
      </c>
      <c r="I7" s="148">
        <v>0</v>
      </c>
      <c r="J7" s="148">
        <v>29</v>
      </c>
      <c r="K7" s="148">
        <v>8173</v>
      </c>
      <c r="L7" s="148">
        <v>24</v>
      </c>
      <c r="M7" s="148">
        <v>17885</v>
      </c>
      <c r="N7" s="148">
        <v>90</v>
      </c>
      <c r="O7" s="148">
        <v>77755</v>
      </c>
      <c r="P7" s="148">
        <v>12</v>
      </c>
      <c r="Q7" s="148">
        <v>7585</v>
      </c>
      <c r="R7" s="148">
        <v>0</v>
      </c>
      <c r="S7" s="148">
        <v>0</v>
      </c>
      <c r="T7" s="148">
        <v>0</v>
      </c>
      <c r="U7" s="148">
        <v>0</v>
      </c>
      <c r="V7" s="148">
        <v>0</v>
      </c>
      <c r="W7" s="148">
        <v>0</v>
      </c>
      <c r="X7" s="148">
        <v>6</v>
      </c>
      <c r="Y7" s="148">
        <v>4405</v>
      </c>
      <c r="Z7" s="148">
        <v>0</v>
      </c>
      <c r="AA7" s="148">
        <v>0</v>
      </c>
      <c r="AB7" s="148">
        <v>0</v>
      </c>
      <c r="AC7" s="148">
        <v>0</v>
      </c>
      <c r="AD7" s="148">
        <v>24</v>
      </c>
      <c r="AE7" s="148">
        <v>6188</v>
      </c>
      <c r="AF7" s="148">
        <v>0</v>
      </c>
      <c r="AG7" s="148">
        <v>0</v>
      </c>
      <c r="AH7" s="145"/>
      <c r="AI7" s="145"/>
    </row>
    <row r="8" spans="1:35" s="149" customFormat="1" ht="12" customHeight="1">
      <c r="A8" s="145"/>
      <c r="B8" s="150"/>
      <c r="C8" s="151"/>
      <c r="D8" s="152">
        <v>11</v>
      </c>
      <c r="E8" s="152">
        <v>8241</v>
      </c>
      <c r="F8" s="153">
        <v>0</v>
      </c>
      <c r="G8" s="153">
        <v>0</v>
      </c>
      <c r="H8" s="153">
        <v>0</v>
      </c>
      <c r="I8" s="153">
        <v>0</v>
      </c>
      <c r="J8" s="152">
        <v>0</v>
      </c>
      <c r="K8" s="152">
        <v>0</v>
      </c>
      <c r="L8" s="152">
        <v>2</v>
      </c>
      <c r="M8" s="152">
        <v>1656</v>
      </c>
      <c r="N8" s="152">
        <v>8</v>
      </c>
      <c r="O8" s="152">
        <v>6205</v>
      </c>
      <c r="P8" s="152">
        <v>0</v>
      </c>
      <c r="Q8" s="152">
        <v>0</v>
      </c>
      <c r="R8" s="152">
        <v>0</v>
      </c>
      <c r="S8" s="152">
        <v>0</v>
      </c>
      <c r="T8" s="153">
        <v>0</v>
      </c>
      <c r="U8" s="153">
        <v>0</v>
      </c>
      <c r="V8" s="153">
        <v>0</v>
      </c>
      <c r="W8" s="153">
        <v>0</v>
      </c>
      <c r="X8" s="153">
        <v>0</v>
      </c>
      <c r="Y8" s="153">
        <v>0</v>
      </c>
      <c r="Z8" s="153">
        <v>0</v>
      </c>
      <c r="AA8" s="153">
        <v>0</v>
      </c>
      <c r="AB8" s="153">
        <v>0</v>
      </c>
      <c r="AC8" s="153">
        <v>0</v>
      </c>
      <c r="AD8" s="153">
        <v>1</v>
      </c>
      <c r="AE8" s="153">
        <v>380</v>
      </c>
      <c r="AF8" s="153">
        <v>0</v>
      </c>
      <c r="AG8" s="153">
        <v>0</v>
      </c>
      <c r="AH8" s="145"/>
      <c r="AI8" s="145"/>
    </row>
    <row r="9" spans="1:35" s="149" customFormat="1" ht="12" customHeight="1">
      <c r="B9" s="154"/>
      <c r="C9" s="155"/>
      <c r="D9" s="152">
        <v>9</v>
      </c>
      <c r="E9" s="152">
        <v>7254</v>
      </c>
      <c r="F9" s="156">
        <v>0</v>
      </c>
      <c r="G9" s="156">
        <v>0</v>
      </c>
      <c r="H9" s="156">
        <v>0</v>
      </c>
      <c r="I9" s="156">
        <v>0</v>
      </c>
      <c r="J9" s="152">
        <v>0</v>
      </c>
      <c r="K9" s="152">
        <v>0</v>
      </c>
      <c r="L9" s="152">
        <v>0</v>
      </c>
      <c r="M9" s="152">
        <v>0</v>
      </c>
      <c r="N9" s="152">
        <v>8</v>
      </c>
      <c r="O9" s="152">
        <v>6904</v>
      </c>
      <c r="P9" s="152">
        <v>0</v>
      </c>
      <c r="Q9" s="152">
        <v>0</v>
      </c>
      <c r="R9" s="152">
        <v>0</v>
      </c>
      <c r="S9" s="152">
        <v>0</v>
      </c>
      <c r="T9" s="156">
        <v>0</v>
      </c>
      <c r="U9" s="156">
        <v>0</v>
      </c>
      <c r="V9" s="156">
        <v>0</v>
      </c>
      <c r="W9" s="156">
        <v>0</v>
      </c>
      <c r="X9" s="156">
        <v>0</v>
      </c>
      <c r="Y9" s="156">
        <v>0</v>
      </c>
      <c r="Z9" s="156">
        <v>0</v>
      </c>
      <c r="AA9" s="156">
        <v>0</v>
      </c>
      <c r="AB9" s="156">
        <v>0</v>
      </c>
      <c r="AC9" s="156">
        <v>0</v>
      </c>
      <c r="AD9" s="156">
        <v>1</v>
      </c>
      <c r="AE9" s="156">
        <v>350</v>
      </c>
      <c r="AF9" s="156">
        <v>0</v>
      </c>
      <c r="AG9" s="156">
        <v>0</v>
      </c>
      <c r="AH9" s="145"/>
      <c r="AI9" s="145"/>
    </row>
    <row r="10" spans="1:35" s="149" customFormat="1" ht="12" customHeight="1">
      <c r="A10" s="145"/>
      <c r="B10" s="157" t="s">
        <v>69</v>
      </c>
      <c r="C10" s="158"/>
      <c r="D10" s="159">
        <f>SUM(D13,D16,D19,D22,D25,D28,D31,D34,D37,D40,D43,D46)</f>
        <v>155</v>
      </c>
      <c r="E10" s="159">
        <f t="shared" ref="E10:AG12" si="0">SUM(E13,E16,E19,E22,E25,E28,E31,E34,E37,E40,E43,E46)</f>
        <v>105882</v>
      </c>
      <c r="F10" s="159">
        <f t="shared" si="0"/>
        <v>0</v>
      </c>
      <c r="G10" s="159">
        <f t="shared" si="0"/>
        <v>0</v>
      </c>
      <c r="H10" s="159">
        <f t="shared" si="0"/>
        <v>0</v>
      </c>
      <c r="I10" s="159">
        <f t="shared" si="0"/>
        <v>0</v>
      </c>
      <c r="J10" s="159">
        <f>SUM(J13,J16,J19,J22,J25,J28,J31,J34,J37,J40,J43,J46)</f>
        <v>28</v>
      </c>
      <c r="K10" s="159">
        <f t="shared" si="0"/>
        <v>8692</v>
      </c>
      <c r="L10" s="159">
        <f t="shared" si="0"/>
        <v>19</v>
      </c>
      <c r="M10" s="159">
        <f t="shared" si="0"/>
        <v>17071</v>
      </c>
      <c r="N10" s="159">
        <f t="shared" si="0"/>
        <v>73</v>
      </c>
      <c r="O10" s="159">
        <f t="shared" si="0"/>
        <v>63326</v>
      </c>
      <c r="P10" s="159">
        <f t="shared" si="0"/>
        <v>9</v>
      </c>
      <c r="Q10" s="159">
        <f t="shared" si="0"/>
        <v>5856</v>
      </c>
      <c r="R10" s="159">
        <f t="shared" si="0"/>
        <v>2</v>
      </c>
      <c r="S10" s="159">
        <f t="shared" si="0"/>
        <v>937</v>
      </c>
      <c r="T10" s="159">
        <f t="shared" si="0"/>
        <v>0</v>
      </c>
      <c r="U10" s="159">
        <f t="shared" si="0"/>
        <v>0</v>
      </c>
      <c r="V10" s="159">
        <f t="shared" si="0"/>
        <v>0</v>
      </c>
      <c r="W10" s="159">
        <f t="shared" si="0"/>
        <v>0</v>
      </c>
      <c r="X10" s="159">
        <f t="shared" si="0"/>
        <v>6</v>
      </c>
      <c r="Y10" s="159">
        <f t="shared" si="0"/>
        <v>5274</v>
      </c>
      <c r="Z10" s="159">
        <f t="shared" si="0"/>
        <v>1</v>
      </c>
      <c r="AA10" s="159">
        <f t="shared" si="0"/>
        <v>1500</v>
      </c>
      <c r="AB10" s="159">
        <f t="shared" si="0"/>
        <v>1</v>
      </c>
      <c r="AC10" s="159">
        <f t="shared" si="0"/>
        <v>245</v>
      </c>
      <c r="AD10" s="159">
        <f t="shared" si="0"/>
        <v>16</v>
      </c>
      <c r="AE10" s="159">
        <f t="shared" si="0"/>
        <v>2981</v>
      </c>
      <c r="AF10" s="159">
        <f t="shared" si="0"/>
        <v>0</v>
      </c>
      <c r="AG10" s="159">
        <f t="shared" si="0"/>
        <v>0</v>
      </c>
      <c r="AH10" s="145"/>
      <c r="AI10" s="145"/>
    </row>
    <row r="11" spans="1:35" s="149" customFormat="1" ht="12" customHeight="1">
      <c r="A11" s="145"/>
      <c r="B11" s="160"/>
      <c r="C11" s="161"/>
      <c r="D11" s="162">
        <f t="shared" ref="D11:E12" si="1">SUM(D14,D17,D20,D23,D26,D29,D32,D35,D38,D41,D44,D47)</f>
        <v>8</v>
      </c>
      <c r="E11" s="162">
        <f t="shared" si="1"/>
        <v>5566</v>
      </c>
      <c r="F11" s="163">
        <f t="shared" si="0"/>
        <v>0</v>
      </c>
      <c r="G11" s="163">
        <f t="shared" si="0"/>
        <v>0</v>
      </c>
      <c r="H11" s="163">
        <f t="shared" si="0"/>
        <v>0</v>
      </c>
      <c r="I11" s="163">
        <f t="shared" si="0"/>
        <v>0</v>
      </c>
      <c r="J11" s="162">
        <f t="shared" si="0"/>
        <v>1</v>
      </c>
      <c r="K11" s="162">
        <f t="shared" si="0"/>
        <v>384</v>
      </c>
      <c r="L11" s="162">
        <f t="shared" si="0"/>
        <v>2</v>
      </c>
      <c r="M11" s="162">
        <f t="shared" si="0"/>
        <v>1530</v>
      </c>
      <c r="N11" s="162">
        <f t="shared" si="0"/>
        <v>3</v>
      </c>
      <c r="O11" s="162">
        <f t="shared" si="0"/>
        <v>3042</v>
      </c>
      <c r="P11" s="162">
        <f t="shared" si="0"/>
        <v>1</v>
      </c>
      <c r="Q11" s="162">
        <f t="shared" si="0"/>
        <v>430</v>
      </c>
      <c r="R11" s="162">
        <f t="shared" si="0"/>
        <v>0</v>
      </c>
      <c r="S11" s="162">
        <f t="shared" si="0"/>
        <v>0</v>
      </c>
      <c r="T11" s="163">
        <f t="shared" si="0"/>
        <v>0</v>
      </c>
      <c r="U11" s="163">
        <f t="shared" si="0"/>
        <v>0</v>
      </c>
      <c r="V11" s="163">
        <f t="shared" si="0"/>
        <v>0</v>
      </c>
      <c r="W11" s="163">
        <f t="shared" si="0"/>
        <v>0</v>
      </c>
      <c r="X11" s="163">
        <f t="shared" si="0"/>
        <v>0</v>
      </c>
      <c r="Y11" s="163">
        <f t="shared" si="0"/>
        <v>0</v>
      </c>
      <c r="Z11" s="163">
        <f t="shared" si="0"/>
        <v>0</v>
      </c>
      <c r="AA11" s="163">
        <f t="shared" si="0"/>
        <v>0</v>
      </c>
      <c r="AB11" s="163">
        <f t="shared" si="0"/>
        <v>0</v>
      </c>
      <c r="AC11" s="163">
        <f t="shared" si="0"/>
        <v>0</v>
      </c>
      <c r="AD11" s="163">
        <f t="shared" si="0"/>
        <v>1</v>
      </c>
      <c r="AE11" s="163">
        <f t="shared" si="0"/>
        <v>180</v>
      </c>
      <c r="AF11" s="163">
        <f t="shared" si="0"/>
        <v>0</v>
      </c>
      <c r="AG11" s="163">
        <f t="shared" si="0"/>
        <v>0</v>
      </c>
      <c r="AH11" s="145"/>
      <c r="AI11" s="145"/>
    </row>
    <row r="12" spans="1:35" s="149" customFormat="1" ht="12" customHeight="1">
      <c r="B12" s="164"/>
      <c r="C12" s="165"/>
      <c r="D12" s="162">
        <f t="shared" si="1"/>
        <v>8</v>
      </c>
      <c r="E12" s="162">
        <f t="shared" si="1"/>
        <v>6296</v>
      </c>
      <c r="F12" s="166">
        <f t="shared" si="0"/>
        <v>0</v>
      </c>
      <c r="G12" s="166">
        <f t="shared" si="0"/>
        <v>0</v>
      </c>
      <c r="H12" s="166">
        <f t="shared" si="0"/>
        <v>0</v>
      </c>
      <c r="I12" s="166">
        <f t="shared" si="0"/>
        <v>0</v>
      </c>
      <c r="J12" s="162">
        <f>SUM(J15,J18,J21,J24,J27,J30,J33,J36,J39,J42,J45,J48)</f>
        <v>0</v>
      </c>
      <c r="K12" s="162">
        <f t="shared" si="0"/>
        <v>0</v>
      </c>
      <c r="L12" s="162">
        <f t="shared" si="0"/>
        <v>1</v>
      </c>
      <c r="M12" s="162">
        <f t="shared" si="0"/>
        <v>1080</v>
      </c>
      <c r="N12" s="162">
        <f t="shared" si="0"/>
        <v>6</v>
      </c>
      <c r="O12" s="162">
        <f t="shared" si="0"/>
        <v>5116</v>
      </c>
      <c r="P12" s="162">
        <f t="shared" si="0"/>
        <v>0</v>
      </c>
      <c r="Q12" s="162">
        <f t="shared" si="0"/>
        <v>0</v>
      </c>
      <c r="R12" s="162">
        <f t="shared" si="0"/>
        <v>0</v>
      </c>
      <c r="S12" s="162">
        <f t="shared" si="0"/>
        <v>0</v>
      </c>
      <c r="T12" s="166">
        <f t="shared" si="0"/>
        <v>0</v>
      </c>
      <c r="U12" s="166">
        <f t="shared" si="0"/>
        <v>0</v>
      </c>
      <c r="V12" s="166">
        <f t="shared" si="0"/>
        <v>0</v>
      </c>
      <c r="W12" s="166">
        <f t="shared" si="0"/>
        <v>0</v>
      </c>
      <c r="X12" s="166">
        <f t="shared" si="0"/>
        <v>0</v>
      </c>
      <c r="Y12" s="166">
        <f t="shared" si="0"/>
        <v>0</v>
      </c>
      <c r="Z12" s="166">
        <f t="shared" si="0"/>
        <v>0</v>
      </c>
      <c r="AA12" s="166">
        <f t="shared" si="0"/>
        <v>0</v>
      </c>
      <c r="AB12" s="166">
        <f t="shared" si="0"/>
        <v>0</v>
      </c>
      <c r="AC12" s="166">
        <f t="shared" si="0"/>
        <v>0</v>
      </c>
      <c r="AD12" s="166">
        <f t="shared" si="0"/>
        <v>1</v>
      </c>
      <c r="AE12" s="166">
        <f t="shared" si="0"/>
        <v>100</v>
      </c>
      <c r="AF12" s="166">
        <f t="shared" si="0"/>
        <v>0</v>
      </c>
      <c r="AG12" s="166">
        <f t="shared" si="0"/>
        <v>0</v>
      </c>
      <c r="AH12" s="145"/>
      <c r="AI12" s="145"/>
    </row>
    <row r="13" spans="1:35" ht="12" customHeight="1">
      <c r="B13" s="167" t="s">
        <v>136</v>
      </c>
      <c r="C13" s="168"/>
      <c r="D13" s="169">
        <f t="shared" ref="D13:E16" si="2">SUM(F13,H13,J13,L13,N13,P13,R13,T13,V13,X13,Z13,AB13,AD13,AF13)</f>
        <v>14</v>
      </c>
      <c r="E13" s="169">
        <f>SUM(G13,I13,K13,M13,O13,Q13,S13,U13,W13,Y13,AA13,AC13,AE13,AG13)</f>
        <v>8136</v>
      </c>
      <c r="F13" s="148" t="s">
        <v>68</v>
      </c>
      <c r="G13" s="148" t="s">
        <v>68</v>
      </c>
      <c r="H13" s="148" t="s">
        <v>68</v>
      </c>
      <c r="I13" s="148" t="s">
        <v>68</v>
      </c>
      <c r="J13" s="170">
        <v>1</v>
      </c>
      <c r="K13" s="170">
        <v>225</v>
      </c>
      <c r="L13" s="170">
        <v>2</v>
      </c>
      <c r="M13" s="170">
        <v>2034</v>
      </c>
      <c r="N13" s="170">
        <v>7</v>
      </c>
      <c r="O13" s="170">
        <v>4823</v>
      </c>
      <c r="P13" s="170">
        <v>2</v>
      </c>
      <c r="Q13" s="170">
        <v>864</v>
      </c>
      <c r="R13" s="170" t="s">
        <v>68</v>
      </c>
      <c r="S13" s="170" t="s">
        <v>68</v>
      </c>
      <c r="T13" s="170" t="s">
        <v>68</v>
      </c>
      <c r="U13" s="170" t="s">
        <v>68</v>
      </c>
      <c r="V13" s="170" t="s">
        <v>68</v>
      </c>
      <c r="W13" s="170" t="s">
        <v>68</v>
      </c>
      <c r="X13" s="170" t="s">
        <v>68</v>
      </c>
      <c r="Y13" s="170" t="s">
        <v>68</v>
      </c>
      <c r="Z13" s="170" t="s">
        <v>68</v>
      </c>
      <c r="AA13" s="170" t="s">
        <v>68</v>
      </c>
      <c r="AB13" s="170" t="s">
        <v>68</v>
      </c>
      <c r="AC13" s="170" t="s">
        <v>68</v>
      </c>
      <c r="AD13" s="170">
        <v>2</v>
      </c>
      <c r="AE13" s="170">
        <v>190</v>
      </c>
      <c r="AF13" s="170" t="s">
        <v>68</v>
      </c>
      <c r="AG13" s="170" t="s">
        <v>68</v>
      </c>
      <c r="AH13" s="145"/>
      <c r="AI13" s="145"/>
    </row>
    <row r="14" spans="1:35" ht="12" customHeight="1">
      <c r="B14" s="171"/>
      <c r="C14" s="172"/>
      <c r="D14" s="173">
        <f t="shared" si="2"/>
        <v>4</v>
      </c>
      <c r="E14" s="173">
        <f>SUM(G14,I14,K14,M14,O14,Q14,S14,U14,W14,Y14,AA14,AC14,AE14,AG14)</f>
        <v>2146</v>
      </c>
      <c r="F14" s="153" t="s">
        <v>68</v>
      </c>
      <c r="G14" s="153" t="s">
        <v>68</v>
      </c>
      <c r="H14" s="153" t="s">
        <v>68</v>
      </c>
      <c r="I14" s="153" t="s">
        <v>68</v>
      </c>
      <c r="J14" s="173">
        <v>1</v>
      </c>
      <c r="K14" s="173">
        <v>384</v>
      </c>
      <c r="L14" s="173">
        <v>0</v>
      </c>
      <c r="M14" s="173">
        <v>0</v>
      </c>
      <c r="N14" s="173">
        <v>1</v>
      </c>
      <c r="O14" s="173">
        <v>1152</v>
      </c>
      <c r="P14" s="173">
        <v>1</v>
      </c>
      <c r="Q14" s="173">
        <v>430</v>
      </c>
      <c r="R14" s="173" t="s">
        <v>68</v>
      </c>
      <c r="S14" s="173" t="s">
        <v>68</v>
      </c>
      <c r="T14" s="173" t="s">
        <v>68</v>
      </c>
      <c r="U14" s="173" t="s">
        <v>68</v>
      </c>
      <c r="V14" s="173" t="s">
        <v>68</v>
      </c>
      <c r="W14" s="173" t="s">
        <v>68</v>
      </c>
      <c r="X14" s="173" t="s">
        <v>68</v>
      </c>
      <c r="Y14" s="173" t="s">
        <v>68</v>
      </c>
      <c r="Z14" s="173" t="s">
        <v>68</v>
      </c>
      <c r="AA14" s="173" t="s">
        <v>68</v>
      </c>
      <c r="AB14" s="173" t="s">
        <v>68</v>
      </c>
      <c r="AC14" s="173" t="s">
        <v>68</v>
      </c>
      <c r="AD14" s="173">
        <v>1</v>
      </c>
      <c r="AE14" s="173">
        <v>180</v>
      </c>
      <c r="AF14" s="173" t="s">
        <v>68</v>
      </c>
      <c r="AG14" s="173" t="s">
        <v>68</v>
      </c>
      <c r="AH14" s="145"/>
      <c r="AI14" s="145"/>
    </row>
    <row r="15" spans="1:35" ht="12" customHeight="1">
      <c r="B15" s="174"/>
      <c r="C15" s="175"/>
      <c r="D15" s="176">
        <f t="shared" si="2"/>
        <v>3</v>
      </c>
      <c r="E15" s="176">
        <f t="shared" si="2"/>
        <v>2332</v>
      </c>
      <c r="F15" s="156" t="s">
        <v>68</v>
      </c>
      <c r="G15" s="156" t="s">
        <v>68</v>
      </c>
      <c r="H15" s="156" t="s">
        <v>68</v>
      </c>
      <c r="I15" s="156" t="s">
        <v>68</v>
      </c>
      <c r="J15" s="176">
        <v>0</v>
      </c>
      <c r="K15" s="176">
        <v>0</v>
      </c>
      <c r="L15" s="176">
        <v>1</v>
      </c>
      <c r="M15" s="176">
        <v>1080</v>
      </c>
      <c r="N15" s="176">
        <v>1</v>
      </c>
      <c r="O15" s="176">
        <v>1152</v>
      </c>
      <c r="P15" s="176">
        <v>0</v>
      </c>
      <c r="Q15" s="176">
        <v>0</v>
      </c>
      <c r="R15" s="176" t="s">
        <v>68</v>
      </c>
      <c r="S15" s="176" t="s">
        <v>68</v>
      </c>
      <c r="T15" s="176" t="s">
        <v>68</v>
      </c>
      <c r="U15" s="176" t="s">
        <v>68</v>
      </c>
      <c r="V15" s="176" t="s">
        <v>68</v>
      </c>
      <c r="W15" s="176" t="s">
        <v>68</v>
      </c>
      <c r="X15" s="176" t="s">
        <v>68</v>
      </c>
      <c r="Y15" s="176" t="s">
        <v>68</v>
      </c>
      <c r="Z15" s="176" t="s">
        <v>68</v>
      </c>
      <c r="AA15" s="176" t="s">
        <v>68</v>
      </c>
      <c r="AB15" s="176" t="s">
        <v>68</v>
      </c>
      <c r="AC15" s="176" t="s">
        <v>68</v>
      </c>
      <c r="AD15" s="176">
        <v>1</v>
      </c>
      <c r="AE15" s="176">
        <v>100</v>
      </c>
      <c r="AF15" s="176" t="s">
        <v>68</v>
      </c>
      <c r="AG15" s="176" t="s">
        <v>68</v>
      </c>
      <c r="AH15" s="145"/>
      <c r="AI15" s="145"/>
    </row>
    <row r="16" spans="1:35" ht="12" customHeight="1">
      <c r="B16" s="177" t="s">
        <v>73</v>
      </c>
      <c r="C16" s="178"/>
      <c r="D16" s="170">
        <f t="shared" si="2"/>
        <v>46</v>
      </c>
      <c r="E16" s="170">
        <f>SUM(G16,I16,K16,M16,O16,Q16,S16,U16,W16,Y16,AA16,AC16,AE16,AG16)</f>
        <v>31443</v>
      </c>
      <c r="F16" s="148" t="s">
        <v>70</v>
      </c>
      <c r="G16" s="148" t="s">
        <v>68</v>
      </c>
      <c r="H16" s="148" t="s">
        <v>68</v>
      </c>
      <c r="I16" s="148" t="s">
        <v>68</v>
      </c>
      <c r="J16" s="170">
        <v>5</v>
      </c>
      <c r="K16" s="170">
        <v>1164</v>
      </c>
      <c r="L16" s="170">
        <v>7</v>
      </c>
      <c r="M16" s="170">
        <v>6000</v>
      </c>
      <c r="N16" s="170">
        <v>23</v>
      </c>
      <c r="O16" s="170">
        <v>19440</v>
      </c>
      <c r="P16" s="170">
        <v>6</v>
      </c>
      <c r="Q16" s="170">
        <v>4176</v>
      </c>
      <c r="R16" s="170" t="s">
        <v>68</v>
      </c>
      <c r="S16" s="170" t="s">
        <v>68</v>
      </c>
      <c r="T16" s="170" t="s">
        <v>68</v>
      </c>
      <c r="U16" s="170" t="s">
        <v>68</v>
      </c>
      <c r="V16" s="170" t="s">
        <v>68</v>
      </c>
      <c r="W16" s="170" t="s">
        <v>68</v>
      </c>
      <c r="X16" s="170" t="s">
        <v>68</v>
      </c>
      <c r="Y16" s="170" t="s">
        <v>68</v>
      </c>
      <c r="Z16" s="170" t="s">
        <v>68</v>
      </c>
      <c r="AA16" s="170" t="s">
        <v>68</v>
      </c>
      <c r="AB16" s="170" t="s">
        <v>68</v>
      </c>
      <c r="AC16" s="170" t="s">
        <v>68</v>
      </c>
      <c r="AD16" s="170">
        <v>5</v>
      </c>
      <c r="AE16" s="170">
        <v>663</v>
      </c>
      <c r="AF16" s="170" t="s">
        <v>68</v>
      </c>
      <c r="AG16" s="170" t="s">
        <v>68</v>
      </c>
      <c r="AH16" s="145"/>
      <c r="AI16" s="145"/>
    </row>
    <row r="17" spans="2:35" ht="12" customHeight="1">
      <c r="B17" s="179"/>
      <c r="C17" s="180"/>
      <c r="D17" s="173" t="s">
        <v>70</v>
      </c>
      <c r="E17" s="173" t="s">
        <v>70</v>
      </c>
      <c r="F17" s="153" t="s">
        <v>68</v>
      </c>
      <c r="G17" s="153" t="s">
        <v>68</v>
      </c>
      <c r="H17" s="153" t="s">
        <v>68</v>
      </c>
      <c r="I17" s="153" t="s">
        <v>68</v>
      </c>
      <c r="J17" s="173">
        <v>0</v>
      </c>
      <c r="K17" s="173" t="s">
        <v>68</v>
      </c>
      <c r="L17" s="173" t="s">
        <v>68</v>
      </c>
      <c r="M17" s="173" t="s">
        <v>68</v>
      </c>
      <c r="N17" s="173" t="s">
        <v>70</v>
      </c>
      <c r="O17" s="173" t="s">
        <v>68</v>
      </c>
      <c r="P17" s="173" t="s">
        <v>68</v>
      </c>
      <c r="Q17" s="173" t="s">
        <v>68</v>
      </c>
      <c r="R17" s="173" t="s">
        <v>68</v>
      </c>
      <c r="S17" s="173" t="s">
        <v>68</v>
      </c>
      <c r="T17" s="173" t="s">
        <v>68</v>
      </c>
      <c r="U17" s="173" t="s">
        <v>68</v>
      </c>
      <c r="V17" s="173" t="s">
        <v>68</v>
      </c>
      <c r="W17" s="173" t="s">
        <v>68</v>
      </c>
      <c r="X17" s="173" t="s">
        <v>68</v>
      </c>
      <c r="Y17" s="173" t="s">
        <v>68</v>
      </c>
      <c r="Z17" s="173" t="s">
        <v>68</v>
      </c>
      <c r="AA17" s="173" t="s">
        <v>68</v>
      </c>
      <c r="AB17" s="173" t="s">
        <v>68</v>
      </c>
      <c r="AC17" s="173" t="s">
        <v>68</v>
      </c>
      <c r="AD17" s="173" t="s">
        <v>68</v>
      </c>
      <c r="AE17" s="173" t="s">
        <v>68</v>
      </c>
      <c r="AF17" s="173" t="s">
        <v>68</v>
      </c>
      <c r="AG17" s="173" t="s">
        <v>68</v>
      </c>
      <c r="AH17" s="145"/>
      <c r="AI17" s="145"/>
    </row>
    <row r="18" spans="2:35" ht="12" customHeight="1">
      <c r="B18" s="181"/>
      <c r="C18" s="182"/>
      <c r="D18" s="183">
        <f t="shared" ref="D18:E33" si="3">SUM(F18,H18,J18,L18,N18,P18,R18,T18,V18,X18,Z18,AB18,AD18,AF18)</f>
        <v>1</v>
      </c>
      <c r="E18" s="183">
        <f t="shared" si="3"/>
        <v>720</v>
      </c>
      <c r="F18" s="156" t="s">
        <v>68</v>
      </c>
      <c r="G18" s="156" t="s">
        <v>68</v>
      </c>
      <c r="H18" s="156" t="s">
        <v>68</v>
      </c>
      <c r="I18" s="156" t="s">
        <v>68</v>
      </c>
      <c r="J18" s="183" t="s">
        <v>70</v>
      </c>
      <c r="K18" s="183" t="s">
        <v>68</v>
      </c>
      <c r="L18" s="183" t="s">
        <v>68</v>
      </c>
      <c r="M18" s="183" t="s">
        <v>68</v>
      </c>
      <c r="N18" s="183">
        <v>1</v>
      </c>
      <c r="O18" s="183">
        <v>720</v>
      </c>
      <c r="P18" s="183" t="s">
        <v>68</v>
      </c>
      <c r="Q18" s="183" t="s">
        <v>68</v>
      </c>
      <c r="R18" s="183" t="s">
        <v>68</v>
      </c>
      <c r="S18" s="183" t="s">
        <v>68</v>
      </c>
      <c r="T18" s="183" t="s">
        <v>68</v>
      </c>
      <c r="U18" s="183" t="s">
        <v>68</v>
      </c>
      <c r="V18" s="183" t="s">
        <v>68</v>
      </c>
      <c r="W18" s="183" t="s">
        <v>68</v>
      </c>
      <c r="X18" s="183" t="s">
        <v>68</v>
      </c>
      <c r="Y18" s="183" t="s">
        <v>68</v>
      </c>
      <c r="Z18" s="183" t="s">
        <v>68</v>
      </c>
      <c r="AA18" s="183" t="s">
        <v>68</v>
      </c>
      <c r="AB18" s="183" t="s">
        <v>68</v>
      </c>
      <c r="AC18" s="183" t="s">
        <v>68</v>
      </c>
      <c r="AD18" s="183" t="s">
        <v>68</v>
      </c>
      <c r="AE18" s="183" t="s">
        <v>68</v>
      </c>
      <c r="AF18" s="183" t="s">
        <v>68</v>
      </c>
      <c r="AG18" s="183" t="s">
        <v>68</v>
      </c>
      <c r="AH18" s="145"/>
      <c r="AI18" s="145"/>
    </row>
    <row r="19" spans="2:35" ht="12" customHeight="1">
      <c r="B19" s="177" t="s">
        <v>137</v>
      </c>
      <c r="C19" s="178"/>
      <c r="D19" s="170">
        <f t="shared" si="3"/>
        <v>10</v>
      </c>
      <c r="E19" s="170">
        <f t="shared" si="3"/>
        <v>5909</v>
      </c>
      <c r="F19" s="148" t="s">
        <v>68</v>
      </c>
      <c r="G19" s="148" t="s">
        <v>68</v>
      </c>
      <c r="H19" s="148" t="s">
        <v>68</v>
      </c>
      <c r="I19" s="148" t="s">
        <v>68</v>
      </c>
      <c r="J19" s="170">
        <v>1</v>
      </c>
      <c r="K19" s="170">
        <v>523</v>
      </c>
      <c r="L19" s="170" t="s">
        <v>70</v>
      </c>
      <c r="M19" s="170" t="s">
        <v>68</v>
      </c>
      <c r="N19" s="170">
        <v>5</v>
      </c>
      <c r="O19" s="170">
        <v>4524</v>
      </c>
      <c r="P19" s="170" t="s">
        <v>68</v>
      </c>
      <c r="Q19" s="170" t="s">
        <v>68</v>
      </c>
      <c r="R19" s="170">
        <v>1</v>
      </c>
      <c r="S19" s="170">
        <v>312</v>
      </c>
      <c r="T19" s="170" t="s">
        <v>68</v>
      </c>
      <c r="U19" s="170" t="s">
        <v>68</v>
      </c>
      <c r="V19" s="170" t="s">
        <v>68</v>
      </c>
      <c r="W19" s="170" t="s">
        <v>68</v>
      </c>
      <c r="X19" s="170" t="s">
        <v>68</v>
      </c>
      <c r="Y19" s="170" t="s">
        <v>68</v>
      </c>
      <c r="Z19" s="170" t="s">
        <v>68</v>
      </c>
      <c r="AA19" s="170" t="s">
        <v>68</v>
      </c>
      <c r="AB19" s="170" t="s">
        <v>68</v>
      </c>
      <c r="AC19" s="170" t="s">
        <v>68</v>
      </c>
      <c r="AD19" s="170">
        <v>3</v>
      </c>
      <c r="AE19" s="170">
        <v>550</v>
      </c>
      <c r="AF19" s="170" t="s">
        <v>68</v>
      </c>
      <c r="AG19" s="170" t="s">
        <v>68</v>
      </c>
      <c r="AH19" s="145"/>
      <c r="AI19" s="145"/>
    </row>
    <row r="20" spans="2:35" ht="12" customHeight="1">
      <c r="B20" s="179"/>
      <c r="C20" s="180"/>
      <c r="D20" s="173">
        <f t="shared" si="3"/>
        <v>0</v>
      </c>
      <c r="E20" s="173">
        <f t="shared" si="3"/>
        <v>0</v>
      </c>
      <c r="F20" s="153" t="s">
        <v>68</v>
      </c>
      <c r="G20" s="153" t="s">
        <v>68</v>
      </c>
      <c r="H20" s="153" t="s">
        <v>68</v>
      </c>
      <c r="I20" s="153" t="s">
        <v>68</v>
      </c>
      <c r="J20" s="173" t="s">
        <v>70</v>
      </c>
      <c r="K20" s="173" t="s">
        <v>70</v>
      </c>
      <c r="L20" s="173" t="s">
        <v>70</v>
      </c>
      <c r="M20" s="173" t="s">
        <v>68</v>
      </c>
      <c r="N20" s="173" t="s">
        <v>70</v>
      </c>
      <c r="O20" s="173" t="s">
        <v>70</v>
      </c>
      <c r="P20" s="173" t="s">
        <v>68</v>
      </c>
      <c r="Q20" s="173" t="s">
        <v>68</v>
      </c>
      <c r="R20" s="173" t="s">
        <v>70</v>
      </c>
      <c r="S20" s="173">
        <v>0</v>
      </c>
      <c r="T20" s="173" t="s">
        <v>68</v>
      </c>
      <c r="U20" s="173" t="s">
        <v>68</v>
      </c>
      <c r="V20" s="173" t="s">
        <v>68</v>
      </c>
      <c r="W20" s="173" t="s">
        <v>68</v>
      </c>
      <c r="X20" s="173" t="s">
        <v>68</v>
      </c>
      <c r="Y20" s="173" t="s">
        <v>68</v>
      </c>
      <c r="Z20" s="173" t="s">
        <v>68</v>
      </c>
      <c r="AA20" s="173" t="s">
        <v>68</v>
      </c>
      <c r="AB20" s="173" t="s">
        <v>68</v>
      </c>
      <c r="AC20" s="173" t="s">
        <v>68</v>
      </c>
      <c r="AD20" s="173">
        <v>0</v>
      </c>
      <c r="AE20" s="173" t="s">
        <v>68</v>
      </c>
      <c r="AF20" s="173" t="s">
        <v>68</v>
      </c>
      <c r="AG20" s="173" t="s">
        <v>68</v>
      </c>
      <c r="AH20" s="145"/>
      <c r="AI20" s="145"/>
    </row>
    <row r="21" spans="2:35" ht="12" customHeight="1">
      <c r="B21" s="181"/>
      <c r="C21" s="182"/>
      <c r="D21" s="183">
        <f t="shared" si="3"/>
        <v>1</v>
      </c>
      <c r="E21" s="183">
        <f t="shared" si="3"/>
        <v>670</v>
      </c>
      <c r="F21" s="156" t="s">
        <v>68</v>
      </c>
      <c r="G21" s="156" t="s">
        <v>68</v>
      </c>
      <c r="H21" s="156" t="s">
        <v>68</v>
      </c>
      <c r="I21" s="156" t="s">
        <v>68</v>
      </c>
      <c r="J21" s="184" t="s">
        <v>70</v>
      </c>
      <c r="K21" s="184" t="s">
        <v>70</v>
      </c>
      <c r="L21" s="184" t="s">
        <v>70</v>
      </c>
      <c r="M21" s="184" t="s">
        <v>68</v>
      </c>
      <c r="N21" s="183">
        <v>1</v>
      </c>
      <c r="O21" s="183">
        <v>670</v>
      </c>
      <c r="P21" s="183" t="s">
        <v>68</v>
      </c>
      <c r="Q21" s="183" t="s">
        <v>68</v>
      </c>
      <c r="R21" s="183" t="s">
        <v>70</v>
      </c>
      <c r="S21" s="183">
        <v>0</v>
      </c>
      <c r="T21" s="183" t="s">
        <v>68</v>
      </c>
      <c r="U21" s="183" t="s">
        <v>68</v>
      </c>
      <c r="V21" s="183" t="s">
        <v>68</v>
      </c>
      <c r="W21" s="183" t="s">
        <v>68</v>
      </c>
      <c r="X21" s="183" t="s">
        <v>68</v>
      </c>
      <c r="Y21" s="183" t="s">
        <v>68</v>
      </c>
      <c r="Z21" s="183" t="s">
        <v>68</v>
      </c>
      <c r="AA21" s="183" t="s">
        <v>68</v>
      </c>
      <c r="AB21" s="183" t="s">
        <v>68</v>
      </c>
      <c r="AC21" s="183" t="s">
        <v>68</v>
      </c>
      <c r="AD21" s="183">
        <v>0</v>
      </c>
      <c r="AE21" s="183" t="s">
        <v>68</v>
      </c>
      <c r="AF21" s="183" t="s">
        <v>68</v>
      </c>
      <c r="AG21" s="183" t="s">
        <v>68</v>
      </c>
      <c r="AH21" s="145"/>
      <c r="AI21" s="145"/>
    </row>
    <row r="22" spans="2:35" ht="12" customHeight="1">
      <c r="B22" s="177" t="s">
        <v>138</v>
      </c>
      <c r="C22" s="178"/>
      <c r="D22" s="148">
        <f t="shared" si="3"/>
        <v>20</v>
      </c>
      <c r="E22" s="148">
        <f t="shared" si="3"/>
        <v>13841</v>
      </c>
      <c r="F22" s="148" t="s">
        <v>68</v>
      </c>
      <c r="G22" s="148" t="s">
        <v>68</v>
      </c>
      <c r="H22" s="148" t="s">
        <v>68</v>
      </c>
      <c r="I22" s="148" t="s">
        <v>68</v>
      </c>
      <c r="J22" s="148">
        <v>4</v>
      </c>
      <c r="K22" s="148">
        <v>330</v>
      </c>
      <c r="L22" s="148">
        <v>1</v>
      </c>
      <c r="M22" s="148">
        <v>954</v>
      </c>
      <c r="N22" s="148">
        <v>7</v>
      </c>
      <c r="O22" s="148">
        <v>6276</v>
      </c>
      <c r="P22" s="148">
        <v>0</v>
      </c>
      <c r="Q22" s="148" t="s">
        <v>68</v>
      </c>
      <c r="R22" s="148" t="s">
        <v>68</v>
      </c>
      <c r="S22" s="148" t="s">
        <v>68</v>
      </c>
      <c r="T22" s="148" t="s">
        <v>68</v>
      </c>
      <c r="U22" s="148" t="s">
        <v>68</v>
      </c>
      <c r="V22" s="148" t="s">
        <v>68</v>
      </c>
      <c r="W22" s="148" t="s">
        <v>68</v>
      </c>
      <c r="X22" s="148">
        <v>4</v>
      </c>
      <c r="Y22" s="148">
        <v>3894</v>
      </c>
      <c r="Z22" s="148">
        <v>1</v>
      </c>
      <c r="AA22" s="148">
        <v>1500</v>
      </c>
      <c r="AB22" s="148" t="s">
        <v>68</v>
      </c>
      <c r="AC22" s="148" t="s">
        <v>68</v>
      </c>
      <c r="AD22" s="148">
        <v>3</v>
      </c>
      <c r="AE22" s="148">
        <v>887</v>
      </c>
      <c r="AF22" s="148" t="s">
        <v>68</v>
      </c>
      <c r="AG22" s="148" t="s">
        <v>68</v>
      </c>
      <c r="AH22" s="145"/>
      <c r="AI22" s="145"/>
    </row>
    <row r="23" spans="2:35" ht="12" customHeight="1">
      <c r="B23" s="179"/>
      <c r="C23" s="180"/>
      <c r="D23" s="153">
        <f t="shared" si="3"/>
        <v>1</v>
      </c>
      <c r="E23" s="153">
        <f t="shared" si="3"/>
        <v>972</v>
      </c>
      <c r="F23" s="153" t="s">
        <v>68</v>
      </c>
      <c r="G23" s="153" t="s">
        <v>68</v>
      </c>
      <c r="H23" s="153" t="s">
        <v>68</v>
      </c>
      <c r="I23" s="153" t="s">
        <v>68</v>
      </c>
      <c r="J23" s="153">
        <v>0</v>
      </c>
      <c r="K23" s="153">
        <v>0</v>
      </c>
      <c r="L23" s="153" t="s">
        <v>68</v>
      </c>
      <c r="M23" s="153">
        <v>0</v>
      </c>
      <c r="N23" s="153">
        <v>1</v>
      </c>
      <c r="O23" s="153">
        <v>972</v>
      </c>
      <c r="P23" s="153">
        <v>0</v>
      </c>
      <c r="Q23" s="153" t="s">
        <v>68</v>
      </c>
      <c r="R23" s="153" t="s">
        <v>68</v>
      </c>
      <c r="S23" s="153" t="s">
        <v>68</v>
      </c>
      <c r="T23" s="153" t="s">
        <v>68</v>
      </c>
      <c r="U23" s="153" t="s">
        <v>68</v>
      </c>
      <c r="V23" s="153" t="s">
        <v>68</v>
      </c>
      <c r="W23" s="153" t="s">
        <v>68</v>
      </c>
      <c r="X23" s="153">
        <v>0</v>
      </c>
      <c r="Y23" s="153">
        <v>0</v>
      </c>
      <c r="Z23" s="153">
        <v>0</v>
      </c>
      <c r="AA23" s="153">
        <v>0</v>
      </c>
      <c r="AB23" s="153" t="s">
        <v>68</v>
      </c>
      <c r="AC23" s="153" t="s">
        <v>68</v>
      </c>
      <c r="AD23" s="153">
        <v>0</v>
      </c>
      <c r="AE23" s="153">
        <v>0</v>
      </c>
      <c r="AF23" s="153" t="s">
        <v>68</v>
      </c>
      <c r="AG23" s="153" t="s">
        <v>68</v>
      </c>
      <c r="AH23" s="145"/>
      <c r="AI23" s="145"/>
    </row>
    <row r="24" spans="2:35" ht="12" customHeight="1">
      <c r="B24" s="181"/>
      <c r="C24" s="182"/>
      <c r="D24" s="156">
        <f t="shared" si="3"/>
        <v>1</v>
      </c>
      <c r="E24" s="156">
        <f t="shared" si="3"/>
        <v>972</v>
      </c>
      <c r="F24" s="156" t="s">
        <v>68</v>
      </c>
      <c r="G24" s="156" t="s">
        <v>68</v>
      </c>
      <c r="H24" s="156" t="s">
        <v>68</v>
      </c>
      <c r="I24" s="156" t="s">
        <v>68</v>
      </c>
      <c r="J24" s="156">
        <v>0</v>
      </c>
      <c r="K24" s="156">
        <v>0</v>
      </c>
      <c r="L24" s="156" t="s">
        <v>68</v>
      </c>
      <c r="M24" s="156">
        <v>0</v>
      </c>
      <c r="N24" s="156">
        <v>1</v>
      </c>
      <c r="O24" s="156">
        <v>972</v>
      </c>
      <c r="P24" s="156">
        <v>0</v>
      </c>
      <c r="Q24" s="156" t="s">
        <v>68</v>
      </c>
      <c r="R24" s="156" t="s">
        <v>68</v>
      </c>
      <c r="S24" s="156" t="s">
        <v>68</v>
      </c>
      <c r="T24" s="156" t="s">
        <v>68</v>
      </c>
      <c r="U24" s="156" t="s">
        <v>68</v>
      </c>
      <c r="V24" s="156" t="s">
        <v>68</v>
      </c>
      <c r="W24" s="156" t="s">
        <v>68</v>
      </c>
      <c r="X24" s="156">
        <v>0</v>
      </c>
      <c r="Y24" s="156">
        <v>0</v>
      </c>
      <c r="Z24" s="156">
        <v>0</v>
      </c>
      <c r="AA24" s="156">
        <v>0</v>
      </c>
      <c r="AB24" s="156" t="s">
        <v>68</v>
      </c>
      <c r="AC24" s="156" t="s">
        <v>68</v>
      </c>
      <c r="AD24" s="156">
        <v>0</v>
      </c>
      <c r="AE24" s="156">
        <v>0</v>
      </c>
      <c r="AF24" s="156" t="s">
        <v>68</v>
      </c>
      <c r="AG24" s="156" t="s">
        <v>68</v>
      </c>
      <c r="AH24" s="145"/>
      <c r="AI24" s="145"/>
    </row>
    <row r="25" spans="2:35" ht="12" customHeight="1">
      <c r="B25" s="177" t="s">
        <v>139</v>
      </c>
      <c r="C25" s="178"/>
      <c r="D25" s="170">
        <f t="shared" si="3"/>
        <v>2</v>
      </c>
      <c r="E25" s="170">
        <f t="shared" si="3"/>
        <v>1914</v>
      </c>
      <c r="F25" s="148" t="s">
        <v>68</v>
      </c>
      <c r="G25" s="148" t="s">
        <v>68</v>
      </c>
      <c r="H25" s="148" t="s">
        <v>68</v>
      </c>
      <c r="I25" s="148" t="s">
        <v>68</v>
      </c>
      <c r="J25" s="170" t="s">
        <v>68</v>
      </c>
      <c r="K25" s="170" t="s">
        <v>68</v>
      </c>
      <c r="L25" s="170">
        <v>1</v>
      </c>
      <c r="M25" s="170">
        <v>954</v>
      </c>
      <c r="N25" s="170" t="s">
        <v>68</v>
      </c>
      <c r="O25" s="170" t="s">
        <v>68</v>
      </c>
      <c r="P25" s="170" t="s">
        <v>68</v>
      </c>
      <c r="Q25" s="170" t="s">
        <v>68</v>
      </c>
      <c r="R25" s="170" t="s">
        <v>68</v>
      </c>
      <c r="S25" s="170" t="s">
        <v>68</v>
      </c>
      <c r="T25" s="170" t="s">
        <v>68</v>
      </c>
      <c r="U25" s="170" t="s">
        <v>68</v>
      </c>
      <c r="V25" s="170" t="s">
        <v>68</v>
      </c>
      <c r="W25" s="170" t="s">
        <v>68</v>
      </c>
      <c r="X25" s="170">
        <v>1</v>
      </c>
      <c r="Y25" s="170">
        <v>960</v>
      </c>
      <c r="Z25" s="170" t="s">
        <v>68</v>
      </c>
      <c r="AA25" s="170" t="s">
        <v>68</v>
      </c>
      <c r="AB25" s="170" t="s">
        <v>68</v>
      </c>
      <c r="AC25" s="170" t="s">
        <v>68</v>
      </c>
      <c r="AD25" s="170" t="s">
        <v>68</v>
      </c>
      <c r="AE25" s="170" t="s">
        <v>68</v>
      </c>
      <c r="AF25" s="170" t="s">
        <v>68</v>
      </c>
      <c r="AG25" s="170" t="s">
        <v>68</v>
      </c>
      <c r="AH25" s="145"/>
      <c r="AI25" s="145"/>
    </row>
    <row r="26" spans="2:35" ht="12" customHeight="1">
      <c r="B26" s="179"/>
      <c r="C26" s="180"/>
      <c r="D26" s="173">
        <f t="shared" si="3"/>
        <v>0</v>
      </c>
      <c r="E26" s="173">
        <f t="shared" si="3"/>
        <v>0</v>
      </c>
      <c r="F26" s="153" t="s">
        <v>68</v>
      </c>
      <c r="G26" s="153" t="s">
        <v>68</v>
      </c>
      <c r="H26" s="153" t="s">
        <v>68</v>
      </c>
      <c r="I26" s="153" t="s">
        <v>68</v>
      </c>
      <c r="J26" s="173" t="s">
        <v>68</v>
      </c>
      <c r="K26" s="173" t="s">
        <v>68</v>
      </c>
      <c r="L26" s="173">
        <v>0</v>
      </c>
      <c r="M26" s="173">
        <v>0</v>
      </c>
      <c r="N26" s="173" t="s">
        <v>68</v>
      </c>
      <c r="O26" s="173" t="s">
        <v>68</v>
      </c>
      <c r="P26" s="173" t="s">
        <v>68</v>
      </c>
      <c r="Q26" s="173" t="s">
        <v>68</v>
      </c>
      <c r="R26" s="173" t="s">
        <v>68</v>
      </c>
      <c r="S26" s="173" t="s">
        <v>68</v>
      </c>
      <c r="T26" s="173" t="s">
        <v>68</v>
      </c>
      <c r="U26" s="173" t="s">
        <v>68</v>
      </c>
      <c r="V26" s="173" t="s">
        <v>68</v>
      </c>
      <c r="W26" s="173" t="s">
        <v>68</v>
      </c>
      <c r="X26" s="173" t="s">
        <v>68</v>
      </c>
      <c r="Y26" s="173" t="s">
        <v>68</v>
      </c>
      <c r="Z26" s="173" t="s">
        <v>68</v>
      </c>
      <c r="AA26" s="173" t="s">
        <v>68</v>
      </c>
      <c r="AB26" s="173" t="s">
        <v>68</v>
      </c>
      <c r="AC26" s="173" t="s">
        <v>68</v>
      </c>
      <c r="AD26" s="173" t="s">
        <v>68</v>
      </c>
      <c r="AE26" s="173" t="s">
        <v>68</v>
      </c>
      <c r="AF26" s="173" t="s">
        <v>68</v>
      </c>
      <c r="AG26" s="173" t="s">
        <v>68</v>
      </c>
      <c r="AH26" s="145"/>
      <c r="AI26" s="145"/>
    </row>
    <row r="27" spans="2:35" ht="12" customHeight="1">
      <c r="B27" s="181"/>
      <c r="C27" s="182"/>
      <c r="D27" s="183">
        <f t="shared" si="3"/>
        <v>0</v>
      </c>
      <c r="E27" s="183">
        <f t="shared" si="3"/>
        <v>0</v>
      </c>
      <c r="F27" s="156" t="s">
        <v>68</v>
      </c>
      <c r="G27" s="156" t="s">
        <v>68</v>
      </c>
      <c r="H27" s="156" t="s">
        <v>68</v>
      </c>
      <c r="I27" s="156" t="s">
        <v>68</v>
      </c>
      <c r="J27" s="183" t="s">
        <v>68</v>
      </c>
      <c r="K27" s="183" t="s">
        <v>68</v>
      </c>
      <c r="L27" s="183">
        <v>0</v>
      </c>
      <c r="M27" s="183">
        <v>0</v>
      </c>
      <c r="N27" s="183" t="s">
        <v>68</v>
      </c>
      <c r="O27" s="183" t="s">
        <v>68</v>
      </c>
      <c r="P27" s="183" t="s">
        <v>68</v>
      </c>
      <c r="Q27" s="183" t="s">
        <v>68</v>
      </c>
      <c r="R27" s="183" t="s">
        <v>68</v>
      </c>
      <c r="S27" s="183" t="s">
        <v>68</v>
      </c>
      <c r="T27" s="183" t="s">
        <v>68</v>
      </c>
      <c r="U27" s="183" t="s">
        <v>68</v>
      </c>
      <c r="V27" s="183" t="s">
        <v>68</v>
      </c>
      <c r="W27" s="183" t="s">
        <v>68</v>
      </c>
      <c r="X27" s="183" t="s">
        <v>68</v>
      </c>
      <c r="Y27" s="183" t="s">
        <v>68</v>
      </c>
      <c r="Z27" s="183" t="s">
        <v>68</v>
      </c>
      <c r="AA27" s="183" t="s">
        <v>68</v>
      </c>
      <c r="AB27" s="183" t="s">
        <v>68</v>
      </c>
      <c r="AC27" s="183" t="s">
        <v>68</v>
      </c>
      <c r="AD27" s="183" t="s">
        <v>68</v>
      </c>
      <c r="AE27" s="183" t="s">
        <v>68</v>
      </c>
      <c r="AF27" s="183" t="s">
        <v>68</v>
      </c>
      <c r="AG27" s="183" t="s">
        <v>68</v>
      </c>
      <c r="AH27" s="145"/>
      <c r="AI27" s="145"/>
    </row>
    <row r="28" spans="2:35" ht="12" customHeight="1">
      <c r="B28" s="177" t="s">
        <v>140</v>
      </c>
      <c r="C28" s="178"/>
      <c r="D28" s="148">
        <f t="shared" si="3"/>
        <v>7</v>
      </c>
      <c r="E28" s="148">
        <f t="shared" si="3"/>
        <v>3304</v>
      </c>
      <c r="F28" s="148" t="s">
        <v>68</v>
      </c>
      <c r="G28" s="148" t="s">
        <v>68</v>
      </c>
      <c r="H28" s="148" t="s">
        <v>68</v>
      </c>
      <c r="I28" s="148" t="s">
        <v>68</v>
      </c>
      <c r="J28" s="148">
        <v>1</v>
      </c>
      <c r="K28" s="148">
        <v>84</v>
      </c>
      <c r="L28" s="148">
        <v>1</v>
      </c>
      <c r="M28" s="148">
        <v>487</v>
      </c>
      <c r="N28" s="148">
        <v>1</v>
      </c>
      <c r="O28" s="148">
        <v>966</v>
      </c>
      <c r="P28" s="148">
        <v>1</v>
      </c>
      <c r="Q28" s="148">
        <v>816</v>
      </c>
      <c r="R28" s="148">
        <v>1</v>
      </c>
      <c r="S28" s="148">
        <v>625</v>
      </c>
      <c r="T28" s="148" t="s">
        <v>68</v>
      </c>
      <c r="U28" s="148" t="s">
        <v>68</v>
      </c>
      <c r="V28" s="148" t="s">
        <v>68</v>
      </c>
      <c r="W28" s="148" t="s">
        <v>68</v>
      </c>
      <c r="X28" s="148" t="s">
        <v>68</v>
      </c>
      <c r="Y28" s="148" t="s">
        <v>68</v>
      </c>
      <c r="Z28" s="148" t="s">
        <v>68</v>
      </c>
      <c r="AA28" s="148" t="s">
        <v>68</v>
      </c>
      <c r="AB28" s="148">
        <v>1</v>
      </c>
      <c r="AC28" s="148">
        <v>245</v>
      </c>
      <c r="AD28" s="148">
        <v>1</v>
      </c>
      <c r="AE28" s="148">
        <v>81</v>
      </c>
      <c r="AF28" s="148" t="s">
        <v>68</v>
      </c>
      <c r="AG28" s="148" t="s">
        <v>68</v>
      </c>
      <c r="AH28" s="145"/>
      <c r="AI28" s="145"/>
    </row>
    <row r="29" spans="2:35" ht="12" customHeight="1">
      <c r="B29" s="179"/>
      <c r="C29" s="180"/>
      <c r="D29" s="153">
        <f t="shared" si="3"/>
        <v>1</v>
      </c>
      <c r="E29" s="153">
        <f t="shared" si="3"/>
        <v>954</v>
      </c>
      <c r="F29" s="153" t="s">
        <v>68</v>
      </c>
      <c r="G29" s="153" t="s">
        <v>68</v>
      </c>
      <c r="H29" s="153" t="s">
        <v>68</v>
      </c>
      <c r="I29" s="153" t="s">
        <v>68</v>
      </c>
      <c r="J29" s="173">
        <v>0</v>
      </c>
      <c r="K29" s="173">
        <v>0</v>
      </c>
      <c r="L29" s="173">
        <v>1</v>
      </c>
      <c r="M29" s="173">
        <v>954</v>
      </c>
      <c r="N29" s="173">
        <v>0</v>
      </c>
      <c r="O29" s="173">
        <v>0</v>
      </c>
      <c r="P29" s="173">
        <v>0</v>
      </c>
      <c r="Q29" s="173">
        <v>0</v>
      </c>
      <c r="R29" s="173">
        <v>0</v>
      </c>
      <c r="S29" s="173">
        <v>0</v>
      </c>
      <c r="T29" s="173" t="s">
        <v>68</v>
      </c>
      <c r="U29" s="173" t="s">
        <v>68</v>
      </c>
      <c r="V29" s="173" t="s">
        <v>68</v>
      </c>
      <c r="W29" s="173" t="s">
        <v>68</v>
      </c>
      <c r="X29" s="173" t="s">
        <v>68</v>
      </c>
      <c r="Y29" s="173" t="s">
        <v>68</v>
      </c>
      <c r="Z29" s="173" t="s">
        <v>68</v>
      </c>
      <c r="AA29" s="173" t="s">
        <v>68</v>
      </c>
      <c r="AB29" s="173">
        <v>0</v>
      </c>
      <c r="AC29" s="173">
        <v>0</v>
      </c>
      <c r="AD29" s="173">
        <v>0</v>
      </c>
      <c r="AE29" s="173">
        <v>0</v>
      </c>
      <c r="AF29" s="173" t="s">
        <v>68</v>
      </c>
      <c r="AG29" s="173" t="s">
        <v>68</v>
      </c>
      <c r="AH29" s="145"/>
      <c r="AI29" s="145"/>
    </row>
    <row r="30" spans="2:35" ht="12" customHeight="1">
      <c r="B30" s="181"/>
      <c r="C30" s="182"/>
      <c r="D30" s="156">
        <f t="shared" si="3"/>
        <v>0</v>
      </c>
      <c r="E30" s="156">
        <f t="shared" si="3"/>
        <v>0</v>
      </c>
      <c r="F30" s="156" t="s">
        <v>68</v>
      </c>
      <c r="G30" s="156" t="s">
        <v>68</v>
      </c>
      <c r="H30" s="156" t="s">
        <v>68</v>
      </c>
      <c r="I30" s="156" t="s">
        <v>68</v>
      </c>
      <c r="J30" s="183">
        <v>0</v>
      </c>
      <c r="K30" s="183">
        <v>0</v>
      </c>
      <c r="L30" s="183">
        <v>0</v>
      </c>
      <c r="M30" s="183">
        <v>0</v>
      </c>
      <c r="N30" s="183">
        <v>0</v>
      </c>
      <c r="O30" s="183">
        <v>0</v>
      </c>
      <c r="P30" s="183">
        <v>0</v>
      </c>
      <c r="Q30" s="183">
        <v>0</v>
      </c>
      <c r="R30" s="183">
        <v>0</v>
      </c>
      <c r="S30" s="183">
        <v>0</v>
      </c>
      <c r="T30" s="183" t="s">
        <v>68</v>
      </c>
      <c r="U30" s="183" t="s">
        <v>68</v>
      </c>
      <c r="V30" s="183" t="s">
        <v>68</v>
      </c>
      <c r="W30" s="183" t="s">
        <v>68</v>
      </c>
      <c r="X30" s="183" t="s">
        <v>68</v>
      </c>
      <c r="Y30" s="183" t="s">
        <v>68</v>
      </c>
      <c r="Z30" s="183" t="s">
        <v>68</v>
      </c>
      <c r="AA30" s="183" t="s">
        <v>68</v>
      </c>
      <c r="AB30" s="183">
        <v>0</v>
      </c>
      <c r="AC30" s="183">
        <v>0</v>
      </c>
      <c r="AD30" s="183">
        <v>0</v>
      </c>
      <c r="AE30" s="183">
        <v>0</v>
      </c>
      <c r="AF30" s="183" t="s">
        <v>68</v>
      </c>
      <c r="AG30" s="183" t="s">
        <v>68</v>
      </c>
      <c r="AH30" s="145"/>
      <c r="AI30" s="145"/>
    </row>
    <row r="31" spans="2:35" ht="12" customHeight="1">
      <c r="B31" s="177" t="s">
        <v>141</v>
      </c>
      <c r="C31" s="178"/>
      <c r="D31" s="148">
        <f t="shared" si="3"/>
        <v>7</v>
      </c>
      <c r="E31" s="148">
        <f t="shared" si="3"/>
        <v>5484</v>
      </c>
      <c r="F31" s="148" t="s">
        <v>68</v>
      </c>
      <c r="G31" s="148" t="s">
        <v>68</v>
      </c>
      <c r="H31" s="148" t="s">
        <v>68</v>
      </c>
      <c r="I31" s="148" t="s">
        <v>68</v>
      </c>
      <c r="J31" s="148">
        <v>4</v>
      </c>
      <c r="K31" s="148">
        <v>2100</v>
      </c>
      <c r="L31" s="148">
        <v>1</v>
      </c>
      <c r="M31" s="148">
        <v>1080</v>
      </c>
      <c r="N31" s="148">
        <v>2</v>
      </c>
      <c r="O31" s="148">
        <v>2304</v>
      </c>
      <c r="P31" s="148" t="s">
        <v>68</v>
      </c>
      <c r="Q31" s="148" t="s">
        <v>68</v>
      </c>
      <c r="R31" s="148" t="s">
        <v>68</v>
      </c>
      <c r="S31" s="148" t="s">
        <v>68</v>
      </c>
      <c r="T31" s="148" t="s">
        <v>68</v>
      </c>
      <c r="U31" s="148" t="s">
        <v>68</v>
      </c>
      <c r="V31" s="148" t="s">
        <v>68</v>
      </c>
      <c r="W31" s="148" t="s">
        <v>68</v>
      </c>
      <c r="X31" s="148" t="s">
        <v>68</v>
      </c>
      <c r="Y31" s="148" t="s">
        <v>68</v>
      </c>
      <c r="Z31" s="148" t="s">
        <v>68</v>
      </c>
      <c r="AA31" s="148" t="s">
        <v>68</v>
      </c>
      <c r="AB31" s="148" t="s">
        <v>68</v>
      </c>
      <c r="AC31" s="148" t="s">
        <v>68</v>
      </c>
      <c r="AD31" s="148" t="s">
        <v>68</v>
      </c>
      <c r="AE31" s="170" t="s">
        <v>68</v>
      </c>
      <c r="AF31" s="148" t="s">
        <v>68</v>
      </c>
      <c r="AG31" s="148" t="s">
        <v>68</v>
      </c>
      <c r="AH31" s="145"/>
      <c r="AI31" s="145"/>
    </row>
    <row r="32" spans="2:35" ht="12" customHeight="1">
      <c r="B32" s="179"/>
      <c r="C32" s="180"/>
      <c r="D32" s="153">
        <f t="shared" si="3"/>
        <v>0</v>
      </c>
      <c r="E32" s="153">
        <f t="shared" si="3"/>
        <v>0</v>
      </c>
      <c r="F32" s="153" t="s">
        <v>68</v>
      </c>
      <c r="G32" s="153" t="s">
        <v>68</v>
      </c>
      <c r="H32" s="153" t="s">
        <v>68</v>
      </c>
      <c r="I32" s="153" t="s">
        <v>68</v>
      </c>
      <c r="J32" s="173">
        <v>0</v>
      </c>
      <c r="K32" s="173">
        <v>0</v>
      </c>
      <c r="L32" s="173">
        <v>0</v>
      </c>
      <c r="M32" s="173">
        <v>0</v>
      </c>
      <c r="N32" s="173">
        <v>0</v>
      </c>
      <c r="O32" s="173">
        <v>0</v>
      </c>
      <c r="P32" s="173" t="s">
        <v>68</v>
      </c>
      <c r="Q32" s="173" t="s">
        <v>68</v>
      </c>
      <c r="R32" s="173" t="s">
        <v>68</v>
      </c>
      <c r="S32" s="173" t="s">
        <v>68</v>
      </c>
      <c r="T32" s="173" t="s">
        <v>68</v>
      </c>
      <c r="U32" s="173" t="s">
        <v>68</v>
      </c>
      <c r="V32" s="173" t="s">
        <v>68</v>
      </c>
      <c r="W32" s="173" t="s">
        <v>68</v>
      </c>
      <c r="X32" s="173" t="s">
        <v>68</v>
      </c>
      <c r="Y32" s="173" t="s">
        <v>68</v>
      </c>
      <c r="Z32" s="173" t="s">
        <v>68</v>
      </c>
      <c r="AA32" s="173" t="s">
        <v>68</v>
      </c>
      <c r="AB32" s="173" t="s">
        <v>68</v>
      </c>
      <c r="AC32" s="173" t="s">
        <v>68</v>
      </c>
      <c r="AD32" s="173" t="s">
        <v>68</v>
      </c>
      <c r="AE32" s="173" t="s">
        <v>68</v>
      </c>
      <c r="AF32" s="173" t="s">
        <v>68</v>
      </c>
      <c r="AG32" s="173" t="s">
        <v>68</v>
      </c>
      <c r="AH32" s="145"/>
      <c r="AI32" s="145"/>
    </row>
    <row r="33" spans="2:35" ht="12" customHeight="1">
      <c r="B33" s="181"/>
      <c r="C33" s="182"/>
      <c r="D33" s="156">
        <f t="shared" si="3"/>
        <v>1</v>
      </c>
      <c r="E33" s="156">
        <f t="shared" si="3"/>
        <v>1152</v>
      </c>
      <c r="F33" s="156" t="s">
        <v>68</v>
      </c>
      <c r="G33" s="156" t="s">
        <v>68</v>
      </c>
      <c r="H33" s="156" t="s">
        <v>68</v>
      </c>
      <c r="I33" s="156" t="s">
        <v>68</v>
      </c>
      <c r="J33" s="166">
        <v>0</v>
      </c>
      <c r="K33" s="166">
        <v>0</v>
      </c>
      <c r="L33" s="166">
        <v>0</v>
      </c>
      <c r="M33" s="166">
        <v>0</v>
      </c>
      <c r="N33" s="156">
        <v>1</v>
      </c>
      <c r="O33" s="156">
        <v>1152</v>
      </c>
      <c r="P33" s="156" t="s">
        <v>68</v>
      </c>
      <c r="Q33" s="156" t="s">
        <v>68</v>
      </c>
      <c r="R33" s="156" t="s">
        <v>68</v>
      </c>
      <c r="S33" s="156" t="s">
        <v>68</v>
      </c>
      <c r="T33" s="156" t="s">
        <v>68</v>
      </c>
      <c r="U33" s="156" t="s">
        <v>68</v>
      </c>
      <c r="V33" s="156" t="s">
        <v>68</v>
      </c>
      <c r="W33" s="156" t="s">
        <v>68</v>
      </c>
      <c r="X33" s="156" t="s">
        <v>68</v>
      </c>
      <c r="Y33" s="156" t="s">
        <v>68</v>
      </c>
      <c r="Z33" s="156" t="s">
        <v>68</v>
      </c>
      <c r="AA33" s="156" t="s">
        <v>68</v>
      </c>
      <c r="AB33" s="156" t="s">
        <v>68</v>
      </c>
      <c r="AC33" s="156" t="s">
        <v>68</v>
      </c>
      <c r="AD33" s="156" t="s">
        <v>68</v>
      </c>
      <c r="AE33" s="156" t="s">
        <v>68</v>
      </c>
      <c r="AF33" s="156" t="s">
        <v>68</v>
      </c>
      <c r="AG33" s="156" t="s">
        <v>68</v>
      </c>
      <c r="AH33" s="145"/>
      <c r="AI33" s="145"/>
    </row>
    <row r="34" spans="2:35" ht="12" customHeight="1">
      <c r="B34" s="177" t="s">
        <v>142</v>
      </c>
      <c r="C34" s="178"/>
      <c r="D34" s="148">
        <f t="shared" ref="D34:E48" si="4">SUM(F34,H34,J34,L34,N34,P34,R34,T34,V34,X34,Z34,AB34,AD34,AF34)</f>
        <v>3</v>
      </c>
      <c r="E34" s="148">
        <f t="shared" si="4"/>
        <v>2874</v>
      </c>
      <c r="F34" s="148" t="s">
        <v>68</v>
      </c>
      <c r="G34" s="148" t="s">
        <v>68</v>
      </c>
      <c r="H34" s="148" t="s">
        <v>68</v>
      </c>
      <c r="I34" s="148" t="s">
        <v>68</v>
      </c>
      <c r="J34" s="148" t="s">
        <v>68</v>
      </c>
      <c r="K34" s="148" t="s">
        <v>68</v>
      </c>
      <c r="L34" s="148" t="s">
        <v>68</v>
      </c>
      <c r="M34" s="148" t="s">
        <v>68</v>
      </c>
      <c r="N34" s="148">
        <v>3</v>
      </c>
      <c r="O34" s="148">
        <v>2874</v>
      </c>
      <c r="P34" s="148" t="s">
        <v>68</v>
      </c>
      <c r="Q34" s="148" t="s">
        <v>68</v>
      </c>
      <c r="R34" s="148" t="s">
        <v>68</v>
      </c>
      <c r="S34" s="148" t="s">
        <v>68</v>
      </c>
      <c r="T34" s="148" t="s">
        <v>68</v>
      </c>
      <c r="U34" s="148" t="s">
        <v>68</v>
      </c>
      <c r="V34" s="148" t="s">
        <v>68</v>
      </c>
      <c r="W34" s="148" t="s">
        <v>68</v>
      </c>
      <c r="X34" s="148" t="s">
        <v>68</v>
      </c>
      <c r="Y34" s="148" t="s">
        <v>68</v>
      </c>
      <c r="Z34" s="148" t="s">
        <v>68</v>
      </c>
      <c r="AA34" s="148" t="s">
        <v>68</v>
      </c>
      <c r="AB34" s="148" t="s">
        <v>68</v>
      </c>
      <c r="AC34" s="148" t="s">
        <v>68</v>
      </c>
      <c r="AD34" s="148" t="s">
        <v>68</v>
      </c>
      <c r="AE34" s="148" t="s">
        <v>68</v>
      </c>
      <c r="AF34" s="148" t="s">
        <v>68</v>
      </c>
      <c r="AG34" s="148" t="s">
        <v>68</v>
      </c>
      <c r="AH34" s="145"/>
      <c r="AI34" s="145"/>
    </row>
    <row r="35" spans="2:35" ht="12" customHeight="1">
      <c r="B35" s="179"/>
      <c r="C35" s="180"/>
      <c r="D35" s="153">
        <f t="shared" si="4"/>
        <v>0</v>
      </c>
      <c r="E35" s="153">
        <f t="shared" si="4"/>
        <v>0</v>
      </c>
      <c r="F35" s="153" t="s">
        <v>68</v>
      </c>
      <c r="G35" s="153" t="s">
        <v>68</v>
      </c>
      <c r="H35" s="153" t="s">
        <v>68</v>
      </c>
      <c r="I35" s="153" t="s">
        <v>68</v>
      </c>
      <c r="J35" s="173" t="s">
        <v>68</v>
      </c>
      <c r="K35" s="173" t="s">
        <v>68</v>
      </c>
      <c r="L35" s="173" t="s">
        <v>68</v>
      </c>
      <c r="M35" s="173" t="s">
        <v>68</v>
      </c>
      <c r="N35" s="173">
        <v>0</v>
      </c>
      <c r="O35" s="173">
        <v>0</v>
      </c>
      <c r="P35" s="173" t="s">
        <v>68</v>
      </c>
      <c r="Q35" s="173" t="s">
        <v>68</v>
      </c>
      <c r="R35" s="173" t="s">
        <v>68</v>
      </c>
      <c r="S35" s="173" t="s">
        <v>68</v>
      </c>
      <c r="T35" s="173" t="s">
        <v>68</v>
      </c>
      <c r="U35" s="173" t="s">
        <v>68</v>
      </c>
      <c r="V35" s="173" t="s">
        <v>68</v>
      </c>
      <c r="W35" s="173" t="s">
        <v>68</v>
      </c>
      <c r="X35" s="173" t="s">
        <v>68</v>
      </c>
      <c r="Y35" s="173" t="s">
        <v>68</v>
      </c>
      <c r="Z35" s="173" t="s">
        <v>68</v>
      </c>
      <c r="AA35" s="173" t="s">
        <v>68</v>
      </c>
      <c r="AB35" s="173" t="s">
        <v>68</v>
      </c>
      <c r="AC35" s="173" t="s">
        <v>68</v>
      </c>
      <c r="AD35" s="173" t="s">
        <v>68</v>
      </c>
      <c r="AE35" s="173" t="s">
        <v>68</v>
      </c>
      <c r="AF35" s="173" t="s">
        <v>68</v>
      </c>
      <c r="AG35" s="173" t="s">
        <v>68</v>
      </c>
      <c r="AH35" s="145"/>
      <c r="AI35" s="145"/>
    </row>
    <row r="36" spans="2:35" ht="12" customHeight="1">
      <c r="B36" s="181"/>
      <c r="C36" s="182"/>
      <c r="D36" s="156">
        <f t="shared" si="4"/>
        <v>0</v>
      </c>
      <c r="E36" s="156">
        <f t="shared" si="4"/>
        <v>0</v>
      </c>
      <c r="F36" s="156" t="s">
        <v>68</v>
      </c>
      <c r="G36" s="156" t="s">
        <v>68</v>
      </c>
      <c r="H36" s="156" t="s">
        <v>68</v>
      </c>
      <c r="I36" s="156" t="s">
        <v>68</v>
      </c>
      <c r="J36" s="183" t="s">
        <v>68</v>
      </c>
      <c r="K36" s="183" t="s">
        <v>68</v>
      </c>
      <c r="L36" s="183" t="s">
        <v>68</v>
      </c>
      <c r="M36" s="183" t="s">
        <v>68</v>
      </c>
      <c r="N36" s="183">
        <v>0</v>
      </c>
      <c r="O36" s="183">
        <v>0</v>
      </c>
      <c r="P36" s="183" t="s">
        <v>68</v>
      </c>
      <c r="Q36" s="183" t="s">
        <v>68</v>
      </c>
      <c r="R36" s="183" t="s">
        <v>68</v>
      </c>
      <c r="S36" s="183" t="s">
        <v>68</v>
      </c>
      <c r="T36" s="183" t="s">
        <v>68</v>
      </c>
      <c r="U36" s="183" t="s">
        <v>68</v>
      </c>
      <c r="V36" s="183" t="s">
        <v>68</v>
      </c>
      <c r="W36" s="183" t="s">
        <v>68</v>
      </c>
      <c r="X36" s="183" t="s">
        <v>68</v>
      </c>
      <c r="Y36" s="183" t="s">
        <v>68</v>
      </c>
      <c r="Z36" s="183" t="s">
        <v>68</v>
      </c>
      <c r="AA36" s="183" t="s">
        <v>68</v>
      </c>
      <c r="AB36" s="183" t="s">
        <v>68</v>
      </c>
      <c r="AC36" s="183" t="s">
        <v>68</v>
      </c>
      <c r="AD36" s="183" t="s">
        <v>68</v>
      </c>
      <c r="AE36" s="183" t="s">
        <v>68</v>
      </c>
      <c r="AF36" s="183" t="s">
        <v>68</v>
      </c>
      <c r="AG36" s="183" t="s">
        <v>68</v>
      </c>
      <c r="AH36" s="145"/>
      <c r="AI36" s="145"/>
    </row>
    <row r="37" spans="2:35" ht="12" customHeight="1">
      <c r="B37" s="185" t="s">
        <v>143</v>
      </c>
      <c r="C37" s="178"/>
      <c r="D37" s="148">
        <f t="shared" si="4"/>
        <v>4</v>
      </c>
      <c r="E37" s="148">
        <f t="shared" si="4"/>
        <v>3432</v>
      </c>
      <c r="F37" s="148" t="s">
        <v>68</v>
      </c>
      <c r="G37" s="148" t="s">
        <v>68</v>
      </c>
      <c r="H37" s="148" t="s">
        <v>68</v>
      </c>
      <c r="I37" s="148" t="s">
        <v>68</v>
      </c>
      <c r="J37" s="148" t="s">
        <v>68</v>
      </c>
      <c r="K37" s="148" t="s">
        <v>68</v>
      </c>
      <c r="L37" s="148" t="s">
        <v>68</v>
      </c>
      <c r="M37" s="148" t="s">
        <v>68</v>
      </c>
      <c r="N37" s="148">
        <v>4</v>
      </c>
      <c r="O37" s="148">
        <v>3432</v>
      </c>
      <c r="P37" s="148" t="s">
        <v>68</v>
      </c>
      <c r="Q37" s="148" t="s">
        <v>68</v>
      </c>
      <c r="R37" s="148" t="s">
        <v>68</v>
      </c>
      <c r="S37" s="148" t="s">
        <v>68</v>
      </c>
      <c r="T37" s="148" t="s">
        <v>68</v>
      </c>
      <c r="U37" s="148" t="s">
        <v>68</v>
      </c>
      <c r="V37" s="148" t="s">
        <v>68</v>
      </c>
      <c r="W37" s="148" t="s">
        <v>68</v>
      </c>
      <c r="X37" s="148" t="s">
        <v>68</v>
      </c>
      <c r="Y37" s="148" t="s">
        <v>68</v>
      </c>
      <c r="Z37" s="148" t="s">
        <v>68</v>
      </c>
      <c r="AA37" s="148" t="s">
        <v>68</v>
      </c>
      <c r="AB37" s="148" t="s">
        <v>68</v>
      </c>
      <c r="AC37" s="148" t="s">
        <v>68</v>
      </c>
      <c r="AD37" s="148" t="s">
        <v>68</v>
      </c>
      <c r="AE37" s="148" t="s">
        <v>68</v>
      </c>
      <c r="AF37" s="148" t="s">
        <v>68</v>
      </c>
      <c r="AG37" s="148" t="s">
        <v>68</v>
      </c>
      <c r="AH37" s="145"/>
      <c r="AI37" s="145"/>
    </row>
    <row r="38" spans="2:35" ht="12" customHeight="1">
      <c r="B38" s="179"/>
      <c r="C38" s="180"/>
      <c r="D38" s="153">
        <f t="shared" si="4"/>
        <v>0</v>
      </c>
      <c r="E38" s="153">
        <f t="shared" si="4"/>
        <v>0</v>
      </c>
      <c r="F38" s="153" t="s">
        <v>68</v>
      </c>
      <c r="G38" s="153" t="s">
        <v>68</v>
      </c>
      <c r="H38" s="153" t="s">
        <v>68</v>
      </c>
      <c r="I38" s="153" t="s">
        <v>68</v>
      </c>
      <c r="J38" s="173" t="s">
        <v>68</v>
      </c>
      <c r="K38" s="173" t="s">
        <v>68</v>
      </c>
      <c r="L38" s="173" t="s">
        <v>68</v>
      </c>
      <c r="M38" s="173" t="s">
        <v>68</v>
      </c>
      <c r="N38" s="173">
        <v>0</v>
      </c>
      <c r="O38" s="173">
        <v>0</v>
      </c>
      <c r="P38" s="173" t="s">
        <v>68</v>
      </c>
      <c r="Q38" s="173" t="s">
        <v>68</v>
      </c>
      <c r="R38" s="173" t="s">
        <v>68</v>
      </c>
      <c r="S38" s="173" t="s">
        <v>68</v>
      </c>
      <c r="T38" s="173" t="s">
        <v>68</v>
      </c>
      <c r="U38" s="173" t="s">
        <v>68</v>
      </c>
      <c r="V38" s="173" t="s">
        <v>68</v>
      </c>
      <c r="W38" s="173" t="s">
        <v>68</v>
      </c>
      <c r="X38" s="173" t="s">
        <v>68</v>
      </c>
      <c r="Y38" s="173" t="s">
        <v>68</v>
      </c>
      <c r="Z38" s="173" t="s">
        <v>68</v>
      </c>
      <c r="AA38" s="173" t="s">
        <v>68</v>
      </c>
      <c r="AB38" s="173" t="s">
        <v>68</v>
      </c>
      <c r="AC38" s="173" t="s">
        <v>68</v>
      </c>
      <c r="AD38" s="173" t="s">
        <v>68</v>
      </c>
      <c r="AE38" s="173" t="s">
        <v>68</v>
      </c>
      <c r="AF38" s="173" t="s">
        <v>68</v>
      </c>
      <c r="AG38" s="173" t="s">
        <v>68</v>
      </c>
      <c r="AH38" s="145"/>
      <c r="AI38" s="145"/>
    </row>
    <row r="39" spans="2:35" ht="12" customHeight="1">
      <c r="B39" s="181"/>
      <c r="C39" s="182"/>
      <c r="D39" s="156">
        <f t="shared" si="4"/>
        <v>0</v>
      </c>
      <c r="E39" s="156">
        <f t="shared" si="4"/>
        <v>0</v>
      </c>
      <c r="F39" s="156" t="s">
        <v>68</v>
      </c>
      <c r="G39" s="156" t="s">
        <v>68</v>
      </c>
      <c r="H39" s="156" t="s">
        <v>68</v>
      </c>
      <c r="I39" s="156" t="s">
        <v>68</v>
      </c>
      <c r="J39" s="183" t="s">
        <v>68</v>
      </c>
      <c r="K39" s="183" t="s">
        <v>68</v>
      </c>
      <c r="L39" s="183" t="s">
        <v>68</v>
      </c>
      <c r="M39" s="183" t="s">
        <v>68</v>
      </c>
      <c r="N39" s="183">
        <v>0</v>
      </c>
      <c r="O39" s="183">
        <v>0</v>
      </c>
      <c r="P39" s="183" t="s">
        <v>68</v>
      </c>
      <c r="Q39" s="183" t="s">
        <v>68</v>
      </c>
      <c r="R39" s="183" t="s">
        <v>68</v>
      </c>
      <c r="S39" s="183" t="s">
        <v>68</v>
      </c>
      <c r="T39" s="183" t="s">
        <v>68</v>
      </c>
      <c r="U39" s="183" t="s">
        <v>68</v>
      </c>
      <c r="V39" s="183" t="s">
        <v>68</v>
      </c>
      <c r="W39" s="183" t="s">
        <v>68</v>
      </c>
      <c r="X39" s="183" t="s">
        <v>68</v>
      </c>
      <c r="Y39" s="183" t="s">
        <v>68</v>
      </c>
      <c r="Z39" s="183" t="s">
        <v>68</v>
      </c>
      <c r="AA39" s="183" t="s">
        <v>68</v>
      </c>
      <c r="AB39" s="183" t="s">
        <v>68</v>
      </c>
      <c r="AC39" s="183" t="s">
        <v>68</v>
      </c>
      <c r="AD39" s="183" t="s">
        <v>68</v>
      </c>
      <c r="AE39" s="183" t="s">
        <v>68</v>
      </c>
      <c r="AF39" s="183" t="s">
        <v>68</v>
      </c>
      <c r="AG39" s="183" t="s">
        <v>68</v>
      </c>
      <c r="AH39" s="145"/>
      <c r="AI39" s="145"/>
    </row>
    <row r="40" spans="2:35" ht="12" customHeight="1">
      <c r="B40" s="177" t="s">
        <v>144</v>
      </c>
      <c r="C40" s="178"/>
      <c r="D40" s="148">
        <f t="shared" si="4"/>
        <v>16</v>
      </c>
      <c r="E40" s="148">
        <f t="shared" si="4"/>
        <v>10982</v>
      </c>
      <c r="F40" s="148" t="s">
        <v>68</v>
      </c>
      <c r="G40" s="148" t="s">
        <v>68</v>
      </c>
      <c r="H40" s="148" t="s">
        <v>68</v>
      </c>
      <c r="I40" s="148" t="s">
        <v>68</v>
      </c>
      <c r="J40" s="148">
        <v>4</v>
      </c>
      <c r="K40" s="148">
        <v>1199</v>
      </c>
      <c r="L40" s="148" t="s">
        <v>68</v>
      </c>
      <c r="M40" s="148" t="s">
        <v>68</v>
      </c>
      <c r="N40" s="148">
        <v>11</v>
      </c>
      <c r="O40" s="148">
        <v>9363</v>
      </c>
      <c r="P40" s="148" t="s">
        <v>68</v>
      </c>
      <c r="Q40" s="148" t="s">
        <v>68</v>
      </c>
      <c r="R40" s="148" t="s">
        <v>68</v>
      </c>
      <c r="S40" s="148" t="s">
        <v>68</v>
      </c>
      <c r="T40" s="148" t="s">
        <v>68</v>
      </c>
      <c r="U40" s="148" t="s">
        <v>68</v>
      </c>
      <c r="V40" s="148" t="s">
        <v>68</v>
      </c>
      <c r="W40" s="148" t="s">
        <v>68</v>
      </c>
      <c r="X40" s="148">
        <v>1</v>
      </c>
      <c r="Y40" s="148">
        <v>420</v>
      </c>
      <c r="Z40" s="148" t="s">
        <v>68</v>
      </c>
      <c r="AA40" s="148" t="s">
        <v>68</v>
      </c>
      <c r="AB40" s="148" t="s">
        <v>68</v>
      </c>
      <c r="AC40" s="148" t="s">
        <v>68</v>
      </c>
      <c r="AD40" s="148" t="s">
        <v>68</v>
      </c>
      <c r="AE40" s="170" t="s">
        <v>68</v>
      </c>
      <c r="AF40" s="148" t="s">
        <v>68</v>
      </c>
      <c r="AG40" s="148" t="s">
        <v>68</v>
      </c>
      <c r="AH40" s="145"/>
      <c r="AI40" s="145"/>
    </row>
    <row r="41" spans="2:35" ht="12" customHeight="1">
      <c r="B41" s="179"/>
      <c r="C41" s="180"/>
      <c r="D41" s="153">
        <f t="shared" si="4"/>
        <v>1</v>
      </c>
      <c r="E41" s="153">
        <f t="shared" si="4"/>
        <v>918</v>
      </c>
      <c r="F41" s="153" t="s">
        <v>68</v>
      </c>
      <c r="G41" s="153" t="s">
        <v>68</v>
      </c>
      <c r="H41" s="153" t="s">
        <v>68</v>
      </c>
      <c r="I41" s="153" t="s">
        <v>68</v>
      </c>
      <c r="J41" s="153">
        <v>0</v>
      </c>
      <c r="K41" s="153" t="s">
        <v>68</v>
      </c>
      <c r="L41" s="153" t="s">
        <v>68</v>
      </c>
      <c r="M41" s="153" t="s">
        <v>68</v>
      </c>
      <c r="N41" s="153">
        <v>1</v>
      </c>
      <c r="O41" s="153">
        <v>918</v>
      </c>
      <c r="P41" s="153" t="s">
        <v>68</v>
      </c>
      <c r="Q41" s="153" t="s">
        <v>68</v>
      </c>
      <c r="R41" s="153" t="s">
        <v>68</v>
      </c>
      <c r="S41" s="153" t="s">
        <v>68</v>
      </c>
      <c r="T41" s="153" t="s">
        <v>68</v>
      </c>
      <c r="U41" s="153" t="s">
        <v>68</v>
      </c>
      <c r="V41" s="153" t="s">
        <v>68</v>
      </c>
      <c r="W41" s="153" t="s">
        <v>68</v>
      </c>
      <c r="X41" s="153">
        <v>0</v>
      </c>
      <c r="Y41" s="153">
        <v>0</v>
      </c>
      <c r="Z41" s="153" t="s">
        <v>68</v>
      </c>
      <c r="AA41" s="153" t="s">
        <v>68</v>
      </c>
      <c r="AB41" s="153" t="s">
        <v>68</v>
      </c>
      <c r="AC41" s="153" t="s">
        <v>68</v>
      </c>
      <c r="AD41" s="153" t="s">
        <v>68</v>
      </c>
      <c r="AE41" s="173" t="s">
        <v>68</v>
      </c>
      <c r="AF41" s="153" t="s">
        <v>68</v>
      </c>
      <c r="AG41" s="153" t="s">
        <v>68</v>
      </c>
      <c r="AH41" s="145"/>
      <c r="AI41" s="145"/>
    </row>
    <row r="42" spans="2:35" ht="12" customHeight="1">
      <c r="B42" s="181"/>
      <c r="C42" s="182"/>
      <c r="D42" s="156">
        <f t="shared" si="4"/>
        <v>0</v>
      </c>
      <c r="E42" s="156">
        <f t="shared" si="4"/>
        <v>0</v>
      </c>
      <c r="F42" s="156" t="s">
        <v>68</v>
      </c>
      <c r="G42" s="156" t="s">
        <v>68</v>
      </c>
      <c r="H42" s="156" t="s">
        <v>68</v>
      </c>
      <c r="I42" s="156" t="s">
        <v>68</v>
      </c>
      <c r="J42" s="183">
        <v>0</v>
      </c>
      <c r="K42" s="183" t="s">
        <v>68</v>
      </c>
      <c r="L42" s="183" t="s">
        <v>68</v>
      </c>
      <c r="M42" s="183" t="s">
        <v>68</v>
      </c>
      <c r="N42" s="183">
        <v>0</v>
      </c>
      <c r="O42" s="183">
        <v>0</v>
      </c>
      <c r="P42" s="183" t="s">
        <v>68</v>
      </c>
      <c r="Q42" s="183" t="s">
        <v>68</v>
      </c>
      <c r="R42" s="183" t="s">
        <v>68</v>
      </c>
      <c r="S42" s="183" t="s">
        <v>68</v>
      </c>
      <c r="T42" s="183" t="s">
        <v>68</v>
      </c>
      <c r="U42" s="183" t="s">
        <v>68</v>
      </c>
      <c r="V42" s="183" t="s">
        <v>68</v>
      </c>
      <c r="W42" s="183" t="s">
        <v>68</v>
      </c>
      <c r="X42" s="183">
        <v>0</v>
      </c>
      <c r="Y42" s="183">
        <v>0</v>
      </c>
      <c r="Z42" s="183" t="s">
        <v>68</v>
      </c>
      <c r="AA42" s="183" t="s">
        <v>68</v>
      </c>
      <c r="AB42" s="183" t="s">
        <v>68</v>
      </c>
      <c r="AC42" s="183" t="s">
        <v>68</v>
      </c>
      <c r="AD42" s="183" t="s">
        <v>68</v>
      </c>
      <c r="AE42" s="183" t="s">
        <v>68</v>
      </c>
      <c r="AF42" s="183" t="s">
        <v>68</v>
      </c>
      <c r="AG42" s="183" t="s">
        <v>68</v>
      </c>
      <c r="AH42" s="145"/>
      <c r="AI42" s="145"/>
    </row>
    <row r="43" spans="2:35" ht="12" customHeight="1">
      <c r="B43" s="177" t="s">
        <v>145</v>
      </c>
      <c r="C43" s="178"/>
      <c r="D43" s="148">
        <f t="shared" si="4"/>
        <v>22</v>
      </c>
      <c r="E43" s="148">
        <f t="shared" si="4"/>
        <v>16239</v>
      </c>
      <c r="F43" s="148" t="s">
        <v>68</v>
      </c>
      <c r="G43" s="148" t="s">
        <v>68</v>
      </c>
      <c r="H43" s="148" t="s">
        <v>68</v>
      </c>
      <c r="I43" s="148" t="s">
        <v>68</v>
      </c>
      <c r="J43" s="148">
        <v>8</v>
      </c>
      <c r="K43" s="148">
        <v>3067</v>
      </c>
      <c r="L43" s="148">
        <v>6</v>
      </c>
      <c r="M43" s="148">
        <v>5562</v>
      </c>
      <c r="N43" s="148">
        <v>7</v>
      </c>
      <c r="O43" s="148">
        <v>7200</v>
      </c>
      <c r="P43" s="148" t="s">
        <v>68</v>
      </c>
      <c r="Q43" s="148" t="s">
        <v>68</v>
      </c>
      <c r="R43" s="148" t="s">
        <v>68</v>
      </c>
      <c r="S43" s="148" t="s">
        <v>68</v>
      </c>
      <c r="T43" s="148" t="s">
        <v>68</v>
      </c>
      <c r="U43" s="148" t="s">
        <v>68</v>
      </c>
      <c r="V43" s="148" t="s">
        <v>68</v>
      </c>
      <c r="W43" s="148" t="s">
        <v>68</v>
      </c>
      <c r="X43" s="148" t="s">
        <v>68</v>
      </c>
      <c r="Y43" s="148" t="s">
        <v>68</v>
      </c>
      <c r="Z43" s="148" t="s">
        <v>68</v>
      </c>
      <c r="AA43" s="148" t="s">
        <v>68</v>
      </c>
      <c r="AB43" s="148" t="s">
        <v>68</v>
      </c>
      <c r="AC43" s="148" t="s">
        <v>68</v>
      </c>
      <c r="AD43" s="148">
        <v>1</v>
      </c>
      <c r="AE43" s="148">
        <v>410</v>
      </c>
      <c r="AF43" s="148" t="s">
        <v>68</v>
      </c>
      <c r="AG43" s="148" t="s">
        <v>68</v>
      </c>
      <c r="AH43" s="145"/>
      <c r="AI43" s="145"/>
    </row>
    <row r="44" spans="2:35" ht="12" customHeight="1">
      <c r="B44" s="179"/>
      <c r="C44" s="180"/>
      <c r="D44" s="153">
        <f t="shared" si="4"/>
        <v>0</v>
      </c>
      <c r="E44" s="153">
        <f t="shared" si="4"/>
        <v>0</v>
      </c>
      <c r="F44" s="153" t="s">
        <v>68</v>
      </c>
      <c r="G44" s="153" t="s">
        <v>68</v>
      </c>
      <c r="H44" s="153" t="s">
        <v>68</v>
      </c>
      <c r="I44" s="153" t="s">
        <v>68</v>
      </c>
      <c r="J44" s="153">
        <v>0</v>
      </c>
      <c r="K44" s="153">
        <v>0</v>
      </c>
      <c r="L44" s="153">
        <v>0</v>
      </c>
      <c r="M44" s="153">
        <v>0</v>
      </c>
      <c r="N44" s="153">
        <v>0</v>
      </c>
      <c r="O44" s="153">
        <v>0</v>
      </c>
      <c r="P44" s="153" t="s">
        <v>68</v>
      </c>
      <c r="Q44" s="153" t="s">
        <v>68</v>
      </c>
      <c r="R44" s="153" t="s">
        <v>68</v>
      </c>
      <c r="S44" s="153" t="s">
        <v>68</v>
      </c>
      <c r="T44" s="153" t="s">
        <v>68</v>
      </c>
      <c r="U44" s="153" t="s">
        <v>68</v>
      </c>
      <c r="V44" s="153" t="s">
        <v>68</v>
      </c>
      <c r="W44" s="153" t="s">
        <v>68</v>
      </c>
      <c r="X44" s="153" t="s">
        <v>68</v>
      </c>
      <c r="Y44" s="153" t="s">
        <v>68</v>
      </c>
      <c r="Z44" s="153" t="s">
        <v>68</v>
      </c>
      <c r="AA44" s="153" t="s">
        <v>68</v>
      </c>
      <c r="AB44" s="153" t="s">
        <v>68</v>
      </c>
      <c r="AC44" s="153" t="s">
        <v>68</v>
      </c>
      <c r="AD44" s="153">
        <v>0</v>
      </c>
      <c r="AE44" s="153">
        <v>0</v>
      </c>
      <c r="AF44" s="153" t="s">
        <v>68</v>
      </c>
      <c r="AG44" s="153" t="s">
        <v>68</v>
      </c>
      <c r="AH44" s="145"/>
      <c r="AI44" s="145"/>
    </row>
    <row r="45" spans="2:35" ht="12" customHeight="1">
      <c r="B45" s="181"/>
      <c r="C45" s="182"/>
      <c r="D45" s="156">
        <f t="shared" si="4"/>
        <v>1</v>
      </c>
      <c r="E45" s="156">
        <f t="shared" si="4"/>
        <v>450</v>
      </c>
      <c r="F45" s="156" t="s">
        <v>68</v>
      </c>
      <c r="G45" s="156" t="s">
        <v>68</v>
      </c>
      <c r="H45" s="156" t="s">
        <v>68</v>
      </c>
      <c r="I45" s="156" t="s">
        <v>68</v>
      </c>
      <c r="J45" s="166">
        <v>0</v>
      </c>
      <c r="K45" s="166">
        <v>0</v>
      </c>
      <c r="L45" s="166">
        <v>0</v>
      </c>
      <c r="M45" s="166">
        <v>0</v>
      </c>
      <c r="N45" s="156">
        <v>1</v>
      </c>
      <c r="O45" s="156">
        <v>450</v>
      </c>
      <c r="P45" s="156" t="s">
        <v>68</v>
      </c>
      <c r="Q45" s="156" t="s">
        <v>68</v>
      </c>
      <c r="R45" s="156" t="s">
        <v>68</v>
      </c>
      <c r="S45" s="156" t="s">
        <v>68</v>
      </c>
      <c r="T45" s="156" t="s">
        <v>68</v>
      </c>
      <c r="U45" s="156" t="s">
        <v>68</v>
      </c>
      <c r="V45" s="156" t="s">
        <v>68</v>
      </c>
      <c r="W45" s="156" t="s">
        <v>68</v>
      </c>
      <c r="X45" s="156" t="s">
        <v>68</v>
      </c>
      <c r="Y45" s="156" t="s">
        <v>68</v>
      </c>
      <c r="Z45" s="156" t="s">
        <v>68</v>
      </c>
      <c r="AA45" s="156" t="s">
        <v>68</v>
      </c>
      <c r="AB45" s="156" t="s">
        <v>68</v>
      </c>
      <c r="AC45" s="156" t="s">
        <v>68</v>
      </c>
      <c r="AD45" s="156">
        <v>0</v>
      </c>
      <c r="AE45" s="156">
        <v>0</v>
      </c>
      <c r="AF45" s="156" t="s">
        <v>68</v>
      </c>
      <c r="AG45" s="156" t="s">
        <v>68</v>
      </c>
      <c r="AH45" s="145"/>
      <c r="AI45" s="145"/>
    </row>
    <row r="46" spans="2:35" ht="12" customHeight="1">
      <c r="B46" s="177" t="s">
        <v>146</v>
      </c>
      <c r="C46" s="178"/>
      <c r="D46" s="148">
        <f t="shared" si="4"/>
        <v>4</v>
      </c>
      <c r="E46" s="148">
        <f t="shared" si="4"/>
        <v>2324</v>
      </c>
      <c r="F46" s="148" t="s">
        <v>68</v>
      </c>
      <c r="G46" s="148" t="s">
        <v>68</v>
      </c>
      <c r="H46" s="148" t="s">
        <v>68</v>
      </c>
      <c r="I46" s="148" t="s">
        <v>68</v>
      </c>
      <c r="J46" s="148" t="s">
        <v>68</v>
      </c>
      <c r="K46" s="170" t="s">
        <v>68</v>
      </c>
      <c r="L46" s="170">
        <v>0</v>
      </c>
      <c r="M46" s="170">
        <v>0</v>
      </c>
      <c r="N46" s="148">
        <v>3</v>
      </c>
      <c r="O46" s="148">
        <v>2124</v>
      </c>
      <c r="P46" s="148" t="s">
        <v>68</v>
      </c>
      <c r="Q46" s="148" t="s">
        <v>68</v>
      </c>
      <c r="R46" s="148" t="s">
        <v>68</v>
      </c>
      <c r="S46" s="148" t="s">
        <v>68</v>
      </c>
      <c r="T46" s="148" t="s">
        <v>68</v>
      </c>
      <c r="U46" s="148" t="s">
        <v>68</v>
      </c>
      <c r="V46" s="148" t="s">
        <v>68</v>
      </c>
      <c r="W46" s="148" t="s">
        <v>68</v>
      </c>
      <c r="X46" s="148" t="s">
        <v>68</v>
      </c>
      <c r="Y46" s="148" t="s">
        <v>68</v>
      </c>
      <c r="Z46" s="148" t="s">
        <v>68</v>
      </c>
      <c r="AA46" s="148" t="s">
        <v>68</v>
      </c>
      <c r="AB46" s="148" t="s">
        <v>68</v>
      </c>
      <c r="AC46" s="148" t="s">
        <v>68</v>
      </c>
      <c r="AD46" s="148">
        <v>1</v>
      </c>
      <c r="AE46" s="148">
        <v>200</v>
      </c>
      <c r="AF46" s="148" t="s">
        <v>68</v>
      </c>
      <c r="AG46" s="148" t="s">
        <v>68</v>
      </c>
      <c r="AH46" s="145"/>
      <c r="AI46" s="145"/>
    </row>
    <row r="47" spans="2:35" ht="12" customHeight="1">
      <c r="B47" s="179"/>
      <c r="C47" s="180"/>
      <c r="D47" s="153">
        <f t="shared" si="4"/>
        <v>1</v>
      </c>
      <c r="E47" s="186">
        <f t="shared" si="4"/>
        <v>576</v>
      </c>
      <c r="F47" s="153" t="s">
        <v>68</v>
      </c>
      <c r="G47" s="186" t="s">
        <v>68</v>
      </c>
      <c r="H47" s="153" t="s">
        <v>68</v>
      </c>
      <c r="I47" s="153" t="s">
        <v>68</v>
      </c>
      <c r="J47" s="153" t="s">
        <v>68</v>
      </c>
      <c r="K47" s="173" t="s">
        <v>68</v>
      </c>
      <c r="L47" s="173">
        <v>1</v>
      </c>
      <c r="M47" s="173">
        <v>576</v>
      </c>
      <c r="N47" s="153">
        <v>0</v>
      </c>
      <c r="O47" s="153">
        <v>0</v>
      </c>
      <c r="P47" s="153" t="s">
        <v>68</v>
      </c>
      <c r="Q47" s="153" t="s">
        <v>68</v>
      </c>
      <c r="R47" s="153" t="s">
        <v>68</v>
      </c>
      <c r="S47" s="153" t="s">
        <v>68</v>
      </c>
      <c r="T47" s="153" t="s">
        <v>68</v>
      </c>
      <c r="U47" s="153" t="s">
        <v>68</v>
      </c>
      <c r="V47" s="153" t="s">
        <v>68</v>
      </c>
      <c r="W47" s="153" t="s">
        <v>68</v>
      </c>
      <c r="X47" s="153" t="s">
        <v>68</v>
      </c>
      <c r="Y47" s="153" t="s">
        <v>68</v>
      </c>
      <c r="Z47" s="153" t="s">
        <v>68</v>
      </c>
      <c r="AA47" s="153" t="s">
        <v>68</v>
      </c>
      <c r="AB47" s="153" t="s">
        <v>68</v>
      </c>
      <c r="AC47" s="153" t="s">
        <v>68</v>
      </c>
      <c r="AD47" s="153">
        <v>0</v>
      </c>
      <c r="AE47" s="153">
        <v>0</v>
      </c>
      <c r="AF47" s="153" t="s">
        <v>68</v>
      </c>
      <c r="AG47" s="153" t="s">
        <v>68</v>
      </c>
      <c r="AH47" s="145"/>
      <c r="AI47" s="145"/>
    </row>
    <row r="48" spans="2:35" ht="12" customHeight="1">
      <c r="B48" s="181"/>
      <c r="C48" s="182"/>
      <c r="D48" s="156">
        <f t="shared" si="4"/>
        <v>0</v>
      </c>
      <c r="E48" s="156">
        <f t="shared" si="4"/>
        <v>0</v>
      </c>
      <c r="F48" s="156" t="s">
        <v>68</v>
      </c>
      <c r="G48" s="156" t="s">
        <v>68</v>
      </c>
      <c r="H48" s="156" t="s">
        <v>68</v>
      </c>
      <c r="I48" s="156" t="s">
        <v>68</v>
      </c>
      <c r="J48" s="183" t="s">
        <v>68</v>
      </c>
      <c r="K48" s="183" t="s">
        <v>68</v>
      </c>
      <c r="L48" s="183">
        <v>0</v>
      </c>
      <c r="M48" s="183">
        <v>0</v>
      </c>
      <c r="N48" s="183">
        <v>0</v>
      </c>
      <c r="O48" s="183">
        <v>0</v>
      </c>
      <c r="P48" s="183" t="s">
        <v>68</v>
      </c>
      <c r="Q48" s="183" t="s">
        <v>68</v>
      </c>
      <c r="R48" s="183" t="s">
        <v>68</v>
      </c>
      <c r="S48" s="183" t="s">
        <v>68</v>
      </c>
      <c r="T48" s="183" t="s">
        <v>68</v>
      </c>
      <c r="U48" s="183" t="s">
        <v>68</v>
      </c>
      <c r="V48" s="183" t="s">
        <v>68</v>
      </c>
      <c r="W48" s="183" t="s">
        <v>68</v>
      </c>
      <c r="X48" s="183" t="s">
        <v>68</v>
      </c>
      <c r="Y48" s="183" t="s">
        <v>68</v>
      </c>
      <c r="Z48" s="183" t="s">
        <v>68</v>
      </c>
      <c r="AA48" s="183" t="s">
        <v>68</v>
      </c>
      <c r="AB48" s="183" t="s">
        <v>68</v>
      </c>
      <c r="AC48" s="183" t="s">
        <v>68</v>
      </c>
      <c r="AD48" s="183">
        <v>0</v>
      </c>
      <c r="AE48" s="183">
        <v>0</v>
      </c>
      <c r="AF48" s="183" t="s">
        <v>68</v>
      </c>
      <c r="AG48" s="183" t="s">
        <v>68</v>
      </c>
      <c r="AH48" s="145"/>
      <c r="AI48" s="145"/>
    </row>
    <row r="49" spans="2:35" ht="12" customHeight="1">
      <c r="B49" s="5"/>
      <c r="AI49" s="145"/>
    </row>
    <row r="50" spans="2:35" ht="12" customHeight="1">
      <c r="B50" s="5" t="s">
        <v>147</v>
      </c>
    </row>
    <row r="51" spans="2:35" ht="12" customHeight="1">
      <c r="B51" s="5" t="s">
        <v>148</v>
      </c>
      <c r="K51" s="106"/>
    </row>
    <row r="52" spans="2:35" ht="12" customHeight="1">
      <c r="B52" s="5" t="s">
        <v>149</v>
      </c>
      <c r="C52" s="187"/>
      <c r="D52" s="187"/>
      <c r="E52" s="187"/>
      <c r="F52" s="187"/>
      <c r="G52" s="187"/>
    </row>
    <row r="53" spans="2:35" ht="12" customHeight="1">
      <c r="B53" s="5" t="s">
        <v>150</v>
      </c>
      <c r="C53" s="187"/>
      <c r="D53" s="187"/>
      <c r="E53" s="187"/>
      <c r="F53" s="187"/>
      <c r="G53" s="187"/>
    </row>
    <row r="54" spans="2:35" ht="12" customHeight="1">
      <c r="B54" s="188"/>
      <c r="C54" s="188"/>
      <c r="D54" s="188"/>
      <c r="E54" s="188"/>
      <c r="F54" s="188"/>
      <c r="G54" s="188"/>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row>
    <row r="55" spans="2:35" ht="12" customHeight="1">
      <c r="D55" s="189"/>
      <c r="E55" s="189"/>
      <c r="F55" s="190"/>
      <c r="G55" s="190"/>
      <c r="H55" s="190"/>
      <c r="I55" s="190"/>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row>
    <row r="56" spans="2:35" ht="12" customHeight="1">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row>
    <row r="57" spans="2:35" ht="12" customHeight="1">
      <c r="B57" s="191"/>
      <c r="C57" s="192"/>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row>
    <row r="58" spans="2:35" ht="12" customHeight="1">
      <c r="B58" s="191"/>
      <c r="C58" s="192"/>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row>
    <row r="59" spans="2:35" ht="12" customHeight="1">
      <c r="B59" s="191"/>
      <c r="C59" s="192"/>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row>
    <row r="60" spans="2:35" ht="12" customHeight="1">
      <c r="B60" s="191"/>
      <c r="C60" s="192"/>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f t="shared" ref="AI60" si="5">SUM(AK15,AM15,AO15,AQ15,AS15,AU15,AW15,AY15,BA15,BC15,BE15,BG15,BI15,BK15)</f>
        <v>0</v>
      </c>
    </row>
    <row r="61" spans="2:35" ht="12" customHeight="1">
      <c r="B61" s="191"/>
      <c r="C61" s="192"/>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row>
    <row r="62" spans="2:35" ht="12" customHeight="1">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row>
    <row r="63" spans="2:35" ht="12" customHeight="1">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row>
    <row r="64" spans="2:35" ht="12" customHeight="1">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row>
    <row r="65" spans="4:33" ht="12" customHeight="1">
      <c r="D65" s="189"/>
      <c r="E65" s="189"/>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row>
    <row r="66" spans="4:33" ht="12" customHeight="1">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row>
    <row r="67" spans="4:33" ht="12" customHeight="1">
      <c r="D67" s="189"/>
      <c r="E67" s="194"/>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row>
    <row r="68" spans="4:33" ht="12" customHeight="1">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row>
    <row r="69" spans="4:33" ht="12" customHeight="1">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row>
    <row r="70" spans="4:33" ht="12" customHeight="1">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row>
    <row r="71" spans="4:33" ht="12" customHeight="1">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row>
    <row r="72" spans="4:33" ht="12" customHeight="1">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row>
    <row r="73" spans="4:33" ht="12" customHeight="1">
      <c r="D73" s="189"/>
      <c r="E73" s="194"/>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row>
    <row r="74" spans="4:33" ht="12" customHeight="1">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row>
    <row r="75" spans="4:33" ht="12" customHeight="1">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row>
    <row r="76" spans="4:33" ht="12" customHeight="1">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row>
    <row r="77" spans="4:33" ht="12" customHeight="1">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row>
    <row r="78" spans="4:33" ht="12" customHeight="1">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row>
    <row r="79" spans="4:33" ht="12" customHeight="1">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row>
    <row r="80" spans="4:33" ht="12" customHeight="1">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row>
    <row r="81" spans="4:34" ht="12" customHeight="1">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row>
    <row r="82" spans="4:34" ht="12" customHeight="1">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row>
    <row r="83" spans="4:34" ht="12" customHeight="1">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row>
    <row r="84" spans="4:34" ht="12" customHeight="1">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row>
    <row r="85" spans="4:34" ht="12" customHeight="1">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row>
    <row r="86" spans="4:34" ht="12" customHeight="1">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row>
    <row r="87" spans="4:34" ht="12" customHeight="1">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row>
    <row r="88" spans="4:34" ht="12" customHeight="1">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row>
    <row r="89" spans="4:34" ht="12" customHeight="1">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row>
    <row r="90" spans="4:34" ht="12" customHeight="1">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row>
    <row r="91" spans="4:34" ht="12" customHeight="1">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row>
    <row r="92" spans="4:34" ht="12" customHeight="1">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row>
    <row r="93" spans="4:34" ht="12" customHeight="1">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row>
    <row r="94" spans="4:34" ht="12" customHeight="1">
      <c r="D94" s="189"/>
      <c r="E94" s="194"/>
    </row>
    <row r="95" spans="4:34" ht="12" customHeight="1">
      <c r="D95" s="189"/>
      <c r="E95" s="194"/>
    </row>
    <row r="96" spans="4:34" ht="12" customHeight="1">
      <c r="D96" s="189"/>
      <c r="E96" s="194"/>
    </row>
    <row r="97" spans="4:5" ht="12" customHeight="1">
      <c r="D97" s="189"/>
      <c r="E97" s="194"/>
    </row>
    <row r="98" spans="4:5" ht="12" customHeight="1">
      <c r="D98" s="189"/>
      <c r="E98" s="194"/>
    </row>
    <row r="99" spans="4:5" ht="12" customHeight="1">
      <c r="D99" s="189"/>
      <c r="E99" s="194"/>
    </row>
    <row r="100" spans="4:5" ht="12" customHeight="1">
      <c r="E100" s="194"/>
    </row>
    <row r="101" spans="4:5" ht="12" customHeight="1">
      <c r="E101" s="194"/>
    </row>
    <row r="102" spans="4:5" ht="12" customHeight="1">
      <c r="E102" s="194"/>
    </row>
    <row r="103" spans="4:5" ht="12" customHeight="1">
      <c r="E103" s="194"/>
    </row>
    <row r="104" spans="4:5" ht="12" customHeight="1">
      <c r="E104" s="194"/>
    </row>
    <row r="105" spans="4:5" ht="12" customHeight="1">
      <c r="E105" s="194"/>
    </row>
  </sheetData>
  <mergeCells count="33">
    <mergeCell ref="B46:C48"/>
    <mergeCell ref="B54:G54"/>
    <mergeCell ref="C57:C61"/>
    <mergeCell ref="B28:C30"/>
    <mergeCell ref="B31:C33"/>
    <mergeCell ref="B34:C36"/>
    <mergeCell ref="B37:C39"/>
    <mergeCell ref="B40:C42"/>
    <mergeCell ref="B43:C45"/>
    <mergeCell ref="B10:C12"/>
    <mergeCell ref="B13:C15"/>
    <mergeCell ref="B16:C18"/>
    <mergeCell ref="B19:C21"/>
    <mergeCell ref="B22:C24"/>
    <mergeCell ref="B25:C27"/>
    <mergeCell ref="AD3:AE4"/>
    <mergeCell ref="AF3:AG4"/>
    <mergeCell ref="J4:K4"/>
    <mergeCell ref="L4:M4"/>
    <mergeCell ref="N4:O4"/>
    <mergeCell ref="B7:C9"/>
    <mergeCell ref="R3:S4"/>
    <mergeCell ref="T3:U4"/>
    <mergeCell ref="V3:W4"/>
    <mergeCell ref="X3:Y4"/>
    <mergeCell ref="Z3:AA4"/>
    <mergeCell ref="AB3:AC4"/>
    <mergeCell ref="B3:C5"/>
    <mergeCell ref="D3:E4"/>
    <mergeCell ref="F3:G4"/>
    <mergeCell ref="H3:I4"/>
    <mergeCell ref="J3:O3"/>
    <mergeCell ref="P3:Q4"/>
  </mergeCells>
  <phoneticPr fontId="1"/>
  <pageMargins left="0.78740157480314965" right="0.39370078740157483" top="0.98425196850393704" bottom="0.98425196850393704" header="0.51181102362204722" footer="0.51181102362204722"/>
  <pageSetup paperSize="9" scale="58" orientation="landscape" r:id="rId1"/>
  <headerFooter alignWithMargins="0">
    <oddHeader>&amp;L&amp;F</oddHeader>
  </headerFooter>
  <colBreaks count="1" manualBreakCount="1">
    <brk id="33"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B8114-7052-4232-95BE-B632467C7171}">
  <sheetPr>
    <pageSetUpPr fitToPage="1"/>
  </sheetPr>
  <dimension ref="B1:U53"/>
  <sheetViews>
    <sheetView zoomScale="115" zoomScaleNormal="115" zoomScaleSheetLayoutView="115" workbookViewId="0">
      <selection activeCell="J27" sqref="J27"/>
    </sheetView>
  </sheetViews>
  <sheetFormatPr defaultColWidth="9" defaultRowHeight="12" customHeight="1"/>
  <cols>
    <col min="1" max="1" width="2.6640625" style="1" customWidth="1"/>
    <col min="2" max="2" width="1.88671875" style="1" customWidth="1"/>
    <col min="3" max="3" width="3.88671875" style="1" customWidth="1"/>
    <col min="4" max="4" width="6.33203125" style="1" customWidth="1"/>
    <col min="5" max="5" width="10.33203125" style="1" customWidth="1"/>
    <col min="6" max="11" width="6.44140625" style="1" customWidth="1"/>
    <col min="12" max="12" width="8.21875" style="1" customWidth="1"/>
    <col min="13" max="20" width="6.44140625" style="1" customWidth="1"/>
    <col min="21" max="256" width="9" style="1"/>
    <col min="257" max="257" width="2.6640625" style="1" customWidth="1"/>
    <col min="258" max="258" width="1.88671875" style="1" customWidth="1"/>
    <col min="259" max="259" width="3.88671875" style="1" customWidth="1"/>
    <col min="260" max="260" width="6.33203125" style="1" customWidth="1"/>
    <col min="261" max="261" width="10.33203125" style="1" customWidth="1"/>
    <col min="262" max="267" width="6.44140625" style="1" customWidth="1"/>
    <col min="268" max="268" width="8.21875" style="1" customWidth="1"/>
    <col min="269" max="276" width="6.44140625" style="1" customWidth="1"/>
    <col min="277" max="512" width="9" style="1"/>
    <col min="513" max="513" width="2.6640625" style="1" customWidth="1"/>
    <col min="514" max="514" width="1.88671875" style="1" customWidth="1"/>
    <col min="515" max="515" width="3.88671875" style="1" customWidth="1"/>
    <col min="516" max="516" width="6.33203125" style="1" customWidth="1"/>
    <col min="517" max="517" width="10.33203125" style="1" customWidth="1"/>
    <col min="518" max="523" width="6.44140625" style="1" customWidth="1"/>
    <col min="524" max="524" width="8.21875" style="1" customWidth="1"/>
    <col min="525" max="532" width="6.44140625" style="1" customWidth="1"/>
    <col min="533" max="768" width="9" style="1"/>
    <col min="769" max="769" width="2.6640625" style="1" customWidth="1"/>
    <col min="770" max="770" width="1.88671875" style="1" customWidth="1"/>
    <col min="771" max="771" width="3.88671875" style="1" customWidth="1"/>
    <col min="772" max="772" width="6.33203125" style="1" customWidth="1"/>
    <col min="773" max="773" width="10.33203125" style="1" customWidth="1"/>
    <col min="774" max="779" width="6.44140625" style="1" customWidth="1"/>
    <col min="780" max="780" width="8.21875" style="1" customWidth="1"/>
    <col min="781" max="788" width="6.44140625" style="1" customWidth="1"/>
    <col min="789" max="1024" width="9" style="1"/>
    <col min="1025" max="1025" width="2.6640625" style="1" customWidth="1"/>
    <col min="1026" max="1026" width="1.88671875" style="1" customWidth="1"/>
    <col min="1027" max="1027" width="3.88671875" style="1" customWidth="1"/>
    <col min="1028" max="1028" width="6.33203125" style="1" customWidth="1"/>
    <col min="1029" max="1029" width="10.33203125" style="1" customWidth="1"/>
    <col min="1030" max="1035" width="6.44140625" style="1" customWidth="1"/>
    <col min="1036" max="1036" width="8.21875" style="1" customWidth="1"/>
    <col min="1037" max="1044" width="6.44140625" style="1" customWidth="1"/>
    <col min="1045" max="1280" width="9" style="1"/>
    <col min="1281" max="1281" width="2.6640625" style="1" customWidth="1"/>
    <col min="1282" max="1282" width="1.88671875" style="1" customWidth="1"/>
    <col min="1283" max="1283" width="3.88671875" style="1" customWidth="1"/>
    <col min="1284" max="1284" width="6.33203125" style="1" customWidth="1"/>
    <col min="1285" max="1285" width="10.33203125" style="1" customWidth="1"/>
    <col min="1286" max="1291" width="6.44140625" style="1" customWidth="1"/>
    <col min="1292" max="1292" width="8.21875" style="1" customWidth="1"/>
    <col min="1293" max="1300" width="6.44140625" style="1" customWidth="1"/>
    <col min="1301" max="1536" width="9" style="1"/>
    <col min="1537" max="1537" width="2.6640625" style="1" customWidth="1"/>
    <col min="1538" max="1538" width="1.88671875" style="1" customWidth="1"/>
    <col min="1539" max="1539" width="3.88671875" style="1" customWidth="1"/>
    <col min="1540" max="1540" width="6.33203125" style="1" customWidth="1"/>
    <col min="1541" max="1541" width="10.33203125" style="1" customWidth="1"/>
    <col min="1542" max="1547" width="6.44140625" style="1" customWidth="1"/>
    <col min="1548" max="1548" width="8.21875" style="1" customWidth="1"/>
    <col min="1549" max="1556" width="6.44140625" style="1" customWidth="1"/>
    <col min="1557" max="1792" width="9" style="1"/>
    <col min="1793" max="1793" width="2.6640625" style="1" customWidth="1"/>
    <col min="1794" max="1794" width="1.88671875" style="1" customWidth="1"/>
    <col min="1795" max="1795" width="3.88671875" style="1" customWidth="1"/>
    <col min="1796" max="1796" width="6.33203125" style="1" customWidth="1"/>
    <col min="1797" max="1797" width="10.33203125" style="1" customWidth="1"/>
    <col min="1798" max="1803" width="6.44140625" style="1" customWidth="1"/>
    <col min="1804" max="1804" width="8.21875" style="1" customWidth="1"/>
    <col min="1805" max="1812" width="6.44140625" style="1" customWidth="1"/>
    <col min="1813" max="2048" width="9" style="1"/>
    <col min="2049" max="2049" width="2.6640625" style="1" customWidth="1"/>
    <col min="2050" max="2050" width="1.88671875" style="1" customWidth="1"/>
    <col min="2051" max="2051" width="3.88671875" style="1" customWidth="1"/>
    <col min="2052" max="2052" width="6.33203125" style="1" customWidth="1"/>
    <col min="2053" max="2053" width="10.33203125" style="1" customWidth="1"/>
    <col min="2054" max="2059" width="6.44140625" style="1" customWidth="1"/>
    <col min="2060" max="2060" width="8.21875" style="1" customWidth="1"/>
    <col min="2061" max="2068" width="6.44140625" style="1" customWidth="1"/>
    <col min="2069" max="2304" width="9" style="1"/>
    <col min="2305" max="2305" width="2.6640625" style="1" customWidth="1"/>
    <col min="2306" max="2306" width="1.88671875" style="1" customWidth="1"/>
    <col min="2307" max="2307" width="3.88671875" style="1" customWidth="1"/>
    <col min="2308" max="2308" width="6.33203125" style="1" customWidth="1"/>
    <col min="2309" max="2309" width="10.33203125" style="1" customWidth="1"/>
    <col min="2310" max="2315" width="6.44140625" style="1" customWidth="1"/>
    <col min="2316" max="2316" width="8.21875" style="1" customWidth="1"/>
    <col min="2317" max="2324" width="6.44140625" style="1" customWidth="1"/>
    <col min="2325" max="2560" width="9" style="1"/>
    <col min="2561" max="2561" width="2.6640625" style="1" customWidth="1"/>
    <col min="2562" max="2562" width="1.88671875" style="1" customWidth="1"/>
    <col min="2563" max="2563" width="3.88671875" style="1" customWidth="1"/>
    <col min="2564" max="2564" width="6.33203125" style="1" customWidth="1"/>
    <col min="2565" max="2565" width="10.33203125" style="1" customWidth="1"/>
    <col min="2566" max="2571" width="6.44140625" style="1" customWidth="1"/>
    <col min="2572" max="2572" width="8.21875" style="1" customWidth="1"/>
    <col min="2573" max="2580" width="6.44140625" style="1" customWidth="1"/>
    <col min="2581" max="2816" width="9" style="1"/>
    <col min="2817" max="2817" width="2.6640625" style="1" customWidth="1"/>
    <col min="2818" max="2818" width="1.88671875" style="1" customWidth="1"/>
    <col min="2819" max="2819" width="3.88671875" style="1" customWidth="1"/>
    <col min="2820" max="2820" width="6.33203125" style="1" customWidth="1"/>
    <col min="2821" max="2821" width="10.33203125" style="1" customWidth="1"/>
    <col min="2822" max="2827" width="6.44140625" style="1" customWidth="1"/>
    <col min="2828" max="2828" width="8.21875" style="1" customWidth="1"/>
    <col min="2829" max="2836" width="6.44140625" style="1" customWidth="1"/>
    <col min="2837" max="3072" width="9" style="1"/>
    <col min="3073" max="3073" width="2.6640625" style="1" customWidth="1"/>
    <col min="3074" max="3074" width="1.88671875" style="1" customWidth="1"/>
    <col min="3075" max="3075" width="3.88671875" style="1" customWidth="1"/>
    <col min="3076" max="3076" width="6.33203125" style="1" customWidth="1"/>
    <col min="3077" max="3077" width="10.33203125" style="1" customWidth="1"/>
    <col min="3078" max="3083" width="6.44140625" style="1" customWidth="1"/>
    <col min="3084" max="3084" width="8.21875" style="1" customWidth="1"/>
    <col min="3085" max="3092" width="6.44140625" style="1" customWidth="1"/>
    <col min="3093" max="3328" width="9" style="1"/>
    <col min="3329" max="3329" width="2.6640625" style="1" customWidth="1"/>
    <col min="3330" max="3330" width="1.88671875" style="1" customWidth="1"/>
    <col min="3331" max="3331" width="3.88671875" style="1" customWidth="1"/>
    <col min="3332" max="3332" width="6.33203125" style="1" customWidth="1"/>
    <col min="3333" max="3333" width="10.33203125" style="1" customWidth="1"/>
    <col min="3334" max="3339" width="6.44140625" style="1" customWidth="1"/>
    <col min="3340" max="3340" width="8.21875" style="1" customWidth="1"/>
    <col min="3341" max="3348" width="6.44140625" style="1" customWidth="1"/>
    <col min="3349" max="3584" width="9" style="1"/>
    <col min="3585" max="3585" width="2.6640625" style="1" customWidth="1"/>
    <col min="3586" max="3586" width="1.88671875" style="1" customWidth="1"/>
    <col min="3587" max="3587" width="3.88671875" style="1" customWidth="1"/>
    <col min="3588" max="3588" width="6.33203125" style="1" customWidth="1"/>
    <col min="3589" max="3589" width="10.33203125" style="1" customWidth="1"/>
    <col min="3590" max="3595" width="6.44140625" style="1" customWidth="1"/>
    <col min="3596" max="3596" width="8.21875" style="1" customWidth="1"/>
    <col min="3597" max="3604" width="6.44140625" style="1" customWidth="1"/>
    <col min="3605" max="3840" width="9" style="1"/>
    <col min="3841" max="3841" width="2.6640625" style="1" customWidth="1"/>
    <col min="3842" max="3842" width="1.88671875" style="1" customWidth="1"/>
    <col min="3843" max="3843" width="3.88671875" style="1" customWidth="1"/>
    <col min="3844" max="3844" width="6.33203125" style="1" customWidth="1"/>
    <col min="3845" max="3845" width="10.33203125" style="1" customWidth="1"/>
    <col min="3846" max="3851" width="6.44140625" style="1" customWidth="1"/>
    <col min="3852" max="3852" width="8.21875" style="1" customWidth="1"/>
    <col min="3853" max="3860" width="6.44140625" style="1" customWidth="1"/>
    <col min="3861" max="4096" width="9" style="1"/>
    <col min="4097" max="4097" width="2.6640625" style="1" customWidth="1"/>
    <col min="4098" max="4098" width="1.88671875" style="1" customWidth="1"/>
    <col min="4099" max="4099" width="3.88671875" style="1" customWidth="1"/>
    <col min="4100" max="4100" width="6.33203125" style="1" customWidth="1"/>
    <col min="4101" max="4101" width="10.33203125" style="1" customWidth="1"/>
    <col min="4102" max="4107" width="6.44140625" style="1" customWidth="1"/>
    <col min="4108" max="4108" width="8.21875" style="1" customWidth="1"/>
    <col min="4109" max="4116" width="6.44140625" style="1" customWidth="1"/>
    <col min="4117" max="4352" width="9" style="1"/>
    <col min="4353" max="4353" width="2.6640625" style="1" customWidth="1"/>
    <col min="4354" max="4354" width="1.88671875" style="1" customWidth="1"/>
    <col min="4355" max="4355" width="3.88671875" style="1" customWidth="1"/>
    <col min="4356" max="4356" width="6.33203125" style="1" customWidth="1"/>
    <col min="4357" max="4357" width="10.33203125" style="1" customWidth="1"/>
    <col min="4358" max="4363" width="6.44140625" style="1" customWidth="1"/>
    <col min="4364" max="4364" width="8.21875" style="1" customWidth="1"/>
    <col min="4365" max="4372" width="6.44140625" style="1" customWidth="1"/>
    <col min="4373" max="4608" width="9" style="1"/>
    <col min="4609" max="4609" width="2.6640625" style="1" customWidth="1"/>
    <col min="4610" max="4610" width="1.88671875" style="1" customWidth="1"/>
    <col min="4611" max="4611" width="3.88671875" style="1" customWidth="1"/>
    <col min="4612" max="4612" width="6.33203125" style="1" customWidth="1"/>
    <col min="4613" max="4613" width="10.33203125" style="1" customWidth="1"/>
    <col min="4614" max="4619" width="6.44140625" style="1" customWidth="1"/>
    <col min="4620" max="4620" width="8.21875" style="1" customWidth="1"/>
    <col min="4621" max="4628" width="6.44140625" style="1" customWidth="1"/>
    <col min="4629" max="4864" width="9" style="1"/>
    <col min="4865" max="4865" width="2.6640625" style="1" customWidth="1"/>
    <col min="4866" max="4866" width="1.88671875" style="1" customWidth="1"/>
    <col min="4867" max="4867" width="3.88671875" style="1" customWidth="1"/>
    <col min="4868" max="4868" width="6.33203125" style="1" customWidth="1"/>
    <col min="4869" max="4869" width="10.33203125" style="1" customWidth="1"/>
    <col min="4870" max="4875" width="6.44140625" style="1" customWidth="1"/>
    <col min="4876" max="4876" width="8.21875" style="1" customWidth="1"/>
    <col min="4877" max="4884" width="6.44140625" style="1" customWidth="1"/>
    <col min="4885" max="5120" width="9" style="1"/>
    <col min="5121" max="5121" width="2.6640625" style="1" customWidth="1"/>
    <col min="5122" max="5122" width="1.88671875" style="1" customWidth="1"/>
    <col min="5123" max="5123" width="3.88671875" style="1" customWidth="1"/>
    <col min="5124" max="5124" width="6.33203125" style="1" customWidth="1"/>
    <col min="5125" max="5125" width="10.33203125" style="1" customWidth="1"/>
    <col min="5126" max="5131" width="6.44140625" style="1" customWidth="1"/>
    <col min="5132" max="5132" width="8.21875" style="1" customWidth="1"/>
    <col min="5133" max="5140" width="6.44140625" style="1" customWidth="1"/>
    <col min="5141" max="5376" width="9" style="1"/>
    <col min="5377" max="5377" width="2.6640625" style="1" customWidth="1"/>
    <col min="5378" max="5378" width="1.88671875" style="1" customWidth="1"/>
    <col min="5379" max="5379" width="3.88671875" style="1" customWidth="1"/>
    <col min="5380" max="5380" width="6.33203125" style="1" customWidth="1"/>
    <col min="5381" max="5381" width="10.33203125" style="1" customWidth="1"/>
    <col min="5382" max="5387" width="6.44140625" style="1" customWidth="1"/>
    <col min="5388" max="5388" width="8.21875" style="1" customWidth="1"/>
    <col min="5389" max="5396" width="6.44140625" style="1" customWidth="1"/>
    <col min="5397" max="5632" width="9" style="1"/>
    <col min="5633" max="5633" width="2.6640625" style="1" customWidth="1"/>
    <col min="5634" max="5634" width="1.88671875" style="1" customWidth="1"/>
    <col min="5635" max="5635" width="3.88671875" style="1" customWidth="1"/>
    <col min="5636" max="5636" width="6.33203125" style="1" customWidth="1"/>
    <col min="5637" max="5637" width="10.33203125" style="1" customWidth="1"/>
    <col min="5638" max="5643" width="6.44140625" style="1" customWidth="1"/>
    <col min="5644" max="5644" width="8.21875" style="1" customWidth="1"/>
    <col min="5645" max="5652" width="6.44140625" style="1" customWidth="1"/>
    <col min="5653" max="5888" width="9" style="1"/>
    <col min="5889" max="5889" width="2.6640625" style="1" customWidth="1"/>
    <col min="5890" max="5890" width="1.88671875" style="1" customWidth="1"/>
    <col min="5891" max="5891" width="3.88671875" style="1" customWidth="1"/>
    <col min="5892" max="5892" width="6.33203125" style="1" customWidth="1"/>
    <col min="5893" max="5893" width="10.33203125" style="1" customWidth="1"/>
    <col min="5894" max="5899" width="6.44140625" style="1" customWidth="1"/>
    <col min="5900" max="5900" width="8.21875" style="1" customWidth="1"/>
    <col min="5901" max="5908" width="6.44140625" style="1" customWidth="1"/>
    <col min="5909" max="6144" width="9" style="1"/>
    <col min="6145" max="6145" width="2.6640625" style="1" customWidth="1"/>
    <col min="6146" max="6146" width="1.88671875" style="1" customWidth="1"/>
    <col min="6147" max="6147" width="3.88671875" style="1" customWidth="1"/>
    <col min="6148" max="6148" width="6.33203125" style="1" customWidth="1"/>
    <col min="6149" max="6149" width="10.33203125" style="1" customWidth="1"/>
    <col min="6150" max="6155" width="6.44140625" style="1" customWidth="1"/>
    <col min="6156" max="6156" width="8.21875" style="1" customWidth="1"/>
    <col min="6157" max="6164" width="6.44140625" style="1" customWidth="1"/>
    <col min="6165" max="6400" width="9" style="1"/>
    <col min="6401" max="6401" width="2.6640625" style="1" customWidth="1"/>
    <col min="6402" max="6402" width="1.88671875" style="1" customWidth="1"/>
    <col min="6403" max="6403" width="3.88671875" style="1" customWidth="1"/>
    <col min="6404" max="6404" width="6.33203125" style="1" customWidth="1"/>
    <col min="6405" max="6405" width="10.33203125" style="1" customWidth="1"/>
    <col min="6406" max="6411" width="6.44140625" style="1" customWidth="1"/>
    <col min="6412" max="6412" width="8.21875" style="1" customWidth="1"/>
    <col min="6413" max="6420" width="6.44140625" style="1" customWidth="1"/>
    <col min="6421" max="6656" width="9" style="1"/>
    <col min="6657" max="6657" width="2.6640625" style="1" customWidth="1"/>
    <col min="6658" max="6658" width="1.88671875" style="1" customWidth="1"/>
    <col min="6659" max="6659" width="3.88671875" style="1" customWidth="1"/>
    <col min="6660" max="6660" width="6.33203125" style="1" customWidth="1"/>
    <col min="6661" max="6661" width="10.33203125" style="1" customWidth="1"/>
    <col min="6662" max="6667" width="6.44140625" style="1" customWidth="1"/>
    <col min="6668" max="6668" width="8.21875" style="1" customWidth="1"/>
    <col min="6669" max="6676" width="6.44140625" style="1" customWidth="1"/>
    <col min="6677" max="6912" width="9" style="1"/>
    <col min="6913" max="6913" width="2.6640625" style="1" customWidth="1"/>
    <col min="6914" max="6914" width="1.88671875" style="1" customWidth="1"/>
    <col min="6915" max="6915" width="3.88671875" style="1" customWidth="1"/>
    <col min="6916" max="6916" width="6.33203125" style="1" customWidth="1"/>
    <col min="6917" max="6917" width="10.33203125" style="1" customWidth="1"/>
    <col min="6918" max="6923" width="6.44140625" style="1" customWidth="1"/>
    <col min="6924" max="6924" width="8.21875" style="1" customWidth="1"/>
    <col min="6925" max="6932" width="6.44140625" style="1" customWidth="1"/>
    <col min="6933" max="7168" width="9" style="1"/>
    <col min="7169" max="7169" width="2.6640625" style="1" customWidth="1"/>
    <col min="7170" max="7170" width="1.88671875" style="1" customWidth="1"/>
    <col min="7171" max="7171" width="3.88671875" style="1" customWidth="1"/>
    <col min="7172" max="7172" width="6.33203125" style="1" customWidth="1"/>
    <col min="7173" max="7173" width="10.33203125" style="1" customWidth="1"/>
    <col min="7174" max="7179" width="6.44140625" style="1" customWidth="1"/>
    <col min="7180" max="7180" width="8.21875" style="1" customWidth="1"/>
    <col min="7181" max="7188" width="6.44140625" style="1" customWidth="1"/>
    <col min="7189" max="7424" width="9" style="1"/>
    <col min="7425" max="7425" width="2.6640625" style="1" customWidth="1"/>
    <col min="7426" max="7426" width="1.88671875" style="1" customWidth="1"/>
    <col min="7427" max="7427" width="3.88671875" style="1" customWidth="1"/>
    <col min="7428" max="7428" width="6.33203125" style="1" customWidth="1"/>
    <col min="7429" max="7429" width="10.33203125" style="1" customWidth="1"/>
    <col min="7430" max="7435" width="6.44140625" style="1" customWidth="1"/>
    <col min="7436" max="7436" width="8.21875" style="1" customWidth="1"/>
    <col min="7437" max="7444" width="6.44140625" style="1" customWidth="1"/>
    <col min="7445" max="7680" width="9" style="1"/>
    <col min="7681" max="7681" width="2.6640625" style="1" customWidth="1"/>
    <col min="7682" max="7682" width="1.88671875" style="1" customWidth="1"/>
    <col min="7683" max="7683" width="3.88671875" style="1" customWidth="1"/>
    <col min="7684" max="7684" width="6.33203125" style="1" customWidth="1"/>
    <col min="7685" max="7685" width="10.33203125" style="1" customWidth="1"/>
    <col min="7686" max="7691" width="6.44140625" style="1" customWidth="1"/>
    <col min="7692" max="7692" width="8.21875" style="1" customWidth="1"/>
    <col min="7693" max="7700" width="6.44140625" style="1" customWidth="1"/>
    <col min="7701" max="7936" width="9" style="1"/>
    <col min="7937" max="7937" width="2.6640625" style="1" customWidth="1"/>
    <col min="7938" max="7938" width="1.88671875" style="1" customWidth="1"/>
    <col min="7939" max="7939" width="3.88671875" style="1" customWidth="1"/>
    <col min="7940" max="7940" width="6.33203125" style="1" customWidth="1"/>
    <col min="7941" max="7941" width="10.33203125" style="1" customWidth="1"/>
    <col min="7942" max="7947" width="6.44140625" style="1" customWidth="1"/>
    <col min="7948" max="7948" width="8.21875" style="1" customWidth="1"/>
    <col min="7949" max="7956" width="6.44140625" style="1" customWidth="1"/>
    <col min="7957" max="8192" width="9" style="1"/>
    <col min="8193" max="8193" width="2.6640625" style="1" customWidth="1"/>
    <col min="8194" max="8194" width="1.88671875" style="1" customWidth="1"/>
    <col min="8195" max="8195" width="3.88671875" style="1" customWidth="1"/>
    <col min="8196" max="8196" width="6.33203125" style="1" customWidth="1"/>
    <col min="8197" max="8197" width="10.33203125" style="1" customWidth="1"/>
    <col min="8198" max="8203" width="6.44140625" style="1" customWidth="1"/>
    <col min="8204" max="8204" width="8.21875" style="1" customWidth="1"/>
    <col min="8205" max="8212" width="6.44140625" style="1" customWidth="1"/>
    <col min="8213" max="8448" width="9" style="1"/>
    <col min="8449" max="8449" width="2.6640625" style="1" customWidth="1"/>
    <col min="8450" max="8450" width="1.88671875" style="1" customWidth="1"/>
    <col min="8451" max="8451" width="3.88671875" style="1" customWidth="1"/>
    <col min="8452" max="8452" width="6.33203125" style="1" customWidth="1"/>
    <col min="8453" max="8453" width="10.33203125" style="1" customWidth="1"/>
    <col min="8454" max="8459" width="6.44140625" style="1" customWidth="1"/>
    <col min="8460" max="8460" width="8.21875" style="1" customWidth="1"/>
    <col min="8461" max="8468" width="6.44140625" style="1" customWidth="1"/>
    <col min="8469" max="8704" width="9" style="1"/>
    <col min="8705" max="8705" width="2.6640625" style="1" customWidth="1"/>
    <col min="8706" max="8706" width="1.88671875" style="1" customWidth="1"/>
    <col min="8707" max="8707" width="3.88671875" style="1" customWidth="1"/>
    <col min="8708" max="8708" width="6.33203125" style="1" customWidth="1"/>
    <col min="8709" max="8709" width="10.33203125" style="1" customWidth="1"/>
    <col min="8710" max="8715" width="6.44140625" style="1" customWidth="1"/>
    <col min="8716" max="8716" width="8.21875" style="1" customWidth="1"/>
    <col min="8717" max="8724" width="6.44140625" style="1" customWidth="1"/>
    <col min="8725" max="8960" width="9" style="1"/>
    <col min="8961" max="8961" width="2.6640625" style="1" customWidth="1"/>
    <col min="8962" max="8962" width="1.88671875" style="1" customWidth="1"/>
    <col min="8963" max="8963" width="3.88671875" style="1" customWidth="1"/>
    <col min="8964" max="8964" width="6.33203125" style="1" customWidth="1"/>
    <col min="8965" max="8965" width="10.33203125" style="1" customWidth="1"/>
    <col min="8966" max="8971" width="6.44140625" style="1" customWidth="1"/>
    <col min="8972" max="8972" width="8.21875" style="1" customWidth="1"/>
    <col min="8973" max="8980" width="6.44140625" style="1" customWidth="1"/>
    <col min="8981" max="9216" width="9" style="1"/>
    <col min="9217" max="9217" width="2.6640625" style="1" customWidth="1"/>
    <col min="9218" max="9218" width="1.88671875" style="1" customWidth="1"/>
    <col min="9219" max="9219" width="3.88671875" style="1" customWidth="1"/>
    <col min="9220" max="9220" width="6.33203125" style="1" customWidth="1"/>
    <col min="9221" max="9221" width="10.33203125" style="1" customWidth="1"/>
    <col min="9222" max="9227" width="6.44140625" style="1" customWidth="1"/>
    <col min="9228" max="9228" width="8.21875" style="1" customWidth="1"/>
    <col min="9229" max="9236" width="6.44140625" style="1" customWidth="1"/>
    <col min="9237" max="9472" width="9" style="1"/>
    <col min="9473" max="9473" width="2.6640625" style="1" customWidth="1"/>
    <col min="9474" max="9474" width="1.88671875" style="1" customWidth="1"/>
    <col min="9475" max="9475" width="3.88671875" style="1" customWidth="1"/>
    <col min="9476" max="9476" width="6.33203125" style="1" customWidth="1"/>
    <col min="9477" max="9477" width="10.33203125" style="1" customWidth="1"/>
    <col min="9478" max="9483" width="6.44140625" style="1" customWidth="1"/>
    <col min="9484" max="9484" width="8.21875" style="1" customWidth="1"/>
    <col min="9485" max="9492" width="6.44140625" style="1" customWidth="1"/>
    <col min="9493" max="9728" width="9" style="1"/>
    <col min="9729" max="9729" width="2.6640625" style="1" customWidth="1"/>
    <col min="9730" max="9730" width="1.88671875" style="1" customWidth="1"/>
    <col min="9731" max="9731" width="3.88671875" style="1" customWidth="1"/>
    <col min="9732" max="9732" width="6.33203125" style="1" customWidth="1"/>
    <col min="9733" max="9733" width="10.33203125" style="1" customWidth="1"/>
    <col min="9734" max="9739" width="6.44140625" style="1" customWidth="1"/>
    <col min="9740" max="9740" width="8.21875" style="1" customWidth="1"/>
    <col min="9741" max="9748" width="6.44140625" style="1" customWidth="1"/>
    <col min="9749" max="9984" width="9" style="1"/>
    <col min="9985" max="9985" width="2.6640625" style="1" customWidth="1"/>
    <col min="9986" max="9986" width="1.88671875" style="1" customWidth="1"/>
    <col min="9987" max="9987" width="3.88671875" style="1" customWidth="1"/>
    <col min="9988" max="9988" width="6.33203125" style="1" customWidth="1"/>
    <col min="9989" max="9989" width="10.33203125" style="1" customWidth="1"/>
    <col min="9990" max="9995" width="6.44140625" style="1" customWidth="1"/>
    <col min="9996" max="9996" width="8.21875" style="1" customWidth="1"/>
    <col min="9997" max="10004" width="6.44140625" style="1" customWidth="1"/>
    <col min="10005" max="10240" width="9" style="1"/>
    <col min="10241" max="10241" width="2.6640625" style="1" customWidth="1"/>
    <col min="10242" max="10242" width="1.88671875" style="1" customWidth="1"/>
    <col min="10243" max="10243" width="3.88671875" style="1" customWidth="1"/>
    <col min="10244" max="10244" width="6.33203125" style="1" customWidth="1"/>
    <col min="10245" max="10245" width="10.33203125" style="1" customWidth="1"/>
    <col min="10246" max="10251" width="6.44140625" style="1" customWidth="1"/>
    <col min="10252" max="10252" width="8.21875" style="1" customWidth="1"/>
    <col min="10253" max="10260" width="6.44140625" style="1" customWidth="1"/>
    <col min="10261" max="10496" width="9" style="1"/>
    <col min="10497" max="10497" width="2.6640625" style="1" customWidth="1"/>
    <col min="10498" max="10498" width="1.88671875" style="1" customWidth="1"/>
    <col min="10499" max="10499" width="3.88671875" style="1" customWidth="1"/>
    <col min="10500" max="10500" width="6.33203125" style="1" customWidth="1"/>
    <col min="10501" max="10501" width="10.33203125" style="1" customWidth="1"/>
    <col min="10502" max="10507" width="6.44140625" style="1" customWidth="1"/>
    <col min="10508" max="10508" width="8.21875" style="1" customWidth="1"/>
    <col min="10509" max="10516" width="6.44140625" style="1" customWidth="1"/>
    <col min="10517" max="10752" width="9" style="1"/>
    <col min="10753" max="10753" width="2.6640625" style="1" customWidth="1"/>
    <col min="10754" max="10754" width="1.88671875" style="1" customWidth="1"/>
    <col min="10755" max="10755" width="3.88671875" style="1" customWidth="1"/>
    <col min="10756" max="10756" width="6.33203125" style="1" customWidth="1"/>
    <col min="10757" max="10757" width="10.33203125" style="1" customWidth="1"/>
    <col min="10758" max="10763" width="6.44140625" style="1" customWidth="1"/>
    <col min="10764" max="10764" width="8.21875" style="1" customWidth="1"/>
    <col min="10765" max="10772" width="6.44140625" style="1" customWidth="1"/>
    <col min="10773" max="11008" width="9" style="1"/>
    <col min="11009" max="11009" width="2.6640625" style="1" customWidth="1"/>
    <col min="11010" max="11010" width="1.88671875" style="1" customWidth="1"/>
    <col min="11011" max="11011" width="3.88671875" style="1" customWidth="1"/>
    <col min="11012" max="11012" width="6.33203125" style="1" customWidth="1"/>
    <col min="11013" max="11013" width="10.33203125" style="1" customWidth="1"/>
    <col min="11014" max="11019" width="6.44140625" style="1" customWidth="1"/>
    <col min="11020" max="11020" width="8.21875" style="1" customWidth="1"/>
    <col min="11021" max="11028" width="6.44140625" style="1" customWidth="1"/>
    <col min="11029" max="11264" width="9" style="1"/>
    <col min="11265" max="11265" width="2.6640625" style="1" customWidth="1"/>
    <col min="11266" max="11266" width="1.88671875" style="1" customWidth="1"/>
    <col min="11267" max="11267" width="3.88671875" style="1" customWidth="1"/>
    <col min="11268" max="11268" width="6.33203125" style="1" customWidth="1"/>
    <col min="11269" max="11269" width="10.33203125" style="1" customWidth="1"/>
    <col min="11270" max="11275" width="6.44140625" style="1" customWidth="1"/>
    <col min="11276" max="11276" width="8.21875" style="1" customWidth="1"/>
    <col min="11277" max="11284" width="6.44140625" style="1" customWidth="1"/>
    <col min="11285" max="11520" width="9" style="1"/>
    <col min="11521" max="11521" width="2.6640625" style="1" customWidth="1"/>
    <col min="11522" max="11522" width="1.88671875" style="1" customWidth="1"/>
    <col min="11523" max="11523" width="3.88671875" style="1" customWidth="1"/>
    <col min="11524" max="11524" width="6.33203125" style="1" customWidth="1"/>
    <col min="11525" max="11525" width="10.33203125" style="1" customWidth="1"/>
    <col min="11526" max="11531" width="6.44140625" style="1" customWidth="1"/>
    <col min="11532" max="11532" width="8.21875" style="1" customWidth="1"/>
    <col min="11533" max="11540" width="6.44140625" style="1" customWidth="1"/>
    <col min="11541" max="11776" width="9" style="1"/>
    <col min="11777" max="11777" width="2.6640625" style="1" customWidth="1"/>
    <col min="11778" max="11778" width="1.88671875" style="1" customWidth="1"/>
    <col min="11779" max="11779" width="3.88671875" style="1" customWidth="1"/>
    <col min="11780" max="11780" width="6.33203125" style="1" customWidth="1"/>
    <col min="11781" max="11781" width="10.33203125" style="1" customWidth="1"/>
    <col min="11782" max="11787" width="6.44140625" style="1" customWidth="1"/>
    <col min="11788" max="11788" width="8.21875" style="1" customWidth="1"/>
    <col min="11789" max="11796" width="6.44140625" style="1" customWidth="1"/>
    <col min="11797" max="12032" width="9" style="1"/>
    <col min="12033" max="12033" width="2.6640625" style="1" customWidth="1"/>
    <col min="12034" max="12034" width="1.88671875" style="1" customWidth="1"/>
    <col min="12035" max="12035" width="3.88671875" style="1" customWidth="1"/>
    <col min="12036" max="12036" width="6.33203125" style="1" customWidth="1"/>
    <col min="12037" max="12037" width="10.33203125" style="1" customWidth="1"/>
    <col min="12038" max="12043" width="6.44140625" style="1" customWidth="1"/>
    <col min="12044" max="12044" width="8.21875" style="1" customWidth="1"/>
    <col min="12045" max="12052" width="6.44140625" style="1" customWidth="1"/>
    <col min="12053" max="12288" width="9" style="1"/>
    <col min="12289" max="12289" width="2.6640625" style="1" customWidth="1"/>
    <col min="12290" max="12290" width="1.88671875" style="1" customWidth="1"/>
    <col min="12291" max="12291" width="3.88671875" style="1" customWidth="1"/>
    <col min="12292" max="12292" width="6.33203125" style="1" customWidth="1"/>
    <col min="12293" max="12293" width="10.33203125" style="1" customWidth="1"/>
    <col min="12294" max="12299" width="6.44140625" style="1" customWidth="1"/>
    <col min="12300" max="12300" width="8.21875" style="1" customWidth="1"/>
    <col min="12301" max="12308" width="6.44140625" style="1" customWidth="1"/>
    <col min="12309" max="12544" width="9" style="1"/>
    <col min="12545" max="12545" width="2.6640625" style="1" customWidth="1"/>
    <col min="12546" max="12546" width="1.88671875" style="1" customWidth="1"/>
    <col min="12547" max="12547" width="3.88671875" style="1" customWidth="1"/>
    <col min="12548" max="12548" width="6.33203125" style="1" customWidth="1"/>
    <col min="12549" max="12549" width="10.33203125" style="1" customWidth="1"/>
    <col min="12550" max="12555" width="6.44140625" style="1" customWidth="1"/>
    <col min="12556" max="12556" width="8.21875" style="1" customWidth="1"/>
    <col min="12557" max="12564" width="6.44140625" style="1" customWidth="1"/>
    <col min="12565" max="12800" width="9" style="1"/>
    <col min="12801" max="12801" width="2.6640625" style="1" customWidth="1"/>
    <col min="12802" max="12802" width="1.88671875" style="1" customWidth="1"/>
    <col min="12803" max="12803" width="3.88671875" style="1" customWidth="1"/>
    <col min="12804" max="12804" width="6.33203125" style="1" customWidth="1"/>
    <col min="12805" max="12805" width="10.33203125" style="1" customWidth="1"/>
    <col min="12806" max="12811" width="6.44140625" style="1" customWidth="1"/>
    <col min="12812" max="12812" width="8.21875" style="1" customWidth="1"/>
    <col min="12813" max="12820" width="6.44140625" style="1" customWidth="1"/>
    <col min="12821" max="13056" width="9" style="1"/>
    <col min="13057" max="13057" width="2.6640625" style="1" customWidth="1"/>
    <col min="13058" max="13058" width="1.88671875" style="1" customWidth="1"/>
    <col min="13059" max="13059" width="3.88671875" style="1" customWidth="1"/>
    <col min="13060" max="13060" width="6.33203125" style="1" customWidth="1"/>
    <col min="13061" max="13061" width="10.33203125" style="1" customWidth="1"/>
    <col min="13062" max="13067" width="6.44140625" style="1" customWidth="1"/>
    <col min="13068" max="13068" width="8.21875" style="1" customWidth="1"/>
    <col min="13069" max="13076" width="6.44140625" style="1" customWidth="1"/>
    <col min="13077" max="13312" width="9" style="1"/>
    <col min="13313" max="13313" width="2.6640625" style="1" customWidth="1"/>
    <col min="13314" max="13314" width="1.88671875" style="1" customWidth="1"/>
    <col min="13315" max="13315" width="3.88671875" style="1" customWidth="1"/>
    <col min="13316" max="13316" width="6.33203125" style="1" customWidth="1"/>
    <col min="13317" max="13317" width="10.33203125" style="1" customWidth="1"/>
    <col min="13318" max="13323" width="6.44140625" style="1" customWidth="1"/>
    <col min="13324" max="13324" width="8.21875" style="1" customWidth="1"/>
    <col min="13325" max="13332" width="6.44140625" style="1" customWidth="1"/>
    <col min="13333" max="13568" width="9" style="1"/>
    <col min="13569" max="13569" width="2.6640625" style="1" customWidth="1"/>
    <col min="13570" max="13570" width="1.88671875" style="1" customWidth="1"/>
    <col min="13571" max="13571" width="3.88671875" style="1" customWidth="1"/>
    <col min="13572" max="13572" width="6.33203125" style="1" customWidth="1"/>
    <col min="13573" max="13573" width="10.33203125" style="1" customWidth="1"/>
    <col min="13574" max="13579" width="6.44140625" style="1" customWidth="1"/>
    <col min="13580" max="13580" width="8.21875" style="1" customWidth="1"/>
    <col min="13581" max="13588" width="6.44140625" style="1" customWidth="1"/>
    <col min="13589" max="13824" width="9" style="1"/>
    <col min="13825" max="13825" width="2.6640625" style="1" customWidth="1"/>
    <col min="13826" max="13826" width="1.88671875" style="1" customWidth="1"/>
    <col min="13827" max="13827" width="3.88671875" style="1" customWidth="1"/>
    <col min="13828" max="13828" width="6.33203125" style="1" customWidth="1"/>
    <col min="13829" max="13829" width="10.33203125" style="1" customWidth="1"/>
    <col min="13830" max="13835" width="6.44140625" style="1" customWidth="1"/>
    <col min="13836" max="13836" width="8.21875" style="1" customWidth="1"/>
    <col min="13837" max="13844" width="6.44140625" style="1" customWidth="1"/>
    <col min="13845" max="14080" width="9" style="1"/>
    <col min="14081" max="14081" width="2.6640625" style="1" customWidth="1"/>
    <col min="14082" max="14082" width="1.88671875" style="1" customWidth="1"/>
    <col min="14083" max="14083" width="3.88671875" style="1" customWidth="1"/>
    <col min="14084" max="14084" width="6.33203125" style="1" customWidth="1"/>
    <col min="14085" max="14085" width="10.33203125" style="1" customWidth="1"/>
    <col min="14086" max="14091" width="6.44140625" style="1" customWidth="1"/>
    <col min="14092" max="14092" width="8.21875" style="1" customWidth="1"/>
    <col min="14093" max="14100" width="6.44140625" style="1" customWidth="1"/>
    <col min="14101" max="14336" width="9" style="1"/>
    <col min="14337" max="14337" width="2.6640625" style="1" customWidth="1"/>
    <col min="14338" max="14338" width="1.88671875" style="1" customWidth="1"/>
    <col min="14339" max="14339" width="3.88671875" style="1" customWidth="1"/>
    <col min="14340" max="14340" width="6.33203125" style="1" customWidth="1"/>
    <col min="14341" max="14341" width="10.33203125" style="1" customWidth="1"/>
    <col min="14342" max="14347" width="6.44140625" style="1" customWidth="1"/>
    <col min="14348" max="14348" width="8.21875" style="1" customWidth="1"/>
    <col min="14349" max="14356" width="6.44140625" style="1" customWidth="1"/>
    <col min="14357" max="14592" width="9" style="1"/>
    <col min="14593" max="14593" width="2.6640625" style="1" customWidth="1"/>
    <col min="14594" max="14594" width="1.88671875" style="1" customWidth="1"/>
    <col min="14595" max="14595" width="3.88671875" style="1" customWidth="1"/>
    <col min="14596" max="14596" width="6.33203125" style="1" customWidth="1"/>
    <col min="14597" max="14597" width="10.33203125" style="1" customWidth="1"/>
    <col min="14598" max="14603" width="6.44140625" style="1" customWidth="1"/>
    <col min="14604" max="14604" width="8.21875" style="1" customWidth="1"/>
    <col min="14605" max="14612" width="6.44140625" style="1" customWidth="1"/>
    <col min="14613" max="14848" width="9" style="1"/>
    <col min="14849" max="14849" width="2.6640625" style="1" customWidth="1"/>
    <col min="14850" max="14850" width="1.88671875" style="1" customWidth="1"/>
    <col min="14851" max="14851" width="3.88671875" style="1" customWidth="1"/>
    <col min="14852" max="14852" width="6.33203125" style="1" customWidth="1"/>
    <col min="14853" max="14853" width="10.33203125" style="1" customWidth="1"/>
    <col min="14854" max="14859" width="6.44140625" style="1" customWidth="1"/>
    <col min="14860" max="14860" width="8.21875" style="1" customWidth="1"/>
    <col min="14861" max="14868" width="6.44140625" style="1" customWidth="1"/>
    <col min="14869" max="15104" width="9" style="1"/>
    <col min="15105" max="15105" width="2.6640625" style="1" customWidth="1"/>
    <col min="15106" max="15106" width="1.88671875" style="1" customWidth="1"/>
    <col min="15107" max="15107" width="3.88671875" style="1" customWidth="1"/>
    <col min="15108" max="15108" width="6.33203125" style="1" customWidth="1"/>
    <col min="15109" max="15109" width="10.33203125" style="1" customWidth="1"/>
    <col min="15110" max="15115" width="6.44140625" style="1" customWidth="1"/>
    <col min="15116" max="15116" width="8.21875" style="1" customWidth="1"/>
    <col min="15117" max="15124" width="6.44140625" style="1" customWidth="1"/>
    <col min="15125" max="15360" width="9" style="1"/>
    <col min="15361" max="15361" width="2.6640625" style="1" customWidth="1"/>
    <col min="15362" max="15362" width="1.88671875" style="1" customWidth="1"/>
    <col min="15363" max="15363" width="3.88671875" style="1" customWidth="1"/>
    <col min="15364" max="15364" width="6.33203125" style="1" customWidth="1"/>
    <col min="15365" max="15365" width="10.33203125" style="1" customWidth="1"/>
    <col min="15366" max="15371" width="6.44140625" style="1" customWidth="1"/>
    <col min="15372" max="15372" width="8.21875" style="1" customWidth="1"/>
    <col min="15373" max="15380" width="6.44140625" style="1" customWidth="1"/>
    <col min="15381" max="15616" width="9" style="1"/>
    <col min="15617" max="15617" width="2.6640625" style="1" customWidth="1"/>
    <col min="15618" max="15618" width="1.88671875" style="1" customWidth="1"/>
    <col min="15619" max="15619" width="3.88671875" style="1" customWidth="1"/>
    <col min="15620" max="15620" width="6.33203125" style="1" customWidth="1"/>
    <col min="15621" max="15621" width="10.33203125" style="1" customWidth="1"/>
    <col min="15622" max="15627" width="6.44140625" style="1" customWidth="1"/>
    <col min="15628" max="15628" width="8.21875" style="1" customWidth="1"/>
    <col min="15629" max="15636" width="6.44140625" style="1" customWidth="1"/>
    <col min="15637" max="15872" width="9" style="1"/>
    <col min="15873" max="15873" width="2.6640625" style="1" customWidth="1"/>
    <col min="15874" max="15874" width="1.88671875" style="1" customWidth="1"/>
    <col min="15875" max="15875" width="3.88671875" style="1" customWidth="1"/>
    <col min="15876" max="15876" width="6.33203125" style="1" customWidth="1"/>
    <col min="15877" max="15877" width="10.33203125" style="1" customWidth="1"/>
    <col min="15878" max="15883" width="6.44140625" style="1" customWidth="1"/>
    <col min="15884" max="15884" width="8.21875" style="1" customWidth="1"/>
    <col min="15885" max="15892" width="6.44140625" style="1" customWidth="1"/>
    <col min="15893" max="16128" width="9" style="1"/>
    <col min="16129" max="16129" width="2.6640625" style="1" customWidth="1"/>
    <col min="16130" max="16130" width="1.88671875" style="1" customWidth="1"/>
    <col min="16131" max="16131" width="3.88671875" style="1" customWidth="1"/>
    <col min="16132" max="16132" width="6.33203125" style="1" customWidth="1"/>
    <col min="16133" max="16133" width="10.33203125" style="1" customWidth="1"/>
    <col min="16134" max="16139" width="6.44140625" style="1" customWidth="1"/>
    <col min="16140" max="16140" width="8.21875" style="1" customWidth="1"/>
    <col min="16141" max="16148" width="6.44140625" style="1" customWidth="1"/>
    <col min="16149" max="16384" width="9" style="1"/>
  </cols>
  <sheetData>
    <row r="1" spans="2:21" ht="14.25" customHeight="1">
      <c r="B1" s="6" t="s">
        <v>151</v>
      </c>
    </row>
    <row r="2" spans="2:21" ht="12" customHeight="1">
      <c r="E2" s="87"/>
      <c r="F2" s="87"/>
      <c r="G2" s="87"/>
      <c r="H2" s="87"/>
      <c r="I2" s="87"/>
      <c r="J2" s="87"/>
      <c r="K2" s="87"/>
      <c r="L2" s="87"/>
      <c r="M2" s="87"/>
      <c r="N2" s="87"/>
      <c r="O2" s="87"/>
      <c r="P2" s="87"/>
      <c r="Q2" s="87"/>
      <c r="R2" s="87"/>
      <c r="S2" s="87"/>
      <c r="T2" s="87"/>
    </row>
    <row r="3" spans="2:21" ht="12" customHeight="1">
      <c r="B3" s="67" t="s">
        <v>152</v>
      </c>
      <c r="C3" s="68"/>
      <c r="D3" s="69"/>
      <c r="E3" s="26" t="s">
        <v>153</v>
      </c>
      <c r="F3" s="26" t="s">
        <v>154</v>
      </c>
      <c r="G3" s="26" t="s">
        <v>155</v>
      </c>
      <c r="H3" s="26" t="s">
        <v>156</v>
      </c>
      <c r="I3" s="26" t="s">
        <v>157</v>
      </c>
      <c r="J3" s="18" t="s">
        <v>158</v>
      </c>
      <c r="K3" s="26" t="s">
        <v>159</v>
      </c>
      <c r="L3" s="26" t="s">
        <v>160</v>
      </c>
      <c r="M3" s="26" t="s">
        <v>161</v>
      </c>
      <c r="N3" s="26" t="s">
        <v>162</v>
      </c>
      <c r="O3" s="26" t="s">
        <v>163</v>
      </c>
      <c r="P3" s="26" t="s">
        <v>164</v>
      </c>
      <c r="Q3" s="26" t="s">
        <v>165</v>
      </c>
      <c r="R3" s="26" t="s">
        <v>166</v>
      </c>
      <c r="S3" s="26" t="s">
        <v>167</v>
      </c>
      <c r="T3" s="26" t="s">
        <v>168</v>
      </c>
    </row>
    <row r="4" spans="2:21" ht="12" customHeight="1">
      <c r="B4" s="73"/>
      <c r="C4" s="74"/>
      <c r="D4" s="75"/>
      <c r="E4" s="27"/>
      <c r="F4" s="27"/>
      <c r="G4" s="27"/>
      <c r="H4" s="27"/>
      <c r="I4" s="27"/>
      <c r="J4" s="19" t="s">
        <v>169</v>
      </c>
      <c r="K4" s="27"/>
      <c r="L4" s="27"/>
      <c r="M4" s="27"/>
      <c r="N4" s="27"/>
      <c r="O4" s="27"/>
      <c r="P4" s="27"/>
      <c r="Q4" s="27"/>
      <c r="R4" s="27"/>
      <c r="S4" s="27"/>
      <c r="T4" s="27"/>
    </row>
    <row r="5" spans="2:21" ht="12" customHeight="1">
      <c r="B5" s="79"/>
      <c r="C5" s="80"/>
      <c r="D5" s="81"/>
      <c r="E5" s="28"/>
      <c r="F5" s="28"/>
      <c r="G5" s="28"/>
      <c r="H5" s="28"/>
      <c r="I5" s="28"/>
      <c r="J5" s="20" t="s">
        <v>170</v>
      </c>
      <c r="K5" s="28"/>
      <c r="L5" s="28"/>
      <c r="M5" s="28"/>
      <c r="N5" s="28"/>
      <c r="O5" s="28"/>
      <c r="P5" s="28"/>
      <c r="Q5" s="28"/>
      <c r="R5" s="28"/>
      <c r="S5" s="28"/>
      <c r="T5" s="28"/>
    </row>
    <row r="6" spans="2:21" ht="12" customHeight="1">
      <c r="B6" s="41"/>
      <c r="C6" s="42"/>
      <c r="D6" s="43"/>
      <c r="E6" s="2" t="s">
        <v>66</v>
      </c>
      <c r="F6" s="2" t="s">
        <v>66</v>
      </c>
      <c r="G6" s="2" t="s">
        <v>66</v>
      </c>
      <c r="H6" s="2" t="s">
        <v>66</v>
      </c>
      <c r="I6" s="2" t="s">
        <v>66</v>
      </c>
      <c r="J6" s="2" t="s">
        <v>66</v>
      </c>
      <c r="K6" s="2" t="s">
        <v>66</v>
      </c>
      <c r="L6" s="2" t="s">
        <v>66</v>
      </c>
      <c r="M6" s="2" t="s">
        <v>66</v>
      </c>
      <c r="N6" s="2" t="s">
        <v>66</v>
      </c>
      <c r="O6" s="2" t="s">
        <v>66</v>
      </c>
      <c r="P6" s="2" t="s">
        <v>66</v>
      </c>
      <c r="Q6" s="2" t="s">
        <v>66</v>
      </c>
      <c r="R6" s="2" t="s">
        <v>66</v>
      </c>
      <c r="S6" s="2" t="s">
        <v>66</v>
      </c>
      <c r="T6" s="2" t="s">
        <v>66</v>
      </c>
    </row>
    <row r="7" spans="2:21" ht="12" customHeight="1">
      <c r="B7" s="44" t="s">
        <v>42</v>
      </c>
      <c r="C7" s="45"/>
      <c r="D7" s="46"/>
      <c r="E7" s="4">
        <v>10584</v>
      </c>
      <c r="F7" s="195">
        <v>3856</v>
      </c>
      <c r="G7" s="195">
        <v>153</v>
      </c>
      <c r="H7" s="195">
        <v>7</v>
      </c>
      <c r="I7" s="195">
        <v>1</v>
      </c>
      <c r="J7" s="195">
        <v>18</v>
      </c>
      <c r="K7" s="195">
        <v>176</v>
      </c>
      <c r="L7" s="195">
        <v>3008</v>
      </c>
      <c r="M7" s="195">
        <v>608</v>
      </c>
      <c r="N7" s="195">
        <v>237</v>
      </c>
      <c r="O7" s="195">
        <v>47</v>
      </c>
      <c r="P7" s="195">
        <v>415</v>
      </c>
      <c r="Q7" s="195">
        <v>118</v>
      </c>
      <c r="R7" s="195">
        <v>128</v>
      </c>
      <c r="S7" s="195">
        <v>773</v>
      </c>
      <c r="T7" s="195">
        <v>1039</v>
      </c>
    </row>
    <row r="8" spans="2:21" s="16" customFormat="1" ht="12" customHeight="1">
      <c r="B8" s="48" t="s">
        <v>43</v>
      </c>
      <c r="C8" s="49"/>
      <c r="D8" s="50"/>
      <c r="E8" s="196">
        <f>SUM(F8:T8)</f>
        <v>10901</v>
      </c>
      <c r="F8" s="196">
        <f>SUM(F9:F27)</f>
        <v>4397</v>
      </c>
      <c r="G8" s="196">
        <f t="shared" ref="G8:T8" si="0">SUM(G9:G27)</f>
        <v>196</v>
      </c>
      <c r="H8" s="196">
        <f t="shared" si="0"/>
        <v>6</v>
      </c>
      <c r="I8" s="197">
        <v>0</v>
      </c>
      <c r="J8" s="196">
        <f t="shared" si="0"/>
        <v>30</v>
      </c>
      <c r="K8" s="196">
        <f t="shared" si="0"/>
        <v>139</v>
      </c>
      <c r="L8" s="196">
        <f t="shared" si="0"/>
        <v>2746</v>
      </c>
      <c r="M8" s="196">
        <f t="shared" si="0"/>
        <v>515</v>
      </c>
      <c r="N8" s="196">
        <f t="shared" si="0"/>
        <v>164</v>
      </c>
      <c r="O8" s="196">
        <f t="shared" si="0"/>
        <v>64</v>
      </c>
      <c r="P8" s="196">
        <f t="shared" si="0"/>
        <v>519</v>
      </c>
      <c r="Q8" s="196">
        <f t="shared" si="0"/>
        <v>77</v>
      </c>
      <c r="R8" s="196">
        <f t="shared" si="0"/>
        <v>231</v>
      </c>
      <c r="S8" s="196">
        <f t="shared" si="0"/>
        <v>745</v>
      </c>
      <c r="T8" s="196">
        <f t="shared" si="0"/>
        <v>1072</v>
      </c>
      <c r="U8" s="198"/>
    </row>
    <row r="9" spans="2:21" ht="12" customHeight="1">
      <c r="B9" s="199"/>
      <c r="C9" s="60">
        <v>0</v>
      </c>
      <c r="D9" s="200" t="s">
        <v>171</v>
      </c>
      <c r="E9" s="4">
        <f>SUM(F9:T9)</f>
        <v>388</v>
      </c>
      <c r="F9" s="4">
        <f>153+109</f>
        <v>262</v>
      </c>
      <c r="G9" s="4">
        <v>42</v>
      </c>
      <c r="H9" s="201">
        <v>0</v>
      </c>
      <c r="I9" s="201">
        <v>0</v>
      </c>
      <c r="J9" s="201">
        <v>0</v>
      </c>
      <c r="K9" s="201">
        <v>0</v>
      </c>
      <c r="L9" s="201">
        <v>1</v>
      </c>
      <c r="M9" s="201">
        <v>2</v>
      </c>
      <c r="N9" s="201">
        <v>0</v>
      </c>
      <c r="O9" s="201">
        <v>0</v>
      </c>
      <c r="P9" s="201">
        <v>0</v>
      </c>
      <c r="Q9" s="201">
        <v>0</v>
      </c>
      <c r="R9" s="201">
        <v>0</v>
      </c>
      <c r="S9" s="4">
        <v>32</v>
      </c>
      <c r="T9" s="4">
        <v>49</v>
      </c>
      <c r="U9" s="198"/>
    </row>
    <row r="10" spans="2:21" ht="12" customHeight="1">
      <c r="B10" s="199"/>
      <c r="C10" s="60">
        <v>1</v>
      </c>
      <c r="D10" s="202"/>
      <c r="E10" s="4">
        <f t="shared" ref="E10:E27" si="1">SUM(F10:T10)</f>
        <v>294</v>
      </c>
      <c r="F10" s="4">
        <f>142+52</f>
        <v>194</v>
      </c>
      <c r="G10" s="4">
        <v>13</v>
      </c>
      <c r="H10" s="201">
        <v>0</v>
      </c>
      <c r="I10" s="201">
        <v>0</v>
      </c>
      <c r="J10" s="201">
        <v>3</v>
      </c>
      <c r="K10" s="201">
        <v>8</v>
      </c>
      <c r="L10" s="4">
        <v>8</v>
      </c>
      <c r="M10" s="203">
        <v>4</v>
      </c>
      <c r="N10" s="201">
        <v>0</v>
      </c>
      <c r="O10" s="201">
        <v>0</v>
      </c>
      <c r="P10" s="203">
        <v>0</v>
      </c>
      <c r="Q10" s="201">
        <v>0</v>
      </c>
      <c r="R10" s="201">
        <v>1</v>
      </c>
      <c r="S10" s="4">
        <v>25</v>
      </c>
      <c r="T10" s="4">
        <v>38</v>
      </c>
      <c r="U10" s="198"/>
    </row>
    <row r="11" spans="2:21" ht="12" customHeight="1">
      <c r="B11" s="199"/>
      <c r="C11" s="60">
        <v>2</v>
      </c>
      <c r="D11" s="202"/>
      <c r="E11" s="4">
        <f t="shared" si="1"/>
        <v>478</v>
      </c>
      <c r="F11" s="4">
        <f>178+107</f>
        <v>285</v>
      </c>
      <c r="G11" s="4">
        <v>3</v>
      </c>
      <c r="H11" s="201">
        <v>0</v>
      </c>
      <c r="I11" s="201">
        <v>0</v>
      </c>
      <c r="J11" s="204">
        <v>9</v>
      </c>
      <c r="K11" s="201">
        <v>9</v>
      </c>
      <c r="L11" s="4">
        <v>57</v>
      </c>
      <c r="M11" s="203">
        <v>25</v>
      </c>
      <c r="N11" s="201">
        <v>0</v>
      </c>
      <c r="O11" s="201">
        <v>0</v>
      </c>
      <c r="P11" s="203">
        <v>2</v>
      </c>
      <c r="Q11" s="201">
        <v>0</v>
      </c>
      <c r="R11" s="201">
        <v>0</v>
      </c>
      <c r="S11" s="4">
        <v>42</v>
      </c>
      <c r="T11" s="4">
        <v>46</v>
      </c>
      <c r="U11" s="198"/>
    </row>
    <row r="12" spans="2:21" ht="12" customHeight="1">
      <c r="B12" s="199"/>
      <c r="C12" s="60">
        <v>3</v>
      </c>
      <c r="D12" s="202"/>
      <c r="E12" s="4">
        <f t="shared" si="1"/>
        <v>634</v>
      </c>
      <c r="F12" s="4">
        <f>162+74</f>
        <v>236</v>
      </c>
      <c r="G12" s="4">
        <v>13</v>
      </c>
      <c r="H12" s="201">
        <v>0</v>
      </c>
      <c r="I12" s="201">
        <v>0</v>
      </c>
      <c r="J12" s="204">
        <v>10</v>
      </c>
      <c r="K12" s="201">
        <v>13</v>
      </c>
      <c r="L12" s="4">
        <v>191</v>
      </c>
      <c r="M12" s="203">
        <v>66</v>
      </c>
      <c r="N12" s="201">
        <v>0</v>
      </c>
      <c r="O12" s="201">
        <v>0</v>
      </c>
      <c r="P12" s="203">
        <v>4</v>
      </c>
      <c r="Q12" s="201">
        <v>0</v>
      </c>
      <c r="R12" s="201">
        <v>4</v>
      </c>
      <c r="S12" s="4">
        <v>56</v>
      </c>
      <c r="T12" s="4">
        <v>41</v>
      </c>
      <c r="U12" s="198"/>
    </row>
    <row r="13" spans="2:21" ht="12" customHeight="1">
      <c r="B13" s="199"/>
      <c r="C13" s="60">
        <v>4</v>
      </c>
      <c r="D13" s="202"/>
      <c r="E13" s="4">
        <f t="shared" si="1"/>
        <v>639</v>
      </c>
      <c r="F13" s="4">
        <f>188+89</f>
        <v>277</v>
      </c>
      <c r="G13" s="4">
        <v>5</v>
      </c>
      <c r="H13" s="201">
        <v>0</v>
      </c>
      <c r="I13" s="201">
        <v>0</v>
      </c>
      <c r="J13" s="204">
        <v>1</v>
      </c>
      <c r="K13" s="201">
        <v>7</v>
      </c>
      <c r="L13" s="4">
        <v>159</v>
      </c>
      <c r="M13" s="203">
        <v>64</v>
      </c>
      <c r="N13" s="201">
        <v>0</v>
      </c>
      <c r="O13" s="201">
        <v>0</v>
      </c>
      <c r="P13" s="203">
        <v>10</v>
      </c>
      <c r="Q13" s="201">
        <v>0</v>
      </c>
      <c r="R13" s="201">
        <v>7</v>
      </c>
      <c r="S13" s="4">
        <v>62</v>
      </c>
      <c r="T13" s="4">
        <v>47</v>
      </c>
      <c r="U13" s="198"/>
    </row>
    <row r="14" spans="2:21" ht="12" customHeight="1">
      <c r="B14" s="199"/>
      <c r="C14" s="60">
        <v>5</v>
      </c>
      <c r="D14" s="202"/>
      <c r="E14" s="4">
        <f t="shared" si="1"/>
        <v>692</v>
      </c>
      <c r="F14" s="4">
        <f>136+107</f>
        <v>243</v>
      </c>
      <c r="G14" s="4">
        <v>9</v>
      </c>
      <c r="H14" s="201">
        <v>1</v>
      </c>
      <c r="I14" s="201">
        <v>0</v>
      </c>
      <c r="J14" s="204">
        <v>4</v>
      </c>
      <c r="K14" s="201">
        <v>5</v>
      </c>
      <c r="L14" s="4">
        <v>218</v>
      </c>
      <c r="M14" s="203">
        <v>76</v>
      </c>
      <c r="N14" s="201">
        <v>0</v>
      </c>
      <c r="O14" s="201">
        <v>0</v>
      </c>
      <c r="P14" s="203">
        <v>8</v>
      </c>
      <c r="Q14" s="201">
        <v>0</v>
      </c>
      <c r="R14" s="201">
        <v>9</v>
      </c>
      <c r="S14" s="4">
        <v>74</v>
      </c>
      <c r="T14" s="4">
        <v>45</v>
      </c>
      <c r="U14" s="198"/>
    </row>
    <row r="15" spans="2:21" ht="12" customHeight="1">
      <c r="B15" s="199"/>
      <c r="C15" s="60">
        <v>6</v>
      </c>
      <c r="D15" s="202"/>
      <c r="E15" s="4">
        <f t="shared" si="1"/>
        <v>595</v>
      </c>
      <c r="F15" s="4">
        <f>139+61</f>
        <v>200</v>
      </c>
      <c r="G15" s="4">
        <v>5</v>
      </c>
      <c r="H15" s="201">
        <v>1</v>
      </c>
      <c r="I15" s="201">
        <v>0</v>
      </c>
      <c r="J15" s="204">
        <v>1</v>
      </c>
      <c r="K15" s="201">
        <v>13</v>
      </c>
      <c r="L15" s="4">
        <v>213</v>
      </c>
      <c r="M15" s="203">
        <v>46</v>
      </c>
      <c r="N15" s="201">
        <v>3</v>
      </c>
      <c r="O15" s="201">
        <v>2</v>
      </c>
      <c r="P15" s="203">
        <v>15</v>
      </c>
      <c r="Q15" s="201">
        <v>0</v>
      </c>
      <c r="R15" s="201">
        <v>11</v>
      </c>
      <c r="S15" s="4">
        <v>36</v>
      </c>
      <c r="T15" s="4">
        <v>49</v>
      </c>
      <c r="U15" s="198"/>
    </row>
    <row r="16" spans="2:21" ht="12" customHeight="1">
      <c r="B16" s="199"/>
      <c r="C16" s="60">
        <v>7</v>
      </c>
      <c r="D16" s="202"/>
      <c r="E16" s="4">
        <f t="shared" si="1"/>
        <v>527</v>
      </c>
      <c r="F16" s="4">
        <f>171+63</f>
        <v>234</v>
      </c>
      <c r="G16" s="4">
        <v>3</v>
      </c>
      <c r="H16" s="201">
        <v>0</v>
      </c>
      <c r="I16" s="201">
        <v>0</v>
      </c>
      <c r="J16" s="201">
        <v>0</v>
      </c>
      <c r="K16" s="201">
        <v>3</v>
      </c>
      <c r="L16" s="4">
        <v>94</v>
      </c>
      <c r="M16" s="203">
        <v>47</v>
      </c>
      <c r="N16" s="203">
        <v>5</v>
      </c>
      <c r="O16" s="203">
        <v>1</v>
      </c>
      <c r="P16" s="203">
        <v>21</v>
      </c>
      <c r="Q16" s="203">
        <v>0</v>
      </c>
      <c r="R16" s="201">
        <v>15</v>
      </c>
      <c r="S16" s="4">
        <v>46</v>
      </c>
      <c r="T16" s="4">
        <v>58</v>
      </c>
      <c r="U16" s="198"/>
    </row>
    <row r="17" spans="2:21" ht="12" customHeight="1">
      <c r="B17" s="199"/>
      <c r="C17" s="60">
        <v>8</v>
      </c>
      <c r="D17" s="202"/>
      <c r="E17" s="4">
        <f t="shared" si="1"/>
        <v>622</v>
      </c>
      <c r="F17" s="4">
        <f>152+199</f>
        <v>351</v>
      </c>
      <c r="G17" s="4">
        <v>1</v>
      </c>
      <c r="H17" s="201">
        <v>0</v>
      </c>
      <c r="I17" s="201">
        <v>0</v>
      </c>
      <c r="J17" s="201">
        <v>0</v>
      </c>
      <c r="K17" s="201">
        <v>3</v>
      </c>
      <c r="L17" s="4">
        <v>83</v>
      </c>
      <c r="M17" s="203">
        <v>31</v>
      </c>
      <c r="N17" s="203">
        <v>6</v>
      </c>
      <c r="O17" s="203">
        <v>4</v>
      </c>
      <c r="P17" s="203">
        <v>24</v>
      </c>
      <c r="Q17" s="203">
        <v>1</v>
      </c>
      <c r="R17" s="201">
        <v>5</v>
      </c>
      <c r="S17" s="4">
        <v>48</v>
      </c>
      <c r="T17" s="4">
        <v>65</v>
      </c>
      <c r="U17" s="198"/>
    </row>
    <row r="18" spans="2:21" ht="12" customHeight="1">
      <c r="B18" s="199"/>
      <c r="C18" s="60">
        <v>9</v>
      </c>
      <c r="D18" s="202"/>
      <c r="E18" s="4">
        <f t="shared" si="1"/>
        <v>711</v>
      </c>
      <c r="F18" s="4">
        <f>118+300</f>
        <v>418</v>
      </c>
      <c r="G18" s="4">
        <v>9</v>
      </c>
      <c r="H18" s="201">
        <v>0</v>
      </c>
      <c r="I18" s="201">
        <v>0</v>
      </c>
      <c r="J18" s="201">
        <v>0</v>
      </c>
      <c r="K18" s="201">
        <v>3</v>
      </c>
      <c r="L18" s="4">
        <v>89</v>
      </c>
      <c r="M18" s="203">
        <v>31</v>
      </c>
      <c r="N18" s="203">
        <v>4</v>
      </c>
      <c r="O18" s="203">
        <v>5</v>
      </c>
      <c r="P18" s="203">
        <v>38</v>
      </c>
      <c r="Q18" s="203">
        <v>4</v>
      </c>
      <c r="R18" s="201">
        <v>5</v>
      </c>
      <c r="S18" s="4">
        <v>64</v>
      </c>
      <c r="T18" s="4">
        <v>41</v>
      </c>
      <c r="U18" s="198"/>
    </row>
    <row r="19" spans="2:21" ht="12" customHeight="1">
      <c r="B19" s="199"/>
      <c r="C19" s="60">
        <v>10</v>
      </c>
      <c r="D19" s="200"/>
      <c r="E19" s="4">
        <f t="shared" si="1"/>
        <v>454</v>
      </c>
      <c r="F19" s="4">
        <f>122+70</f>
        <v>192</v>
      </c>
      <c r="G19" s="4">
        <v>6</v>
      </c>
      <c r="H19" s="201">
        <v>0</v>
      </c>
      <c r="I19" s="201">
        <v>0</v>
      </c>
      <c r="J19" s="201">
        <v>0</v>
      </c>
      <c r="K19" s="201">
        <v>7</v>
      </c>
      <c r="L19" s="4">
        <v>86</v>
      </c>
      <c r="M19" s="203">
        <v>21</v>
      </c>
      <c r="N19" s="203">
        <v>11</v>
      </c>
      <c r="O19" s="203">
        <v>6</v>
      </c>
      <c r="P19" s="203">
        <v>30</v>
      </c>
      <c r="Q19" s="203">
        <v>6</v>
      </c>
      <c r="R19" s="201">
        <v>6</v>
      </c>
      <c r="S19" s="4">
        <v>32</v>
      </c>
      <c r="T19" s="4">
        <v>51</v>
      </c>
      <c r="U19" s="198"/>
    </row>
    <row r="20" spans="2:21" ht="12" customHeight="1">
      <c r="B20" s="199"/>
      <c r="C20" s="60">
        <v>11</v>
      </c>
      <c r="D20" s="202"/>
      <c r="E20" s="4">
        <f t="shared" si="1"/>
        <v>622</v>
      </c>
      <c r="F20" s="4">
        <f>123+84</f>
        <v>207</v>
      </c>
      <c r="G20" s="4">
        <v>5</v>
      </c>
      <c r="H20" s="201">
        <v>0</v>
      </c>
      <c r="I20" s="201">
        <v>0</v>
      </c>
      <c r="J20" s="201">
        <v>1</v>
      </c>
      <c r="K20" s="201">
        <v>5</v>
      </c>
      <c r="L20" s="4">
        <v>209</v>
      </c>
      <c r="M20" s="203">
        <v>29</v>
      </c>
      <c r="N20" s="203">
        <v>6</v>
      </c>
      <c r="O20" s="203">
        <v>3</v>
      </c>
      <c r="P20" s="203">
        <v>54</v>
      </c>
      <c r="Q20" s="203">
        <v>5</v>
      </c>
      <c r="R20" s="201">
        <v>12</v>
      </c>
      <c r="S20" s="4">
        <v>37</v>
      </c>
      <c r="T20" s="4">
        <v>49</v>
      </c>
      <c r="U20" s="198"/>
    </row>
    <row r="21" spans="2:21" ht="12" customHeight="1">
      <c r="B21" s="199"/>
      <c r="C21" s="60">
        <v>12</v>
      </c>
      <c r="D21" s="202"/>
      <c r="E21" s="4">
        <f t="shared" si="1"/>
        <v>658</v>
      </c>
      <c r="F21" s="4">
        <f>113+83</f>
        <v>196</v>
      </c>
      <c r="G21" s="4">
        <v>7</v>
      </c>
      <c r="H21" s="201">
        <v>0</v>
      </c>
      <c r="I21" s="201">
        <v>0</v>
      </c>
      <c r="J21" s="201">
        <v>0</v>
      </c>
      <c r="K21" s="201">
        <v>11</v>
      </c>
      <c r="L21" s="4">
        <v>181</v>
      </c>
      <c r="M21" s="203">
        <v>18</v>
      </c>
      <c r="N21" s="203">
        <v>16</v>
      </c>
      <c r="O21" s="203">
        <v>7</v>
      </c>
      <c r="P21" s="203">
        <v>58</v>
      </c>
      <c r="Q21" s="203">
        <v>12</v>
      </c>
      <c r="R21" s="201">
        <v>15</v>
      </c>
      <c r="S21" s="4">
        <v>70</v>
      </c>
      <c r="T21" s="4">
        <v>67</v>
      </c>
      <c r="U21" s="198"/>
    </row>
    <row r="22" spans="2:21" ht="12" customHeight="1">
      <c r="B22" s="199"/>
      <c r="C22" s="60">
        <v>13</v>
      </c>
      <c r="D22" s="202"/>
      <c r="E22" s="4">
        <f t="shared" si="1"/>
        <v>603</v>
      </c>
      <c r="F22" s="4">
        <f>105+97</f>
        <v>202</v>
      </c>
      <c r="G22" s="4">
        <v>14</v>
      </c>
      <c r="H22" s="201">
        <v>0</v>
      </c>
      <c r="I22" s="201">
        <v>0</v>
      </c>
      <c r="J22" s="201">
        <v>0</v>
      </c>
      <c r="K22" s="4">
        <v>5</v>
      </c>
      <c r="L22" s="203">
        <v>115</v>
      </c>
      <c r="M22" s="203">
        <v>15</v>
      </c>
      <c r="N22" s="203">
        <v>21</v>
      </c>
      <c r="O22" s="203">
        <v>19</v>
      </c>
      <c r="P22" s="203">
        <v>46</v>
      </c>
      <c r="Q22" s="201">
        <v>19</v>
      </c>
      <c r="R22" s="4">
        <v>14</v>
      </c>
      <c r="S22" s="4">
        <v>37</v>
      </c>
      <c r="T22" s="4">
        <v>96</v>
      </c>
      <c r="U22" s="198"/>
    </row>
    <row r="23" spans="2:21" ht="12" customHeight="1">
      <c r="B23" s="199"/>
      <c r="C23" s="60">
        <v>14</v>
      </c>
      <c r="D23" s="202"/>
      <c r="E23" s="4">
        <f t="shared" si="1"/>
        <v>998</v>
      </c>
      <c r="F23" s="4">
        <f>98+389</f>
        <v>487</v>
      </c>
      <c r="G23" s="4">
        <v>27</v>
      </c>
      <c r="H23" s="201">
        <v>0</v>
      </c>
      <c r="I23" s="201">
        <v>0</v>
      </c>
      <c r="J23" s="201">
        <v>0</v>
      </c>
      <c r="K23" s="4">
        <v>5</v>
      </c>
      <c r="L23" s="203">
        <v>207</v>
      </c>
      <c r="M23" s="203">
        <v>19</v>
      </c>
      <c r="N23" s="203">
        <v>14</v>
      </c>
      <c r="O23" s="203">
        <v>7</v>
      </c>
      <c r="P23" s="203">
        <v>57</v>
      </c>
      <c r="Q23" s="201">
        <v>8</v>
      </c>
      <c r="R23" s="4">
        <v>56</v>
      </c>
      <c r="S23" s="4">
        <v>34</v>
      </c>
      <c r="T23" s="4">
        <v>77</v>
      </c>
      <c r="U23" s="198"/>
    </row>
    <row r="24" spans="2:21" ht="12" customHeight="1">
      <c r="B24" s="199"/>
      <c r="C24" s="60">
        <v>15</v>
      </c>
      <c r="D24" s="202"/>
      <c r="E24" s="4">
        <f t="shared" si="1"/>
        <v>520</v>
      </c>
      <c r="F24" s="4">
        <f>54+95</f>
        <v>149</v>
      </c>
      <c r="G24" s="4">
        <v>7</v>
      </c>
      <c r="H24" s="201">
        <v>2</v>
      </c>
      <c r="I24" s="201">
        <v>0</v>
      </c>
      <c r="J24" s="201">
        <v>1</v>
      </c>
      <c r="K24" s="201">
        <v>13</v>
      </c>
      <c r="L24" s="4">
        <v>142</v>
      </c>
      <c r="M24" s="203">
        <v>8</v>
      </c>
      <c r="N24" s="203">
        <v>19</v>
      </c>
      <c r="O24" s="203">
        <v>4</v>
      </c>
      <c r="P24" s="203">
        <v>33</v>
      </c>
      <c r="Q24" s="203">
        <v>18</v>
      </c>
      <c r="R24" s="201">
        <v>33</v>
      </c>
      <c r="S24" s="4">
        <v>27</v>
      </c>
      <c r="T24" s="4">
        <v>64</v>
      </c>
      <c r="U24" s="198"/>
    </row>
    <row r="25" spans="2:21" ht="12" customHeight="1">
      <c r="B25" s="199"/>
      <c r="C25" s="60">
        <v>16</v>
      </c>
      <c r="D25" s="202"/>
      <c r="E25" s="4">
        <f t="shared" si="1"/>
        <v>463</v>
      </c>
      <c r="F25" s="4">
        <f>65+70</f>
        <v>135</v>
      </c>
      <c r="G25" s="4">
        <v>13</v>
      </c>
      <c r="H25" s="201">
        <v>1</v>
      </c>
      <c r="I25" s="201">
        <v>0</v>
      </c>
      <c r="J25" s="201">
        <v>0</v>
      </c>
      <c r="K25" s="201">
        <v>9</v>
      </c>
      <c r="L25" s="4">
        <v>112</v>
      </c>
      <c r="M25" s="203">
        <v>3</v>
      </c>
      <c r="N25" s="203">
        <v>38</v>
      </c>
      <c r="O25" s="203">
        <v>3</v>
      </c>
      <c r="P25" s="203">
        <v>33</v>
      </c>
      <c r="Q25" s="203">
        <v>3</v>
      </c>
      <c r="R25" s="201">
        <v>16</v>
      </c>
      <c r="S25" s="4">
        <v>15</v>
      </c>
      <c r="T25" s="4">
        <v>82</v>
      </c>
      <c r="U25" s="198"/>
    </row>
    <row r="26" spans="2:21" ht="12" customHeight="1">
      <c r="B26" s="199"/>
      <c r="C26" s="60">
        <v>17</v>
      </c>
      <c r="D26" s="202"/>
      <c r="E26" s="4">
        <f t="shared" si="1"/>
        <v>634</v>
      </c>
      <c r="F26" s="4">
        <f>67+51</f>
        <v>118</v>
      </c>
      <c r="G26" s="4">
        <v>12</v>
      </c>
      <c r="H26" s="201">
        <v>1</v>
      </c>
      <c r="I26" s="201">
        <v>0</v>
      </c>
      <c r="J26" s="201">
        <v>0</v>
      </c>
      <c r="K26" s="201">
        <v>9</v>
      </c>
      <c r="L26" s="4">
        <v>265</v>
      </c>
      <c r="M26" s="203">
        <v>6</v>
      </c>
      <c r="N26" s="203">
        <v>21</v>
      </c>
      <c r="O26" s="203">
        <v>3</v>
      </c>
      <c r="P26" s="203">
        <v>84</v>
      </c>
      <c r="Q26" s="203">
        <v>1</v>
      </c>
      <c r="R26" s="201">
        <v>21</v>
      </c>
      <c r="S26" s="4">
        <v>8</v>
      </c>
      <c r="T26" s="4">
        <v>85</v>
      </c>
      <c r="U26" s="198"/>
    </row>
    <row r="27" spans="2:21" ht="12" customHeight="1">
      <c r="B27" s="199"/>
      <c r="C27" s="60">
        <v>18</v>
      </c>
      <c r="D27" s="200" t="s">
        <v>172</v>
      </c>
      <c r="E27" s="4">
        <f t="shared" si="1"/>
        <v>369</v>
      </c>
      <c r="F27" s="4">
        <f>11</f>
        <v>11</v>
      </c>
      <c r="G27" s="201">
        <v>2</v>
      </c>
      <c r="H27" s="201">
        <v>0</v>
      </c>
      <c r="I27" s="201">
        <v>0</v>
      </c>
      <c r="J27" s="201">
        <v>0</v>
      </c>
      <c r="K27" s="201">
        <v>11</v>
      </c>
      <c r="L27" s="4">
        <v>316</v>
      </c>
      <c r="M27" s="201">
        <v>4</v>
      </c>
      <c r="N27" s="201">
        <v>0</v>
      </c>
      <c r="O27" s="201">
        <v>0</v>
      </c>
      <c r="P27" s="203">
        <v>2</v>
      </c>
      <c r="Q27" s="201">
        <v>0</v>
      </c>
      <c r="R27" s="201">
        <v>1</v>
      </c>
      <c r="S27" s="201">
        <v>0</v>
      </c>
      <c r="T27" s="4">
        <v>22</v>
      </c>
      <c r="U27" s="198"/>
    </row>
    <row r="28" spans="2:21" ht="12" customHeight="1">
      <c r="B28" s="5"/>
      <c r="E28" s="87"/>
      <c r="F28" s="87"/>
      <c r="G28" s="87"/>
      <c r="H28" s="87"/>
      <c r="I28" s="87"/>
      <c r="J28" s="87"/>
      <c r="K28" s="87"/>
      <c r="L28" s="87"/>
      <c r="M28" s="87"/>
      <c r="N28" s="87"/>
      <c r="O28" s="87"/>
      <c r="P28" s="87"/>
      <c r="Q28" s="87"/>
      <c r="R28" s="87"/>
      <c r="S28" s="87"/>
      <c r="T28" s="87"/>
      <c r="U28" s="198"/>
    </row>
    <row r="29" spans="2:21" ht="12" customHeight="1">
      <c r="B29" s="5" t="s">
        <v>147</v>
      </c>
      <c r="F29" s="87"/>
      <c r="G29" s="87"/>
      <c r="H29" s="87"/>
      <c r="I29" s="87"/>
      <c r="J29" s="87"/>
      <c r="K29" s="87"/>
      <c r="L29" s="87"/>
      <c r="M29" s="87"/>
      <c r="N29" s="87"/>
      <c r="O29" s="87"/>
      <c r="P29" s="87"/>
      <c r="Q29" s="87"/>
      <c r="R29" s="87"/>
      <c r="S29" s="87"/>
      <c r="T29" s="87"/>
    </row>
    <row r="30" spans="2:21" ht="12" customHeight="1">
      <c r="B30" s="5"/>
    </row>
    <row r="31" spans="2:21" ht="12" customHeight="1">
      <c r="E31" s="87"/>
      <c r="F31" s="87"/>
      <c r="G31" s="87"/>
      <c r="H31" s="87"/>
      <c r="I31" s="87"/>
      <c r="J31" s="87"/>
      <c r="K31" s="87"/>
      <c r="L31" s="87"/>
      <c r="M31" s="87"/>
      <c r="N31" s="87"/>
      <c r="O31" s="87"/>
      <c r="P31" s="87"/>
      <c r="Q31" s="87"/>
      <c r="R31" s="87"/>
      <c r="S31" s="87"/>
      <c r="T31" s="87"/>
    </row>
    <row r="32" spans="2:21" ht="12" customHeight="1">
      <c r="E32" s="87"/>
      <c r="F32" s="87"/>
      <c r="G32" s="87"/>
      <c r="H32" s="87"/>
      <c r="I32" s="87"/>
      <c r="J32" s="87"/>
      <c r="K32" s="87"/>
      <c r="L32" s="87"/>
      <c r="M32" s="87"/>
      <c r="N32" s="87"/>
      <c r="O32" s="87"/>
      <c r="P32" s="87"/>
      <c r="Q32" s="87"/>
      <c r="R32" s="87"/>
      <c r="S32" s="87"/>
      <c r="T32" s="87"/>
    </row>
    <row r="33" spans="5:20" ht="12" customHeight="1">
      <c r="E33" s="87"/>
    </row>
    <row r="34" spans="5:20" ht="12" customHeight="1">
      <c r="E34" s="87"/>
      <c r="F34" s="87"/>
      <c r="G34" s="87"/>
      <c r="H34" s="87"/>
      <c r="I34" s="87"/>
      <c r="J34" s="87"/>
      <c r="K34" s="87"/>
      <c r="L34" s="87"/>
      <c r="M34" s="87"/>
      <c r="N34" s="87"/>
      <c r="O34" s="87"/>
      <c r="P34" s="87"/>
      <c r="Q34" s="87"/>
      <c r="R34" s="87"/>
      <c r="S34" s="87"/>
      <c r="T34" s="87"/>
    </row>
    <row r="35" spans="5:20" ht="12" customHeight="1">
      <c r="E35" s="87"/>
    </row>
    <row r="36" spans="5:20" ht="12" customHeight="1">
      <c r="E36" s="87"/>
    </row>
    <row r="37" spans="5:20" ht="12" customHeight="1">
      <c r="E37" s="87"/>
    </row>
    <row r="38" spans="5:20" ht="12" customHeight="1">
      <c r="E38" s="87"/>
    </row>
    <row r="39" spans="5:20" ht="12" customHeight="1">
      <c r="E39" s="87"/>
    </row>
    <row r="40" spans="5:20" ht="12" customHeight="1">
      <c r="E40" s="87"/>
    </row>
    <row r="41" spans="5:20" ht="12" customHeight="1">
      <c r="E41" s="87"/>
    </row>
    <row r="42" spans="5:20" ht="12" customHeight="1">
      <c r="E42" s="87"/>
    </row>
    <row r="43" spans="5:20" ht="12" customHeight="1">
      <c r="E43" s="87"/>
    </row>
    <row r="44" spans="5:20" ht="12" customHeight="1">
      <c r="E44" s="87"/>
    </row>
    <row r="45" spans="5:20" ht="12" customHeight="1">
      <c r="E45" s="87"/>
    </row>
    <row r="46" spans="5:20" ht="12" customHeight="1">
      <c r="E46" s="87"/>
    </row>
    <row r="47" spans="5:20" ht="12" customHeight="1">
      <c r="E47" s="87"/>
    </row>
    <row r="48" spans="5:20" ht="12" customHeight="1">
      <c r="E48" s="87"/>
    </row>
    <row r="49" spans="5:5" ht="12" customHeight="1">
      <c r="E49" s="87"/>
    </row>
    <row r="50" spans="5:5" ht="12" customHeight="1">
      <c r="E50" s="87"/>
    </row>
    <row r="51" spans="5:5" ht="12" customHeight="1">
      <c r="E51" s="87"/>
    </row>
    <row r="52" spans="5:5" ht="12" customHeight="1">
      <c r="E52" s="87"/>
    </row>
    <row r="53" spans="5:5" ht="12" customHeight="1">
      <c r="E53" s="87"/>
    </row>
  </sheetData>
  <mergeCells count="18">
    <mergeCell ref="Q3:Q5"/>
    <mergeCell ref="R3:R5"/>
    <mergeCell ref="S3:S5"/>
    <mergeCell ref="T3:T5"/>
    <mergeCell ref="B7:D7"/>
    <mergeCell ref="B8:D8"/>
    <mergeCell ref="K3:K5"/>
    <mergeCell ref="L3:L5"/>
    <mergeCell ref="M3:M5"/>
    <mergeCell ref="N3:N5"/>
    <mergeCell ref="O3:O5"/>
    <mergeCell ref="P3:P5"/>
    <mergeCell ref="B3:D5"/>
    <mergeCell ref="E3:E5"/>
    <mergeCell ref="F3:F5"/>
    <mergeCell ref="G3:G5"/>
    <mergeCell ref="H3:H5"/>
    <mergeCell ref="I3:I5"/>
  </mergeCells>
  <phoneticPr fontId="1"/>
  <printOptions horizontalCentered="1"/>
  <pageMargins left="0.19685039370078741" right="0" top="1.1811023622047245" bottom="0" header="0.51181102362204722" footer="0.51181102362204722"/>
  <pageSetup paperSize="9" orientation="landscape" r:id="rId1"/>
  <headerFooter alignWithMargins="0">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14F63-3174-4A07-9EE4-3E970CF80258}">
  <sheetPr>
    <pageSetUpPr fitToPage="1"/>
  </sheetPr>
  <dimension ref="B1:O16"/>
  <sheetViews>
    <sheetView zoomScale="115" zoomScaleNormal="115" zoomScaleSheetLayoutView="115" workbookViewId="0">
      <selection activeCell="J2" sqref="J2"/>
    </sheetView>
  </sheetViews>
  <sheetFormatPr defaultColWidth="9" defaultRowHeight="12" customHeight="1"/>
  <cols>
    <col min="1" max="1" width="2.6640625" style="1" customWidth="1"/>
    <col min="2" max="2" width="11.6640625" style="1" customWidth="1"/>
    <col min="3" max="15" width="8.33203125" style="1" customWidth="1"/>
    <col min="16" max="17" width="9.21875" style="1" customWidth="1"/>
    <col min="18" max="256" width="9" style="1"/>
    <col min="257" max="257" width="2.6640625" style="1" customWidth="1"/>
    <col min="258" max="258" width="11.6640625" style="1" customWidth="1"/>
    <col min="259" max="271" width="8.33203125" style="1" customWidth="1"/>
    <col min="272" max="273" width="9.21875" style="1" customWidth="1"/>
    <col min="274" max="512" width="9" style="1"/>
    <col min="513" max="513" width="2.6640625" style="1" customWidth="1"/>
    <col min="514" max="514" width="11.6640625" style="1" customWidth="1"/>
    <col min="515" max="527" width="8.33203125" style="1" customWidth="1"/>
    <col min="528" max="529" width="9.21875" style="1" customWidth="1"/>
    <col min="530" max="768" width="9" style="1"/>
    <col min="769" max="769" width="2.6640625" style="1" customWidth="1"/>
    <col min="770" max="770" width="11.6640625" style="1" customWidth="1"/>
    <col min="771" max="783" width="8.33203125" style="1" customWidth="1"/>
    <col min="784" max="785" width="9.21875" style="1" customWidth="1"/>
    <col min="786" max="1024" width="9" style="1"/>
    <col min="1025" max="1025" width="2.6640625" style="1" customWidth="1"/>
    <col min="1026" max="1026" width="11.6640625" style="1" customWidth="1"/>
    <col min="1027" max="1039" width="8.33203125" style="1" customWidth="1"/>
    <col min="1040" max="1041" width="9.21875" style="1" customWidth="1"/>
    <col min="1042" max="1280" width="9" style="1"/>
    <col min="1281" max="1281" width="2.6640625" style="1" customWidth="1"/>
    <col min="1282" max="1282" width="11.6640625" style="1" customWidth="1"/>
    <col min="1283" max="1295" width="8.33203125" style="1" customWidth="1"/>
    <col min="1296" max="1297" width="9.21875" style="1" customWidth="1"/>
    <col min="1298" max="1536" width="9" style="1"/>
    <col min="1537" max="1537" width="2.6640625" style="1" customWidth="1"/>
    <col min="1538" max="1538" width="11.6640625" style="1" customWidth="1"/>
    <col min="1539" max="1551" width="8.33203125" style="1" customWidth="1"/>
    <col min="1552" max="1553" width="9.21875" style="1" customWidth="1"/>
    <col min="1554" max="1792" width="9" style="1"/>
    <col min="1793" max="1793" width="2.6640625" style="1" customWidth="1"/>
    <col min="1794" max="1794" width="11.6640625" style="1" customWidth="1"/>
    <col min="1795" max="1807" width="8.33203125" style="1" customWidth="1"/>
    <col min="1808" max="1809" width="9.21875" style="1" customWidth="1"/>
    <col min="1810" max="2048" width="9" style="1"/>
    <col min="2049" max="2049" width="2.6640625" style="1" customWidth="1"/>
    <col min="2050" max="2050" width="11.6640625" style="1" customWidth="1"/>
    <col min="2051" max="2063" width="8.33203125" style="1" customWidth="1"/>
    <col min="2064" max="2065" width="9.21875" style="1" customWidth="1"/>
    <col min="2066" max="2304" width="9" style="1"/>
    <col min="2305" max="2305" width="2.6640625" style="1" customWidth="1"/>
    <col min="2306" max="2306" width="11.6640625" style="1" customWidth="1"/>
    <col min="2307" max="2319" width="8.33203125" style="1" customWidth="1"/>
    <col min="2320" max="2321" width="9.21875" style="1" customWidth="1"/>
    <col min="2322" max="2560" width="9" style="1"/>
    <col min="2561" max="2561" width="2.6640625" style="1" customWidth="1"/>
    <col min="2562" max="2562" width="11.6640625" style="1" customWidth="1"/>
    <col min="2563" max="2575" width="8.33203125" style="1" customWidth="1"/>
    <col min="2576" max="2577" width="9.21875" style="1" customWidth="1"/>
    <col min="2578" max="2816" width="9" style="1"/>
    <col min="2817" max="2817" width="2.6640625" style="1" customWidth="1"/>
    <col min="2818" max="2818" width="11.6640625" style="1" customWidth="1"/>
    <col min="2819" max="2831" width="8.33203125" style="1" customWidth="1"/>
    <col min="2832" max="2833" width="9.21875" style="1" customWidth="1"/>
    <col min="2834" max="3072" width="9" style="1"/>
    <col min="3073" max="3073" width="2.6640625" style="1" customWidth="1"/>
    <col min="3074" max="3074" width="11.6640625" style="1" customWidth="1"/>
    <col min="3075" max="3087" width="8.33203125" style="1" customWidth="1"/>
    <col min="3088" max="3089" width="9.21875" style="1" customWidth="1"/>
    <col min="3090" max="3328" width="9" style="1"/>
    <col min="3329" max="3329" width="2.6640625" style="1" customWidth="1"/>
    <col min="3330" max="3330" width="11.6640625" style="1" customWidth="1"/>
    <col min="3331" max="3343" width="8.33203125" style="1" customWidth="1"/>
    <col min="3344" max="3345" width="9.21875" style="1" customWidth="1"/>
    <col min="3346" max="3584" width="9" style="1"/>
    <col min="3585" max="3585" width="2.6640625" style="1" customWidth="1"/>
    <col min="3586" max="3586" width="11.6640625" style="1" customWidth="1"/>
    <col min="3587" max="3599" width="8.33203125" style="1" customWidth="1"/>
    <col min="3600" max="3601" width="9.21875" style="1" customWidth="1"/>
    <col min="3602" max="3840" width="9" style="1"/>
    <col min="3841" max="3841" width="2.6640625" style="1" customWidth="1"/>
    <col min="3842" max="3842" width="11.6640625" style="1" customWidth="1"/>
    <col min="3843" max="3855" width="8.33203125" style="1" customWidth="1"/>
    <col min="3856" max="3857" width="9.21875" style="1" customWidth="1"/>
    <col min="3858" max="4096" width="9" style="1"/>
    <col min="4097" max="4097" width="2.6640625" style="1" customWidth="1"/>
    <col min="4098" max="4098" width="11.6640625" style="1" customWidth="1"/>
    <col min="4099" max="4111" width="8.33203125" style="1" customWidth="1"/>
    <col min="4112" max="4113" width="9.21875" style="1" customWidth="1"/>
    <col min="4114" max="4352" width="9" style="1"/>
    <col min="4353" max="4353" width="2.6640625" style="1" customWidth="1"/>
    <col min="4354" max="4354" width="11.6640625" style="1" customWidth="1"/>
    <col min="4355" max="4367" width="8.33203125" style="1" customWidth="1"/>
    <col min="4368" max="4369" width="9.21875" style="1" customWidth="1"/>
    <col min="4370" max="4608" width="9" style="1"/>
    <col min="4609" max="4609" width="2.6640625" style="1" customWidth="1"/>
    <col min="4610" max="4610" width="11.6640625" style="1" customWidth="1"/>
    <col min="4611" max="4623" width="8.33203125" style="1" customWidth="1"/>
    <col min="4624" max="4625" width="9.21875" style="1" customWidth="1"/>
    <col min="4626" max="4864" width="9" style="1"/>
    <col min="4865" max="4865" width="2.6640625" style="1" customWidth="1"/>
    <col min="4866" max="4866" width="11.6640625" style="1" customWidth="1"/>
    <col min="4867" max="4879" width="8.33203125" style="1" customWidth="1"/>
    <col min="4880" max="4881" width="9.21875" style="1" customWidth="1"/>
    <col min="4882" max="5120" width="9" style="1"/>
    <col min="5121" max="5121" width="2.6640625" style="1" customWidth="1"/>
    <col min="5122" max="5122" width="11.6640625" style="1" customWidth="1"/>
    <col min="5123" max="5135" width="8.33203125" style="1" customWidth="1"/>
    <col min="5136" max="5137" width="9.21875" style="1" customWidth="1"/>
    <col min="5138" max="5376" width="9" style="1"/>
    <col min="5377" max="5377" width="2.6640625" style="1" customWidth="1"/>
    <col min="5378" max="5378" width="11.6640625" style="1" customWidth="1"/>
    <col min="5379" max="5391" width="8.33203125" style="1" customWidth="1"/>
    <col min="5392" max="5393" width="9.21875" style="1" customWidth="1"/>
    <col min="5394" max="5632" width="9" style="1"/>
    <col min="5633" max="5633" width="2.6640625" style="1" customWidth="1"/>
    <col min="5634" max="5634" width="11.6640625" style="1" customWidth="1"/>
    <col min="5635" max="5647" width="8.33203125" style="1" customWidth="1"/>
    <col min="5648" max="5649" width="9.21875" style="1" customWidth="1"/>
    <col min="5650" max="5888" width="9" style="1"/>
    <col min="5889" max="5889" width="2.6640625" style="1" customWidth="1"/>
    <col min="5890" max="5890" width="11.6640625" style="1" customWidth="1"/>
    <col min="5891" max="5903" width="8.33203125" style="1" customWidth="1"/>
    <col min="5904" max="5905" width="9.21875" style="1" customWidth="1"/>
    <col min="5906" max="6144" width="9" style="1"/>
    <col min="6145" max="6145" width="2.6640625" style="1" customWidth="1"/>
    <col min="6146" max="6146" width="11.6640625" style="1" customWidth="1"/>
    <col min="6147" max="6159" width="8.33203125" style="1" customWidth="1"/>
    <col min="6160" max="6161" width="9.21875" style="1" customWidth="1"/>
    <col min="6162" max="6400" width="9" style="1"/>
    <col min="6401" max="6401" width="2.6640625" style="1" customWidth="1"/>
    <col min="6402" max="6402" width="11.6640625" style="1" customWidth="1"/>
    <col min="6403" max="6415" width="8.33203125" style="1" customWidth="1"/>
    <col min="6416" max="6417" width="9.21875" style="1" customWidth="1"/>
    <col min="6418" max="6656" width="9" style="1"/>
    <col min="6657" max="6657" width="2.6640625" style="1" customWidth="1"/>
    <col min="6658" max="6658" width="11.6640625" style="1" customWidth="1"/>
    <col min="6659" max="6671" width="8.33203125" style="1" customWidth="1"/>
    <col min="6672" max="6673" width="9.21875" style="1" customWidth="1"/>
    <col min="6674" max="6912" width="9" style="1"/>
    <col min="6913" max="6913" width="2.6640625" style="1" customWidth="1"/>
    <col min="6914" max="6914" width="11.6640625" style="1" customWidth="1"/>
    <col min="6915" max="6927" width="8.33203125" style="1" customWidth="1"/>
    <col min="6928" max="6929" width="9.21875" style="1" customWidth="1"/>
    <col min="6930" max="7168" width="9" style="1"/>
    <col min="7169" max="7169" width="2.6640625" style="1" customWidth="1"/>
    <col min="7170" max="7170" width="11.6640625" style="1" customWidth="1"/>
    <col min="7171" max="7183" width="8.33203125" style="1" customWidth="1"/>
    <col min="7184" max="7185" width="9.21875" style="1" customWidth="1"/>
    <col min="7186" max="7424" width="9" style="1"/>
    <col min="7425" max="7425" width="2.6640625" style="1" customWidth="1"/>
    <col min="7426" max="7426" width="11.6640625" style="1" customWidth="1"/>
    <col min="7427" max="7439" width="8.33203125" style="1" customWidth="1"/>
    <col min="7440" max="7441" width="9.21875" style="1" customWidth="1"/>
    <col min="7442" max="7680" width="9" style="1"/>
    <col min="7681" max="7681" width="2.6640625" style="1" customWidth="1"/>
    <col min="7682" max="7682" width="11.6640625" style="1" customWidth="1"/>
    <col min="7683" max="7695" width="8.33203125" style="1" customWidth="1"/>
    <col min="7696" max="7697" width="9.21875" style="1" customWidth="1"/>
    <col min="7698" max="7936" width="9" style="1"/>
    <col min="7937" max="7937" width="2.6640625" style="1" customWidth="1"/>
    <col min="7938" max="7938" width="11.6640625" style="1" customWidth="1"/>
    <col min="7939" max="7951" width="8.33203125" style="1" customWidth="1"/>
    <col min="7952" max="7953" width="9.21875" style="1" customWidth="1"/>
    <col min="7954" max="8192" width="9" style="1"/>
    <col min="8193" max="8193" width="2.6640625" style="1" customWidth="1"/>
    <col min="8194" max="8194" width="11.6640625" style="1" customWidth="1"/>
    <col min="8195" max="8207" width="8.33203125" style="1" customWidth="1"/>
    <col min="8208" max="8209" width="9.21875" style="1" customWidth="1"/>
    <col min="8210" max="8448" width="9" style="1"/>
    <col min="8449" max="8449" width="2.6640625" style="1" customWidth="1"/>
    <col min="8450" max="8450" width="11.6640625" style="1" customWidth="1"/>
    <col min="8451" max="8463" width="8.33203125" style="1" customWidth="1"/>
    <col min="8464" max="8465" width="9.21875" style="1" customWidth="1"/>
    <col min="8466" max="8704" width="9" style="1"/>
    <col min="8705" max="8705" width="2.6640625" style="1" customWidth="1"/>
    <col min="8706" max="8706" width="11.6640625" style="1" customWidth="1"/>
    <col min="8707" max="8719" width="8.33203125" style="1" customWidth="1"/>
    <col min="8720" max="8721" width="9.21875" style="1" customWidth="1"/>
    <col min="8722" max="8960" width="9" style="1"/>
    <col min="8961" max="8961" width="2.6640625" style="1" customWidth="1"/>
    <col min="8962" max="8962" width="11.6640625" style="1" customWidth="1"/>
    <col min="8963" max="8975" width="8.33203125" style="1" customWidth="1"/>
    <col min="8976" max="8977" width="9.21875" style="1" customWidth="1"/>
    <col min="8978" max="9216" width="9" style="1"/>
    <col min="9217" max="9217" width="2.6640625" style="1" customWidth="1"/>
    <col min="9218" max="9218" width="11.6640625" style="1" customWidth="1"/>
    <col min="9219" max="9231" width="8.33203125" style="1" customWidth="1"/>
    <col min="9232" max="9233" width="9.21875" style="1" customWidth="1"/>
    <col min="9234" max="9472" width="9" style="1"/>
    <col min="9473" max="9473" width="2.6640625" style="1" customWidth="1"/>
    <col min="9474" max="9474" width="11.6640625" style="1" customWidth="1"/>
    <col min="9475" max="9487" width="8.33203125" style="1" customWidth="1"/>
    <col min="9488" max="9489" width="9.21875" style="1" customWidth="1"/>
    <col min="9490" max="9728" width="9" style="1"/>
    <col min="9729" max="9729" width="2.6640625" style="1" customWidth="1"/>
    <col min="9730" max="9730" width="11.6640625" style="1" customWidth="1"/>
    <col min="9731" max="9743" width="8.33203125" style="1" customWidth="1"/>
    <col min="9744" max="9745" width="9.21875" style="1" customWidth="1"/>
    <col min="9746" max="9984" width="9" style="1"/>
    <col min="9985" max="9985" width="2.6640625" style="1" customWidth="1"/>
    <col min="9986" max="9986" width="11.6640625" style="1" customWidth="1"/>
    <col min="9987" max="9999" width="8.33203125" style="1" customWidth="1"/>
    <col min="10000" max="10001" width="9.21875" style="1" customWidth="1"/>
    <col min="10002" max="10240" width="9" style="1"/>
    <col min="10241" max="10241" width="2.6640625" style="1" customWidth="1"/>
    <col min="10242" max="10242" width="11.6640625" style="1" customWidth="1"/>
    <col min="10243" max="10255" width="8.33203125" style="1" customWidth="1"/>
    <col min="10256" max="10257" width="9.21875" style="1" customWidth="1"/>
    <col min="10258" max="10496" width="9" style="1"/>
    <col min="10497" max="10497" width="2.6640625" style="1" customWidth="1"/>
    <col min="10498" max="10498" width="11.6640625" style="1" customWidth="1"/>
    <col min="10499" max="10511" width="8.33203125" style="1" customWidth="1"/>
    <col min="10512" max="10513" width="9.21875" style="1" customWidth="1"/>
    <col min="10514" max="10752" width="9" style="1"/>
    <col min="10753" max="10753" width="2.6640625" style="1" customWidth="1"/>
    <col min="10754" max="10754" width="11.6640625" style="1" customWidth="1"/>
    <col min="10755" max="10767" width="8.33203125" style="1" customWidth="1"/>
    <col min="10768" max="10769" width="9.21875" style="1" customWidth="1"/>
    <col min="10770" max="11008" width="9" style="1"/>
    <col min="11009" max="11009" width="2.6640625" style="1" customWidth="1"/>
    <col min="11010" max="11010" width="11.6640625" style="1" customWidth="1"/>
    <col min="11011" max="11023" width="8.33203125" style="1" customWidth="1"/>
    <col min="11024" max="11025" width="9.21875" style="1" customWidth="1"/>
    <col min="11026" max="11264" width="9" style="1"/>
    <col min="11265" max="11265" width="2.6640625" style="1" customWidth="1"/>
    <col min="11266" max="11266" width="11.6640625" style="1" customWidth="1"/>
    <col min="11267" max="11279" width="8.33203125" style="1" customWidth="1"/>
    <col min="11280" max="11281" width="9.21875" style="1" customWidth="1"/>
    <col min="11282" max="11520" width="9" style="1"/>
    <col min="11521" max="11521" width="2.6640625" style="1" customWidth="1"/>
    <col min="11522" max="11522" width="11.6640625" style="1" customWidth="1"/>
    <col min="11523" max="11535" width="8.33203125" style="1" customWidth="1"/>
    <col min="11536" max="11537" width="9.21875" style="1" customWidth="1"/>
    <col min="11538" max="11776" width="9" style="1"/>
    <col min="11777" max="11777" width="2.6640625" style="1" customWidth="1"/>
    <col min="11778" max="11778" width="11.6640625" style="1" customWidth="1"/>
    <col min="11779" max="11791" width="8.33203125" style="1" customWidth="1"/>
    <col min="11792" max="11793" width="9.21875" style="1" customWidth="1"/>
    <col min="11794" max="12032" width="9" style="1"/>
    <col min="12033" max="12033" width="2.6640625" style="1" customWidth="1"/>
    <col min="12034" max="12034" width="11.6640625" style="1" customWidth="1"/>
    <col min="12035" max="12047" width="8.33203125" style="1" customWidth="1"/>
    <col min="12048" max="12049" width="9.21875" style="1" customWidth="1"/>
    <col min="12050" max="12288" width="9" style="1"/>
    <col min="12289" max="12289" width="2.6640625" style="1" customWidth="1"/>
    <col min="12290" max="12290" width="11.6640625" style="1" customWidth="1"/>
    <col min="12291" max="12303" width="8.33203125" style="1" customWidth="1"/>
    <col min="12304" max="12305" width="9.21875" style="1" customWidth="1"/>
    <col min="12306" max="12544" width="9" style="1"/>
    <col min="12545" max="12545" width="2.6640625" style="1" customWidth="1"/>
    <col min="12546" max="12546" width="11.6640625" style="1" customWidth="1"/>
    <col min="12547" max="12559" width="8.33203125" style="1" customWidth="1"/>
    <col min="12560" max="12561" width="9.21875" style="1" customWidth="1"/>
    <col min="12562" max="12800" width="9" style="1"/>
    <col min="12801" max="12801" width="2.6640625" style="1" customWidth="1"/>
    <col min="12802" max="12802" width="11.6640625" style="1" customWidth="1"/>
    <col min="12803" max="12815" width="8.33203125" style="1" customWidth="1"/>
    <col min="12816" max="12817" width="9.21875" style="1" customWidth="1"/>
    <col min="12818" max="13056" width="9" style="1"/>
    <col min="13057" max="13057" width="2.6640625" style="1" customWidth="1"/>
    <col min="13058" max="13058" width="11.6640625" style="1" customWidth="1"/>
    <col min="13059" max="13071" width="8.33203125" style="1" customWidth="1"/>
    <col min="13072" max="13073" width="9.21875" style="1" customWidth="1"/>
    <col min="13074" max="13312" width="9" style="1"/>
    <col min="13313" max="13313" width="2.6640625" style="1" customWidth="1"/>
    <col min="13314" max="13314" width="11.6640625" style="1" customWidth="1"/>
    <col min="13315" max="13327" width="8.33203125" style="1" customWidth="1"/>
    <col min="13328" max="13329" width="9.21875" style="1" customWidth="1"/>
    <col min="13330" max="13568" width="9" style="1"/>
    <col min="13569" max="13569" width="2.6640625" style="1" customWidth="1"/>
    <col min="13570" max="13570" width="11.6640625" style="1" customWidth="1"/>
    <col min="13571" max="13583" width="8.33203125" style="1" customWidth="1"/>
    <col min="13584" max="13585" width="9.21875" style="1" customWidth="1"/>
    <col min="13586" max="13824" width="9" style="1"/>
    <col min="13825" max="13825" width="2.6640625" style="1" customWidth="1"/>
    <col min="13826" max="13826" width="11.6640625" style="1" customWidth="1"/>
    <col min="13827" max="13839" width="8.33203125" style="1" customWidth="1"/>
    <col min="13840" max="13841" width="9.21875" style="1" customWidth="1"/>
    <col min="13842" max="14080" width="9" style="1"/>
    <col min="14081" max="14081" width="2.6640625" style="1" customWidth="1"/>
    <col min="14082" max="14082" width="11.6640625" style="1" customWidth="1"/>
    <col min="14083" max="14095" width="8.33203125" style="1" customWidth="1"/>
    <col min="14096" max="14097" width="9.21875" style="1" customWidth="1"/>
    <col min="14098" max="14336" width="9" style="1"/>
    <col min="14337" max="14337" width="2.6640625" style="1" customWidth="1"/>
    <col min="14338" max="14338" width="11.6640625" style="1" customWidth="1"/>
    <col min="14339" max="14351" width="8.33203125" style="1" customWidth="1"/>
    <col min="14352" max="14353" width="9.21875" style="1" customWidth="1"/>
    <col min="14354" max="14592" width="9" style="1"/>
    <col min="14593" max="14593" width="2.6640625" style="1" customWidth="1"/>
    <col min="14594" max="14594" width="11.6640625" style="1" customWidth="1"/>
    <col min="14595" max="14607" width="8.33203125" style="1" customWidth="1"/>
    <col min="14608" max="14609" width="9.21875" style="1" customWidth="1"/>
    <col min="14610" max="14848" width="9" style="1"/>
    <col min="14849" max="14849" width="2.6640625" style="1" customWidth="1"/>
    <col min="14850" max="14850" width="11.6640625" style="1" customWidth="1"/>
    <col min="14851" max="14863" width="8.33203125" style="1" customWidth="1"/>
    <col min="14864" max="14865" width="9.21875" style="1" customWidth="1"/>
    <col min="14866" max="15104" width="9" style="1"/>
    <col min="15105" max="15105" width="2.6640625" style="1" customWidth="1"/>
    <col min="15106" max="15106" width="11.6640625" style="1" customWidth="1"/>
    <col min="15107" max="15119" width="8.33203125" style="1" customWidth="1"/>
    <col min="15120" max="15121" width="9.21875" style="1" customWidth="1"/>
    <col min="15122" max="15360" width="9" style="1"/>
    <col min="15361" max="15361" width="2.6640625" style="1" customWidth="1"/>
    <col min="15362" max="15362" width="11.6640625" style="1" customWidth="1"/>
    <col min="15363" max="15375" width="8.33203125" style="1" customWidth="1"/>
    <col min="15376" max="15377" width="9.21875" style="1" customWidth="1"/>
    <col min="15378" max="15616" width="9" style="1"/>
    <col min="15617" max="15617" width="2.6640625" style="1" customWidth="1"/>
    <col min="15618" max="15618" width="11.6640625" style="1" customWidth="1"/>
    <col min="15619" max="15631" width="8.33203125" style="1" customWidth="1"/>
    <col min="15632" max="15633" width="9.21875" style="1" customWidth="1"/>
    <col min="15634" max="15872" width="9" style="1"/>
    <col min="15873" max="15873" width="2.6640625" style="1" customWidth="1"/>
    <col min="15874" max="15874" width="11.6640625" style="1" customWidth="1"/>
    <col min="15875" max="15887" width="8.33203125" style="1" customWidth="1"/>
    <col min="15888" max="15889" width="9.21875" style="1" customWidth="1"/>
    <col min="15890" max="16128" width="9" style="1"/>
    <col min="16129" max="16129" width="2.6640625" style="1" customWidth="1"/>
    <col min="16130" max="16130" width="11.6640625" style="1" customWidth="1"/>
    <col min="16131" max="16143" width="8.33203125" style="1" customWidth="1"/>
    <col min="16144" max="16145" width="9.21875" style="1" customWidth="1"/>
    <col min="16146" max="16384" width="9" style="1"/>
  </cols>
  <sheetData>
    <row r="1" spans="2:15" ht="14.25" customHeight="1">
      <c r="B1" s="6" t="s">
        <v>173</v>
      </c>
    </row>
    <row r="3" spans="2:15" ht="12" customHeight="1">
      <c r="B3" s="205" t="s">
        <v>174</v>
      </c>
      <c r="C3" s="206" t="s">
        <v>153</v>
      </c>
      <c r="D3" s="206" t="s">
        <v>175</v>
      </c>
      <c r="E3" s="26" t="s">
        <v>176</v>
      </c>
      <c r="F3" s="26" t="s">
        <v>177</v>
      </c>
      <c r="G3" s="26" t="s">
        <v>178</v>
      </c>
      <c r="H3" s="26" t="s">
        <v>179</v>
      </c>
      <c r="I3" s="26" t="s">
        <v>180</v>
      </c>
      <c r="J3" s="26" t="s">
        <v>181</v>
      </c>
      <c r="K3" s="26" t="s">
        <v>182</v>
      </c>
      <c r="L3" s="26" t="s">
        <v>183</v>
      </c>
      <c r="M3" s="26" t="s">
        <v>184</v>
      </c>
      <c r="N3" s="26" t="s">
        <v>185</v>
      </c>
      <c r="O3" s="26" t="s">
        <v>186</v>
      </c>
    </row>
    <row r="4" spans="2:15" ht="12" customHeight="1">
      <c r="B4" s="207"/>
      <c r="C4" s="76"/>
      <c r="D4" s="76"/>
      <c r="E4" s="27"/>
      <c r="F4" s="27"/>
      <c r="G4" s="27"/>
      <c r="H4" s="27"/>
      <c r="I4" s="27"/>
      <c r="J4" s="27"/>
      <c r="K4" s="27"/>
      <c r="L4" s="27"/>
      <c r="M4" s="27"/>
      <c r="N4" s="27"/>
      <c r="O4" s="27"/>
    </row>
    <row r="5" spans="2:15" ht="12" customHeight="1">
      <c r="B5" s="208"/>
      <c r="C5" s="24"/>
      <c r="D5" s="24"/>
      <c r="E5" s="28"/>
      <c r="F5" s="28"/>
      <c r="G5" s="28"/>
      <c r="H5" s="28"/>
      <c r="I5" s="28"/>
      <c r="J5" s="28"/>
      <c r="K5" s="28"/>
      <c r="L5" s="28"/>
      <c r="M5" s="28"/>
      <c r="N5" s="28"/>
      <c r="O5" s="28"/>
    </row>
    <row r="6" spans="2:15" ht="12" customHeight="1">
      <c r="B6" s="41"/>
      <c r="C6" s="2" t="s">
        <v>66</v>
      </c>
      <c r="D6" s="2" t="s">
        <v>66</v>
      </c>
      <c r="E6" s="2" t="s">
        <v>66</v>
      </c>
      <c r="F6" s="2" t="s">
        <v>66</v>
      </c>
      <c r="G6" s="2" t="s">
        <v>66</v>
      </c>
      <c r="H6" s="2" t="s">
        <v>66</v>
      </c>
      <c r="I6" s="2" t="s">
        <v>66</v>
      </c>
      <c r="J6" s="2" t="s">
        <v>66</v>
      </c>
      <c r="K6" s="2" t="s">
        <v>66</v>
      </c>
      <c r="L6" s="2" t="s">
        <v>66</v>
      </c>
      <c r="M6" s="2" t="s">
        <v>66</v>
      </c>
      <c r="N6" s="2" t="s">
        <v>66</v>
      </c>
      <c r="O6" s="2" t="s">
        <v>66</v>
      </c>
    </row>
    <row r="7" spans="2:15" ht="12" customHeight="1">
      <c r="B7" s="8" t="s">
        <v>187</v>
      </c>
      <c r="C7" s="209">
        <v>1</v>
      </c>
      <c r="D7" s="209" t="s">
        <v>68</v>
      </c>
      <c r="E7" s="209" t="s">
        <v>68</v>
      </c>
      <c r="F7" s="209" t="s">
        <v>68</v>
      </c>
      <c r="G7" s="209" t="s">
        <v>68</v>
      </c>
      <c r="H7" s="209" t="s">
        <v>68</v>
      </c>
      <c r="I7" s="209" t="s">
        <v>68</v>
      </c>
      <c r="J7" s="209">
        <v>1</v>
      </c>
      <c r="K7" s="209" t="s">
        <v>68</v>
      </c>
      <c r="L7" s="209" t="s">
        <v>68</v>
      </c>
      <c r="M7" s="209" t="s">
        <v>68</v>
      </c>
      <c r="N7" s="209" t="s">
        <v>68</v>
      </c>
      <c r="O7" s="209" t="s">
        <v>68</v>
      </c>
    </row>
    <row r="8" spans="2:15" ht="12" customHeight="1">
      <c r="B8" s="8" t="s">
        <v>188</v>
      </c>
      <c r="C8" s="209">
        <v>2</v>
      </c>
      <c r="D8" s="209" t="s">
        <v>68</v>
      </c>
      <c r="E8" s="209" t="s">
        <v>68</v>
      </c>
      <c r="F8" s="209" t="s">
        <v>68</v>
      </c>
      <c r="G8" s="209" t="s">
        <v>68</v>
      </c>
      <c r="H8" s="209" t="s">
        <v>68</v>
      </c>
      <c r="I8" s="209" t="s">
        <v>68</v>
      </c>
      <c r="J8" s="209" t="s">
        <v>68</v>
      </c>
      <c r="K8" s="209" t="s">
        <v>68</v>
      </c>
      <c r="L8" s="209" t="s">
        <v>68</v>
      </c>
      <c r="M8" s="209" t="s">
        <v>68</v>
      </c>
      <c r="N8" s="209">
        <v>2</v>
      </c>
      <c r="O8" s="209" t="s">
        <v>68</v>
      </c>
    </row>
    <row r="9" spans="2:15" ht="12" customHeight="1">
      <c r="B9" s="8" t="s">
        <v>189</v>
      </c>
      <c r="C9" s="210" t="s">
        <v>70</v>
      </c>
      <c r="D9" s="210" t="s">
        <v>70</v>
      </c>
      <c r="E9" s="210" t="s">
        <v>70</v>
      </c>
      <c r="F9" s="210" t="s">
        <v>70</v>
      </c>
      <c r="G9" s="210" t="s">
        <v>70</v>
      </c>
      <c r="H9" s="210" t="s">
        <v>70</v>
      </c>
      <c r="I9" s="210" t="s">
        <v>70</v>
      </c>
      <c r="J9" s="210" t="s">
        <v>70</v>
      </c>
      <c r="K9" s="210" t="s">
        <v>70</v>
      </c>
      <c r="L9" s="210" t="s">
        <v>70</v>
      </c>
      <c r="M9" s="210" t="s">
        <v>70</v>
      </c>
      <c r="N9" s="210" t="s">
        <v>70</v>
      </c>
      <c r="O9" s="210" t="s">
        <v>70</v>
      </c>
    </row>
    <row r="10" spans="2:15" ht="12" customHeight="1">
      <c r="B10" s="8" t="s">
        <v>42</v>
      </c>
      <c r="C10" s="209">
        <v>1</v>
      </c>
      <c r="D10" s="209" t="s">
        <v>70</v>
      </c>
      <c r="E10" s="209" t="s">
        <v>70</v>
      </c>
      <c r="F10" s="209" t="s">
        <v>70</v>
      </c>
      <c r="G10" s="209" t="s">
        <v>70</v>
      </c>
      <c r="H10" s="209" t="s">
        <v>70</v>
      </c>
      <c r="I10" s="209" t="s">
        <v>70</v>
      </c>
      <c r="J10" s="209" t="s">
        <v>70</v>
      </c>
      <c r="K10" s="209" t="s">
        <v>70</v>
      </c>
      <c r="L10" s="209" t="s">
        <v>70</v>
      </c>
      <c r="M10" s="209" t="s">
        <v>70</v>
      </c>
      <c r="N10" s="209">
        <v>1</v>
      </c>
      <c r="O10" s="209" t="s">
        <v>70</v>
      </c>
    </row>
    <row r="11" spans="2:15" s="16" customFormat="1" ht="12" customHeight="1">
      <c r="B11" s="211" t="s">
        <v>52</v>
      </c>
      <c r="C11" s="210">
        <v>1</v>
      </c>
      <c r="D11" s="210" t="s">
        <v>68</v>
      </c>
      <c r="E11" s="210" t="s">
        <v>68</v>
      </c>
      <c r="F11" s="210" t="s">
        <v>68</v>
      </c>
      <c r="G11" s="210" t="s">
        <v>68</v>
      </c>
      <c r="H11" s="210" t="s">
        <v>68</v>
      </c>
      <c r="I11" s="210" t="s">
        <v>68</v>
      </c>
      <c r="J11" s="210" t="s">
        <v>68</v>
      </c>
      <c r="K11" s="210">
        <v>1</v>
      </c>
      <c r="L11" s="210" t="s">
        <v>68</v>
      </c>
      <c r="M11" s="210" t="s">
        <v>68</v>
      </c>
      <c r="N11" s="210" t="s">
        <v>68</v>
      </c>
      <c r="O11" s="210" t="s">
        <v>68</v>
      </c>
    </row>
    <row r="12" spans="2:15" ht="12" customHeight="1">
      <c r="B12" s="5"/>
      <c r="C12" s="5"/>
    </row>
    <row r="13" spans="2:15" ht="12" customHeight="1">
      <c r="B13" s="5" t="s">
        <v>147</v>
      </c>
      <c r="C13" s="5"/>
      <c r="D13" s="5"/>
    </row>
    <row r="14" spans="2:15" ht="12" customHeight="1">
      <c r="B14" s="212"/>
      <c r="D14" s="5"/>
      <c r="E14" s="5"/>
      <c r="F14" s="5"/>
      <c r="G14" s="5"/>
      <c r="H14" s="5"/>
      <c r="I14" s="5"/>
      <c r="J14" s="5"/>
      <c r="K14" s="5"/>
      <c r="L14" s="5"/>
      <c r="M14" s="5"/>
      <c r="N14" s="5"/>
      <c r="O14" s="5"/>
    </row>
    <row r="15" spans="2:15" ht="12" customHeight="1">
      <c r="B15" s="5"/>
      <c r="C15" s="5"/>
      <c r="D15" s="5"/>
      <c r="E15" s="5"/>
      <c r="F15" s="5"/>
      <c r="G15" s="5"/>
      <c r="H15" s="5"/>
      <c r="I15" s="5"/>
      <c r="J15" s="5"/>
      <c r="K15" s="5"/>
      <c r="L15" s="5"/>
      <c r="M15" s="5"/>
      <c r="N15" s="5"/>
      <c r="O15" s="5"/>
    </row>
    <row r="16" spans="2:15" ht="12" customHeight="1">
      <c r="B16" s="5"/>
      <c r="C16" s="5"/>
      <c r="D16" s="5"/>
      <c r="E16" s="5"/>
      <c r="F16" s="5"/>
      <c r="G16" s="5"/>
      <c r="H16" s="5"/>
      <c r="I16" s="5"/>
      <c r="J16" s="5"/>
      <c r="K16" s="5"/>
      <c r="L16" s="5"/>
      <c r="M16" s="5"/>
      <c r="N16" s="5"/>
      <c r="O16" s="5"/>
    </row>
  </sheetData>
  <mergeCells count="14">
    <mergeCell ref="N3:N5"/>
    <mergeCell ref="O3:O5"/>
    <mergeCell ref="H3:H5"/>
    <mergeCell ref="I3:I5"/>
    <mergeCell ref="J3:J5"/>
    <mergeCell ref="K3:K5"/>
    <mergeCell ref="L3:L5"/>
    <mergeCell ref="M3:M5"/>
    <mergeCell ref="B3:B5"/>
    <mergeCell ref="C3:C5"/>
    <mergeCell ref="D3:D5"/>
    <mergeCell ref="E3:E5"/>
    <mergeCell ref="F3:F5"/>
    <mergeCell ref="G3:G5"/>
  </mergeCells>
  <phoneticPr fontId="1"/>
  <pageMargins left="0.78740157480314965" right="0" top="1.1811023622047245" bottom="0" header="0.51181102362204722" footer="0.51181102362204722"/>
  <pageSetup paperSize="9"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0C71-D16B-4903-B1A5-CD6090347917}">
  <sheetPr>
    <pageSetUpPr fitToPage="1"/>
  </sheetPr>
  <dimension ref="B1:T59"/>
  <sheetViews>
    <sheetView zoomScale="115" zoomScaleNormal="115" zoomScaleSheetLayoutView="115" workbookViewId="0">
      <selection activeCell="B1" sqref="B1:J1"/>
    </sheetView>
  </sheetViews>
  <sheetFormatPr defaultColWidth="9" defaultRowHeight="12"/>
  <cols>
    <col min="1" max="1" width="2.77734375" style="1" customWidth="1"/>
    <col min="2" max="2" width="2.6640625" style="1" customWidth="1"/>
    <col min="3" max="3" width="1.88671875" style="1" customWidth="1"/>
    <col min="4" max="4" width="15.88671875" style="1" customWidth="1"/>
    <col min="5" max="5" width="16.33203125" style="214" customWidth="1"/>
    <col min="6" max="6" width="15.21875" style="214" customWidth="1"/>
    <col min="7" max="7" width="14.88671875" style="214" bestFit="1" customWidth="1"/>
    <col min="8" max="8" width="14.88671875" style="214" customWidth="1"/>
    <col min="9" max="9" width="12.88671875" style="214" customWidth="1"/>
    <col min="10" max="10" width="11.6640625" style="215" customWidth="1"/>
    <col min="11" max="11" width="14.109375" style="214" bestFit="1" customWidth="1"/>
    <col min="12" max="12" width="11.44140625" style="215" customWidth="1"/>
    <col min="13" max="13" width="14.109375" style="214" customWidth="1"/>
    <col min="14" max="14" width="14.33203125" style="214" customWidth="1"/>
    <col min="15" max="15" width="11.77734375" style="214" customWidth="1"/>
    <col min="16" max="17" width="12.6640625" style="214" customWidth="1"/>
    <col min="18" max="18" width="10.33203125" style="214" customWidth="1"/>
    <col min="19" max="19" width="14.21875" style="214" customWidth="1"/>
    <col min="20" max="21" width="9.6640625" style="1" customWidth="1"/>
    <col min="22" max="256" width="9" style="1"/>
    <col min="257" max="257" width="2.77734375" style="1" customWidth="1"/>
    <col min="258" max="258" width="2.6640625" style="1" customWidth="1"/>
    <col min="259" max="259" width="1.88671875" style="1" customWidth="1"/>
    <col min="260" max="260" width="15.88671875" style="1" customWidth="1"/>
    <col min="261" max="261" width="16.33203125" style="1" customWidth="1"/>
    <col min="262" max="262" width="15.21875" style="1" customWidth="1"/>
    <col min="263" max="263" width="14.88671875" style="1" bestFit="1" customWidth="1"/>
    <col min="264" max="264" width="14.88671875" style="1" customWidth="1"/>
    <col min="265" max="265" width="12.88671875" style="1" customWidth="1"/>
    <col min="266" max="266" width="11.6640625" style="1" customWidth="1"/>
    <col min="267" max="267" width="14.109375" style="1" bestFit="1" customWidth="1"/>
    <col min="268" max="268" width="11.44140625" style="1" customWidth="1"/>
    <col min="269" max="269" width="14.109375" style="1" customWidth="1"/>
    <col min="270" max="270" width="14.33203125" style="1" customWidth="1"/>
    <col min="271" max="271" width="11.77734375" style="1" customWidth="1"/>
    <col min="272" max="273" width="12.6640625" style="1" customWidth="1"/>
    <col min="274" max="274" width="10.33203125" style="1" customWidth="1"/>
    <col min="275" max="275" width="14.21875" style="1" customWidth="1"/>
    <col min="276" max="277" width="9.6640625" style="1" customWidth="1"/>
    <col min="278" max="512" width="9" style="1"/>
    <col min="513" max="513" width="2.77734375" style="1" customWidth="1"/>
    <col min="514" max="514" width="2.6640625" style="1" customWidth="1"/>
    <col min="515" max="515" width="1.88671875" style="1" customWidth="1"/>
    <col min="516" max="516" width="15.88671875" style="1" customWidth="1"/>
    <col min="517" max="517" width="16.33203125" style="1" customWidth="1"/>
    <col min="518" max="518" width="15.21875" style="1" customWidth="1"/>
    <col min="519" max="519" width="14.88671875" style="1" bestFit="1" customWidth="1"/>
    <col min="520" max="520" width="14.88671875" style="1" customWidth="1"/>
    <col min="521" max="521" width="12.88671875" style="1" customWidth="1"/>
    <col min="522" max="522" width="11.6640625" style="1" customWidth="1"/>
    <col min="523" max="523" width="14.109375" style="1" bestFit="1" customWidth="1"/>
    <col min="524" max="524" width="11.44140625" style="1" customWidth="1"/>
    <col min="525" max="525" width="14.109375" style="1" customWidth="1"/>
    <col min="526" max="526" width="14.33203125" style="1" customWidth="1"/>
    <col min="527" max="527" width="11.77734375" style="1" customWidth="1"/>
    <col min="528" max="529" width="12.6640625" style="1" customWidth="1"/>
    <col min="530" max="530" width="10.33203125" style="1" customWidth="1"/>
    <col min="531" max="531" width="14.21875" style="1" customWidth="1"/>
    <col min="532" max="533" width="9.6640625" style="1" customWidth="1"/>
    <col min="534" max="768" width="9" style="1"/>
    <col min="769" max="769" width="2.77734375" style="1" customWidth="1"/>
    <col min="770" max="770" width="2.6640625" style="1" customWidth="1"/>
    <col min="771" max="771" width="1.88671875" style="1" customWidth="1"/>
    <col min="772" max="772" width="15.88671875" style="1" customWidth="1"/>
    <col min="773" max="773" width="16.33203125" style="1" customWidth="1"/>
    <col min="774" max="774" width="15.21875" style="1" customWidth="1"/>
    <col min="775" max="775" width="14.88671875" style="1" bestFit="1" customWidth="1"/>
    <col min="776" max="776" width="14.88671875" style="1" customWidth="1"/>
    <col min="777" max="777" width="12.88671875" style="1" customWidth="1"/>
    <col min="778" max="778" width="11.6640625" style="1" customWidth="1"/>
    <col min="779" max="779" width="14.109375" style="1" bestFit="1" customWidth="1"/>
    <col min="780" max="780" width="11.44140625" style="1" customWidth="1"/>
    <col min="781" max="781" width="14.109375" style="1" customWidth="1"/>
    <col min="782" max="782" width="14.33203125" style="1" customWidth="1"/>
    <col min="783" max="783" width="11.77734375" style="1" customWidth="1"/>
    <col min="784" max="785" width="12.6640625" style="1" customWidth="1"/>
    <col min="786" max="786" width="10.33203125" style="1" customWidth="1"/>
    <col min="787" max="787" width="14.21875" style="1" customWidth="1"/>
    <col min="788" max="789" width="9.6640625" style="1" customWidth="1"/>
    <col min="790" max="1024" width="9" style="1"/>
    <col min="1025" max="1025" width="2.77734375" style="1" customWidth="1"/>
    <col min="1026" max="1026" width="2.6640625" style="1" customWidth="1"/>
    <col min="1027" max="1027" width="1.88671875" style="1" customWidth="1"/>
    <col min="1028" max="1028" width="15.88671875" style="1" customWidth="1"/>
    <col min="1029" max="1029" width="16.33203125" style="1" customWidth="1"/>
    <col min="1030" max="1030" width="15.21875" style="1" customWidth="1"/>
    <col min="1031" max="1031" width="14.88671875" style="1" bestFit="1" customWidth="1"/>
    <col min="1032" max="1032" width="14.88671875" style="1" customWidth="1"/>
    <col min="1033" max="1033" width="12.88671875" style="1" customWidth="1"/>
    <col min="1034" max="1034" width="11.6640625" style="1" customWidth="1"/>
    <col min="1035" max="1035" width="14.109375" style="1" bestFit="1" customWidth="1"/>
    <col min="1036" max="1036" width="11.44140625" style="1" customWidth="1"/>
    <col min="1037" max="1037" width="14.109375" style="1" customWidth="1"/>
    <col min="1038" max="1038" width="14.33203125" style="1" customWidth="1"/>
    <col min="1039" max="1039" width="11.77734375" style="1" customWidth="1"/>
    <col min="1040" max="1041" width="12.6640625" style="1" customWidth="1"/>
    <col min="1042" max="1042" width="10.33203125" style="1" customWidth="1"/>
    <col min="1043" max="1043" width="14.21875" style="1" customWidth="1"/>
    <col min="1044" max="1045" width="9.6640625" style="1" customWidth="1"/>
    <col min="1046" max="1280" width="9" style="1"/>
    <col min="1281" max="1281" width="2.77734375" style="1" customWidth="1"/>
    <col min="1282" max="1282" width="2.6640625" style="1" customWidth="1"/>
    <col min="1283" max="1283" width="1.88671875" style="1" customWidth="1"/>
    <col min="1284" max="1284" width="15.88671875" style="1" customWidth="1"/>
    <col min="1285" max="1285" width="16.33203125" style="1" customWidth="1"/>
    <col min="1286" max="1286" width="15.21875" style="1" customWidth="1"/>
    <col min="1287" max="1287" width="14.88671875" style="1" bestFit="1" customWidth="1"/>
    <col min="1288" max="1288" width="14.88671875" style="1" customWidth="1"/>
    <col min="1289" max="1289" width="12.88671875" style="1" customWidth="1"/>
    <col min="1290" max="1290" width="11.6640625" style="1" customWidth="1"/>
    <col min="1291" max="1291" width="14.109375" style="1" bestFit="1" customWidth="1"/>
    <col min="1292" max="1292" width="11.44140625" style="1" customWidth="1"/>
    <col min="1293" max="1293" width="14.109375" style="1" customWidth="1"/>
    <col min="1294" max="1294" width="14.33203125" style="1" customWidth="1"/>
    <col min="1295" max="1295" width="11.77734375" style="1" customWidth="1"/>
    <col min="1296" max="1297" width="12.6640625" style="1" customWidth="1"/>
    <col min="1298" max="1298" width="10.33203125" style="1" customWidth="1"/>
    <col min="1299" max="1299" width="14.21875" style="1" customWidth="1"/>
    <col min="1300" max="1301" width="9.6640625" style="1" customWidth="1"/>
    <col min="1302" max="1536" width="9" style="1"/>
    <col min="1537" max="1537" width="2.77734375" style="1" customWidth="1"/>
    <col min="1538" max="1538" width="2.6640625" style="1" customWidth="1"/>
    <col min="1539" max="1539" width="1.88671875" style="1" customWidth="1"/>
    <col min="1540" max="1540" width="15.88671875" style="1" customWidth="1"/>
    <col min="1541" max="1541" width="16.33203125" style="1" customWidth="1"/>
    <col min="1542" max="1542" width="15.21875" style="1" customWidth="1"/>
    <col min="1543" max="1543" width="14.88671875" style="1" bestFit="1" customWidth="1"/>
    <col min="1544" max="1544" width="14.88671875" style="1" customWidth="1"/>
    <col min="1545" max="1545" width="12.88671875" style="1" customWidth="1"/>
    <col min="1546" max="1546" width="11.6640625" style="1" customWidth="1"/>
    <col min="1547" max="1547" width="14.109375" style="1" bestFit="1" customWidth="1"/>
    <col min="1548" max="1548" width="11.44140625" style="1" customWidth="1"/>
    <col min="1549" max="1549" width="14.109375" style="1" customWidth="1"/>
    <col min="1550" max="1550" width="14.33203125" style="1" customWidth="1"/>
    <col min="1551" max="1551" width="11.77734375" style="1" customWidth="1"/>
    <col min="1552" max="1553" width="12.6640625" style="1" customWidth="1"/>
    <col min="1554" max="1554" width="10.33203125" style="1" customWidth="1"/>
    <col min="1555" max="1555" width="14.21875" style="1" customWidth="1"/>
    <col min="1556" max="1557" width="9.6640625" style="1" customWidth="1"/>
    <col min="1558" max="1792" width="9" style="1"/>
    <col min="1793" max="1793" width="2.77734375" style="1" customWidth="1"/>
    <col min="1794" max="1794" width="2.6640625" style="1" customWidth="1"/>
    <col min="1795" max="1795" width="1.88671875" style="1" customWidth="1"/>
    <col min="1796" max="1796" width="15.88671875" style="1" customWidth="1"/>
    <col min="1797" max="1797" width="16.33203125" style="1" customWidth="1"/>
    <col min="1798" max="1798" width="15.21875" style="1" customWidth="1"/>
    <col min="1799" max="1799" width="14.88671875" style="1" bestFit="1" customWidth="1"/>
    <col min="1800" max="1800" width="14.88671875" style="1" customWidth="1"/>
    <col min="1801" max="1801" width="12.88671875" style="1" customWidth="1"/>
    <col min="1802" max="1802" width="11.6640625" style="1" customWidth="1"/>
    <col min="1803" max="1803" width="14.109375" style="1" bestFit="1" customWidth="1"/>
    <col min="1804" max="1804" width="11.44140625" style="1" customWidth="1"/>
    <col min="1805" max="1805" width="14.109375" style="1" customWidth="1"/>
    <col min="1806" max="1806" width="14.33203125" style="1" customWidth="1"/>
    <col min="1807" max="1807" width="11.77734375" style="1" customWidth="1"/>
    <col min="1808" max="1809" width="12.6640625" style="1" customWidth="1"/>
    <col min="1810" max="1810" width="10.33203125" style="1" customWidth="1"/>
    <col min="1811" max="1811" width="14.21875" style="1" customWidth="1"/>
    <col min="1812" max="1813" width="9.6640625" style="1" customWidth="1"/>
    <col min="1814" max="2048" width="9" style="1"/>
    <col min="2049" max="2049" width="2.77734375" style="1" customWidth="1"/>
    <col min="2050" max="2050" width="2.6640625" style="1" customWidth="1"/>
    <col min="2051" max="2051" width="1.88671875" style="1" customWidth="1"/>
    <col min="2052" max="2052" width="15.88671875" style="1" customWidth="1"/>
    <col min="2053" max="2053" width="16.33203125" style="1" customWidth="1"/>
    <col min="2054" max="2054" width="15.21875" style="1" customWidth="1"/>
    <col min="2055" max="2055" width="14.88671875" style="1" bestFit="1" customWidth="1"/>
    <col min="2056" max="2056" width="14.88671875" style="1" customWidth="1"/>
    <col min="2057" max="2057" width="12.88671875" style="1" customWidth="1"/>
    <col min="2058" max="2058" width="11.6640625" style="1" customWidth="1"/>
    <col min="2059" max="2059" width="14.109375" style="1" bestFit="1" customWidth="1"/>
    <col min="2060" max="2060" width="11.44140625" style="1" customWidth="1"/>
    <col min="2061" max="2061" width="14.109375" style="1" customWidth="1"/>
    <col min="2062" max="2062" width="14.33203125" style="1" customWidth="1"/>
    <col min="2063" max="2063" width="11.77734375" style="1" customWidth="1"/>
    <col min="2064" max="2065" width="12.6640625" style="1" customWidth="1"/>
    <col min="2066" max="2066" width="10.33203125" style="1" customWidth="1"/>
    <col min="2067" max="2067" width="14.21875" style="1" customWidth="1"/>
    <col min="2068" max="2069" width="9.6640625" style="1" customWidth="1"/>
    <col min="2070" max="2304" width="9" style="1"/>
    <col min="2305" max="2305" width="2.77734375" style="1" customWidth="1"/>
    <col min="2306" max="2306" width="2.6640625" style="1" customWidth="1"/>
    <col min="2307" max="2307" width="1.88671875" style="1" customWidth="1"/>
    <col min="2308" max="2308" width="15.88671875" style="1" customWidth="1"/>
    <col min="2309" max="2309" width="16.33203125" style="1" customWidth="1"/>
    <col min="2310" max="2310" width="15.21875" style="1" customWidth="1"/>
    <col min="2311" max="2311" width="14.88671875" style="1" bestFit="1" customWidth="1"/>
    <col min="2312" max="2312" width="14.88671875" style="1" customWidth="1"/>
    <col min="2313" max="2313" width="12.88671875" style="1" customWidth="1"/>
    <col min="2314" max="2314" width="11.6640625" style="1" customWidth="1"/>
    <col min="2315" max="2315" width="14.109375" style="1" bestFit="1" customWidth="1"/>
    <col min="2316" max="2316" width="11.44140625" style="1" customWidth="1"/>
    <col min="2317" max="2317" width="14.109375" style="1" customWidth="1"/>
    <col min="2318" max="2318" width="14.33203125" style="1" customWidth="1"/>
    <col min="2319" max="2319" width="11.77734375" style="1" customWidth="1"/>
    <col min="2320" max="2321" width="12.6640625" style="1" customWidth="1"/>
    <col min="2322" max="2322" width="10.33203125" style="1" customWidth="1"/>
    <col min="2323" max="2323" width="14.21875" style="1" customWidth="1"/>
    <col min="2324" max="2325" width="9.6640625" style="1" customWidth="1"/>
    <col min="2326" max="2560" width="9" style="1"/>
    <col min="2561" max="2561" width="2.77734375" style="1" customWidth="1"/>
    <col min="2562" max="2562" width="2.6640625" style="1" customWidth="1"/>
    <col min="2563" max="2563" width="1.88671875" style="1" customWidth="1"/>
    <col min="2564" max="2564" width="15.88671875" style="1" customWidth="1"/>
    <col min="2565" max="2565" width="16.33203125" style="1" customWidth="1"/>
    <col min="2566" max="2566" width="15.21875" style="1" customWidth="1"/>
    <col min="2567" max="2567" width="14.88671875" style="1" bestFit="1" customWidth="1"/>
    <col min="2568" max="2568" width="14.88671875" style="1" customWidth="1"/>
    <col min="2569" max="2569" width="12.88671875" style="1" customWidth="1"/>
    <col min="2570" max="2570" width="11.6640625" style="1" customWidth="1"/>
    <col min="2571" max="2571" width="14.109375" style="1" bestFit="1" customWidth="1"/>
    <col min="2572" max="2572" width="11.44140625" style="1" customWidth="1"/>
    <col min="2573" max="2573" width="14.109375" style="1" customWidth="1"/>
    <col min="2574" max="2574" width="14.33203125" style="1" customWidth="1"/>
    <col min="2575" max="2575" width="11.77734375" style="1" customWidth="1"/>
    <col min="2576" max="2577" width="12.6640625" style="1" customWidth="1"/>
    <col min="2578" max="2578" width="10.33203125" style="1" customWidth="1"/>
    <col min="2579" max="2579" width="14.21875" style="1" customWidth="1"/>
    <col min="2580" max="2581" width="9.6640625" style="1" customWidth="1"/>
    <col min="2582" max="2816" width="9" style="1"/>
    <col min="2817" max="2817" width="2.77734375" style="1" customWidth="1"/>
    <col min="2818" max="2818" width="2.6640625" style="1" customWidth="1"/>
    <col min="2819" max="2819" width="1.88671875" style="1" customWidth="1"/>
    <col min="2820" max="2820" width="15.88671875" style="1" customWidth="1"/>
    <col min="2821" max="2821" width="16.33203125" style="1" customWidth="1"/>
    <col min="2822" max="2822" width="15.21875" style="1" customWidth="1"/>
    <col min="2823" max="2823" width="14.88671875" style="1" bestFit="1" customWidth="1"/>
    <col min="2824" max="2824" width="14.88671875" style="1" customWidth="1"/>
    <col min="2825" max="2825" width="12.88671875" style="1" customWidth="1"/>
    <col min="2826" max="2826" width="11.6640625" style="1" customWidth="1"/>
    <col min="2827" max="2827" width="14.109375" style="1" bestFit="1" customWidth="1"/>
    <col min="2828" max="2828" width="11.44140625" style="1" customWidth="1"/>
    <col min="2829" max="2829" width="14.109375" style="1" customWidth="1"/>
    <col min="2830" max="2830" width="14.33203125" style="1" customWidth="1"/>
    <col min="2831" max="2831" width="11.77734375" style="1" customWidth="1"/>
    <col min="2832" max="2833" width="12.6640625" style="1" customWidth="1"/>
    <col min="2834" max="2834" width="10.33203125" style="1" customWidth="1"/>
    <col min="2835" max="2835" width="14.21875" style="1" customWidth="1"/>
    <col min="2836" max="2837" width="9.6640625" style="1" customWidth="1"/>
    <col min="2838" max="3072" width="9" style="1"/>
    <col min="3073" max="3073" width="2.77734375" style="1" customWidth="1"/>
    <col min="3074" max="3074" width="2.6640625" style="1" customWidth="1"/>
    <col min="3075" max="3075" width="1.88671875" style="1" customWidth="1"/>
    <col min="3076" max="3076" width="15.88671875" style="1" customWidth="1"/>
    <col min="3077" max="3077" width="16.33203125" style="1" customWidth="1"/>
    <col min="3078" max="3078" width="15.21875" style="1" customWidth="1"/>
    <col min="3079" max="3079" width="14.88671875" style="1" bestFit="1" customWidth="1"/>
    <col min="3080" max="3080" width="14.88671875" style="1" customWidth="1"/>
    <col min="3081" max="3081" width="12.88671875" style="1" customWidth="1"/>
    <col min="3082" max="3082" width="11.6640625" style="1" customWidth="1"/>
    <col min="3083" max="3083" width="14.109375" style="1" bestFit="1" customWidth="1"/>
    <col min="3084" max="3084" width="11.44140625" style="1" customWidth="1"/>
    <col min="3085" max="3085" width="14.109375" style="1" customWidth="1"/>
    <col min="3086" max="3086" width="14.33203125" style="1" customWidth="1"/>
    <col min="3087" max="3087" width="11.77734375" style="1" customWidth="1"/>
    <col min="3088" max="3089" width="12.6640625" style="1" customWidth="1"/>
    <col min="3090" max="3090" width="10.33203125" style="1" customWidth="1"/>
    <col min="3091" max="3091" width="14.21875" style="1" customWidth="1"/>
    <col min="3092" max="3093" width="9.6640625" style="1" customWidth="1"/>
    <col min="3094" max="3328" width="9" style="1"/>
    <col min="3329" max="3329" width="2.77734375" style="1" customWidth="1"/>
    <col min="3330" max="3330" width="2.6640625" style="1" customWidth="1"/>
    <col min="3331" max="3331" width="1.88671875" style="1" customWidth="1"/>
    <col min="3332" max="3332" width="15.88671875" style="1" customWidth="1"/>
    <col min="3333" max="3333" width="16.33203125" style="1" customWidth="1"/>
    <col min="3334" max="3334" width="15.21875" style="1" customWidth="1"/>
    <col min="3335" max="3335" width="14.88671875" style="1" bestFit="1" customWidth="1"/>
    <col min="3336" max="3336" width="14.88671875" style="1" customWidth="1"/>
    <col min="3337" max="3337" width="12.88671875" style="1" customWidth="1"/>
    <col min="3338" max="3338" width="11.6640625" style="1" customWidth="1"/>
    <col min="3339" max="3339" width="14.109375" style="1" bestFit="1" customWidth="1"/>
    <col min="3340" max="3340" width="11.44140625" style="1" customWidth="1"/>
    <col min="3341" max="3341" width="14.109375" style="1" customWidth="1"/>
    <col min="3342" max="3342" width="14.33203125" style="1" customWidth="1"/>
    <col min="3343" max="3343" width="11.77734375" style="1" customWidth="1"/>
    <col min="3344" max="3345" width="12.6640625" style="1" customWidth="1"/>
    <col min="3346" max="3346" width="10.33203125" style="1" customWidth="1"/>
    <col min="3347" max="3347" width="14.21875" style="1" customWidth="1"/>
    <col min="3348" max="3349" width="9.6640625" style="1" customWidth="1"/>
    <col min="3350" max="3584" width="9" style="1"/>
    <col min="3585" max="3585" width="2.77734375" style="1" customWidth="1"/>
    <col min="3586" max="3586" width="2.6640625" style="1" customWidth="1"/>
    <col min="3587" max="3587" width="1.88671875" style="1" customWidth="1"/>
    <col min="3588" max="3588" width="15.88671875" style="1" customWidth="1"/>
    <col min="3589" max="3589" width="16.33203125" style="1" customWidth="1"/>
    <col min="3590" max="3590" width="15.21875" style="1" customWidth="1"/>
    <col min="3591" max="3591" width="14.88671875" style="1" bestFit="1" customWidth="1"/>
    <col min="3592" max="3592" width="14.88671875" style="1" customWidth="1"/>
    <col min="3593" max="3593" width="12.88671875" style="1" customWidth="1"/>
    <col min="3594" max="3594" width="11.6640625" style="1" customWidth="1"/>
    <col min="3595" max="3595" width="14.109375" style="1" bestFit="1" customWidth="1"/>
    <col min="3596" max="3596" width="11.44140625" style="1" customWidth="1"/>
    <col min="3597" max="3597" width="14.109375" style="1" customWidth="1"/>
    <col min="3598" max="3598" width="14.33203125" style="1" customWidth="1"/>
    <col min="3599" max="3599" width="11.77734375" style="1" customWidth="1"/>
    <col min="3600" max="3601" width="12.6640625" style="1" customWidth="1"/>
    <col min="3602" max="3602" width="10.33203125" style="1" customWidth="1"/>
    <col min="3603" max="3603" width="14.21875" style="1" customWidth="1"/>
    <col min="3604" max="3605" width="9.6640625" style="1" customWidth="1"/>
    <col min="3606" max="3840" width="9" style="1"/>
    <col min="3841" max="3841" width="2.77734375" style="1" customWidth="1"/>
    <col min="3842" max="3842" width="2.6640625" style="1" customWidth="1"/>
    <col min="3843" max="3843" width="1.88671875" style="1" customWidth="1"/>
    <col min="3844" max="3844" width="15.88671875" style="1" customWidth="1"/>
    <col min="3845" max="3845" width="16.33203125" style="1" customWidth="1"/>
    <col min="3846" max="3846" width="15.21875" style="1" customWidth="1"/>
    <col min="3847" max="3847" width="14.88671875" style="1" bestFit="1" customWidth="1"/>
    <col min="3848" max="3848" width="14.88671875" style="1" customWidth="1"/>
    <col min="3849" max="3849" width="12.88671875" style="1" customWidth="1"/>
    <col min="3850" max="3850" width="11.6640625" style="1" customWidth="1"/>
    <col min="3851" max="3851" width="14.109375" style="1" bestFit="1" customWidth="1"/>
    <col min="3852" max="3852" width="11.44140625" style="1" customWidth="1"/>
    <col min="3853" max="3853" width="14.109375" style="1" customWidth="1"/>
    <col min="3854" max="3854" width="14.33203125" style="1" customWidth="1"/>
    <col min="3855" max="3855" width="11.77734375" style="1" customWidth="1"/>
    <col min="3856" max="3857" width="12.6640625" style="1" customWidth="1"/>
    <col min="3858" max="3858" width="10.33203125" style="1" customWidth="1"/>
    <col min="3859" max="3859" width="14.21875" style="1" customWidth="1"/>
    <col min="3860" max="3861" width="9.6640625" style="1" customWidth="1"/>
    <col min="3862" max="4096" width="9" style="1"/>
    <col min="4097" max="4097" width="2.77734375" style="1" customWidth="1"/>
    <col min="4098" max="4098" width="2.6640625" style="1" customWidth="1"/>
    <col min="4099" max="4099" width="1.88671875" style="1" customWidth="1"/>
    <col min="4100" max="4100" width="15.88671875" style="1" customWidth="1"/>
    <col min="4101" max="4101" width="16.33203125" style="1" customWidth="1"/>
    <col min="4102" max="4102" width="15.21875" style="1" customWidth="1"/>
    <col min="4103" max="4103" width="14.88671875" style="1" bestFit="1" customWidth="1"/>
    <col min="4104" max="4104" width="14.88671875" style="1" customWidth="1"/>
    <col min="4105" max="4105" width="12.88671875" style="1" customWidth="1"/>
    <col min="4106" max="4106" width="11.6640625" style="1" customWidth="1"/>
    <col min="4107" max="4107" width="14.109375" style="1" bestFit="1" customWidth="1"/>
    <col min="4108" max="4108" width="11.44140625" style="1" customWidth="1"/>
    <col min="4109" max="4109" width="14.109375" style="1" customWidth="1"/>
    <col min="4110" max="4110" width="14.33203125" style="1" customWidth="1"/>
    <col min="4111" max="4111" width="11.77734375" style="1" customWidth="1"/>
    <col min="4112" max="4113" width="12.6640625" style="1" customWidth="1"/>
    <col min="4114" max="4114" width="10.33203125" style="1" customWidth="1"/>
    <col min="4115" max="4115" width="14.21875" style="1" customWidth="1"/>
    <col min="4116" max="4117" width="9.6640625" style="1" customWidth="1"/>
    <col min="4118" max="4352" width="9" style="1"/>
    <col min="4353" max="4353" width="2.77734375" style="1" customWidth="1"/>
    <col min="4354" max="4354" width="2.6640625" style="1" customWidth="1"/>
    <col min="4355" max="4355" width="1.88671875" style="1" customWidth="1"/>
    <col min="4356" max="4356" width="15.88671875" style="1" customWidth="1"/>
    <col min="4357" max="4357" width="16.33203125" style="1" customWidth="1"/>
    <col min="4358" max="4358" width="15.21875" style="1" customWidth="1"/>
    <col min="4359" max="4359" width="14.88671875" style="1" bestFit="1" customWidth="1"/>
    <col min="4360" max="4360" width="14.88671875" style="1" customWidth="1"/>
    <col min="4361" max="4361" width="12.88671875" style="1" customWidth="1"/>
    <col min="4362" max="4362" width="11.6640625" style="1" customWidth="1"/>
    <col min="4363" max="4363" width="14.109375" style="1" bestFit="1" customWidth="1"/>
    <col min="4364" max="4364" width="11.44140625" style="1" customWidth="1"/>
    <col min="4365" max="4365" width="14.109375" style="1" customWidth="1"/>
    <col min="4366" max="4366" width="14.33203125" style="1" customWidth="1"/>
    <col min="4367" max="4367" width="11.77734375" style="1" customWidth="1"/>
    <col min="4368" max="4369" width="12.6640625" style="1" customWidth="1"/>
    <col min="4370" max="4370" width="10.33203125" style="1" customWidth="1"/>
    <col min="4371" max="4371" width="14.21875" style="1" customWidth="1"/>
    <col min="4372" max="4373" width="9.6640625" style="1" customWidth="1"/>
    <col min="4374" max="4608" width="9" style="1"/>
    <col min="4609" max="4609" width="2.77734375" style="1" customWidth="1"/>
    <col min="4610" max="4610" width="2.6640625" style="1" customWidth="1"/>
    <col min="4611" max="4611" width="1.88671875" style="1" customWidth="1"/>
    <col min="4612" max="4612" width="15.88671875" style="1" customWidth="1"/>
    <col min="4613" max="4613" width="16.33203125" style="1" customWidth="1"/>
    <col min="4614" max="4614" width="15.21875" style="1" customWidth="1"/>
    <col min="4615" max="4615" width="14.88671875" style="1" bestFit="1" customWidth="1"/>
    <col min="4616" max="4616" width="14.88671875" style="1" customWidth="1"/>
    <col min="4617" max="4617" width="12.88671875" style="1" customWidth="1"/>
    <col min="4618" max="4618" width="11.6640625" style="1" customWidth="1"/>
    <col min="4619" max="4619" width="14.109375" style="1" bestFit="1" customWidth="1"/>
    <col min="4620" max="4620" width="11.44140625" style="1" customWidth="1"/>
    <col min="4621" max="4621" width="14.109375" style="1" customWidth="1"/>
    <col min="4622" max="4622" width="14.33203125" style="1" customWidth="1"/>
    <col min="4623" max="4623" width="11.77734375" style="1" customWidth="1"/>
    <col min="4624" max="4625" width="12.6640625" style="1" customWidth="1"/>
    <col min="4626" max="4626" width="10.33203125" style="1" customWidth="1"/>
    <col min="4627" max="4627" width="14.21875" style="1" customWidth="1"/>
    <col min="4628" max="4629" width="9.6640625" style="1" customWidth="1"/>
    <col min="4630" max="4864" width="9" style="1"/>
    <col min="4865" max="4865" width="2.77734375" style="1" customWidth="1"/>
    <col min="4866" max="4866" width="2.6640625" style="1" customWidth="1"/>
    <col min="4867" max="4867" width="1.88671875" style="1" customWidth="1"/>
    <col min="4868" max="4868" width="15.88671875" style="1" customWidth="1"/>
    <col min="4869" max="4869" width="16.33203125" style="1" customWidth="1"/>
    <col min="4870" max="4870" width="15.21875" style="1" customWidth="1"/>
    <col min="4871" max="4871" width="14.88671875" style="1" bestFit="1" customWidth="1"/>
    <col min="4872" max="4872" width="14.88671875" style="1" customWidth="1"/>
    <col min="4873" max="4873" width="12.88671875" style="1" customWidth="1"/>
    <col min="4874" max="4874" width="11.6640625" style="1" customWidth="1"/>
    <col min="4875" max="4875" width="14.109375" style="1" bestFit="1" customWidth="1"/>
    <col min="4876" max="4876" width="11.44140625" style="1" customWidth="1"/>
    <col min="4877" max="4877" width="14.109375" style="1" customWidth="1"/>
    <col min="4878" max="4878" width="14.33203125" style="1" customWidth="1"/>
    <col min="4879" max="4879" width="11.77734375" style="1" customWidth="1"/>
    <col min="4880" max="4881" width="12.6640625" style="1" customWidth="1"/>
    <col min="4882" max="4882" width="10.33203125" style="1" customWidth="1"/>
    <col min="4883" max="4883" width="14.21875" style="1" customWidth="1"/>
    <col min="4884" max="4885" width="9.6640625" style="1" customWidth="1"/>
    <col min="4886" max="5120" width="9" style="1"/>
    <col min="5121" max="5121" width="2.77734375" style="1" customWidth="1"/>
    <col min="5122" max="5122" width="2.6640625" style="1" customWidth="1"/>
    <col min="5123" max="5123" width="1.88671875" style="1" customWidth="1"/>
    <col min="5124" max="5124" width="15.88671875" style="1" customWidth="1"/>
    <col min="5125" max="5125" width="16.33203125" style="1" customWidth="1"/>
    <col min="5126" max="5126" width="15.21875" style="1" customWidth="1"/>
    <col min="5127" max="5127" width="14.88671875" style="1" bestFit="1" customWidth="1"/>
    <col min="5128" max="5128" width="14.88671875" style="1" customWidth="1"/>
    <col min="5129" max="5129" width="12.88671875" style="1" customWidth="1"/>
    <col min="5130" max="5130" width="11.6640625" style="1" customWidth="1"/>
    <col min="5131" max="5131" width="14.109375" style="1" bestFit="1" customWidth="1"/>
    <col min="5132" max="5132" width="11.44140625" style="1" customWidth="1"/>
    <col min="5133" max="5133" width="14.109375" style="1" customWidth="1"/>
    <col min="5134" max="5134" width="14.33203125" style="1" customWidth="1"/>
    <col min="5135" max="5135" width="11.77734375" style="1" customWidth="1"/>
    <col min="5136" max="5137" width="12.6640625" style="1" customWidth="1"/>
    <col min="5138" max="5138" width="10.33203125" style="1" customWidth="1"/>
    <col min="5139" max="5139" width="14.21875" style="1" customWidth="1"/>
    <col min="5140" max="5141" width="9.6640625" style="1" customWidth="1"/>
    <col min="5142" max="5376" width="9" style="1"/>
    <col min="5377" max="5377" width="2.77734375" style="1" customWidth="1"/>
    <col min="5378" max="5378" width="2.6640625" style="1" customWidth="1"/>
    <col min="5379" max="5379" width="1.88671875" style="1" customWidth="1"/>
    <col min="5380" max="5380" width="15.88671875" style="1" customWidth="1"/>
    <col min="5381" max="5381" width="16.33203125" style="1" customWidth="1"/>
    <col min="5382" max="5382" width="15.21875" style="1" customWidth="1"/>
    <col min="5383" max="5383" width="14.88671875" style="1" bestFit="1" customWidth="1"/>
    <col min="5384" max="5384" width="14.88671875" style="1" customWidth="1"/>
    <col min="5385" max="5385" width="12.88671875" style="1" customWidth="1"/>
    <col min="5386" max="5386" width="11.6640625" style="1" customWidth="1"/>
    <col min="5387" max="5387" width="14.109375" style="1" bestFit="1" customWidth="1"/>
    <col min="5388" max="5388" width="11.44140625" style="1" customWidth="1"/>
    <col min="5389" max="5389" width="14.109375" style="1" customWidth="1"/>
    <col min="5390" max="5390" width="14.33203125" style="1" customWidth="1"/>
    <col min="5391" max="5391" width="11.77734375" style="1" customWidth="1"/>
    <col min="5392" max="5393" width="12.6640625" style="1" customWidth="1"/>
    <col min="5394" max="5394" width="10.33203125" style="1" customWidth="1"/>
    <col min="5395" max="5395" width="14.21875" style="1" customWidth="1"/>
    <col min="5396" max="5397" width="9.6640625" style="1" customWidth="1"/>
    <col min="5398" max="5632" width="9" style="1"/>
    <col min="5633" max="5633" width="2.77734375" style="1" customWidth="1"/>
    <col min="5634" max="5634" width="2.6640625" style="1" customWidth="1"/>
    <col min="5635" max="5635" width="1.88671875" style="1" customWidth="1"/>
    <col min="5636" max="5636" width="15.88671875" style="1" customWidth="1"/>
    <col min="5637" max="5637" width="16.33203125" style="1" customWidth="1"/>
    <col min="5638" max="5638" width="15.21875" style="1" customWidth="1"/>
    <col min="5639" max="5639" width="14.88671875" style="1" bestFit="1" customWidth="1"/>
    <col min="5640" max="5640" width="14.88671875" style="1" customWidth="1"/>
    <col min="5641" max="5641" width="12.88671875" style="1" customWidth="1"/>
    <col min="5642" max="5642" width="11.6640625" style="1" customWidth="1"/>
    <col min="5643" max="5643" width="14.109375" style="1" bestFit="1" customWidth="1"/>
    <col min="5644" max="5644" width="11.44140625" style="1" customWidth="1"/>
    <col min="5645" max="5645" width="14.109375" style="1" customWidth="1"/>
    <col min="5646" max="5646" width="14.33203125" style="1" customWidth="1"/>
    <col min="5647" max="5647" width="11.77734375" style="1" customWidth="1"/>
    <col min="5648" max="5649" width="12.6640625" style="1" customWidth="1"/>
    <col min="5650" max="5650" width="10.33203125" style="1" customWidth="1"/>
    <col min="5651" max="5651" width="14.21875" style="1" customWidth="1"/>
    <col min="5652" max="5653" width="9.6640625" style="1" customWidth="1"/>
    <col min="5654" max="5888" width="9" style="1"/>
    <col min="5889" max="5889" width="2.77734375" style="1" customWidth="1"/>
    <col min="5890" max="5890" width="2.6640625" style="1" customWidth="1"/>
    <col min="5891" max="5891" width="1.88671875" style="1" customWidth="1"/>
    <col min="5892" max="5892" width="15.88671875" style="1" customWidth="1"/>
    <col min="5893" max="5893" width="16.33203125" style="1" customWidth="1"/>
    <col min="5894" max="5894" width="15.21875" style="1" customWidth="1"/>
    <col min="5895" max="5895" width="14.88671875" style="1" bestFit="1" customWidth="1"/>
    <col min="5896" max="5896" width="14.88671875" style="1" customWidth="1"/>
    <col min="5897" max="5897" width="12.88671875" style="1" customWidth="1"/>
    <col min="5898" max="5898" width="11.6640625" style="1" customWidth="1"/>
    <col min="5899" max="5899" width="14.109375" style="1" bestFit="1" customWidth="1"/>
    <col min="5900" max="5900" width="11.44140625" style="1" customWidth="1"/>
    <col min="5901" max="5901" width="14.109375" style="1" customWidth="1"/>
    <col min="5902" max="5902" width="14.33203125" style="1" customWidth="1"/>
    <col min="5903" max="5903" width="11.77734375" style="1" customWidth="1"/>
    <col min="5904" max="5905" width="12.6640625" style="1" customWidth="1"/>
    <col min="5906" max="5906" width="10.33203125" style="1" customWidth="1"/>
    <col min="5907" max="5907" width="14.21875" style="1" customWidth="1"/>
    <col min="5908" max="5909" width="9.6640625" style="1" customWidth="1"/>
    <col min="5910" max="6144" width="9" style="1"/>
    <col min="6145" max="6145" width="2.77734375" style="1" customWidth="1"/>
    <col min="6146" max="6146" width="2.6640625" style="1" customWidth="1"/>
    <col min="6147" max="6147" width="1.88671875" style="1" customWidth="1"/>
    <col min="6148" max="6148" width="15.88671875" style="1" customWidth="1"/>
    <col min="6149" max="6149" width="16.33203125" style="1" customWidth="1"/>
    <col min="6150" max="6150" width="15.21875" style="1" customWidth="1"/>
    <col min="6151" max="6151" width="14.88671875" style="1" bestFit="1" customWidth="1"/>
    <col min="6152" max="6152" width="14.88671875" style="1" customWidth="1"/>
    <col min="6153" max="6153" width="12.88671875" style="1" customWidth="1"/>
    <col min="6154" max="6154" width="11.6640625" style="1" customWidth="1"/>
    <col min="6155" max="6155" width="14.109375" style="1" bestFit="1" customWidth="1"/>
    <col min="6156" max="6156" width="11.44140625" style="1" customWidth="1"/>
    <col min="6157" max="6157" width="14.109375" style="1" customWidth="1"/>
    <col min="6158" max="6158" width="14.33203125" style="1" customWidth="1"/>
    <col min="6159" max="6159" width="11.77734375" style="1" customWidth="1"/>
    <col min="6160" max="6161" width="12.6640625" style="1" customWidth="1"/>
    <col min="6162" max="6162" width="10.33203125" style="1" customWidth="1"/>
    <col min="6163" max="6163" width="14.21875" style="1" customWidth="1"/>
    <col min="6164" max="6165" width="9.6640625" style="1" customWidth="1"/>
    <col min="6166" max="6400" width="9" style="1"/>
    <col min="6401" max="6401" width="2.77734375" style="1" customWidth="1"/>
    <col min="6402" max="6402" width="2.6640625" style="1" customWidth="1"/>
    <col min="6403" max="6403" width="1.88671875" style="1" customWidth="1"/>
    <col min="6404" max="6404" width="15.88671875" style="1" customWidth="1"/>
    <col min="6405" max="6405" width="16.33203125" style="1" customWidth="1"/>
    <col min="6406" max="6406" width="15.21875" style="1" customWidth="1"/>
    <col min="6407" max="6407" width="14.88671875" style="1" bestFit="1" customWidth="1"/>
    <col min="6408" max="6408" width="14.88671875" style="1" customWidth="1"/>
    <col min="6409" max="6409" width="12.88671875" style="1" customWidth="1"/>
    <col min="6410" max="6410" width="11.6640625" style="1" customWidth="1"/>
    <col min="6411" max="6411" width="14.109375" style="1" bestFit="1" customWidth="1"/>
    <col min="6412" max="6412" width="11.44140625" style="1" customWidth="1"/>
    <col min="6413" max="6413" width="14.109375" style="1" customWidth="1"/>
    <col min="6414" max="6414" width="14.33203125" style="1" customWidth="1"/>
    <col min="6415" max="6415" width="11.77734375" style="1" customWidth="1"/>
    <col min="6416" max="6417" width="12.6640625" style="1" customWidth="1"/>
    <col min="6418" max="6418" width="10.33203125" style="1" customWidth="1"/>
    <col min="6419" max="6419" width="14.21875" style="1" customWidth="1"/>
    <col min="6420" max="6421" width="9.6640625" style="1" customWidth="1"/>
    <col min="6422" max="6656" width="9" style="1"/>
    <col min="6657" max="6657" width="2.77734375" style="1" customWidth="1"/>
    <col min="6658" max="6658" width="2.6640625" style="1" customWidth="1"/>
    <col min="6659" max="6659" width="1.88671875" style="1" customWidth="1"/>
    <col min="6660" max="6660" width="15.88671875" style="1" customWidth="1"/>
    <col min="6661" max="6661" width="16.33203125" style="1" customWidth="1"/>
    <col min="6662" max="6662" width="15.21875" style="1" customWidth="1"/>
    <col min="6663" max="6663" width="14.88671875" style="1" bestFit="1" customWidth="1"/>
    <col min="6664" max="6664" width="14.88671875" style="1" customWidth="1"/>
    <col min="6665" max="6665" width="12.88671875" style="1" customWidth="1"/>
    <col min="6666" max="6666" width="11.6640625" style="1" customWidth="1"/>
    <col min="6667" max="6667" width="14.109375" style="1" bestFit="1" customWidth="1"/>
    <col min="6668" max="6668" width="11.44140625" style="1" customWidth="1"/>
    <col min="6669" max="6669" width="14.109375" style="1" customWidth="1"/>
    <col min="6670" max="6670" width="14.33203125" style="1" customWidth="1"/>
    <col min="6671" max="6671" width="11.77734375" style="1" customWidth="1"/>
    <col min="6672" max="6673" width="12.6640625" style="1" customWidth="1"/>
    <col min="6674" max="6674" width="10.33203125" style="1" customWidth="1"/>
    <col min="6675" max="6675" width="14.21875" style="1" customWidth="1"/>
    <col min="6676" max="6677" width="9.6640625" style="1" customWidth="1"/>
    <col min="6678" max="6912" width="9" style="1"/>
    <col min="6913" max="6913" width="2.77734375" style="1" customWidth="1"/>
    <col min="6914" max="6914" width="2.6640625" style="1" customWidth="1"/>
    <col min="6915" max="6915" width="1.88671875" style="1" customWidth="1"/>
    <col min="6916" max="6916" width="15.88671875" style="1" customWidth="1"/>
    <col min="6917" max="6917" width="16.33203125" style="1" customWidth="1"/>
    <col min="6918" max="6918" width="15.21875" style="1" customWidth="1"/>
    <col min="6919" max="6919" width="14.88671875" style="1" bestFit="1" customWidth="1"/>
    <col min="6920" max="6920" width="14.88671875" style="1" customWidth="1"/>
    <col min="6921" max="6921" width="12.88671875" style="1" customWidth="1"/>
    <col min="6922" max="6922" width="11.6640625" style="1" customWidth="1"/>
    <col min="6923" max="6923" width="14.109375" style="1" bestFit="1" customWidth="1"/>
    <col min="6924" max="6924" width="11.44140625" style="1" customWidth="1"/>
    <col min="6925" max="6925" width="14.109375" style="1" customWidth="1"/>
    <col min="6926" max="6926" width="14.33203125" style="1" customWidth="1"/>
    <col min="6927" max="6927" width="11.77734375" style="1" customWidth="1"/>
    <col min="6928" max="6929" width="12.6640625" style="1" customWidth="1"/>
    <col min="6930" max="6930" width="10.33203125" style="1" customWidth="1"/>
    <col min="6931" max="6931" width="14.21875" style="1" customWidth="1"/>
    <col min="6932" max="6933" width="9.6640625" style="1" customWidth="1"/>
    <col min="6934" max="7168" width="9" style="1"/>
    <col min="7169" max="7169" width="2.77734375" style="1" customWidth="1"/>
    <col min="7170" max="7170" width="2.6640625" style="1" customWidth="1"/>
    <col min="7171" max="7171" width="1.88671875" style="1" customWidth="1"/>
    <col min="7172" max="7172" width="15.88671875" style="1" customWidth="1"/>
    <col min="7173" max="7173" width="16.33203125" style="1" customWidth="1"/>
    <col min="7174" max="7174" width="15.21875" style="1" customWidth="1"/>
    <col min="7175" max="7175" width="14.88671875" style="1" bestFit="1" customWidth="1"/>
    <col min="7176" max="7176" width="14.88671875" style="1" customWidth="1"/>
    <col min="7177" max="7177" width="12.88671875" style="1" customWidth="1"/>
    <col min="7178" max="7178" width="11.6640625" style="1" customWidth="1"/>
    <col min="7179" max="7179" width="14.109375" style="1" bestFit="1" customWidth="1"/>
    <col min="7180" max="7180" width="11.44140625" style="1" customWidth="1"/>
    <col min="7181" max="7181" width="14.109375" style="1" customWidth="1"/>
    <col min="7182" max="7182" width="14.33203125" style="1" customWidth="1"/>
    <col min="7183" max="7183" width="11.77734375" style="1" customWidth="1"/>
    <col min="7184" max="7185" width="12.6640625" style="1" customWidth="1"/>
    <col min="7186" max="7186" width="10.33203125" style="1" customWidth="1"/>
    <col min="7187" max="7187" width="14.21875" style="1" customWidth="1"/>
    <col min="7188" max="7189" width="9.6640625" style="1" customWidth="1"/>
    <col min="7190" max="7424" width="9" style="1"/>
    <col min="7425" max="7425" width="2.77734375" style="1" customWidth="1"/>
    <col min="7426" max="7426" width="2.6640625" style="1" customWidth="1"/>
    <col min="7427" max="7427" width="1.88671875" style="1" customWidth="1"/>
    <col min="7428" max="7428" width="15.88671875" style="1" customWidth="1"/>
    <col min="7429" max="7429" width="16.33203125" style="1" customWidth="1"/>
    <col min="7430" max="7430" width="15.21875" style="1" customWidth="1"/>
    <col min="7431" max="7431" width="14.88671875" style="1" bestFit="1" customWidth="1"/>
    <col min="7432" max="7432" width="14.88671875" style="1" customWidth="1"/>
    <col min="7433" max="7433" width="12.88671875" style="1" customWidth="1"/>
    <col min="7434" max="7434" width="11.6640625" style="1" customWidth="1"/>
    <col min="7435" max="7435" width="14.109375" style="1" bestFit="1" customWidth="1"/>
    <col min="7436" max="7436" width="11.44140625" style="1" customWidth="1"/>
    <col min="7437" max="7437" width="14.109375" style="1" customWidth="1"/>
    <col min="7438" max="7438" width="14.33203125" style="1" customWidth="1"/>
    <col min="7439" max="7439" width="11.77734375" style="1" customWidth="1"/>
    <col min="7440" max="7441" width="12.6640625" style="1" customWidth="1"/>
    <col min="7442" max="7442" width="10.33203125" style="1" customWidth="1"/>
    <col min="7443" max="7443" width="14.21875" style="1" customWidth="1"/>
    <col min="7444" max="7445" width="9.6640625" style="1" customWidth="1"/>
    <col min="7446" max="7680" width="9" style="1"/>
    <col min="7681" max="7681" width="2.77734375" style="1" customWidth="1"/>
    <col min="7682" max="7682" width="2.6640625" style="1" customWidth="1"/>
    <col min="7683" max="7683" width="1.88671875" style="1" customWidth="1"/>
    <col min="7684" max="7684" width="15.88671875" style="1" customWidth="1"/>
    <col min="7685" max="7685" width="16.33203125" style="1" customWidth="1"/>
    <col min="7686" max="7686" width="15.21875" style="1" customWidth="1"/>
    <col min="7687" max="7687" width="14.88671875" style="1" bestFit="1" customWidth="1"/>
    <col min="7688" max="7688" width="14.88671875" style="1" customWidth="1"/>
    <col min="7689" max="7689" width="12.88671875" style="1" customWidth="1"/>
    <col min="7690" max="7690" width="11.6640625" style="1" customWidth="1"/>
    <col min="7691" max="7691" width="14.109375" style="1" bestFit="1" customWidth="1"/>
    <col min="7692" max="7692" width="11.44140625" style="1" customWidth="1"/>
    <col min="7693" max="7693" width="14.109375" style="1" customWidth="1"/>
    <col min="7694" max="7694" width="14.33203125" style="1" customWidth="1"/>
    <col min="7695" max="7695" width="11.77734375" style="1" customWidth="1"/>
    <col min="7696" max="7697" width="12.6640625" style="1" customWidth="1"/>
    <col min="7698" max="7698" width="10.33203125" style="1" customWidth="1"/>
    <col min="7699" max="7699" width="14.21875" style="1" customWidth="1"/>
    <col min="7700" max="7701" width="9.6640625" style="1" customWidth="1"/>
    <col min="7702" max="7936" width="9" style="1"/>
    <col min="7937" max="7937" width="2.77734375" style="1" customWidth="1"/>
    <col min="7938" max="7938" width="2.6640625" style="1" customWidth="1"/>
    <col min="7939" max="7939" width="1.88671875" style="1" customWidth="1"/>
    <col min="7940" max="7940" width="15.88671875" style="1" customWidth="1"/>
    <col min="7941" max="7941" width="16.33203125" style="1" customWidth="1"/>
    <col min="7942" max="7942" width="15.21875" style="1" customWidth="1"/>
    <col min="7943" max="7943" width="14.88671875" style="1" bestFit="1" customWidth="1"/>
    <col min="7944" max="7944" width="14.88671875" style="1" customWidth="1"/>
    <col min="7945" max="7945" width="12.88671875" style="1" customWidth="1"/>
    <col min="7946" max="7946" width="11.6640625" style="1" customWidth="1"/>
    <col min="7947" max="7947" width="14.109375" style="1" bestFit="1" customWidth="1"/>
    <col min="7948" max="7948" width="11.44140625" style="1" customWidth="1"/>
    <col min="7949" max="7949" width="14.109375" style="1" customWidth="1"/>
    <col min="7950" max="7950" width="14.33203125" style="1" customWidth="1"/>
    <col min="7951" max="7951" width="11.77734375" style="1" customWidth="1"/>
    <col min="7952" max="7953" width="12.6640625" style="1" customWidth="1"/>
    <col min="7954" max="7954" width="10.33203125" style="1" customWidth="1"/>
    <col min="7955" max="7955" width="14.21875" style="1" customWidth="1"/>
    <col min="7956" max="7957" width="9.6640625" style="1" customWidth="1"/>
    <col min="7958" max="8192" width="9" style="1"/>
    <col min="8193" max="8193" width="2.77734375" style="1" customWidth="1"/>
    <col min="8194" max="8194" width="2.6640625" style="1" customWidth="1"/>
    <col min="8195" max="8195" width="1.88671875" style="1" customWidth="1"/>
    <col min="8196" max="8196" width="15.88671875" style="1" customWidth="1"/>
    <col min="8197" max="8197" width="16.33203125" style="1" customWidth="1"/>
    <col min="8198" max="8198" width="15.21875" style="1" customWidth="1"/>
    <col min="8199" max="8199" width="14.88671875" style="1" bestFit="1" customWidth="1"/>
    <col min="8200" max="8200" width="14.88671875" style="1" customWidth="1"/>
    <col min="8201" max="8201" width="12.88671875" style="1" customWidth="1"/>
    <col min="8202" max="8202" width="11.6640625" style="1" customWidth="1"/>
    <col min="8203" max="8203" width="14.109375" style="1" bestFit="1" customWidth="1"/>
    <col min="8204" max="8204" width="11.44140625" style="1" customWidth="1"/>
    <col min="8205" max="8205" width="14.109375" style="1" customWidth="1"/>
    <col min="8206" max="8206" width="14.33203125" style="1" customWidth="1"/>
    <col min="8207" max="8207" width="11.77734375" style="1" customWidth="1"/>
    <col min="8208" max="8209" width="12.6640625" style="1" customWidth="1"/>
    <col min="8210" max="8210" width="10.33203125" style="1" customWidth="1"/>
    <col min="8211" max="8211" width="14.21875" style="1" customWidth="1"/>
    <col min="8212" max="8213" width="9.6640625" style="1" customWidth="1"/>
    <col min="8214" max="8448" width="9" style="1"/>
    <col min="8449" max="8449" width="2.77734375" style="1" customWidth="1"/>
    <col min="8450" max="8450" width="2.6640625" style="1" customWidth="1"/>
    <col min="8451" max="8451" width="1.88671875" style="1" customWidth="1"/>
    <col min="8452" max="8452" width="15.88671875" style="1" customWidth="1"/>
    <col min="8453" max="8453" width="16.33203125" style="1" customWidth="1"/>
    <col min="8454" max="8454" width="15.21875" style="1" customWidth="1"/>
    <col min="8455" max="8455" width="14.88671875" style="1" bestFit="1" customWidth="1"/>
    <col min="8456" max="8456" width="14.88671875" style="1" customWidth="1"/>
    <col min="8457" max="8457" width="12.88671875" style="1" customWidth="1"/>
    <col min="8458" max="8458" width="11.6640625" style="1" customWidth="1"/>
    <col min="8459" max="8459" width="14.109375" style="1" bestFit="1" customWidth="1"/>
    <col min="8460" max="8460" width="11.44140625" style="1" customWidth="1"/>
    <col min="8461" max="8461" width="14.109375" style="1" customWidth="1"/>
    <col min="8462" max="8462" width="14.33203125" style="1" customWidth="1"/>
    <col min="8463" max="8463" width="11.77734375" style="1" customWidth="1"/>
    <col min="8464" max="8465" width="12.6640625" style="1" customWidth="1"/>
    <col min="8466" max="8466" width="10.33203125" style="1" customWidth="1"/>
    <col min="8467" max="8467" width="14.21875" style="1" customWidth="1"/>
    <col min="8468" max="8469" width="9.6640625" style="1" customWidth="1"/>
    <col min="8470" max="8704" width="9" style="1"/>
    <col min="8705" max="8705" width="2.77734375" style="1" customWidth="1"/>
    <col min="8706" max="8706" width="2.6640625" style="1" customWidth="1"/>
    <col min="8707" max="8707" width="1.88671875" style="1" customWidth="1"/>
    <col min="8708" max="8708" width="15.88671875" style="1" customWidth="1"/>
    <col min="8709" max="8709" width="16.33203125" style="1" customWidth="1"/>
    <col min="8710" max="8710" width="15.21875" style="1" customWidth="1"/>
    <col min="8711" max="8711" width="14.88671875" style="1" bestFit="1" customWidth="1"/>
    <col min="8712" max="8712" width="14.88671875" style="1" customWidth="1"/>
    <col min="8713" max="8713" width="12.88671875" style="1" customWidth="1"/>
    <col min="8714" max="8714" width="11.6640625" style="1" customWidth="1"/>
    <col min="8715" max="8715" width="14.109375" style="1" bestFit="1" customWidth="1"/>
    <col min="8716" max="8716" width="11.44140625" style="1" customWidth="1"/>
    <col min="8717" max="8717" width="14.109375" style="1" customWidth="1"/>
    <col min="8718" max="8718" width="14.33203125" style="1" customWidth="1"/>
    <col min="8719" max="8719" width="11.77734375" style="1" customWidth="1"/>
    <col min="8720" max="8721" width="12.6640625" style="1" customWidth="1"/>
    <col min="8722" max="8722" width="10.33203125" style="1" customWidth="1"/>
    <col min="8723" max="8723" width="14.21875" style="1" customWidth="1"/>
    <col min="8724" max="8725" width="9.6640625" style="1" customWidth="1"/>
    <col min="8726" max="8960" width="9" style="1"/>
    <col min="8961" max="8961" width="2.77734375" style="1" customWidth="1"/>
    <col min="8962" max="8962" width="2.6640625" style="1" customWidth="1"/>
    <col min="8963" max="8963" width="1.88671875" style="1" customWidth="1"/>
    <col min="8964" max="8964" width="15.88671875" style="1" customWidth="1"/>
    <col min="8965" max="8965" width="16.33203125" style="1" customWidth="1"/>
    <col min="8966" max="8966" width="15.21875" style="1" customWidth="1"/>
    <col min="8967" max="8967" width="14.88671875" style="1" bestFit="1" customWidth="1"/>
    <col min="8968" max="8968" width="14.88671875" style="1" customWidth="1"/>
    <col min="8969" max="8969" width="12.88671875" style="1" customWidth="1"/>
    <col min="8970" max="8970" width="11.6640625" style="1" customWidth="1"/>
    <col min="8971" max="8971" width="14.109375" style="1" bestFit="1" customWidth="1"/>
    <col min="8972" max="8972" width="11.44140625" style="1" customWidth="1"/>
    <col min="8973" max="8973" width="14.109375" style="1" customWidth="1"/>
    <col min="8974" max="8974" width="14.33203125" style="1" customWidth="1"/>
    <col min="8975" max="8975" width="11.77734375" style="1" customWidth="1"/>
    <col min="8976" max="8977" width="12.6640625" style="1" customWidth="1"/>
    <col min="8978" max="8978" width="10.33203125" style="1" customWidth="1"/>
    <col min="8979" max="8979" width="14.21875" style="1" customWidth="1"/>
    <col min="8980" max="8981" width="9.6640625" style="1" customWidth="1"/>
    <col min="8982" max="9216" width="9" style="1"/>
    <col min="9217" max="9217" width="2.77734375" style="1" customWidth="1"/>
    <col min="9218" max="9218" width="2.6640625" style="1" customWidth="1"/>
    <col min="9219" max="9219" width="1.88671875" style="1" customWidth="1"/>
    <col min="9220" max="9220" width="15.88671875" style="1" customWidth="1"/>
    <col min="9221" max="9221" width="16.33203125" style="1" customWidth="1"/>
    <col min="9222" max="9222" width="15.21875" style="1" customWidth="1"/>
    <col min="9223" max="9223" width="14.88671875" style="1" bestFit="1" customWidth="1"/>
    <col min="9224" max="9224" width="14.88671875" style="1" customWidth="1"/>
    <col min="9225" max="9225" width="12.88671875" style="1" customWidth="1"/>
    <col min="9226" max="9226" width="11.6640625" style="1" customWidth="1"/>
    <col min="9227" max="9227" width="14.109375" style="1" bestFit="1" customWidth="1"/>
    <col min="9228" max="9228" width="11.44140625" style="1" customWidth="1"/>
    <col min="9229" max="9229" width="14.109375" style="1" customWidth="1"/>
    <col min="9230" max="9230" width="14.33203125" style="1" customWidth="1"/>
    <col min="9231" max="9231" width="11.77734375" style="1" customWidth="1"/>
    <col min="9232" max="9233" width="12.6640625" style="1" customWidth="1"/>
    <col min="9234" max="9234" width="10.33203125" style="1" customWidth="1"/>
    <col min="9235" max="9235" width="14.21875" style="1" customWidth="1"/>
    <col min="9236" max="9237" width="9.6640625" style="1" customWidth="1"/>
    <col min="9238" max="9472" width="9" style="1"/>
    <col min="9473" max="9473" width="2.77734375" style="1" customWidth="1"/>
    <col min="9474" max="9474" width="2.6640625" style="1" customWidth="1"/>
    <col min="9475" max="9475" width="1.88671875" style="1" customWidth="1"/>
    <col min="9476" max="9476" width="15.88671875" style="1" customWidth="1"/>
    <col min="9477" max="9477" width="16.33203125" style="1" customWidth="1"/>
    <col min="9478" max="9478" width="15.21875" style="1" customWidth="1"/>
    <col min="9479" max="9479" width="14.88671875" style="1" bestFit="1" customWidth="1"/>
    <col min="9480" max="9480" width="14.88671875" style="1" customWidth="1"/>
    <col min="9481" max="9481" width="12.88671875" style="1" customWidth="1"/>
    <col min="9482" max="9482" width="11.6640625" style="1" customWidth="1"/>
    <col min="9483" max="9483" width="14.109375" style="1" bestFit="1" customWidth="1"/>
    <col min="9484" max="9484" width="11.44140625" style="1" customWidth="1"/>
    <col min="9485" max="9485" width="14.109375" style="1" customWidth="1"/>
    <col min="9486" max="9486" width="14.33203125" style="1" customWidth="1"/>
    <col min="9487" max="9487" width="11.77734375" style="1" customWidth="1"/>
    <col min="9488" max="9489" width="12.6640625" style="1" customWidth="1"/>
    <col min="9490" max="9490" width="10.33203125" style="1" customWidth="1"/>
    <col min="9491" max="9491" width="14.21875" style="1" customWidth="1"/>
    <col min="9492" max="9493" width="9.6640625" style="1" customWidth="1"/>
    <col min="9494" max="9728" width="9" style="1"/>
    <col min="9729" max="9729" width="2.77734375" style="1" customWidth="1"/>
    <col min="9730" max="9730" width="2.6640625" style="1" customWidth="1"/>
    <col min="9731" max="9731" width="1.88671875" style="1" customWidth="1"/>
    <col min="9732" max="9732" width="15.88671875" style="1" customWidth="1"/>
    <col min="9733" max="9733" width="16.33203125" style="1" customWidth="1"/>
    <col min="9734" max="9734" width="15.21875" style="1" customWidth="1"/>
    <col min="9735" max="9735" width="14.88671875" style="1" bestFit="1" customWidth="1"/>
    <col min="9736" max="9736" width="14.88671875" style="1" customWidth="1"/>
    <col min="9737" max="9737" width="12.88671875" style="1" customWidth="1"/>
    <col min="9738" max="9738" width="11.6640625" style="1" customWidth="1"/>
    <col min="9739" max="9739" width="14.109375" style="1" bestFit="1" customWidth="1"/>
    <col min="9740" max="9740" width="11.44140625" style="1" customWidth="1"/>
    <col min="9741" max="9741" width="14.109375" style="1" customWidth="1"/>
    <col min="9742" max="9742" width="14.33203125" style="1" customWidth="1"/>
    <col min="9743" max="9743" width="11.77734375" style="1" customWidth="1"/>
    <col min="9744" max="9745" width="12.6640625" style="1" customWidth="1"/>
    <col min="9746" max="9746" width="10.33203125" style="1" customWidth="1"/>
    <col min="9747" max="9747" width="14.21875" style="1" customWidth="1"/>
    <col min="9748" max="9749" width="9.6640625" style="1" customWidth="1"/>
    <col min="9750" max="9984" width="9" style="1"/>
    <col min="9985" max="9985" width="2.77734375" style="1" customWidth="1"/>
    <col min="9986" max="9986" width="2.6640625" style="1" customWidth="1"/>
    <col min="9987" max="9987" width="1.88671875" style="1" customWidth="1"/>
    <col min="9988" max="9988" width="15.88671875" style="1" customWidth="1"/>
    <col min="9989" max="9989" width="16.33203125" style="1" customWidth="1"/>
    <col min="9990" max="9990" width="15.21875" style="1" customWidth="1"/>
    <col min="9991" max="9991" width="14.88671875" style="1" bestFit="1" customWidth="1"/>
    <col min="9992" max="9992" width="14.88671875" style="1" customWidth="1"/>
    <col min="9993" max="9993" width="12.88671875" style="1" customWidth="1"/>
    <col min="9994" max="9994" width="11.6640625" style="1" customWidth="1"/>
    <col min="9995" max="9995" width="14.109375" style="1" bestFit="1" customWidth="1"/>
    <col min="9996" max="9996" width="11.44140625" style="1" customWidth="1"/>
    <col min="9997" max="9997" width="14.109375" style="1" customWidth="1"/>
    <col min="9998" max="9998" width="14.33203125" style="1" customWidth="1"/>
    <col min="9999" max="9999" width="11.77734375" style="1" customWidth="1"/>
    <col min="10000" max="10001" width="12.6640625" style="1" customWidth="1"/>
    <col min="10002" max="10002" width="10.33203125" style="1" customWidth="1"/>
    <col min="10003" max="10003" width="14.21875" style="1" customWidth="1"/>
    <col min="10004" max="10005" width="9.6640625" style="1" customWidth="1"/>
    <col min="10006" max="10240" width="9" style="1"/>
    <col min="10241" max="10241" width="2.77734375" style="1" customWidth="1"/>
    <col min="10242" max="10242" width="2.6640625" style="1" customWidth="1"/>
    <col min="10243" max="10243" width="1.88671875" style="1" customWidth="1"/>
    <col min="10244" max="10244" width="15.88671875" style="1" customWidth="1"/>
    <col min="10245" max="10245" width="16.33203125" style="1" customWidth="1"/>
    <col min="10246" max="10246" width="15.21875" style="1" customWidth="1"/>
    <col min="10247" max="10247" width="14.88671875" style="1" bestFit="1" customWidth="1"/>
    <col min="10248" max="10248" width="14.88671875" style="1" customWidth="1"/>
    <col min="10249" max="10249" width="12.88671875" style="1" customWidth="1"/>
    <col min="10250" max="10250" width="11.6640625" style="1" customWidth="1"/>
    <col min="10251" max="10251" width="14.109375" style="1" bestFit="1" customWidth="1"/>
    <col min="10252" max="10252" width="11.44140625" style="1" customWidth="1"/>
    <col min="10253" max="10253" width="14.109375" style="1" customWidth="1"/>
    <col min="10254" max="10254" width="14.33203125" style="1" customWidth="1"/>
    <col min="10255" max="10255" width="11.77734375" style="1" customWidth="1"/>
    <col min="10256" max="10257" width="12.6640625" style="1" customWidth="1"/>
    <col min="10258" max="10258" width="10.33203125" style="1" customWidth="1"/>
    <col min="10259" max="10259" width="14.21875" style="1" customWidth="1"/>
    <col min="10260" max="10261" width="9.6640625" style="1" customWidth="1"/>
    <col min="10262" max="10496" width="9" style="1"/>
    <col min="10497" max="10497" width="2.77734375" style="1" customWidth="1"/>
    <col min="10498" max="10498" width="2.6640625" style="1" customWidth="1"/>
    <col min="10499" max="10499" width="1.88671875" style="1" customWidth="1"/>
    <col min="10500" max="10500" width="15.88671875" style="1" customWidth="1"/>
    <col min="10501" max="10501" width="16.33203125" style="1" customWidth="1"/>
    <col min="10502" max="10502" width="15.21875" style="1" customWidth="1"/>
    <col min="10503" max="10503" width="14.88671875" style="1" bestFit="1" customWidth="1"/>
    <col min="10504" max="10504" width="14.88671875" style="1" customWidth="1"/>
    <col min="10505" max="10505" width="12.88671875" style="1" customWidth="1"/>
    <col min="10506" max="10506" width="11.6640625" style="1" customWidth="1"/>
    <col min="10507" max="10507" width="14.109375" style="1" bestFit="1" customWidth="1"/>
    <col min="10508" max="10508" width="11.44140625" style="1" customWidth="1"/>
    <col min="10509" max="10509" width="14.109375" style="1" customWidth="1"/>
    <col min="10510" max="10510" width="14.33203125" style="1" customWidth="1"/>
    <col min="10511" max="10511" width="11.77734375" style="1" customWidth="1"/>
    <col min="10512" max="10513" width="12.6640625" style="1" customWidth="1"/>
    <col min="10514" max="10514" width="10.33203125" style="1" customWidth="1"/>
    <col min="10515" max="10515" width="14.21875" style="1" customWidth="1"/>
    <col min="10516" max="10517" width="9.6640625" style="1" customWidth="1"/>
    <col min="10518" max="10752" width="9" style="1"/>
    <col min="10753" max="10753" width="2.77734375" style="1" customWidth="1"/>
    <col min="10754" max="10754" width="2.6640625" style="1" customWidth="1"/>
    <col min="10755" max="10755" width="1.88671875" style="1" customWidth="1"/>
    <col min="10756" max="10756" width="15.88671875" style="1" customWidth="1"/>
    <col min="10757" max="10757" width="16.33203125" style="1" customWidth="1"/>
    <col min="10758" max="10758" width="15.21875" style="1" customWidth="1"/>
    <col min="10759" max="10759" width="14.88671875" style="1" bestFit="1" customWidth="1"/>
    <col min="10760" max="10760" width="14.88671875" style="1" customWidth="1"/>
    <col min="10761" max="10761" width="12.88671875" style="1" customWidth="1"/>
    <col min="10762" max="10762" width="11.6640625" style="1" customWidth="1"/>
    <col min="10763" max="10763" width="14.109375" style="1" bestFit="1" customWidth="1"/>
    <col min="10764" max="10764" width="11.44140625" style="1" customWidth="1"/>
    <col min="10765" max="10765" width="14.109375" style="1" customWidth="1"/>
    <col min="10766" max="10766" width="14.33203125" style="1" customWidth="1"/>
    <col min="10767" max="10767" width="11.77734375" style="1" customWidth="1"/>
    <col min="10768" max="10769" width="12.6640625" style="1" customWidth="1"/>
    <col min="10770" max="10770" width="10.33203125" style="1" customWidth="1"/>
    <col min="10771" max="10771" width="14.21875" style="1" customWidth="1"/>
    <col min="10772" max="10773" width="9.6640625" style="1" customWidth="1"/>
    <col min="10774" max="11008" width="9" style="1"/>
    <col min="11009" max="11009" width="2.77734375" style="1" customWidth="1"/>
    <col min="11010" max="11010" width="2.6640625" style="1" customWidth="1"/>
    <col min="11011" max="11011" width="1.88671875" style="1" customWidth="1"/>
    <col min="11012" max="11012" width="15.88671875" style="1" customWidth="1"/>
    <col min="11013" max="11013" width="16.33203125" style="1" customWidth="1"/>
    <col min="11014" max="11014" width="15.21875" style="1" customWidth="1"/>
    <col min="11015" max="11015" width="14.88671875" style="1" bestFit="1" customWidth="1"/>
    <col min="11016" max="11016" width="14.88671875" style="1" customWidth="1"/>
    <col min="11017" max="11017" width="12.88671875" style="1" customWidth="1"/>
    <col min="11018" max="11018" width="11.6640625" style="1" customWidth="1"/>
    <col min="11019" max="11019" width="14.109375" style="1" bestFit="1" customWidth="1"/>
    <col min="11020" max="11020" width="11.44140625" style="1" customWidth="1"/>
    <col min="11021" max="11021" width="14.109375" style="1" customWidth="1"/>
    <col min="11022" max="11022" width="14.33203125" style="1" customWidth="1"/>
    <col min="11023" max="11023" width="11.77734375" style="1" customWidth="1"/>
    <col min="11024" max="11025" width="12.6640625" style="1" customWidth="1"/>
    <col min="11026" max="11026" width="10.33203125" style="1" customWidth="1"/>
    <col min="11027" max="11027" width="14.21875" style="1" customWidth="1"/>
    <col min="11028" max="11029" width="9.6640625" style="1" customWidth="1"/>
    <col min="11030" max="11264" width="9" style="1"/>
    <col min="11265" max="11265" width="2.77734375" style="1" customWidth="1"/>
    <col min="11266" max="11266" width="2.6640625" style="1" customWidth="1"/>
    <col min="11267" max="11267" width="1.88671875" style="1" customWidth="1"/>
    <col min="11268" max="11268" width="15.88671875" style="1" customWidth="1"/>
    <col min="11269" max="11269" width="16.33203125" style="1" customWidth="1"/>
    <col min="11270" max="11270" width="15.21875" style="1" customWidth="1"/>
    <col min="11271" max="11271" width="14.88671875" style="1" bestFit="1" customWidth="1"/>
    <col min="11272" max="11272" width="14.88671875" style="1" customWidth="1"/>
    <col min="11273" max="11273" width="12.88671875" style="1" customWidth="1"/>
    <col min="11274" max="11274" width="11.6640625" style="1" customWidth="1"/>
    <col min="11275" max="11275" width="14.109375" style="1" bestFit="1" customWidth="1"/>
    <col min="11276" max="11276" width="11.44140625" style="1" customWidth="1"/>
    <col min="11277" max="11277" width="14.109375" style="1" customWidth="1"/>
    <col min="11278" max="11278" width="14.33203125" style="1" customWidth="1"/>
    <col min="11279" max="11279" width="11.77734375" style="1" customWidth="1"/>
    <col min="11280" max="11281" width="12.6640625" style="1" customWidth="1"/>
    <col min="11282" max="11282" width="10.33203125" style="1" customWidth="1"/>
    <col min="11283" max="11283" width="14.21875" style="1" customWidth="1"/>
    <col min="11284" max="11285" width="9.6640625" style="1" customWidth="1"/>
    <col min="11286" max="11520" width="9" style="1"/>
    <col min="11521" max="11521" width="2.77734375" style="1" customWidth="1"/>
    <col min="11522" max="11522" width="2.6640625" style="1" customWidth="1"/>
    <col min="11523" max="11523" width="1.88671875" style="1" customWidth="1"/>
    <col min="11524" max="11524" width="15.88671875" style="1" customWidth="1"/>
    <col min="11525" max="11525" width="16.33203125" style="1" customWidth="1"/>
    <col min="11526" max="11526" width="15.21875" style="1" customWidth="1"/>
    <col min="11527" max="11527" width="14.88671875" style="1" bestFit="1" customWidth="1"/>
    <col min="11528" max="11528" width="14.88671875" style="1" customWidth="1"/>
    <col min="11529" max="11529" width="12.88671875" style="1" customWidth="1"/>
    <col min="11530" max="11530" width="11.6640625" style="1" customWidth="1"/>
    <col min="11531" max="11531" width="14.109375" style="1" bestFit="1" customWidth="1"/>
    <col min="11532" max="11532" width="11.44140625" style="1" customWidth="1"/>
    <col min="11533" max="11533" width="14.109375" style="1" customWidth="1"/>
    <col min="11534" max="11534" width="14.33203125" style="1" customWidth="1"/>
    <col min="11535" max="11535" width="11.77734375" style="1" customWidth="1"/>
    <col min="11536" max="11537" width="12.6640625" style="1" customWidth="1"/>
    <col min="11538" max="11538" width="10.33203125" style="1" customWidth="1"/>
    <col min="11539" max="11539" width="14.21875" style="1" customWidth="1"/>
    <col min="11540" max="11541" width="9.6640625" style="1" customWidth="1"/>
    <col min="11542" max="11776" width="9" style="1"/>
    <col min="11777" max="11777" width="2.77734375" style="1" customWidth="1"/>
    <col min="11778" max="11778" width="2.6640625" style="1" customWidth="1"/>
    <col min="11779" max="11779" width="1.88671875" style="1" customWidth="1"/>
    <col min="11780" max="11780" width="15.88671875" style="1" customWidth="1"/>
    <col min="11781" max="11781" width="16.33203125" style="1" customWidth="1"/>
    <col min="11782" max="11782" width="15.21875" style="1" customWidth="1"/>
    <col min="11783" max="11783" width="14.88671875" style="1" bestFit="1" customWidth="1"/>
    <col min="11784" max="11784" width="14.88671875" style="1" customWidth="1"/>
    <col min="11785" max="11785" width="12.88671875" style="1" customWidth="1"/>
    <col min="11786" max="11786" width="11.6640625" style="1" customWidth="1"/>
    <col min="11787" max="11787" width="14.109375" style="1" bestFit="1" customWidth="1"/>
    <col min="11788" max="11788" width="11.44140625" style="1" customWidth="1"/>
    <col min="11789" max="11789" width="14.109375" style="1" customWidth="1"/>
    <col min="11790" max="11790" width="14.33203125" style="1" customWidth="1"/>
    <col min="11791" max="11791" width="11.77734375" style="1" customWidth="1"/>
    <col min="11792" max="11793" width="12.6640625" style="1" customWidth="1"/>
    <col min="11794" max="11794" width="10.33203125" style="1" customWidth="1"/>
    <col min="11795" max="11795" width="14.21875" style="1" customWidth="1"/>
    <col min="11796" max="11797" width="9.6640625" style="1" customWidth="1"/>
    <col min="11798" max="12032" width="9" style="1"/>
    <col min="12033" max="12033" width="2.77734375" style="1" customWidth="1"/>
    <col min="12034" max="12034" width="2.6640625" style="1" customWidth="1"/>
    <col min="12035" max="12035" width="1.88671875" style="1" customWidth="1"/>
    <col min="12036" max="12036" width="15.88671875" style="1" customWidth="1"/>
    <col min="12037" max="12037" width="16.33203125" style="1" customWidth="1"/>
    <col min="12038" max="12038" width="15.21875" style="1" customWidth="1"/>
    <col min="12039" max="12039" width="14.88671875" style="1" bestFit="1" customWidth="1"/>
    <col min="12040" max="12040" width="14.88671875" style="1" customWidth="1"/>
    <col min="12041" max="12041" width="12.88671875" style="1" customWidth="1"/>
    <col min="12042" max="12042" width="11.6640625" style="1" customWidth="1"/>
    <col min="12043" max="12043" width="14.109375" style="1" bestFit="1" customWidth="1"/>
    <col min="12044" max="12044" width="11.44140625" style="1" customWidth="1"/>
    <col min="12045" max="12045" width="14.109375" style="1" customWidth="1"/>
    <col min="12046" max="12046" width="14.33203125" style="1" customWidth="1"/>
    <col min="12047" max="12047" width="11.77734375" style="1" customWidth="1"/>
    <col min="12048" max="12049" width="12.6640625" style="1" customWidth="1"/>
    <col min="12050" max="12050" width="10.33203125" style="1" customWidth="1"/>
    <col min="12051" max="12051" width="14.21875" style="1" customWidth="1"/>
    <col min="12052" max="12053" width="9.6640625" style="1" customWidth="1"/>
    <col min="12054" max="12288" width="9" style="1"/>
    <col min="12289" max="12289" width="2.77734375" style="1" customWidth="1"/>
    <col min="12290" max="12290" width="2.6640625" style="1" customWidth="1"/>
    <col min="12291" max="12291" width="1.88671875" style="1" customWidth="1"/>
    <col min="12292" max="12292" width="15.88671875" style="1" customWidth="1"/>
    <col min="12293" max="12293" width="16.33203125" style="1" customWidth="1"/>
    <col min="12294" max="12294" width="15.21875" style="1" customWidth="1"/>
    <col min="12295" max="12295" width="14.88671875" style="1" bestFit="1" customWidth="1"/>
    <col min="12296" max="12296" width="14.88671875" style="1" customWidth="1"/>
    <col min="12297" max="12297" width="12.88671875" style="1" customWidth="1"/>
    <col min="12298" max="12298" width="11.6640625" style="1" customWidth="1"/>
    <col min="12299" max="12299" width="14.109375" style="1" bestFit="1" customWidth="1"/>
    <col min="12300" max="12300" width="11.44140625" style="1" customWidth="1"/>
    <col min="12301" max="12301" width="14.109375" style="1" customWidth="1"/>
    <col min="12302" max="12302" width="14.33203125" style="1" customWidth="1"/>
    <col min="12303" max="12303" width="11.77734375" style="1" customWidth="1"/>
    <col min="12304" max="12305" width="12.6640625" style="1" customWidth="1"/>
    <col min="12306" max="12306" width="10.33203125" style="1" customWidth="1"/>
    <col min="12307" max="12307" width="14.21875" style="1" customWidth="1"/>
    <col min="12308" max="12309" width="9.6640625" style="1" customWidth="1"/>
    <col min="12310" max="12544" width="9" style="1"/>
    <col min="12545" max="12545" width="2.77734375" style="1" customWidth="1"/>
    <col min="12546" max="12546" width="2.6640625" style="1" customWidth="1"/>
    <col min="12547" max="12547" width="1.88671875" style="1" customWidth="1"/>
    <col min="12548" max="12548" width="15.88671875" style="1" customWidth="1"/>
    <col min="12549" max="12549" width="16.33203125" style="1" customWidth="1"/>
    <col min="12550" max="12550" width="15.21875" style="1" customWidth="1"/>
    <col min="12551" max="12551" width="14.88671875" style="1" bestFit="1" customWidth="1"/>
    <col min="12552" max="12552" width="14.88671875" style="1" customWidth="1"/>
    <col min="12553" max="12553" width="12.88671875" style="1" customWidth="1"/>
    <col min="12554" max="12554" width="11.6640625" style="1" customWidth="1"/>
    <col min="12555" max="12555" width="14.109375" style="1" bestFit="1" customWidth="1"/>
    <col min="12556" max="12556" width="11.44140625" style="1" customWidth="1"/>
    <col min="12557" max="12557" width="14.109375" style="1" customWidth="1"/>
    <col min="12558" max="12558" width="14.33203125" style="1" customWidth="1"/>
    <col min="12559" max="12559" width="11.77734375" style="1" customWidth="1"/>
    <col min="12560" max="12561" width="12.6640625" style="1" customWidth="1"/>
    <col min="12562" max="12562" width="10.33203125" style="1" customWidth="1"/>
    <col min="12563" max="12563" width="14.21875" style="1" customWidth="1"/>
    <col min="12564" max="12565" width="9.6640625" style="1" customWidth="1"/>
    <col min="12566" max="12800" width="9" style="1"/>
    <col min="12801" max="12801" width="2.77734375" style="1" customWidth="1"/>
    <col min="12802" max="12802" width="2.6640625" style="1" customWidth="1"/>
    <col min="12803" max="12803" width="1.88671875" style="1" customWidth="1"/>
    <col min="12804" max="12804" width="15.88671875" style="1" customWidth="1"/>
    <col min="12805" max="12805" width="16.33203125" style="1" customWidth="1"/>
    <col min="12806" max="12806" width="15.21875" style="1" customWidth="1"/>
    <col min="12807" max="12807" width="14.88671875" style="1" bestFit="1" customWidth="1"/>
    <col min="12808" max="12808" width="14.88671875" style="1" customWidth="1"/>
    <col min="12809" max="12809" width="12.88671875" style="1" customWidth="1"/>
    <col min="12810" max="12810" width="11.6640625" style="1" customWidth="1"/>
    <col min="12811" max="12811" width="14.109375" style="1" bestFit="1" customWidth="1"/>
    <col min="12812" max="12812" width="11.44140625" style="1" customWidth="1"/>
    <col min="12813" max="12813" width="14.109375" style="1" customWidth="1"/>
    <col min="12814" max="12814" width="14.33203125" style="1" customWidth="1"/>
    <col min="12815" max="12815" width="11.77734375" style="1" customWidth="1"/>
    <col min="12816" max="12817" width="12.6640625" style="1" customWidth="1"/>
    <col min="12818" max="12818" width="10.33203125" style="1" customWidth="1"/>
    <col min="12819" max="12819" width="14.21875" style="1" customWidth="1"/>
    <col min="12820" max="12821" width="9.6640625" style="1" customWidth="1"/>
    <col min="12822" max="13056" width="9" style="1"/>
    <col min="13057" max="13057" width="2.77734375" style="1" customWidth="1"/>
    <col min="13058" max="13058" width="2.6640625" style="1" customWidth="1"/>
    <col min="13059" max="13059" width="1.88671875" style="1" customWidth="1"/>
    <col min="13060" max="13060" width="15.88671875" style="1" customWidth="1"/>
    <col min="13061" max="13061" width="16.33203125" style="1" customWidth="1"/>
    <col min="13062" max="13062" width="15.21875" style="1" customWidth="1"/>
    <col min="13063" max="13063" width="14.88671875" style="1" bestFit="1" customWidth="1"/>
    <col min="13064" max="13064" width="14.88671875" style="1" customWidth="1"/>
    <col min="13065" max="13065" width="12.88671875" style="1" customWidth="1"/>
    <col min="13066" max="13066" width="11.6640625" style="1" customWidth="1"/>
    <col min="13067" max="13067" width="14.109375" style="1" bestFit="1" customWidth="1"/>
    <col min="13068" max="13068" width="11.44140625" style="1" customWidth="1"/>
    <col min="13069" max="13069" width="14.109375" style="1" customWidth="1"/>
    <col min="13070" max="13070" width="14.33203125" style="1" customWidth="1"/>
    <col min="13071" max="13071" width="11.77734375" style="1" customWidth="1"/>
    <col min="13072" max="13073" width="12.6640625" style="1" customWidth="1"/>
    <col min="13074" max="13074" width="10.33203125" style="1" customWidth="1"/>
    <col min="13075" max="13075" width="14.21875" style="1" customWidth="1"/>
    <col min="13076" max="13077" width="9.6640625" style="1" customWidth="1"/>
    <col min="13078" max="13312" width="9" style="1"/>
    <col min="13313" max="13313" width="2.77734375" style="1" customWidth="1"/>
    <col min="13314" max="13314" width="2.6640625" style="1" customWidth="1"/>
    <col min="13315" max="13315" width="1.88671875" style="1" customWidth="1"/>
    <col min="13316" max="13316" width="15.88671875" style="1" customWidth="1"/>
    <col min="13317" max="13317" width="16.33203125" style="1" customWidth="1"/>
    <col min="13318" max="13318" width="15.21875" style="1" customWidth="1"/>
    <col min="13319" max="13319" width="14.88671875" style="1" bestFit="1" customWidth="1"/>
    <col min="13320" max="13320" width="14.88671875" style="1" customWidth="1"/>
    <col min="13321" max="13321" width="12.88671875" style="1" customWidth="1"/>
    <col min="13322" max="13322" width="11.6640625" style="1" customWidth="1"/>
    <col min="13323" max="13323" width="14.109375" style="1" bestFit="1" customWidth="1"/>
    <col min="13324" max="13324" width="11.44140625" style="1" customWidth="1"/>
    <col min="13325" max="13325" width="14.109375" style="1" customWidth="1"/>
    <col min="13326" max="13326" width="14.33203125" style="1" customWidth="1"/>
    <col min="13327" max="13327" width="11.77734375" style="1" customWidth="1"/>
    <col min="13328" max="13329" width="12.6640625" style="1" customWidth="1"/>
    <col min="13330" max="13330" width="10.33203125" style="1" customWidth="1"/>
    <col min="13331" max="13331" width="14.21875" style="1" customWidth="1"/>
    <col min="13332" max="13333" width="9.6640625" style="1" customWidth="1"/>
    <col min="13334" max="13568" width="9" style="1"/>
    <col min="13569" max="13569" width="2.77734375" style="1" customWidth="1"/>
    <col min="13570" max="13570" width="2.6640625" style="1" customWidth="1"/>
    <col min="13571" max="13571" width="1.88671875" style="1" customWidth="1"/>
    <col min="13572" max="13572" width="15.88671875" style="1" customWidth="1"/>
    <col min="13573" max="13573" width="16.33203125" style="1" customWidth="1"/>
    <col min="13574" max="13574" width="15.21875" style="1" customWidth="1"/>
    <col min="13575" max="13575" width="14.88671875" style="1" bestFit="1" customWidth="1"/>
    <col min="13576" max="13576" width="14.88671875" style="1" customWidth="1"/>
    <col min="13577" max="13577" width="12.88671875" style="1" customWidth="1"/>
    <col min="13578" max="13578" width="11.6640625" style="1" customWidth="1"/>
    <col min="13579" max="13579" width="14.109375" style="1" bestFit="1" customWidth="1"/>
    <col min="13580" max="13580" width="11.44140625" style="1" customWidth="1"/>
    <col min="13581" max="13581" width="14.109375" style="1" customWidth="1"/>
    <col min="13582" max="13582" width="14.33203125" style="1" customWidth="1"/>
    <col min="13583" max="13583" width="11.77734375" style="1" customWidth="1"/>
    <col min="13584" max="13585" width="12.6640625" style="1" customWidth="1"/>
    <col min="13586" max="13586" width="10.33203125" style="1" customWidth="1"/>
    <col min="13587" max="13587" width="14.21875" style="1" customWidth="1"/>
    <col min="13588" max="13589" width="9.6640625" style="1" customWidth="1"/>
    <col min="13590" max="13824" width="9" style="1"/>
    <col min="13825" max="13825" width="2.77734375" style="1" customWidth="1"/>
    <col min="13826" max="13826" width="2.6640625" style="1" customWidth="1"/>
    <col min="13827" max="13827" width="1.88671875" style="1" customWidth="1"/>
    <col min="13828" max="13828" width="15.88671875" style="1" customWidth="1"/>
    <col min="13829" max="13829" width="16.33203125" style="1" customWidth="1"/>
    <col min="13830" max="13830" width="15.21875" style="1" customWidth="1"/>
    <col min="13831" max="13831" width="14.88671875" style="1" bestFit="1" customWidth="1"/>
    <col min="13832" max="13832" width="14.88671875" style="1" customWidth="1"/>
    <col min="13833" max="13833" width="12.88671875" style="1" customWidth="1"/>
    <col min="13834" max="13834" width="11.6640625" style="1" customWidth="1"/>
    <col min="13835" max="13835" width="14.109375" style="1" bestFit="1" customWidth="1"/>
    <col min="13836" max="13836" width="11.44140625" style="1" customWidth="1"/>
    <col min="13837" max="13837" width="14.109375" style="1" customWidth="1"/>
    <col min="13838" max="13838" width="14.33203125" style="1" customWidth="1"/>
    <col min="13839" max="13839" width="11.77734375" style="1" customWidth="1"/>
    <col min="13840" max="13841" width="12.6640625" style="1" customWidth="1"/>
    <col min="13842" max="13842" width="10.33203125" style="1" customWidth="1"/>
    <col min="13843" max="13843" width="14.21875" style="1" customWidth="1"/>
    <col min="13844" max="13845" width="9.6640625" style="1" customWidth="1"/>
    <col min="13846" max="14080" width="9" style="1"/>
    <col min="14081" max="14081" width="2.77734375" style="1" customWidth="1"/>
    <col min="14082" max="14082" width="2.6640625" style="1" customWidth="1"/>
    <col min="14083" max="14083" width="1.88671875" style="1" customWidth="1"/>
    <col min="14084" max="14084" width="15.88671875" style="1" customWidth="1"/>
    <col min="14085" max="14085" width="16.33203125" style="1" customWidth="1"/>
    <col min="14086" max="14086" width="15.21875" style="1" customWidth="1"/>
    <col min="14087" max="14087" width="14.88671875" style="1" bestFit="1" customWidth="1"/>
    <col min="14088" max="14088" width="14.88671875" style="1" customWidth="1"/>
    <col min="14089" max="14089" width="12.88671875" style="1" customWidth="1"/>
    <col min="14090" max="14090" width="11.6640625" style="1" customWidth="1"/>
    <col min="14091" max="14091" width="14.109375" style="1" bestFit="1" customWidth="1"/>
    <col min="14092" max="14092" width="11.44140625" style="1" customWidth="1"/>
    <col min="14093" max="14093" width="14.109375" style="1" customWidth="1"/>
    <col min="14094" max="14094" width="14.33203125" style="1" customWidth="1"/>
    <col min="14095" max="14095" width="11.77734375" style="1" customWidth="1"/>
    <col min="14096" max="14097" width="12.6640625" style="1" customWidth="1"/>
    <col min="14098" max="14098" width="10.33203125" style="1" customWidth="1"/>
    <col min="14099" max="14099" width="14.21875" style="1" customWidth="1"/>
    <col min="14100" max="14101" width="9.6640625" style="1" customWidth="1"/>
    <col min="14102" max="14336" width="9" style="1"/>
    <col min="14337" max="14337" width="2.77734375" style="1" customWidth="1"/>
    <col min="14338" max="14338" width="2.6640625" style="1" customWidth="1"/>
    <col min="14339" max="14339" width="1.88671875" style="1" customWidth="1"/>
    <col min="14340" max="14340" width="15.88671875" style="1" customWidth="1"/>
    <col min="14341" max="14341" width="16.33203125" style="1" customWidth="1"/>
    <col min="14342" max="14342" width="15.21875" style="1" customWidth="1"/>
    <col min="14343" max="14343" width="14.88671875" style="1" bestFit="1" customWidth="1"/>
    <col min="14344" max="14344" width="14.88671875" style="1" customWidth="1"/>
    <col min="14345" max="14345" width="12.88671875" style="1" customWidth="1"/>
    <col min="14346" max="14346" width="11.6640625" style="1" customWidth="1"/>
    <col min="14347" max="14347" width="14.109375" style="1" bestFit="1" customWidth="1"/>
    <col min="14348" max="14348" width="11.44140625" style="1" customWidth="1"/>
    <col min="14349" max="14349" width="14.109375" style="1" customWidth="1"/>
    <col min="14350" max="14350" width="14.33203125" style="1" customWidth="1"/>
    <col min="14351" max="14351" width="11.77734375" style="1" customWidth="1"/>
    <col min="14352" max="14353" width="12.6640625" style="1" customWidth="1"/>
    <col min="14354" max="14354" width="10.33203125" style="1" customWidth="1"/>
    <col min="14355" max="14355" width="14.21875" style="1" customWidth="1"/>
    <col min="14356" max="14357" width="9.6640625" style="1" customWidth="1"/>
    <col min="14358" max="14592" width="9" style="1"/>
    <col min="14593" max="14593" width="2.77734375" style="1" customWidth="1"/>
    <col min="14594" max="14594" width="2.6640625" style="1" customWidth="1"/>
    <col min="14595" max="14595" width="1.88671875" style="1" customWidth="1"/>
    <col min="14596" max="14596" width="15.88671875" style="1" customWidth="1"/>
    <col min="14597" max="14597" width="16.33203125" style="1" customWidth="1"/>
    <col min="14598" max="14598" width="15.21875" style="1" customWidth="1"/>
    <col min="14599" max="14599" width="14.88671875" style="1" bestFit="1" customWidth="1"/>
    <col min="14600" max="14600" width="14.88671875" style="1" customWidth="1"/>
    <col min="14601" max="14601" width="12.88671875" style="1" customWidth="1"/>
    <col min="14602" max="14602" width="11.6640625" style="1" customWidth="1"/>
    <col min="14603" max="14603" width="14.109375" style="1" bestFit="1" customWidth="1"/>
    <col min="14604" max="14604" width="11.44140625" style="1" customWidth="1"/>
    <col min="14605" max="14605" width="14.109375" style="1" customWidth="1"/>
    <col min="14606" max="14606" width="14.33203125" style="1" customWidth="1"/>
    <col min="14607" max="14607" width="11.77734375" style="1" customWidth="1"/>
    <col min="14608" max="14609" width="12.6640625" style="1" customWidth="1"/>
    <col min="14610" max="14610" width="10.33203125" style="1" customWidth="1"/>
    <col min="14611" max="14611" width="14.21875" style="1" customWidth="1"/>
    <col min="14612" max="14613" width="9.6640625" style="1" customWidth="1"/>
    <col min="14614" max="14848" width="9" style="1"/>
    <col min="14849" max="14849" width="2.77734375" style="1" customWidth="1"/>
    <col min="14850" max="14850" width="2.6640625" style="1" customWidth="1"/>
    <col min="14851" max="14851" width="1.88671875" style="1" customWidth="1"/>
    <col min="14852" max="14852" width="15.88671875" style="1" customWidth="1"/>
    <col min="14853" max="14853" width="16.33203125" style="1" customWidth="1"/>
    <col min="14854" max="14854" width="15.21875" style="1" customWidth="1"/>
    <col min="14855" max="14855" width="14.88671875" style="1" bestFit="1" customWidth="1"/>
    <col min="14856" max="14856" width="14.88671875" style="1" customWidth="1"/>
    <col min="14857" max="14857" width="12.88671875" style="1" customWidth="1"/>
    <col min="14858" max="14858" width="11.6640625" style="1" customWidth="1"/>
    <col min="14859" max="14859" width="14.109375" style="1" bestFit="1" customWidth="1"/>
    <col min="14860" max="14860" width="11.44140625" style="1" customWidth="1"/>
    <col min="14861" max="14861" width="14.109375" style="1" customWidth="1"/>
    <col min="14862" max="14862" width="14.33203125" style="1" customWidth="1"/>
    <col min="14863" max="14863" width="11.77734375" style="1" customWidth="1"/>
    <col min="14864" max="14865" width="12.6640625" style="1" customWidth="1"/>
    <col min="14866" max="14866" width="10.33203125" style="1" customWidth="1"/>
    <col min="14867" max="14867" width="14.21875" style="1" customWidth="1"/>
    <col min="14868" max="14869" width="9.6640625" style="1" customWidth="1"/>
    <col min="14870" max="15104" width="9" style="1"/>
    <col min="15105" max="15105" width="2.77734375" style="1" customWidth="1"/>
    <col min="15106" max="15106" width="2.6640625" style="1" customWidth="1"/>
    <col min="15107" max="15107" width="1.88671875" style="1" customWidth="1"/>
    <col min="15108" max="15108" width="15.88671875" style="1" customWidth="1"/>
    <col min="15109" max="15109" width="16.33203125" style="1" customWidth="1"/>
    <col min="15110" max="15110" width="15.21875" style="1" customWidth="1"/>
    <col min="15111" max="15111" width="14.88671875" style="1" bestFit="1" customWidth="1"/>
    <col min="15112" max="15112" width="14.88671875" style="1" customWidth="1"/>
    <col min="15113" max="15113" width="12.88671875" style="1" customWidth="1"/>
    <col min="15114" max="15114" width="11.6640625" style="1" customWidth="1"/>
    <col min="15115" max="15115" width="14.109375" style="1" bestFit="1" customWidth="1"/>
    <col min="15116" max="15116" width="11.44140625" style="1" customWidth="1"/>
    <col min="15117" max="15117" width="14.109375" style="1" customWidth="1"/>
    <col min="15118" max="15118" width="14.33203125" style="1" customWidth="1"/>
    <col min="15119" max="15119" width="11.77734375" style="1" customWidth="1"/>
    <col min="15120" max="15121" width="12.6640625" style="1" customWidth="1"/>
    <col min="15122" max="15122" width="10.33203125" style="1" customWidth="1"/>
    <col min="15123" max="15123" width="14.21875" style="1" customWidth="1"/>
    <col min="15124" max="15125" width="9.6640625" style="1" customWidth="1"/>
    <col min="15126" max="15360" width="9" style="1"/>
    <col min="15361" max="15361" width="2.77734375" style="1" customWidth="1"/>
    <col min="15362" max="15362" width="2.6640625" style="1" customWidth="1"/>
    <col min="15363" max="15363" width="1.88671875" style="1" customWidth="1"/>
    <col min="15364" max="15364" width="15.88671875" style="1" customWidth="1"/>
    <col min="15365" max="15365" width="16.33203125" style="1" customWidth="1"/>
    <col min="15366" max="15366" width="15.21875" style="1" customWidth="1"/>
    <col min="15367" max="15367" width="14.88671875" style="1" bestFit="1" customWidth="1"/>
    <col min="15368" max="15368" width="14.88671875" style="1" customWidth="1"/>
    <col min="15369" max="15369" width="12.88671875" style="1" customWidth="1"/>
    <col min="15370" max="15370" width="11.6640625" style="1" customWidth="1"/>
    <col min="15371" max="15371" width="14.109375" style="1" bestFit="1" customWidth="1"/>
    <col min="15372" max="15372" width="11.44140625" style="1" customWidth="1"/>
    <col min="15373" max="15373" width="14.109375" style="1" customWidth="1"/>
    <col min="15374" max="15374" width="14.33203125" style="1" customWidth="1"/>
    <col min="15375" max="15375" width="11.77734375" style="1" customWidth="1"/>
    <col min="15376" max="15377" width="12.6640625" style="1" customWidth="1"/>
    <col min="15378" max="15378" width="10.33203125" style="1" customWidth="1"/>
    <col min="15379" max="15379" width="14.21875" style="1" customWidth="1"/>
    <col min="15380" max="15381" width="9.6640625" style="1" customWidth="1"/>
    <col min="15382" max="15616" width="9" style="1"/>
    <col min="15617" max="15617" width="2.77734375" style="1" customWidth="1"/>
    <col min="15618" max="15618" width="2.6640625" style="1" customWidth="1"/>
    <col min="15619" max="15619" width="1.88671875" style="1" customWidth="1"/>
    <col min="15620" max="15620" width="15.88671875" style="1" customWidth="1"/>
    <col min="15621" max="15621" width="16.33203125" style="1" customWidth="1"/>
    <col min="15622" max="15622" width="15.21875" style="1" customWidth="1"/>
    <col min="15623" max="15623" width="14.88671875" style="1" bestFit="1" customWidth="1"/>
    <col min="15624" max="15624" width="14.88671875" style="1" customWidth="1"/>
    <col min="15625" max="15625" width="12.88671875" style="1" customWidth="1"/>
    <col min="15626" max="15626" width="11.6640625" style="1" customWidth="1"/>
    <col min="15627" max="15627" width="14.109375" style="1" bestFit="1" customWidth="1"/>
    <col min="15628" max="15628" width="11.44140625" style="1" customWidth="1"/>
    <col min="15629" max="15629" width="14.109375" style="1" customWidth="1"/>
    <col min="15630" max="15630" width="14.33203125" style="1" customWidth="1"/>
    <col min="15631" max="15631" width="11.77734375" style="1" customWidth="1"/>
    <col min="15632" max="15633" width="12.6640625" style="1" customWidth="1"/>
    <col min="15634" max="15634" width="10.33203125" style="1" customWidth="1"/>
    <col min="15635" max="15635" width="14.21875" style="1" customWidth="1"/>
    <col min="15636" max="15637" width="9.6640625" style="1" customWidth="1"/>
    <col min="15638" max="15872" width="9" style="1"/>
    <col min="15873" max="15873" width="2.77734375" style="1" customWidth="1"/>
    <col min="15874" max="15874" width="2.6640625" style="1" customWidth="1"/>
    <col min="15875" max="15875" width="1.88671875" style="1" customWidth="1"/>
    <col min="15876" max="15876" width="15.88671875" style="1" customWidth="1"/>
    <col min="15877" max="15877" width="16.33203125" style="1" customWidth="1"/>
    <col min="15878" max="15878" width="15.21875" style="1" customWidth="1"/>
    <col min="15879" max="15879" width="14.88671875" style="1" bestFit="1" customWidth="1"/>
    <col min="15880" max="15880" width="14.88671875" style="1" customWidth="1"/>
    <col min="15881" max="15881" width="12.88671875" style="1" customWidth="1"/>
    <col min="15882" max="15882" width="11.6640625" style="1" customWidth="1"/>
    <col min="15883" max="15883" width="14.109375" style="1" bestFit="1" customWidth="1"/>
    <col min="15884" max="15884" width="11.44140625" style="1" customWidth="1"/>
    <col min="15885" max="15885" width="14.109375" style="1" customWidth="1"/>
    <col min="15886" max="15886" width="14.33203125" style="1" customWidth="1"/>
    <col min="15887" max="15887" width="11.77734375" style="1" customWidth="1"/>
    <col min="15888" max="15889" width="12.6640625" style="1" customWidth="1"/>
    <col min="15890" max="15890" width="10.33203125" style="1" customWidth="1"/>
    <col min="15891" max="15891" width="14.21875" style="1" customWidth="1"/>
    <col min="15892" max="15893" width="9.6640625" style="1" customWidth="1"/>
    <col min="15894" max="16128" width="9" style="1"/>
    <col min="16129" max="16129" width="2.77734375" style="1" customWidth="1"/>
    <col min="16130" max="16130" width="2.6640625" style="1" customWidth="1"/>
    <col min="16131" max="16131" width="1.88671875" style="1" customWidth="1"/>
    <col min="16132" max="16132" width="15.88671875" style="1" customWidth="1"/>
    <col min="16133" max="16133" width="16.33203125" style="1" customWidth="1"/>
    <col min="16134" max="16134" width="15.21875" style="1" customWidth="1"/>
    <col min="16135" max="16135" width="14.88671875" style="1" bestFit="1" customWidth="1"/>
    <col min="16136" max="16136" width="14.88671875" style="1" customWidth="1"/>
    <col min="16137" max="16137" width="12.88671875" style="1" customWidth="1"/>
    <col min="16138" max="16138" width="11.6640625" style="1" customWidth="1"/>
    <col min="16139" max="16139" width="14.109375" style="1" bestFit="1" customWidth="1"/>
    <col min="16140" max="16140" width="11.44140625" style="1" customWidth="1"/>
    <col min="16141" max="16141" width="14.109375" style="1" customWidth="1"/>
    <col min="16142" max="16142" width="14.33203125" style="1" customWidth="1"/>
    <col min="16143" max="16143" width="11.77734375" style="1" customWidth="1"/>
    <col min="16144" max="16145" width="12.6640625" style="1" customWidth="1"/>
    <col min="16146" max="16146" width="10.33203125" style="1" customWidth="1"/>
    <col min="16147" max="16147" width="14.21875" style="1" customWidth="1"/>
    <col min="16148" max="16149" width="9.6640625" style="1" customWidth="1"/>
    <col min="16150" max="16384" width="9" style="1"/>
  </cols>
  <sheetData>
    <row r="1" spans="2:20" ht="14.25" customHeight="1">
      <c r="B1" s="213" t="s">
        <v>190</v>
      </c>
      <c r="C1" s="213"/>
      <c r="D1" s="213"/>
      <c r="E1" s="213"/>
      <c r="F1" s="213"/>
      <c r="G1" s="213"/>
      <c r="H1" s="213"/>
      <c r="I1" s="213"/>
      <c r="J1" s="213"/>
    </row>
    <row r="2" spans="2:20" ht="12" customHeight="1">
      <c r="F2" s="214" t="s">
        <v>191</v>
      </c>
    </row>
    <row r="3" spans="2:20" ht="12" customHeight="1">
      <c r="B3" s="67" t="s">
        <v>192</v>
      </c>
      <c r="C3" s="68"/>
      <c r="D3" s="69"/>
      <c r="E3" s="216" t="s">
        <v>193</v>
      </c>
      <c r="F3" s="216" t="s">
        <v>194</v>
      </c>
      <c r="G3" s="217" t="s">
        <v>195</v>
      </c>
      <c r="H3" s="218" t="s">
        <v>196</v>
      </c>
      <c r="I3" s="217" t="s">
        <v>197</v>
      </c>
      <c r="J3" s="219"/>
      <c r="K3" s="220" t="s">
        <v>198</v>
      </c>
      <c r="L3" s="221"/>
      <c r="M3" s="217" t="s">
        <v>199</v>
      </c>
      <c r="N3" s="217" t="s">
        <v>200</v>
      </c>
      <c r="O3" s="222" t="s">
        <v>201</v>
      </c>
      <c r="P3" s="216" t="s">
        <v>202</v>
      </c>
      <c r="Q3" s="216" t="s">
        <v>203</v>
      </c>
      <c r="R3" s="216" t="s">
        <v>204</v>
      </c>
      <c r="S3" s="216" t="s">
        <v>205</v>
      </c>
    </row>
    <row r="4" spans="2:20" ht="12" customHeight="1">
      <c r="B4" s="73"/>
      <c r="C4" s="74"/>
      <c r="D4" s="75"/>
      <c r="E4" s="223"/>
      <c r="F4" s="223"/>
      <c r="G4" s="224"/>
      <c r="H4" s="225" t="s">
        <v>206</v>
      </c>
      <c r="I4" s="224"/>
      <c r="J4" s="226" t="s">
        <v>207</v>
      </c>
      <c r="K4" s="227"/>
      <c r="L4" s="228" t="s">
        <v>208</v>
      </c>
      <c r="M4" s="224"/>
      <c r="N4" s="224"/>
      <c r="O4" s="229"/>
      <c r="P4" s="223"/>
      <c r="Q4" s="223"/>
      <c r="R4" s="223"/>
      <c r="S4" s="223"/>
      <c r="T4" s="230"/>
    </row>
    <row r="5" spans="2:20" ht="12" customHeight="1">
      <c r="B5" s="73"/>
      <c r="C5" s="74"/>
      <c r="D5" s="75"/>
      <c r="E5" s="223"/>
      <c r="F5" s="223"/>
      <c r="G5" s="224"/>
      <c r="H5" s="225" t="s">
        <v>209</v>
      </c>
      <c r="I5" s="224"/>
      <c r="J5" s="226" t="s">
        <v>210</v>
      </c>
      <c r="K5" s="227"/>
      <c r="L5" s="228" t="s">
        <v>210</v>
      </c>
      <c r="M5" s="224"/>
      <c r="N5" s="224"/>
      <c r="O5" s="229"/>
      <c r="P5" s="223"/>
      <c r="Q5" s="223"/>
      <c r="R5" s="223"/>
      <c r="S5" s="223"/>
      <c r="T5" s="230"/>
    </row>
    <row r="6" spans="2:20" ht="12" customHeight="1">
      <c r="B6" s="79"/>
      <c r="C6" s="80"/>
      <c r="D6" s="81"/>
      <c r="E6" s="231"/>
      <c r="F6" s="231"/>
      <c r="G6" s="232"/>
      <c r="H6" s="233" t="s">
        <v>211</v>
      </c>
      <c r="I6" s="232"/>
      <c r="J6" s="234"/>
      <c r="K6" s="235"/>
      <c r="L6" s="236"/>
      <c r="M6" s="232"/>
      <c r="N6" s="232"/>
      <c r="O6" s="237"/>
      <c r="P6" s="231"/>
      <c r="Q6" s="231"/>
      <c r="R6" s="231"/>
      <c r="S6" s="231"/>
      <c r="T6" s="230"/>
    </row>
    <row r="7" spans="2:20" ht="12" customHeight="1">
      <c r="B7" s="37"/>
      <c r="C7" s="38"/>
      <c r="D7" s="39"/>
      <c r="E7" s="209" t="s">
        <v>41</v>
      </c>
      <c r="F7" s="209" t="s">
        <v>41</v>
      </c>
      <c r="G7" s="209" t="s">
        <v>41</v>
      </c>
      <c r="H7" s="209" t="s">
        <v>41</v>
      </c>
      <c r="I7" s="209" t="s">
        <v>41</v>
      </c>
      <c r="J7" s="209" t="s">
        <v>41</v>
      </c>
      <c r="K7" s="209" t="s">
        <v>41</v>
      </c>
      <c r="L7" s="209" t="s">
        <v>41</v>
      </c>
      <c r="M7" s="209" t="s">
        <v>41</v>
      </c>
      <c r="N7" s="209"/>
      <c r="O7" s="209" t="s">
        <v>41</v>
      </c>
      <c r="P7" s="209" t="s">
        <v>41</v>
      </c>
      <c r="Q7" s="209" t="s">
        <v>41</v>
      </c>
      <c r="R7" s="209" t="s">
        <v>41</v>
      </c>
      <c r="S7" s="238" t="s">
        <v>41</v>
      </c>
    </row>
    <row r="8" spans="2:20" ht="12" customHeight="1">
      <c r="B8" s="239" t="s">
        <v>212</v>
      </c>
      <c r="C8" s="240" t="s">
        <v>33</v>
      </c>
      <c r="D8" s="113"/>
      <c r="E8" s="241">
        <v>1965723128</v>
      </c>
      <c r="F8" s="241">
        <v>162389860</v>
      </c>
      <c r="G8" s="241">
        <v>217915</v>
      </c>
      <c r="H8" s="241">
        <v>148198228</v>
      </c>
      <c r="I8" s="241" t="s">
        <v>70</v>
      </c>
      <c r="J8" s="241">
        <v>93607194</v>
      </c>
      <c r="K8" s="241">
        <v>123627789</v>
      </c>
      <c r="L8" s="241">
        <v>35925380</v>
      </c>
      <c r="M8" s="241">
        <v>10468</v>
      </c>
      <c r="N8" s="241">
        <v>31356</v>
      </c>
      <c r="O8" s="241" t="s">
        <v>70</v>
      </c>
      <c r="P8" s="241">
        <v>523708582</v>
      </c>
      <c r="Q8" s="241">
        <v>6514549</v>
      </c>
      <c r="R8" s="241" t="s">
        <v>70</v>
      </c>
      <c r="S8" s="241">
        <v>7867115</v>
      </c>
    </row>
    <row r="9" spans="2:20" ht="12" customHeight="1">
      <c r="B9" s="242"/>
      <c r="C9" s="41"/>
      <c r="D9" s="95" t="s">
        <v>213</v>
      </c>
      <c r="E9" s="238">
        <v>1664740096</v>
      </c>
      <c r="F9" s="238">
        <v>131664640</v>
      </c>
      <c r="G9" s="238">
        <v>151289</v>
      </c>
      <c r="H9" s="238">
        <v>129164032</v>
      </c>
      <c r="I9" s="238" t="s">
        <v>70</v>
      </c>
      <c r="J9" s="238">
        <v>72260804</v>
      </c>
      <c r="K9" s="238">
        <v>61686000</v>
      </c>
      <c r="L9" s="238">
        <v>32044704</v>
      </c>
      <c r="M9" s="238">
        <v>9091</v>
      </c>
      <c r="N9" s="238">
        <v>749</v>
      </c>
      <c r="O9" s="238" t="s">
        <v>70</v>
      </c>
      <c r="P9" s="238">
        <v>491223342</v>
      </c>
      <c r="Q9" s="238">
        <v>6349309</v>
      </c>
      <c r="R9" s="243" t="s">
        <v>70</v>
      </c>
      <c r="S9" s="243" t="s">
        <v>70</v>
      </c>
    </row>
    <row r="10" spans="2:20" ht="12" customHeight="1">
      <c r="B10" s="242"/>
      <c r="C10" s="41"/>
      <c r="D10" s="95" t="s">
        <v>214</v>
      </c>
      <c r="E10" s="238">
        <v>222988520</v>
      </c>
      <c r="F10" s="238">
        <v>19155200</v>
      </c>
      <c r="G10" s="238">
        <v>34222</v>
      </c>
      <c r="H10" s="238">
        <v>13683142</v>
      </c>
      <c r="I10" s="238" t="s">
        <v>70</v>
      </c>
      <c r="J10" s="238">
        <v>15427158</v>
      </c>
      <c r="K10" s="238">
        <v>48149761</v>
      </c>
      <c r="L10" s="238">
        <v>1839630</v>
      </c>
      <c r="M10" s="243" t="s">
        <v>70</v>
      </c>
      <c r="N10" s="243">
        <v>24244</v>
      </c>
      <c r="O10" s="243" t="s">
        <v>70</v>
      </c>
      <c r="P10" s="238">
        <v>26353950</v>
      </c>
      <c r="Q10" s="238">
        <v>162900</v>
      </c>
      <c r="R10" s="243" t="s">
        <v>70</v>
      </c>
      <c r="S10" s="243" t="s">
        <v>70</v>
      </c>
    </row>
    <row r="11" spans="2:20" ht="12" customHeight="1">
      <c r="B11" s="242"/>
      <c r="C11" s="41"/>
      <c r="D11" s="244" t="s">
        <v>215</v>
      </c>
      <c r="E11" s="243" t="s">
        <v>70</v>
      </c>
      <c r="F11" s="243" t="s">
        <v>70</v>
      </c>
      <c r="G11" s="243" t="s">
        <v>70</v>
      </c>
      <c r="H11" s="243" t="s">
        <v>70</v>
      </c>
      <c r="I11" s="238" t="s">
        <v>70</v>
      </c>
      <c r="J11" s="243" t="s">
        <v>70</v>
      </c>
      <c r="K11" s="243" t="s">
        <v>70</v>
      </c>
      <c r="L11" s="243" t="s">
        <v>70</v>
      </c>
      <c r="M11" s="243" t="s">
        <v>70</v>
      </c>
      <c r="N11" s="243" t="s">
        <v>70</v>
      </c>
      <c r="O11" s="243" t="s">
        <v>70</v>
      </c>
      <c r="P11" s="238">
        <v>2514000</v>
      </c>
      <c r="Q11" s="243" t="s">
        <v>70</v>
      </c>
      <c r="R11" s="243" t="s">
        <v>70</v>
      </c>
      <c r="S11" s="243" t="s">
        <v>70</v>
      </c>
    </row>
    <row r="12" spans="2:20" ht="12" customHeight="1">
      <c r="B12" s="242"/>
      <c r="C12" s="41"/>
      <c r="D12" s="244" t="s">
        <v>216</v>
      </c>
      <c r="E12" s="243">
        <v>2479500</v>
      </c>
      <c r="F12" s="243">
        <v>1879200</v>
      </c>
      <c r="G12" s="243">
        <v>1254</v>
      </c>
      <c r="H12" s="243">
        <v>104400</v>
      </c>
      <c r="I12" s="238" t="s">
        <v>70</v>
      </c>
      <c r="J12" s="243">
        <v>313200</v>
      </c>
      <c r="K12" s="243" t="s">
        <v>70</v>
      </c>
      <c r="L12" s="243">
        <v>1174500</v>
      </c>
      <c r="M12" s="238" t="s">
        <v>70</v>
      </c>
      <c r="N12" s="238">
        <v>570</v>
      </c>
      <c r="O12" s="243" t="s">
        <v>70</v>
      </c>
      <c r="P12" s="238">
        <v>1122300</v>
      </c>
      <c r="Q12" s="243" t="s">
        <v>70</v>
      </c>
      <c r="R12" s="243" t="s">
        <v>70</v>
      </c>
      <c r="S12" s="243" t="s">
        <v>70</v>
      </c>
    </row>
    <row r="13" spans="2:20" ht="12" customHeight="1">
      <c r="B13" s="242"/>
      <c r="C13" s="41"/>
      <c r="D13" s="95" t="s">
        <v>217</v>
      </c>
      <c r="E13" s="243" t="s">
        <v>70</v>
      </c>
      <c r="F13" s="243" t="s">
        <v>70</v>
      </c>
      <c r="G13" s="243" t="s">
        <v>70</v>
      </c>
      <c r="H13" s="243" t="s">
        <v>70</v>
      </c>
      <c r="I13" s="238" t="s">
        <v>70</v>
      </c>
      <c r="J13" s="243" t="s">
        <v>70</v>
      </c>
      <c r="K13" s="243" t="s">
        <v>70</v>
      </c>
      <c r="L13" s="243" t="s">
        <v>70</v>
      </c>
      <c r="M13" s="238">
        <v>6</v>
      </c>
      <c r="N13" s="238">
        <v>15</v>
      </c>
      <c r="O13" s="238" t="s">
        <v>70</v>
      </c>
      <c r="P13" s="243" t="s">
        <v>70</v>
      </c>
      <c r="Q13" s="243" t="s">
        <v>70</v>
      </c>
      <c r="R13" s="243" t="s">
        <v>70</v>
      </c>
      <c r="S13" s="243" t="s">
        <v>70</v>
      </c>
    </row>
    <row r="14" spans="2:20" ht="12" customHeight="1">
      <c r="B14" s="242"/>
      <c r="C14" s="41"/>
      <c r="D14" s="95" t="s">
        <v>218</v>
      </c>
      <c r="E14" s="243" t="s">
        <v>70</v>
      </c>
      <c r="F14" s="243" t="s">
        <v>70</v>
      </c>
      <c r="G14" s="245" t="s">
        <v>70</v>
      </c>
      <c r="H14" s="243" t="s">
        <v>70</v>
      </c>
      <c r="I14" s="238" t="s">
        <v>70</v>
      </c>
      <c r="J14" s="243" t="s">
        <v>70</v>
      </c>
      <c r="K14" s="243" t="s">
        <v>70</v>
      </c>
      <c r="L14" s="243" t="s">
        <v>70</v>
      </c>
      <c r="M14" s="243">
        <v>748</v>
      </c>
      <c r="N14" s="243">
        <v>2494</v>
      </c>
      <c r="O14" s="238" t="s">
        <v>70</v>
      </c>
      <c r="P14" s="243" t="s">
        <v>70</v>
      </c>
      <c r="Q14" s="243" t="s">
        <v>70</v>
      </c>
      <c r="R14" s="243" t="s">
        <v>70</v>
      </c>
      <c r="S14" s="243" t="s">
        <v>70</v>
      </c>
    </row>
    <row r="15" spans="2:20" ht="12" customHeight="1">
      <c r="B15" s="242"/>
      <c r="C15" s="41"/>
      <c r="D15" s="246" t="s">
        <v>219</v>
      </c>
      <c r="E15" s="243" t="s">
        <v>70</v>
      </c>
      <c r="F15" s="243" t="s">
        <v>70</v>
      </c>
      <c r="G15" s="245" t="s">
        <v>70</v>
      </c>
      <c r="H15" s="243" t="s">
        <v>70</v>
      </c>
      <c r="I15" s="238" t="s">
        <v>70</v>
      </c>
      <c r="J15" s="243" t="s">
        <v>70</v>
      </c>
      <c r="K15" s="243" t="s">
        <v>70</v>
      </c>
      <c r="L15" s="243" t="s">
        <v>70</v>
      </c>
      <c r="M15" s="238">
        <v>15</v>
      </c>
      <c r="N15" s="238">
        <v>52</v>
      </c>
      <c r="O15" s="238" t="s">
        <v>70</v>
      </c>
      <c r="P15" s="243" t="s">
        <v>70</v>
      </c>
      <c r="Q15" s="243" t="s">
        <v>70</v>
      </c>
      <c r="R15" s="243" t="s">
        <v>70</v>
      </c>
      <c r="S15" s="243" t="s">
        <v>70</v>
      </c>
    </row>
    <row r="16" spans="2:20" ht="12" customHeight="1">
      <c r="B16" s="242"/>
      <c r="C16" s="41"/>
      <c r="D16" s="246" t="s">
        <v>220</v>
      </c>
      <c r="E16" s="238">
        <v>4871372</v>
      </c>
      <c r="F16" s="243" t="s">
        <v>70</v>
      </c>
      <c r="G16" s="245" t="s">
        <v>70</v>
      </c>
      <c r="H16" s="243" t="s">
        <v>70</v>
      </c>
      <c r="I16" s="238" t="s">
        <v>70</v>
      </c>
      <c r="J16" s="238">
        <v>177744</v>
      </c>
      <c r="K16" s="238">
        <v>439286</v>
      </c>
      <c r="L16" s="243" t="s">
        <v>70</v>
      </c>
      <c r="M16" s="243" t="s">
        <v>70</v>
      </c>
      <c r="N16" s="243" t="s">
        <v>70</v>
      </c>
      <c r="O16" s="238" t="s">
        <v>70</v>
      </c>
      <c r="P16" s="243" t="s">
        <v>70</v>
      </c>
      <c r="Q16" s="243" t="s">
        <v>70</v>
      </c>
      <c r="R16" s="243" t="s">
        <v>70</v>
      </c>
      <c r="S16" s="243" t="s">
        <v>70</v>
      </c>
    </row>
    <row r="17" spans="2:19" ht="12" customHeight="1">
      <c r="B17" s="242"/>
      <c r="C17" s="41"/>
      <c r="D17" s="95" t="s">
        <v>221</v>
      </c>
      <c r="E17" s="238">
        <v>22390235</v>
      </c>
      <c r="F17" s="245">
        <v>1177512</v>
      </c>
      <c r="G17" s="238">
        <v>3252</v>
      </c>
      <c r="H17" s="247">
        <v>2486959</v>
      </c>
      <c r="I17" s="245" t="s">
        <v>70</v>
      </c>
      <c r="J17" s="245">
        <v>2799273</v>
      </c>
      <c r="K17" s="238">
        <v>3134466</v>
      </c>
      <c r="L17" s="243" t="s">
        <v>70</v>
      </c>
      <c r="M17" s="238">
        <v>106</v>
      </c>
      <c r="N17" s="238">
        <v>528</v>
      </c>
      <c r="O17" s="238" t="s">
        <v>70</v>
      </c>
      <c r="P17" s="243" t="s">
        <v>70</v>
      </c>
      <c r="Q17" s="243" t="s">
        <v>70</v>
      </c>
      <c r="R17" s="243" t="s">
        <v>70</v>
      </c>
      <c r="S17" s="243" t="s">
        <v>70</v>
      </c>
    </row>
    <row r="18" spans="2:19" ht="12" customHeight="1">
      <c r="B18" s="242"/>
      <c r="C18" s="41"/>
      <c r="D18" s="95" t="s">
        <v>222</v>
      </c>
      <c r="E18" s="238">
        <v>8637199</v>
      </c>
      <c r="F18" s="243" t="s">
        <v>70</v>
      </c>
      <c r="G18" s="238">
        <v>977</v>
      </c>
      <c r="H18" s="243" t="s">
        <v>70</v>
      </c>
      <c r="I18" s="245" t="s">
        <v>70</v>
      </c>
      <c r="J18" s="245">
        <v>817518</v>
      </c>
      <c r="K18" s="238">
        <v>1538283</v>
      </c>
      <c r="L18" s="243" t="s">
        <v>70</v>
      </c>
      <c r="M18" s="238" t="s">
        <v>70</v>
      </c>
      <c r="N18" s="238">
        <v>181</v>
      </c>
      <c r="O18" s="238" t="s">
        <v>70</v>
      </c>
      <c r="P18" s="243" t="s">
        <v>70</v>
      </c>
      <c r="Q18" s="243" t="s">
        <v>70</v>
      </c>
      <c r="R18" s="243" t="s">
        <v>70</v>
      </c>
      <c r="S18" s="243" t="s">
        <v>70</v>
      </c>
    </row>
    <row r="19" spans="2:19" ht="12" customHeight="1">
      <c r="B19" s="242"/>
      <c r="C19" s="41"/>
      <c r="D19" s="95" t="s">
        <v>223</v>
      </c>
      <c r="E19" s="238">
        <v>999190</v>
      </c>
      <c r="F19" s="238">
        <v>15975</v>
      </c>
      <c r="G19" s="238">
        <v>172</v>
      </c>
      <c r="H19" s="243" t="s">
        <v>70</v>
      </c>
      <c r="I19" s="247" t="s">
        <v>70</v>
      </c>
      <c r="J19" s="247">
        <v>21890</v>
      </c>
      <c r="K19" s="238">
        <v>143710</v>
      </c>
      <c r="L19" s="243" t="s">
        <v>70</v>
      </c>
      <c r="M19" s="243" t="s">
        <v>70</v>
      </c>
      <c r="N19" s="243">
        <v>122</v>
      </c>
      <c r="O19" s="238" t="s">
        <v>70</v>
      </c>
      <c r="P19" s="243" t="s">
        <v>70</v>
      </c>
      <c r="Q19" s="243" t="s">
        <v>70</v>
      </c>
      <c r="R19" s="243" t="s">
        <v>70</v>
      </c>
      <c r="S19" s="243" t="s">
        <v>70</v>
      </c>
    </row>
    <row r="20" spans="2:19" ht="12" customHeight="1">
      <c r="B20" s="242"/>
      <c r="C20" s="41"/>
      <c r="D20" s="95" t="s">
        <v>224</v>
      </c>
      <c r="E20" s="238">
        <v>3780300</v>
      </c>
      <c r="F20" s="243">
        <v>405000</v>
      </c>
      <c r="G20" s="245">
        <v>453</v>
      </c>
      <c r="H20" s="247">
        <v>564500</v>
      </c>
      <c r="I20" s="247" t="s">
        <v>70</v>
      </c>
      <c r="J20" s="243">
        <v>357900</v>
      </c>
      <c r="K20" s="238">
        <v>662200</v>
      </c>
      <c r="L20" s="243" t="s">
        <v>70</v>
      </c>
      <c r="M20" s="243">
        <v>145</v>
      </c>
      <c r="N20" s="243">
        <v>81</v>
      </c>
      <c r="O20" s="238" t="s">
        <v>70</v>
      </c>
      <c r="P20" s="243" t="s">
        <v>70</v>
      </c>
      <c r="Q20" s="243" t="s">
        <v>70</v>
      </c>
      <c r="R20" s="243" t="s">
        <v>70</v>
      </c>
      <c r="S20" s="243" t="s">
        <v>70</v>
      </c>
    </row>
    <row r="21" spans="2:19" ht="12" customHeight="1">
      <c r="B21" s="242"/>
      <c r="C21" s="41"/>
      <c r="D21" s="95" t="s">
        <v>225</v>
      </c>
      <c r="E21" s="238">
        <v>11745895</v>
      </c>
      <c r="F21" s="245">
        <v>1964228</v>
      </c>
      <c r="G21" s="238" t="s">
        <v>70</v>
      </c>
      <c r="H21" s="243" t="s">
        <v>70</v>
      </c>
      <c r="I21" s="247" t="s">
        <v>70</v>
      </c>
      <c r="J21" s="247">
        <v>397913</v>
      </c>
      <c r="K21" s="238">
        <v>1697320</v>
      </c>
      <c r="L21" s="238">
        <v>246476</v>
      </c>
      <c r="M21" s="243" t="s">
        <v>70</v>
      </c>
      <c r="N21" s="243" t="s">
        <v>70</v>
      </c>
      <c r="O21" s="238" t="s">
        <v>70</v>
      </c>
      <c r="P21" s="243" t="s">
        <v>70</v>
      </c>
      <c r="Q21" s="243" t="s">
        <v>70</v>
      </c>
      <c r="R21" s="243" t="s">
        <v>70</v>
      </c>
      <c r="S21" s="243" t="s">
        <v>70</v>
      </c>
    </row>
    <row r="22" spans="2:19" ht="12" customHeight="1">
      <c r="B22" s="242"/>
      <c r="C22" s="41"/>
      <c r="D22" s="95" t="s">
        <v>226</v>
      </c>
      <c r="E22" s="238">
        <v>144900</v>
      </c>
      <c r="F22" s="243" t="s">
        <v>70</v>
      </c>
      <c r="G22" s="238" t="s">
        <v>70</v>
      </c>
      <c r="H22" s="243">
        <v>66150</v>
      </c>
      <c r="I22" s="247" t="s">
        <v>70</v>
      </c>
      <c r="J22" s="247">
        <v>7650</v>
      </c>
      <c r="K22" s="238">
        <v>44700</v>
      </c>
      <c r="L22" s="243" t="s">
        <v>70</v>
      </c>
      <c r="M22" s="243" t="s">
        <v>70</v>
      </c>
      <c r="N22" s="243" t="s">
        <v>70</v>
      </c>
      <c r="O22" s="238" t="s">
        <v>70</v>
      </c>
      <c r="P22" s="243" t="s">
        <v>70</v>
      </c>
      <c r="Q22" s="243" t="s">
        <v>70</v>
      </c>
      <c r="R22" s="243" t="s">
        <v>70</v>
      </c>
      <c r="S22" s="243" t="s">
        <v>70</v>
      </c>
    </row>
    <row r="23" spans="2:19" ht="12" customHeight="1">
      <c r="B23" s="242"/>
      <c r="C23" s="41"/>
      <c r="D23" s="246" t="s">
        <v>227</v>
      </c>
      <c r="E23" s="238">
        <v>1961840</v>
      </c>
      <c r="F23" s="238">
        <v>164400</v>
      </c>
      <c r="G23" s="243">
        <v>301</v>
      </c>
      <c r="H23" s="243">
        <v>120560</v>
      </c>
      <c r="I23" s="238" t="s">
        <v>70</v>
      </c>
      <c r="J23" s="238">
        <v>142480</v>
      </c>
      <c r="K23" s="238">
        <v>404920</v>
      </c>
      <c r="L23" s="243" t="s">
        <v>70</v>
      </c>
      <c r="M23" s="248">
        <v>16</v>
      </c>
      <c r="N23" s="248">
        <v>55</v>
      </c>
      <c r="O23" s="238" t="s">
        <v>70</v>
      </c>
      <c r="P23" s="238">
        <v>208240</v>
      </c>
      <c r="Q23" s="243" t="s">
        <v>70</v>
      </c>
      <c r="R23" s="243" t="s">
        <v>70</v>
      </c>
      <c r="S23" s="243" t="s">
        <v>70</v>
      </c>
    </row>
    <row r="24" spans="2:19" ht="12" customHeight="1">
      <c r="B24" s="242"/>
      <c r="C24" s="41"/>
      <c r="D24" s="95" t="s">
        <v>228</v>
      </c>
      <c r="E24" s="238">
        <v>13181148</v>
      </c>
      <c r="F24" s="245">
        <v>4285515</v>
      </c>
      <c r="G24" s="238" t="s">
        <v>70</v>
      </c>
      <c r="H24" s="243">
        <v>1786555</v>
      </c>
      <c r="I24" s="238" t="s">
        <v>70</v>
      </c>
      <c r="J24" s="247">
        <v>455264</v>
      </c>
      <c r="K24" s="245">
        <v>4839338</v>
      </c>
      <c r="L24" s="243" t="s">
        <v>70</v>
      </c>
      <c r="M24" s="248" t="s">
        <v>70</v>
      </c>
      <c r="N24" s="248" t="s">
        <v>70</v>
      </c>
      <c r="O24" s="238" t="s">
        <v>70</v>
      </c>
      <c r="P24" s="245">
        <v>1661198</v>
      </c>
      <c r="Q24" s="243" t="s">
        <v>70</v>
      </c>
      <c r="R24" s="243" t="s">
        <v>70</v>
      </c>
      <c r="S24" s="243" t="s">
        <v>70</v>
      </c>
    </row>
    <row r="25" spans="2:19" ht="12" customHeight="1">
      <c r="B25" s="242"/>
      <c r="C25" s="41"/>
      <c r="D25" s="95" t="s">
        <v>229</v>
      </c>
      <c r="E25" s="243" t="s">
        <v>70</v>
      </c>
      <c r="F25" s="243" t="s">
        <v>70</v>
      </c>
      <c r="G25" s="238" t="s">
        <v>70</v>
      </c>
      <c r="H25" s="243" t="s">
        <v>70</v>
      </c>
      <c r="I25" s="243" t="s">
        <v>70</v>
      </c>
      <c r="J25" s="243" t="s">
        <v>70</v>
      </c>
      <c r="K25" s="243" t="s">
        <v>70</v>
      </c>
      <c r="L25" s="243" t="s">
        <v>70</v>
      </c>
      <c r="M25" s="243" t="s">
        <v>70</v>
      </c>
      <c r="N25" s="243" t="s">
        <v>70</v>
      </c>
      <c r="O25" s="238" t="s">
        <v>70</v>
      </c>
      <c r="P25" s="243" t="s">
        <v>70</v>
      </c>
      <c r="Q25" s="243" t="s">
        <v>70</v>
      </c>
      <c r="R25" s="243" t="s">
        <v>70</v>
      </c>
      <c r="S25" s="243" t="s">
        <v>70</v>
      </c>
    </row>
    <row r="26" spans="2:19" ht="12" customHeight="1">
      <c r="B26" s="242"/>
      <c r="C26" s="41"/>
      <c r="D26" s="95" t="s">
        <v>230</v>
      </c>
      <c r="E26" s="238">
        <v>3740130</v>
      </c>
      <c r="F26" s="238">
        <v>162690</v>
      </c>
      <c r="G26" s="238">
        <v>470</v>
      </c>
      <c r="H26" s="238">
        <v>221930</v>
      </c>
      <c r="I26" s="238" t="s">
        <v>70</v>
      </c>
      <c r="J26" s="238">
        <v>258390</v>
      </c>
      <c r="K26" s="238">
        <v>866880</v>
      </c>
      <c r="L26" s="243">
        <v>28860</v>
      </c>
      <c r="M26" s="243" t="s">
        <v>70</v>
      </c>
      <c r="N26" s="243" t="s">
        <v>70</v>
      </c>
      <c r="O26" s="238" t="s">
        <v>70</v>
      </c>
      <c r="P26" s="245">
        <v>383670</v>
      </c>
      <c r="Q26" s="243">
        <v>2340</v>
      </c>
      <c r="R26" s="243" t="s">
        <v>70</v>
      </c>
      <c r="S26" s="243" t="s">
        <v>70</v>
      </c>
    </row>
    <row r="27" spans="2:19" ht="12" customHeight="1">
      <c r="B27" s="242"/>
      <c r="C27" s="41"/>
      <c r="D27" s="95" t="s">
        <v>231</v>
      </c>
      <c r="E27" s="245">
        <v>2746960</v>
      </c>
      <c r="F27" s="245">
        <v>1125200</v>
      </c>
      <c r="G27" s="238">
        <v>307</v>
      </c>
      <c r="H27" s="249" t="s">
        <v>70</v>
      </c>
      <c r="I27" s="245" t="s">
        <v>70</v>
      </c>
      <c r="J27" s="245">
        <v>170010</v>
      </c>
      <c r="K27" s="243" t="s">
        <v>70</v>
      </c>
      <c r="L27" s="243" t="s">
        <v>70</v>
      </c>
      <c r="M27" s="243" t="s">
        <v>70</v>
      </c>
      <c r="N27" s="243" t="s">
        <v>70</v>
      </c>
      <c r="O27" s="238" t="s">
        <v>70</v>
      </c>
      <c r="P27" s="243" t="s">
        <v>70</v>
      </c>
      <c r="Q27" s="243" t="s">
        <v>70</v>
      </c>
      <c r="R27" s="243" t="s">
        <v>70</v>
      </c>
      <c r="S27" s="243" t="s">
        <v>70</v>
      </c>
    </row>
    <row r="28" spans="2:19" ht="12" customHeight="1">
      <c r="B28" s="242"/>
      <c r="C28" s="41"/>
      <c r="D28" s="95" t="s">
        <v>232</v>
      </c>
      <c r="E28" s="243" t="s">
        <v>70</v>
      </c>
      <c r="F28" s="243" t="s">
        <v>70</v>
      </c>
      <c r="G28" s="238" t="s">
        <v>70</v>
      </c>
      <c r="H28" s="243" t="s">
        <v>70</v>
      </c>
      <c r="I28" s="245" t="s">
        <v>70</v>
      </c>
      <c r="J28" s="243" t="s">
        <v>70</v>
      </c>
      <c r="K28" s="243" t="s">
        <v>70</v>
      </c>
      <c r="L28" s="243" t="s">
        <v>70</v>
      </c>
      <c r="M28" s="243" t="s">
        <v>70</v>
      </c>
      <c r="N28" s="243" t="s">
        <v>70</v>
      </c>
      <c r="O28" s="243" t="s">
        <v>70</v>
      </c>
      <c r="P28" s="243" t="s">
        <v>70</v>
      </c>
      <c r="Q28" s="243" t="s">
        <v>70</v>
      </c>
      <c r="R28" s="243" t="s">
        <v>70</v>
      </c>
      <c r="S28" s="243" t="s">
        <v>70</v>
      </c>
    </row>
    <row r="29" spans="2:19" ht="12" customHeight="1">
      <c r="B29" s="242"/>
      <c r="C29" s="41"/>
      <c r="D29" s="95" t="s">
        <v>233</v>
      </c>
      <c r="E29" s="243" t="s">
        <v>70</v>
      </c>
      <c r="F29" s="243" t="s">
        <v>70</v>
      </c>
      <c r="G29" s="238" t="s">
        <v>70</v>
      </c>
      <c r="H29" s="243" t="s">
        <v>70</v>
      </c>
      <c r="I29" s="245" t="s">
        <v>70</v>
      </c>
      <c r="J29" s="243" t="s">
        <v>70</v>
      </c>
      <c r="K29" s="243" t="s">
        <v>70</v>
      </c>
      <c r="L29" s="243" t="s">
        <v>70</v>
      </c>
      <c r="M29" s="243" t="s">
        <v>70</v>
      </c>
      <c r="N29" s="243" t="s">
        <v>70</v>
      </c>
      <c r="O29" s="243" t="s">
        <v>70</v>
      </c>
      <c r="P29" s="243" t="s">
        <v>70</v>
      </c>
      <c r="Q29" s="243" t="s">
        <v>70</v>
      </c>
      <c r="R29" s="243" t="s">
        <v>70</v>
      </c>
      <c r="S29" s="243" t="s">
        <v>70</v>
      </c>
    </row>
    <row r="30" spans="2:19" ht="12" customHeight="1">
      <c r="B30" s="242"/>
      <c r="C30" s="250"/>
      <c r="D30" s="251" t="s">
        <v>234</v>
      </c>
      <c r="E30" s="243">
        <v>1207960</v>
      </c>
      <c r="F30" s="243">
        <v>281300</v>
      </c>
      <c r="G30" s="238" t="s">
        <v>70</v>
      </c>
      <c r="H30" s="243" t="s">
        <v>70</v>
      </c>
      <c r="I30" s="245" t="s">
        <v>70</v>
      </c>
      <c r="J30" s="243" t="s">
        <v>70</v>
      </c>
      <c r="K30" s="243" t="s">
        <v>70</v>
      </c>
      <c r="L30" s="243" t="s">
        <v>70</v>
      </c>
      <c r="M30" s="243" t="s">
        <v>70</v>
      </c>
      <c r="N30" s="243" t="s">
        <v>70</v>
      </c>
      <c r="O30" s="243" t="s">
        <v>70</v>
      </c>
      <c r="P30" s="243" t="s">
        <v>70</v>
      </c>
      <c r="Q30" s="243" t="s">
        <v>70</v>
      </c>
      <c r="R30" s="243" t="s">
        <v>70</v>
      </c>
      <c r="S30" s="243" t="s">
        <v>70</v>
      </c>
    </row>
    <row r="31" spans="2:19" ht="12" customHeight="1" thickBot="1">
      <c r="B31" s="242"/>
      <c r="C31" s="250"/>
      <c r="D31" s="252" t="s">
        <v>9</v>
      </c>
      <c r="E31" s="248">
        <v>107883</v>
      </c>
      <c r="F31" s="253">
        <v>109000</v>
      </c>
      <c r="G31" s="248">
        <v>25218</v>
      </c>
      <c r="H31" s="248" t="s">
        <v>70</v>
      </c>
      <c r="I31" s="254" t="s">
        <v>70</v>
      </c>
      <c r="J31" s="253" t="s">
        <v>70</v>
      </c>
      <c r="K31" s="248">
        <v>20925</v>
      </c>
      <c r="L31" s="253">
        <v>591210</v>
      </c>
      <c r="M31" s="248">
        <v>340</v>
      </c>
      <c r="N31" s="248">
        <v>2266</v>
      </c>
      <c r="O31" s="253" t="s">
        <v>70</v>
      </c>
      <c r="P31" s="248">
        <v>241882</v>
      </c>
      <c r="Q31" s="253" t="s">
        <v>70</v>
      </c>
      <c r="R31" s="253"/>
      <c r="S31" s="253" t="s">
        <v>70</v>
      </c>
    </row>
    <row r="32" spans="2:19" ht="12" customHeight="1">
      <c r="B32" s="255" t="s">
        <v>235</v>
      </c>
      <c r="C32" s="256" t="s">
        <v>33</v>
      </c>
      <c r="D32" s="257"/>
      <c r="E32" s="258" t="s">
        <v>70</v>
      </c>
      <c r="F32" s="258" t="s">
        <v>70</v>
      </c>
      <c r="G32" s="259">
        <v>162303</v>
      </c>
      <c r="H32" s="258" t="s">
        <v>70</v>
      </c>
      <c r="I32" s="258" t="s">
        <v>70</v>
      </c>
      <c r="J32" s="258" t="s">
        <v>70</v>
      </c>
      <c r="K32" s="258" t="s">
        <v>70</v>
      </c>
      <c r="L32" s="258" t="s">
        <v>70</v>
      </c>
      <c r="M32" s="259">
        <v>67096</v>
      </c>
      <c r="N32" s="259">
        <v>131116</v>
      </c>
      <c r="O32" s="258" t="s">
        <v>70</v>
      </c>
      <c r="P32" s="258" t="s">
        <v>70</v>
      </c>
      <c r="Q32" s="258" t="s">
        <v>70</v>
      </c>
      <c r="R32" s="258" t="s">
        <v>70</v>
      </c>
      <c r="S32" s="258" t="s">
        <v>70</v>
      </c>
    </row>
    <row r="33" spans="2:19" ht="12" customHeight="1">
      <c r="B33" s="260"/>
      <c r="C33" s="41"/>
      <c r="D33" s="252" t="s">
        <v>236</v>
      </c>
      <c r="E33" s="243" t="s">
        <v>70</v>
      </c>
      <c r="F33" s="243" t="s">
        <v>70</v>
      </c>
      <c r="G33" s="243">
        <v>134225</v>
      </c>
      <c r="H33" s="243" t="s">
        <v>70</v>
      </c>
      <c r="I33" s="245" t="s">
        <v>70</v>
      </c>
      <c r="J33" s="243" t="s">
        <v>70</v>
      </c>
      <c r="K33" s="243" t="s">
        <v>70</v>
      </c>
      <c r="L33" s="243" t="s">
        <v>70</v>
      </c>
      <c r="M33" s="238">
        <v>44094</v>
      </c>
      <c r="N33" s="238">
        <v>68734</v>
      </c>
      <c r="O33" s="243" t="s">
        <v>70</v>
      </c>
      <c r="P33" s="243" t="s">
        <v>70</v>
      </c>
      <c r="Q33" s="243" t="s">
        <v>70</v>
      </c>
      <c r="R33" s="243" t="s">
        <v>70</v>
      </c>
      <c r="S33" s="243" t="s">
        <v>70</v>
      </c>
    </row>
    <row r="34" spans="2:19" ht="12" customHeight="1">
      <c r="B34" s="260"/>
      <c r="C34" s="41"/>
      <c r="D34" s="261" t="s">
        <v>237</v>
      </c>
      <c r="E34" s="243" t="s">
        <v>70</v>
      </c>
      <c r="F34" s="243" t="s">
        <v>70</v>
      </c>
      <c r="G34" s="243">
        <v>4</v>
      </c>
      <c r="H34" s="243" t="s">
        <v>70</v>
      </c>
      <c r="I34" s="245" t="s">
        <v>70</v>
      </c>
      <c r="J34" s="243" t="s">
        <v>70</v>
      </c>
      <c r="K34" s="243" t="s">
        <v>70</v>
      </c>
      <c r="L34" s="243" t="s">
        <v>70</v>
      </c>
      <c r="M34" s="243" t="s">
        <v>70</v>
      </c>
      <c r="N34" s="243" t="s">
        <v>70</v>
      </c>
      <c r="O34" s="243" t="s">
        <v>70</v>
      </c>
      <c r="P34" s="243" t="s">
        <v>70</v>
      </c>
      <c r="Q34" s="243" t="s">
        <v>70</v>
      </c>
      <c r="R34" s="243" t="s">
        <v>70</v>
      </c>
      <c r="S34" s="243" t="s">
        <v>70</v>
      </c>
    </row>
    <row r="35" spans="2:19" ht="12" customHeight="1">
      <c r="B35" s="260"/>
      <c r="C35" s="41"/>
      <c r="D35" s="261" t="s">
        <v>238</v>
      </c>
      <c r="E35" s="243" t="s">
        <v>70</v>
      </c>
      <c r="F35" s="243" t="s">
        <v>70</v>
      </c>
      <c r="G35" s="243">
        <v>25124</v>
      </c>
      <c r="H35" s="243" t="s">
        <v>70</v>
      </c>
      <c r="I35" s="245" t="s">
        <v>70</v>
      </c>
      <c r="J35" s="243" t="s">
        <v>70</v>
      </c>
      <c r="K35" s="243" t="s">
        <v>70</v>
      </c>
      <c r="L35" s="243" t="s">
        <v>70</v>
      </c>
      <c r="M35" s="243" t="s">
        <v>70</v>
      </c>
      <c r="N35" s="243" t="s">
        <v>70</v>
      </c>
      <c r="O35" s="243" t="s">
        <v>70</v>
      </c>
      <c r="P35" s="243" t="s">
        <v>70</v>
      </c>
      <c r="Q35" s="243" t="s">
        <v>70</v>
      </c>
      <c r="R35" s="243" t="s">
        <v>70</v>
      </c>
      <c r="S35" s="243" t="s">
        <v>70</v>
      </c>
    </row>
    <row r="36" spans="2:19" ht="12" customHeight="1">
      <c r="B36" s="262"/>
      <c r="C36" s="41"/>
      <c r="D36" s="95" t="s">
        <v>239</v>
      </c>
      <c r="E36" s="243" t="s">
        <v>70</v>
      </c>
      <c r="F36" s="243" t="s">
        <v>70</v>
      </c>
      <c r="G36" s="238">
        <v>2949</v>
      </c>
      <c r="H36" s="243" t="s">
        <v>70</v>
      </c>
      <c r="I36" s="245" t="s">
        <v>70</v>
      </c>
      <c r="J36" s="243" t="s">
        <v>70</v>
      </c>
      <c r="K36" s="243" t="s">
        <v>70</v>
      </c>
      <c r="L36" s="243" t="s">
        <v>70</v>
      </c>
      <c r="M36" s="238">
        <v>23002</v>
      </c>
      <c r="N36" s="238">
        <v>62382</v>
      </c>
      <c r="O36" s="243" t="s">
        <v>70</v>
      </c>
      <c r="P36" s="243" t="s">
        <v>70</v>
      </c>
      <c r="Q36" s="243" t="s">
        <v>70</v>
      </c>
      <c r="R36" s="243" t="s">
        <v>70</v>
      </c>
      <c r="S36" s="243" t="s">
        <v>70</v>
      </c>
    </row>
    <row r="37" spans="2:19" s="263" customFormat="1" ht="12" customHeight="1">
      <c r="C37" s="264"/>
      <c r="D37" s="264"/>
      <c r="E37" s="265"/>
      <c r="F37" s="265"/>
      <c r="G37" s="266"/>
      <c r="H37" s="266"/>
      <c r="I37" s="265"/>
      <c r="J37" s="267"/>
      <c r="K37" s="265"/>
      <c r="L37" s="267"/>
      <c r="M37" s="265"/>
      <c r="N37" s="265"/>
      <c r="O37" s="265"/>
      <c r="P37" s="265"/>
      <c r="Q37" s="266"/>
      <c r="R37" s="266"/>
      <c r="S37" s="266"/>
    </row>
    <row r="38" spans="2:19" ht="12" customHeight="1">
      <c r="B38" s="5" t="s">
        <v>240</v>
      </c>
      <c r="C38" s="5"/>
      <c r="D38" s="5"/>
      <c r="E38" s="5"/>
      <c r="I38" s="268"/>
      <c r="J38" s="269"/>
    </row>
    <row r="39" spans="2:19" ht="12" customHeight="1">
      <c r="B39" s="5" t="s">
        <v>241</v>
      </c>
      <c r="C39" s="5"/>
      <c r="D39" s="5"/>
      <c r="E39" s="5"/>
    </row>
    <row r="40" spans="2:19" ht="12" customHeight="1">
      <c r="B40" s="5" t="s">
        <v>242</v>
      </c>
      <c r="C40" s="5"/>
      <c r="D40" s="5"/>
      <c r="E40" s="5"/>
      <c r="F40" s="5"/>
      <c r="G40" s="5"/>
    </row>
    <row r="41" spans="2:19" ht="12" customHeight="1">
      <c r="B41" s="270" t="s">
        <v>243</v>
      </c>
      <c r="C41" s="270"/>
      <c r="D41" s="270"/>
      <c r="E41" s="270"/>
      <c r="F41" s="270"/>
      <c r="G41" s="270"/>
      <c r="H41" s="270"/>
      <c r="J41" s="214"/>
      <c r="L41" s="214"/>
    </row>
    <row r="42" spans="2:19" ht="12" hidden="1" customHeight="1">
      <c r="D42" s="1" t="s">
        <v>244</v>
      </c>
      <c r="J42" s="214"/>
      <c r="L42" s="214"/>
    </row>
    <row r="43" spans="2:19" ht="12" hidden="1" customHeight="1">
      <c r="D43" s="1" t="s">
        <v>245</v>
      </c>
      <c r="J43" s="214"/>
      <c r="L43" s="214"/>
    </row>
    <row r="44" spans="2:19" hidden="1">
      <c r="D44" s="1" t="s">
        <v>246</v>
      </c>
    </row>
    <row r="45" spans="2:19" hidden="1"/>
    <row r="46" spans="2:19" hidden="1">
      <c r="D46" s="16" t="s">
        <v>247</v>
      </c>
      <c r="E46" s="214" t="s">
        <v>248</v>
      </c>
    </row>
    <row r="47" spans="2:19" hidden="1">
      <c r="E47" s="214" t="s">
        <v>249</v>
      </c>
    </row>
    <row r="48" spans="2:19" hidden="1">
      <c r="E48" s="214" t="s">
        <v>250</v>
      </c>
    </row>
    <row r="49" spans="4:19" hidden="1">
      <c r="E49" s="271" t="s">
        <v>251</v>
      </c>
    </row>
    <row r="50" spans="4:19" hidden="1"/>
    <row r="51" spans="4:19" hidden="1">
      <c r="D51" s="272" t="s">
        <v>252</v>
      </c>
      <c r="E51" s="214" t="s">
        <v>253</v>
      </c>
    </row>
    <row r="52" spans="4:19" hidden="1">
      <c r="D52" s="272"/>
      <c r="E52" s="214" t="s">
        <v>254</v>
      </c>
    </row>
    <row r="53" spans="4:19" hidden="1">
      <c r="E53" s="214" t="s">
        <v>255</v>
      </c>
    </row>
    <row r="55" spans="4:19">
      <c r="M55" s="215"/>
    </row>
    <row r="56" spans="4:19" s="273" customFormat="1" ht="13.2">
      <c r="E56" s="274"/>
      <c r="F56" s="274"/>
      <c r="G56" s="274"/>
      <c r="H56" s="274"/>
      <c r="I56" s="274"/>
      <c r="J56" s="274"/>
      <c r="K56" s="274"/>
      <c r="L56" s="274"/>
      <c r="M56" s="215"/>
      <c r="N56" s="275"/>
      <c r="O56" s="274"/>
      <c r="P56" s="274"/>
      <c r="Q56" s="274"/>
      <c r="R56" s="274"/>
      <c r="S56" s="274"/>
    </row>
    <row r="57" spans="4:19">
      <c r="M57" s="215"/>
    </row>
    <row r="58" spans="4:19">
      <c r="G58" s="276"/>
      <c r="M58" s="215"/>
    </row>
    <row r="59" spans="4:19">
      <c r="M59" s="215"/>
    </row>
  </sheetData>
  <mergeCells count="22">
    <mergeCell ref="C37:D37"/>
    <mergeCell ref="B41:H41"/>
    <mergeCell ref="D51:D52"/>
    <mergeCell ref="R3:R6"/>
    <mergeCell ref="S3:S6"/>
    <mergeCell ref="B7:D7"/>
    <mergeCell ref="B8:B31"/>
    <mergeCell ref="C8:D8"/>
    <mergeCell ref="B32:B36"/>
    <mergeCell ref="C32:D32"/>
    <mergeCell ref="K3:K6"/>
    <mergeCell ref="M3:M6"/>
    <mergeCell ref="N3:N6"/>
    <mergeCell ref="O3:O6"/>
    <mergeCell ref="P3:P6"/>
    <mergeCell ref="Q3:Q6"/>
    <mergeCell ref="B1:J1"/>
    <mergeCell ref="B3:D6"/>
    <mergeCell ref="E3:E6"/>
    <mergeCell ref="F3:F6"/>
    <mergeCell ref="G3:G6"/>
    <mergeCell ref="I3:I6"/>
  </mergeCells>
  <phoneticPr fontId="1"/>
  <pageMargins left="0.31496062992125984" right="0.11811023622047245" top="0.94488188976377963" bottom="0.74803149606299213" header="0.31496062992125984" footer="0.31496062992125984"/>
  <pageSetup paperSize="9"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5469A-4712-45A6-A15C-9648EB38D1FC}">
  <dimension ref="A1:T47"/>
  <sheetViews>
    <sheetView zoomScaleNormal="100" zoomScaleSheetLayoutView="100" workbookViewId="0">
      <selection activeCell="B1" sqref="B1"/>
    </sheetView>
  </sheetViews>
  <sheetFormatPr defaultColWidth="9" defaultRowHeight="12" customHeight="1"/>
  <cols>
    <col min="1" max="1" width="2.6640625" style="1" customWidth="1"/>
    <col min="2" max="2" width="5" style="1" customWidth="1"/>
    <col min="3" max="3" width="6.44140625" style="1" customWidth="1"/>
    <col min="4" max="4" width="2.6640625" style="1" customWidth="1"/>
    <col min="5" max="5" width="8.109375" style="1" customWidth="1"/>
    <col min="6" max="6" width="6.6640625" style="1" customWidth="1"/>
    <col min="7" max="7" width="10" style="1" customWidth="1"/>
    <col min="8" max="8" width="10.109375" style="277" customWidth="1"/>
    <col min="9" max="9" width="9.33203125" style="1" customWidth="1"/>
    <col min="10" max="12" width="6.6640625" style="1" customWidth="1"/>
    <col min="13" max="13" width="9.6640625" style="1" bestFit="1" customWidth="1"/>
    <col min="14" max="14" width="10.21875" style="1" customWidth="1"/>
    <col min="15" max="17" width="6.6640625" style="1" customWidth="1"/>
    <col min="18" max="18" width="9" style="1" customWidth="1"/>
    <col min="19" max="19" width="9" style="1"/>
    <col min="20" max="20" width="9" style="214"/>
    <col min="21" max="256" width="9" style="1"/>
    <col min="257" max="257" width="2.6640625" style="1" customWidth="1"/>
    <col min="258" max="258" width="5" style="1" customWidth="1"/>
    <col min="259" max="259" width="6.44140625" style="1" customWidth="1"/>
    <col min="260" max="260" width="2.6640625" style="1" customWidth="1"/>
    <col min="261" max="261" width="8.109375" style="1" customWidth="1"/>
    <col min="262" max="262" width="6.6640625" style="1" customWidth="1"/>
    <col min="263" max="263" width="10" style="1" customWidth="1"/>
    <col min="264" max="264" width="10.109375" style="1" customWidth="1"/>
    <col min="265" max="265" width="9.33203125" style="1" customWidth="1"/>
    <col min="266" max="268" width="6.6640625" style="1" customWidth="1"/>
    <col min="269" max="269" width="9.6640625" style="1" bestFit="1" customWidth="1"/>
    <col min="270" max="270" width="10.21875" style="1" customWidth="1"/>
    <col min="271" max="273" width="6.6640625" style="1" customWidth="1"/>
    <col min="274" max="512" width="9" style="1"/>
    <col min="513" max="513" width="2.6640625" style="1" customWidth="1"/>
    <col min="514" max="514" width="5" style="1" customWidth="1"/>
    <col min="515" max="515" width="6.44140625" style="1" customWidth="1"/>
    <col min="516" max="516" width="2.6640625" style="1" customWidth="1"/>
    <col min="517" max="517" width="8.109375" style="1" customWidth="1"/>
    <col min="518" max="518" width="6.6640625" style="1" customWidth="1"/>
    <col min="519" max="519" width="10" style="1" customWidth="1"/>
    <col min="520" max="520" width="10.109375" style="1" customWidth="1"/>
    <col min="521" max="521" width="9.33203125" style="1" customWidth="1"/>
    <col min="522" max="524" width="6.6640625" style="1" customWidth="1"/>
    <col min="525" max="525" width="9.6640625" style="1" bestFit="1" customWidth="1"/>
    <col min="526" max="526" width="10.21875" style="1" customWidth="1"/>
    <col min="527" max="529" width="6.6640625" style="1" customWidth="1"/>
    <col min="530" max="768" width="9" style="1"/>
    <col min="769" max="769" width="2.6640625" style="1" customWidth="1"/>
    <col min="770" max="770" width="5" style="1" customWidth="1"/>
    <col min="771" max="771" width="6.44140625" style="1" customWidth="1"/>
    <col min="772" max="772" width="2.6640625" style="1" customWidth="1"/>
    <col min="773" max="773" width="8.109375" style="1" customWidth="1"/>
    <col min="774" max="774" width="6.6640625" style="1" customWidth="1"/>
    <col min="775" max="775" width="10" style="1" customWidth="1"/>
    <col min="776" max="776" width="10.109375" style="1" customWidth="1"/>
    <col min="777" max="777" width="9.33203125" style="1" customWidth="1"/>
    <col min="778" max="780" width="6.6640625" style="1" customWidth="1"/>
    <col min="781" max="781" width="9.6640625" style="1" bestFit="1" customWidth="1"/>
    <col min="782" max="782" width="10.21875" style="1" customWidth="1"/>
    <col min="783" max="785" width="6.6640625" style="1" customWidth="1"/>
    <col min="786" max="1024" width="9" style="1"/>
    <col min="1025" max="1025" width="2.6640625" style="1" customWidth="1"/>
    <col min="1026" max="1026" width="5" style="1" customWidth="1"/>
    <col min="1027" max="1027" width="6.44140625" style="1" customWidth="1"/>
    <col min="1028" max="1028" width="2.6640625" style="1" customWidth="1"/>
    <col min="1029" max="1029" width="8.109375" style="1" customWidth="1"/>
    <col min="1030" max="1030" width="6.6640625" style="1" customWidth="1"/>
    <col min="1031" max="1031" width="10" style="1" customWidth="1"/>
    <col min="1032" max="1032" width="10.109375" style="1" customWidth="1"/>
    <col min="1033" max="1033" width="9.33203125" style="1" customWidth="1"/>
    <col min="1034" max="1036" width="6.6640625" style="1" customWidth="1"/>
    <col min="1037" max="1037" width="9.6640625" style="1" bestFit="1" customWidth="1"/>
    <col min="1038" max="1038" width="10.21875" style="1" customWidth="1"/>
    <col min="1039" max="1041" width="6.6640625" style="1" customWidth="1"/>
    <col min="1042" max="1280" width="9" style="1"/>
    <col min="1281" max="1281" width="2.6640625" style="1" customWidth="1"/>
    <col min="1282" max="1282" width="5" style="1" customWidth="1"/>
    <col min="1283" max="1283" width="6.44140625" style="1" customWidth="1"/>
    <col min="1284" max="1284" width="2.6640625" style="1" customWidth="1"/>
    <col min="1285" max="1285" width="8.109375" style="1" customWidth="1"/>
    <col min="1286" max="1286" width="6.6640625" style="1" customWidth="1"/>
    <col min="1287" max="1287" width="10" style="1" customWidth="1"/>
    <col min="1288" max="1288" width="10.109375" style="1" customWidth="1"/>
    <col min="1289" max="1289" width="9.33203125" style="1" customWidth="1"/>
    <col min="1290" max="1292" width="6.6640625" style="1" customWidth="1"/>
    <col min="1293" max="1293" width="9.6640625" style="1" bestFit="1" customWidth="1"/>
    <col min="1294" max="1294" width="10.21875" style="1" customWidth="1"/>
    <col min="1295" max="1297" width="6.6640625" style="1" customWidth="1"/>
    <col min="1298" max="1536" width="9" style="1"/>
    <col min="1537" max="1537" width="2.6640625" style="1" customWidth="1"/>
    <col min="1538" max="1538" width="5" style="1" customWidth="1"/>
    <col min="1539" max="1539" width="6.44140625" style="1" customWidth="1"/>
    <col min="1540" max="1540" width="2.6640625" style="1" customWidth="1"/>
    <col min="1541" max="1541" width="8.109375" style="1" customWidth="1"/>
    <col min="1542" max="1542" width="6.6640625" style="1" customWidth="1"/>
    <col min="1543" max="1543" width="10" style="1" customWidth="1"/>
    <col min="1544" max="1544" width="10.109375" style="1" customWidth="1"/>
    <col min="1545" max="1545" width="9.33203125" style="1" customWidth="1"/>
    <col min="1546" max="1548" width="6.6640625" style="1" customWidth="1"/>
    <col min="1549" max="1549" width="9.6640625" style="1" bestFit="1" customWidth="1"/>
    <col min="1550" max="1550" width="10.21875" style="1" customWidth="1"/>
    <col min="1551" max="1553" width="6.6640625" style="1" customWidth="1"/>
    <col min="1554" max="1792" width="9" style="1"/>
    <col min="1793" max="1793" width="2.6640625" style="1" customWidth="1"/>
    <col min="1794" max="1794" width="5" style="1" customWidth="1"/>
    <col min="1795" max="1795" width="6.44140625" style="1" customWidth="1"/>
    <col min="1796" max="1796" width="2.6640625" style="1" customWidth="1"/>
    <col min="1797" max="1797" width="8.109375" style="1" customWidth="1"/>
    <col min="1798" max="1798" width="6.6640625" style="1" customWidth="1"/>
    <col min="1799" max="1799" width="10" style="1" customWidth="1"/>
    <col min="1800" max="1800" width="10.109375" style="1" customWidth="1"/>
    <col min="1801" max="1801" width="9.33203125" style="1" customWidth="1"/>
    <col min="1802" max="1804" width="6.6640625" style="1" customWidth="1"/>
    <col min="1805" max="1805" width="9.6640625" style="1" bestFit="1" customWidth="1"/>
    <col min="1806" max="1806" width="10.21875" style="1" customWidth="1"/>
    <col min="1807" max="1809" width="6.6640625" style="1" customWidth="1"/>
    <col min="1810" max="2048" width="9" style="1"/>
    <col min="2049" max="2049" width="2.6640625" style="1" customWidth="1"/>
    <col min="2050" max="2050" width="5" style="1" customWidth="1"/>
    <col min="2051" max="2051" width="6.44140625" style="1" customWidth="1"/>
    <col min="2052" max="2052" width="2.6640625" style="1" customWidth="1"/>
    <col min="2053" max="2053" width="8.109375" style="1" customWidth="1"/>
    <col min="2054" max="2054" width="6.6640625" style="1" customWidth="1"/>
    <col min="2055" max="2055" width="10" style="1" customWidth="1"/>
    <col min="2056" max="2056" width="10.109375" style="1" customWidth="1"/>
    <col min="2057" max="2057" width="9.33203125" style="1" customWidth="1"/>
    <col min="2058" max="2060" width="6.6640625" style="1" customWidth="1"/>
    <col min="2061" max="2061" width="9.6640625" style="1" bestFit="1" customWidth="1"/>
    <col min="2062" max="2062" width="10.21875" style="1" customWidth="1"/>
    <col min="2063" max="2065" width="6.6640625" style="1" customWidth="1"/>
    <col min="2066" max="2304" width="9" style="1"/>
    <col min="2305" max="2305" width="2.6640625" style="1" customWidth="1"/>
    <col min="2306" max="2306" width="5" style="1" customWidth="1"/>
    <col min="2307" max="2307" width="6.44140625" style="1" customWidth="1"/>
    <col min="2308" max="2308" width="2.6640625" style="1" customWidth="1"/>
    <col min="2309" max="2309" width="8.109375" style="1" customWidth="1"/>
    <col min="2310" max="2310" width="6.6640625" style="1" customWidth="1"/>
    <col min="2311" max="2311" width="10" style="1" customWidth="1"/>
    <col min="2312" max="2312" width="10.109375" style="1" customWidth="1"/>
    <col min="2313" max="2313" width="9.33203125" style="1" customWidth="1"/>
    <col min="2314" max="2316" width="6.6640625" style="1" customWidth="1"/>
    <col min="2317" max="2317" width="9.6640625" style="1" bestFit="1" customWidth="1"/>
    <col min="2318" max="2318" width="10.21875" style="1" customWidth="1"/>
    <col min="2319" max="2321" width="6.6640625" style="1" customWidth="1"/>
    <col min="2322" max="2560" width="9" style="1"/>
    <col min="2561" max="2561" width="2.6640625" style="1" customWidth="1"/>
    <col min="2562" max="2562" width="5" style="1" customWidth="1"/>
    <col min="2563" max="2563" width="6.44140625" style="1" customWidth="1"/>
    <col min="2564" max="2564" width="2.6640625" style="1" customWidth="1"/>
    <col min="2565" max="2565" width="8.109375" style="1" customWidth="1"/>
    <col min="2566" max="2566" width="6.6640625" style="1" customWidth="1"/>
    <col min="2567" max="2567" width="10" style="1" customWidth="1"/>
    <col min="2568" max="2568" width="10.109375" style="1" customWidth="1"/>
    <col min="2569" max="2569" width="9.33203125" style="1" customWidth="1"/>
    <col min="2570" max="2572" width="6.6640625" style="1" customWidth="1"/>
    <col min="2573" max="2573" width="9.6640625" style="1" bestFit="1" customWidth="1"/>
    <col min="2574" max="2574" width="10.21875" style="1" customWidth="1"/>
    <col min="2575" max="2577" width="6.6640625" style="1" customWidth="1"/>
    <col min="2578" max="2816" width="9" style="1"/>
    <col min="2817" max="2817" width="2.6640625" style="1" customWidth="1"/>
    <col min="2818" max="2818" width="5" style="1" customWidth="1"/>
    <col min="2819" max="2819" width="6.44140625" style="1" customWidth="1"/>
    <col min="2820" max="2820" width="2.6640625" style="1" customWidth="1"/>
    <col min="2821" max="2821" width="8.109375" style="1" customWidth="1"/>
    <col min="2822" max="2822" width="6.6640625" style="1" customWidth="1"/>
    <col min="2823" max="2823" width="10" style="1" customWidth="1"/>
    <col min="2824" max="2824" width="10.109375" style="1" customWidth="1"/>
    <col min="2825" max="2825" width="9.33203125" style="1" customWidth="1"/>
    <col min="2826" max="2828" width="6.6640625" style="1" customWidth="1"/>
    <col min="2829" max="2829" width="9.6640625" style="1" bestFit="1" customWidth="1"/>
    <col min="2830" max="2830" width="10.21875" style="1" customWidth="1"/>
    <col min="2831" max="2833" width="6.6640625" style="1" customWidth="1"/>
    <col min="2834" max="3072" width="9" style="1"/>
    <col min="3073" max="3073" width="2.6640625" style="1" customWidth="1"/>
    <col min="3074" max="3074" width="5" style="1" customWidth="1"/>
    <col min="3075" max="3075" width="6.44140625" style="1" customWidth="1"/>
    <col min="3076" max="3076" width="2.6640625" style="1" customWidth="1"/>
    <col min="3077" max="3077" width="8.109375" style="1" customWidth="1"/>
    <col min="3078" max="3078" width="6.6640625" style="1" customWidth="1"/>
    <col min="3079" max="3079" width="10" style="1" customWidth="1"/>
    <col min="3080" max="3080" width="10.109375" style="1" customWidth="1"/>
    <col min="3081" max="3081" width="9.33203125" style="1" customWidth="1"/>
    <col min="3082" max="3084" width="6.6640625" style="1" customWidth="1"/>
    <col min="3085" max="3085" width="9.6640625" style="1" bestFit="1" customWidth="1"/>
    <col min="3086" max="3086" width="10.21875" style="1" customWidth="1"/>
    <col min="3087" max="3089" width="6.6640625" style="1" customWidth="1"/>
    <col min="3090" max="3328" width="9" style="1"/>
    <col min="3329" max="3329" width="2.6640625" style="1" customWidth="1"/>
    <col min="3330" max="3330" width="5" style="1" customWidth="1"/>
    <col min="3331" max="3331" width="6.44140625" style="1" customWidth="1"/>
    <col min="3332" max="3332" width="2.6640625" style="1" customWidth="1"/>
    <col min="3333" max="3333" width="8.109375" style="1" customWidth="1"/>
    <col min="3334" max="3334" width="6.6640625" style="1" customWidth="1"/>
    <col min="3335" max="3335" width="10" style="1" customWidth="1"/>
    <col min="3336" max="3336" width="10.109375" style="1" customWidth="1"/>
    <col min="3337" max="3337" width="9.33203125" style="1" customWidth="1"/>
    <col min="3338" max="3340" width="6.6640625" style="1" customWidth="1"/>
    <col min="3341" max="3341" width="9.6640625" style="1" bestFit="1" customWidth="1"/>
    <col min="3342" max="3342" width="10.21875" style="1" customWidth="1"/>
    <col min="3343" max="3345" width="6.6640625" style="1" customWidth="1"/>
    <col min="3346" max="3584" width="9" style="1"/>
    <col min="3585" max="3585" width="2.6640625" style="1" customWidth="1"/>
    <col min="3586" max="3586" width="5" style="1" customWidth="1"/>
    <col min="3587" max="3587" width="6.44140625" style="1" customWidth="1"/>
    <col min="3588" max="3588" width="2.6640625" style="1" customWidth="1"/>
    <col min="3589" max="3589" width="8.109375" style="1" customWidth="1"/>
    <col min="3590" max="3590" width="6.6640625" style="1" customWidth="1"/>
    <col min="3591" max="3591" width="10" style="1" customWidth="1"/>
    <col min="3592" max="3592" width="10.109375" style="1" customWidth="1"/>
    <col min="3593" max="3593" width="9.33203125" style="1" customWidth="1"/>
    <col min="3594" max="3596" width="6.6640625" style="1" customWidth="1"/>
    <col min="3597" max="3597" width="9.6640625" style="1" bestFit="1" customWidth="1"/>
    <col min="3598" max="3598" width="10.21875" style="1" customWidth="1"/>
    <col min="3599" max="3601" width="6.6640625" style="1" customWidth="1"/>
    <col min="3602" max="3840" width="9" style="1"/>
    <col min="3841" max="3841" width="2.6640625" style="1" customWidth="1"/>
    <col min="3842" max="3842" width="5" style="1" customWidth="1"/>
    <col min="3843" max="3843" width="6.44140625" style="1" customWidth="1"/>
    <col min="3844" max="3844" width="2.6640625" style="1" customWidth="1"/>
    <col min="3845" max="3845" width="8.109375" style="1" customWidth="1"/>
    <col min="3846" max="3846" width="6.6640625" style="1" customWidth="1"/>
    <col min="3847" max="3847" width="10" style="1" customWidth="1"/>
    <col min="3848" max="3848" width="10.109375" style="1" customWidth="1"/>
    <col min="3849" max="3849" width="9.33203125" style="1" customWidth="1"/>
    <col min="3850" max="3852" width="6.6640625" style="1" customWidth="1"/>
    <col min="3853" max="3853" width="9.6640625" style="1" bestFit="1" customWidth="1"/>
    <col min="3854" max="3854" width="10.21875" style="1" customWidth="1"/>
    <col min="3855" max="3857" width="6.6640625" style="1" customWidth="1"/>
    <col min="3858" max="4096" width="9" style="1"/>
    <col min="4097" max="4097" width="2.6640625" style="1" customWidth="1"/>
    <col min="4098" max="4098" width="5" style="1" customWidth="1"/>
    <col min="4099" max="4099" width="6.44140625" style="1" customWidth="1"/>
    <col min="4100" max="4100" width="2.6640625" style="1" customWidth="1"/>
    <col min="4101" max="4101" width="8.109375" style="1" customWidth="1"/>
    <col min="4102" max="4102" width="6.6640625" style="1" customWidth="1"/>
    <col min="4103" max="4103" width="10" style="1" customWidth="1"/>
    <col min="4104" max="4104" width="10.109375" style="1" customWidth="1"/>
    <col min="4105" max="4105" width="9.33203125" style="1" customWidth="1"/>
    <col min="4106" max="4108" width="6.6640625" style="1" customWidth="1"/>
    <col min="4109" max="4109" width="9.6640625" style="1" bestFit="1" customWidth="1"/>
    <col min="4110" max="4110" width="10.21875" style="1" customWidth="1"/>
    <col min="4111" max="4113" width="6.6640625" style="1" customWidth="1"/>
    <col min="4114" max="4352" width="9" style="1"/>
    <col min="4353" max="4353" width="2.6640625" style="1" customWidth="1"/>
    <col min="4354" max="4354" width="5" style="1" customWidth="1"/>
    <col min="4355" max="4355" width="6.44140625" style="1" customWidth="1"/>
    <col min="4356" max="4356" width="2.6640625" style="1" customWidth="1"/>
    <col min="4357" max="4357" width="8.109375" style="1" customWidth="1"/>
    <col min="4358" max="4358" width="6.6640625" style="1" customWidth="1"/>
    <col min="4359" max="4359" width="10" style="1" customWidth="1"/>
    <col min="4360" max="4360" width="10.109375" style="1" customWidth="1"/>
    <col min="4361" max="4361" width="9.33203125" style="1" customWidth="1"/>
    <col min="4362" max="4364" width="6.6640625" style="1" customWidth="1"/>
    <col min="4365" max="4365" width="9.6640625" style="1" bestFit="1" customWidth="1"/>
    <col min="4366" max="4366" width="10.21875" style="1" customWidth="1"/>
    <col min="4367" max="4369" width="6.6640625" style="1" customWidth="1"/>
    <col min="4370" max="4608" width="9" style="1"/>
    <col min="4609" max="4609" width="2.6640625" style="1" customWidth="1"/>
    <col min="4610" max="4610" width="5" style="1" customWidth="1"/>
    <col min="4611" max="4611" width="6.44140625" style="1" customWidth="1"/>
    <col min="4612" max="4612" width="2.6640625" style="1" customWidth="1"/>
    <col min="4613" max="4613" width="8.109375" style="1" customWidth="1"/>
    <col min="4614" max="4614" width="6.6640625" style="1" customWidth="1"/>
    <col min="4615" max="4615" width="10" style="1" customWidth="1"/>
    <col min="4616" max="4616" width="10.109375" style="1" customWidth="1"/>
    <col min="4617" max="4617" width="9.33203125" style="1" customWidth="1"/>
    <col min="4618" max="4620" width="6.6640625" style="1" customWidth="1"/>
    <col min="4621" max="4621" width="9.6640625" style="1" bestFit="1" customWidth="1"/>
    <col min="4622" max="4622" width="10.21875" style="1" customWidth="1"/>
    <col min="4623" max="4625" width="6.6640625" style="1" customWidth="1"/>
    <col min="4626" max="4864" width="9" style="1"/>
    <col min="4865" max="4865" width="2.6640625" style="1" customWidth="1"/>
    <col min="4866" max="4866" width="5" style="1" customWidth="1"/>
    <col min="4867" max="4867" width="6.44140625" style="1" customWidth="1"/>
    <col min="4868" max="4868" width="2.6640625" style="1" customWidth="1"/>
    <col min="4869" max="4869" width="8.109375" style="1" customWidth="1"/>
    <col min="4870" max="4870" width="6.6640625" style="1" customWidth="1"/>
    <col min="4871" max="4871" width="10" style="1" customWidth="1"/>
    <col min="4872" max="4872" width="10.109375" style="1" customWidth="1"/>
    <col min="4873" max="4873" width="9.33203125" style="1" customWidth="1"/>
    <col min="4874" max="4876" width="6.6640625" style="1" customWidth="1"/>
    <col min="4877" max="4877" width="9.6640625" style="1" bestFit="1" customWidth="1"/>
    <col min="4878" max="4878" width="10.21875" style="1" customWidth="1"/>
    <col min="4879" max="4881" width="6.6640625" style="1" customWidth="1"/>
    <col min="4882" max="5120" width="9" style="1"/>
    <col min="5121" max="5121" width="2.6640625" style="1" customWidth="1"/>
    <col min="5122" max="5122" width="5" style="1" customWidth="1"/>
    <col min="5123" max="5123" width="6.44140625" style="1" customWidth="1"/>
    <col min="5124" max="5124" width="2.6640625" style="1" customWidth="1"/>
    <col min="5125" max="5125" width="8.109375" style="1" customWidth="1"/>
    <col min="5126" max="5126" width="6.6640625" style="1" customWidth="1"/>
    <col min="5127" max="5127" width="10" style="1" customWidth="1"/>
    <col min="5128" max="5128" width="10.109375" style="1" customWidth="1"/>
    <col min="5129" max="5129" width="9.33203125" style="1" customWidth="1"/>
    <col min="5130" max="5132" width="6.6640625" style="1" customWidth="1"/>
    <col min="5133" max="5133" width="9.6640625" style="1" bestFit="1" customWidth="1"/>
    <col min="5134" max="5134" width="10.21875" style="1" customWidth="1"/>
    <col min="5135" max="5137" width="6.6640625" style="1" customWidth="1"/>
    <col min="5138" max="5376" width="9" style="1"/>
    <col min="5377" max="5377" width="2.6640625" style="1" customWidth="1"/>
    <col min="5378" max="5378" width="5" style="1" customWidth="1"/>
    <col min="5379" max="5379" width="6.44140625" style="1" customWidth="1"/>
    <col min="5380" max="5380" width="2.6640625" style="1" customWidth="1"/>
    <col min="5381" max="5381" width="8.109375" style="1" customWidth="1"/>
    <col min="5382" max="5382" width="6.6640625" style="1" customWidth="1"/>
    <col min="5383" max="5383" width="10" style="1" customWidth="1"/>
    <col min="5384" max="5384" width="10.109375" style="1" customWidth="1"/>
    <col min="5385" max="5385" width="9.33203125" style="1" customWidth="1"/>
    <col min="5386" max="5388" width="6.6640625" style="1" customWidth="1"/>
    <col min="5389" max="5389" width="9.6640625" style="1" bestFit="1" customWidth="1"/>
    <col min="5390" max="5390" width="10.21875" style="1" customWidth="1"/>
    <col min="5391" max="5393" width="6.6640625" style="1" customWidth="1"/>
    <col min="5394" max="5632" width="9" style="1"/>
    <col min="5633" max="5633" width="2.6640625" style="1" customWidth="1"/>
    <col min="5634" max="5634" width="5" style="1" customWidth="1"/>
    <col min="5635" max="5635" width="6.44140625" style="1" customWidth="1"/>
    <col min="5636" max="5636" width="2.6640625" style="1" customWidth="1"/>
    <col min="5637" max="5637" width="8.109375" style="1" customWidth="1"/>
    <col min="5638" max="5638" width="6.6640625" style="1" customWidth="1"/>
    <col min="5639" max="5639" width="10" style="1" customWidth="1"/>
    <col min="5640" max="5640" width="10.109375" style="1" customWidth="1"/>
    <col min="5641" max="5641" width="9.33203125" style="1" customWidth="1"/>
    <col min="5642" max="5644" width="6.6640625" style="1" customWidth="1"/>
    <col min="5645" max="5645" width="9.6640625" style="1" bestFit="1" customWidth="1"/>
    <col min="5646" max="5646" width="10.21875" style="1" customWidth="1"/>
    <col min="5647" max="5649" width="6.6640625" style="1" customWidth="1"/>
    <col min="5650" max="5888" width="9" style="1"/>
    <col min="5889" max="5889" width="2.6640625" style="1" customWidth="1"/>
    <col min="5890" max="5890" width="5" style="1" customWidth="1"/>
    <col min="5891" max="5891" width="6.44140625" style="1" customWidth="1"/>
    <col min="5892" max="5892" width="2.6640625" style="1" customWidth="1"/>
    <col min="5893" max="5893" width="8.109375" style="1" customWidth="1"/>
    <col min="5894" max="5894" width="6.6640625" style="1" customWidth="1"/>
    <col min="5895" max="5895" width="10" style="1" customWidth="1"/>
    <col min="5896" max="5896" width="10.109375" style="1" customWidth="1"/>
    <col min="5897" max="5897" width="9.33203125" style="1" customWidth="1"/>
    <col min="5898" max="5900" width="6.6640625" style="1" customWidth="1"/>
    <col min="5901" max="5901" width="9.6640625" style="1" bestFit="1" customWidth="1"/>
    <col min="5902" max="5902" width="10.21875" style="1" customWidth="1"/>
    <col min="5903" max="5905" width="6.6640625" style="1" customWidth="1"/>
    <col min="5906" max="6144" width="9" style="1"/>
    <col min="6145" max="6145" width="2.6640625" style="1" customWidth="1"/>
    <col min="6146" max="6146" width="5" style="1" customWidth="1"/>
    <col min="6147" max="6147" width="6.44140625" style="1" customWidth="1"/>
    <col min="6148" max="6148" width="2.6640625" style="1" customWidth="1"/>
    <col min="6149" max="6149" width="8.109375" style="1" customWidth="1"/>
    <col min="6150" max="6150" width="6.6640625" style="1" customWidth="1"/>
    <col min="6151" max="6151" width="10" style="1" customWidth="1"/>
    <col min="6152" max="6152" width="10.109375" style="1" customWidth="1"/>
    <col min="6153" max="6153" width="9.33203125" style="1" customWidth="1"/>
    <col min="6154" max="6156" width="6.6640625" style="1" customWidth="1"/>
    <col min="6157" max="6157" width="9.6640625" style="1" bestFit="1" customWidth="1"/>
    <col min="6158" max="6158" width="10.21875" style="1" customWidth="1"/>
    <col min="6159" max="6161" width="6.6640625" style="1" customWidth="1"/>
    <col min="6162" max="6400" width="9" style="1"/>
    <col min="6401" max="6401" width="2.6640625" style="1" customWidth="1"/>
    <col min="6402" max="6402" width="5" style="1" customWidth="1"/>
    <col min="6403" max="6403" width="6.44140625" style="1" customWidth="1"/>
    <col min="6404" max="6404" width="2.6640625" style="1" customWidth="1"/>
    <col min="6405" max="6405" width="8.109375" style="1" customWidth="1"/>
    <col min="6406" max="6406" width="6.6640625" style="1" customWidth="1"/>
    <col min="6407" max="6407" width="10" style="1" customWidth="1"/>
    <col min="6408" max="6408" width="10.109375" style="1" customWidth="1"/>
    <col min="6409" max="6409" width="9.33203125" style="1" customWidth="1"/>
    <col min="6410" max="6412" width="6.6640625" style="1" customWidth="1"/>
    <col min="6413" max="6413" width="9.6640625" style="1" bestFit="1" customWidth="1"/>
    <col min="6414" max="6414" width="10.21875" style="1" customWidth="1"/>
    <col min="6415" max="6417" width="6.6640625" style="1" customWidth="1"/>
    <col min="6418" max="6656" width="9" style="1"/>
    <col min="6657" max="6657" width="2.6640625" style="1" customWidth="1"/>
    <col min="6658" max="6658" width="5" style="1" customWidth="1"/>
    <col min="6659" max="6659" width="6.44140625" style="1" customWidth="1"/>
    <col min="6660" max="6660" width="2.6640625" style="1" customWidth="1"/>
    <col min="6661" max="6661" width="8.109375" style="1" customWidth="1"/>
    <col min="6662" max="6662" width="6.6640625" style="1" customWidth="1"/>
    <col min="6663" max="6663" width="10" style="1" customWidth="1"/>
    <col min="6664" max="6664" width="10.109375" style="1" customWidth="1"/>
    <col min="6665" max="6665" width="9.33203125" style="1" customWidth="1"/>
    <col min="6666" max="6668" width="6.6640625" style="1" customWidth="1"/>
    <col min="6669" max="6669" width="9.6640625" style="1" bestFit="1" customWidth="1"/>
    <col min="6670" max="6670" width="10.21875" style="1" customWidth="1"/>
    <col min="6671" max="6673" width="6.6640625" style="1" customWidth="1"/>
    <col min="6674" max="6912" width="9" style="1"/>
    <col min="6913" max="6913" width="2.6640625" style="1" customWidth="1"/>
    <col min="6914" max="6914" width="5" style="1" customWidth="1"/>
    <col min="6915" max="6915" width="6.44140625" style="1" customWidth="1"/>
    <col min="6916" max="6916" width="2.6640625" style="1" customWidth="1"/>
    <col min="6917" max="6917" width="8.109375" style="1" customWidth="1"/>
    <col min="6918" max="6918" width="6.6640625" style="1" customWidth="1"/>
    <col min="6919" max="6919" width="10" style="1" customWidth="1"/>
    <col min="6920" max="6920" width="10.109375" style="1" customWidth="1"/>
    <col min="6921" max="6921" width="9.33203125" style="1" customWidth="1"/>
    <col min="6922" max="6924" width="6.6640625" style="1" customWidth="1"/>
    <col min="6925" max="6925" width="9.6640625" style="1" bestFit="1" customWidth="1"/>
    <col min="6926" max="6926" width="10.21875" style="1" customWidth="1"/>
    <col min="6927" max="6929" width="6.6640625" style="1" customWidth="1"/>
    <col min="6930" max="7168" width="9" style="1"/>
    <col min="7169" max="7169" width="2.6640625" style="1" customWidth="1"/>
    <col min="7170" max="7170" width="5" style="1" customWidth="1"/>
    <col min="7171" max="7171" width="6.44140625" style="1" customWidth="1"/>
    <col min="7172" max="7172" width="2.6640625" style="1" customWidth="1"/>
    <col min="7173" max="7173" width="8.109375" style="1" customWidth="1"/>
    <col min="7174" max="7174" width="6.6640625" style="1" customWidth="1"/>
    <col min="7175" max="7175" width="10" style="1" customWidth="1"/>
    <col min="7176" max="7176" width="10.109375" style="1" customWidth="1"/>
    <col min="7177" max="7177" width="9.33203125" style="1" customWidth="1"/>
    <col min="7178" max="7180" width="6.6640625" style="1" customWidth="1"/>
    <col min="7181" max="7181" width="9.6640625" style="1" bestFit="1" customWidth="1"/>
    <col min="7182" max="7182" width="10.21875" style="1" customWidth="1"/>
    <col min="7183" max="7185" width="6.6640625" style="1" customWidth="1"/>
    <col min="7186" max="7424" width="9" style="1"/>
    <col min="7425" max="7425" width="2.6640625" style="1" customWidth="1"/>
    <col min="7426" max="7426" width="5" style="1" customWidth="1"/>
    <col min="7427" max="7427" width="6.44140625" style="1" customWidth="1"/>
    <col min="7428" max="7428" width="2.6640625" style="1" customWidth="1"/>
    <col min="7429" max="7429" width="8.109375" style="1" customWidth="1"/>
    <col min="7430" max="7430" width="6.6640625" style="1" customWidth="1"/>
    <col min="7431" max="7431" width="10" style="1" customWidth="1"/>
    <col min="7432" max="7432" width="10.109375" style="1" customWidth="1"/>
    <col min="7433" max="7433" width="9.33203125" style="1" customWidth="1"/>
    <col min="7434" max="7436" width="6.6640625" style="1" customWidth="1"/>
    <col min="7437" max="7437" width="9.6640625" style="1" bestFit="1" customWidth="1"/>
    <col min="7438" max="7438" width="10.21875" style="1" customWidth="1"/>
    <col min="7439" max="7441" width="6.6640625" style="1" customWidth="1"/>
    <col min="7442" max="7680" width="9" style="1"/>
    <col min="7681" max="7681" width="2.6640625" style="1" customWidth="1"/>
    <col min="7682" max="7682" width="5" style="1" customWidth="1"/>
    <col min="7683" max="7683" width="6.44140625" style="1" customWidth="1"/>
    <col min="7684" max="7684" width="2.6640625" style="1" customWidth="1"/>
    <col min="7685" max="7685" width="8.109375" style="1" customWidth="1"/>
    <col min="7686" max="7686" width="6.6640625" style="1" customWidth="1"/>
    <col min="7687" max="7687" width="10" style="1" customWidth="1"/>
    <col min="7688" max="7688" width="10.109375" style="1" customWidth="1"/>
    <col min="7689" max="7689" width="9.33203125" style="1" customWidth="1"/>
    <col min="7690" max="7692" width="6.6640625" style="1" customWidth="1"/>
    <col min="7693" max="7693" width="9.6640625" style="1" bestFit="1" customWidth="1"/>
    <col min="7694" max="7694" width="10.21875" style="1" customWidth="1"/>
    <col min="7695" max="7697" width="6.6640625" style="1" customWidth="1"/>
    <col min="7698" max="7936" width="9" style="1"/>
    <col min="7937" max="7937" width="2.6640625" style="1" customWidth="1"/>
    <col min="7938" max="7938" width="5" style="1" customWidth="1"/>
    <col min="7939" max="7939" width="6.44140625" style="1" customWidth="1"/>
    <col min="7940" max="7940" width="2.6640625" style="1" customWidth="1"/>
    <col min="7941" max="7941" width="8.109375" style="1" customWidth="1"/>
    <col min="7942" max="7942" width="6.6640625" style="1" customWidth="1"/>
    <col min="7943" max="7943" width="10" style="1" customWidth="1"/>
    <col min="7944" max="7944" width="10.109375" style="1" customWidth="1"/>
    <col min="7945" max="7945" width="9.33203125" style="1" customWidth="1"/>
    <col min="7946" max="7948" width="6.6640625" style="1" customWidth="1"/>
    <col min="7949" max="7949" width="9.6640625" style="1" bestFit="1" customWidth="1"/>
    <col min="7950" max="7950" width="10.21875" style="1" customWidth="1"/>
    <col min="7951" max="7953" width="6.6640625" style="1" customWidth="1"/>
    <col min="7954" max="8192" width="9" style="1"/>
    <col min="8193" max="8193" width="2.6640625" style="1" customWidth="1"/>
    <col min="8194" max="8194" width="5" style="1" customWidth="1"/>
    <col min="8195" max="8195" width="6.44140625" style="1" customWidth="1"/>
    <col min="8196" max="8196" width="2.6640625" style="1" customWidth="1"/>
    <col min="8197" max="8197" width="8.109375" style="1" customWidth="1"/>
    <col min="8198" max="8198" width="6.6640625" style="1" customWidth="1"/>
    <col min="8199" max="8199" width="10" style="1" customWidth="1"/>
    <col min="8200" max="8200" width="10.109375" style="1" customWidth="1"/>
    <col min="8201" max="8201" width="9.33203125" style="1" customWidth="1"/>
    <col min="8202" max="8204" width="6.6640625" style="1" customWidth="1"/>
    <col min="8205" max="8205" width="9.6640625" style="1" bestFit="1" customWidth="1"/>
    <col min="8206" max="8206" width="10.21875" style="1" customWidth="1"/>
    <col min="8207" max="8209" width="6.6640625" style="1" customWidth="1"/>
    <col min="8210" max="8448" width="9" style="1"/>
    <col min="8449" max="8449" width="2.6640625" style="1" customWidth="1"/>
    <col min="8450" max="8450" width="5" style="1" customWidth="1"/>
    <col min="8451" max="8451" width="6.44140625" style="1" customWidth="1"/>
    <col min="8452" max="8452" width="2.6640625" style="1" customWidth="1"/>
    <col min="8453" max="8453" width="8.109375" style="1" customWidth="1"/>
    <col min="8454" max="8454" width="6.6640625" style="1" customWidth="1"/>
    <col min="8455" max="8455" width="10" style="1" customWidth="1"/>
    <col min="8456" max="8456" width="10.109375" style="1" customWidth="1"/>
    <col min="8457" max="8457" width="9.33203125" style="1" customWidth="1"/>
    <col min="8458" max="8460" width="6.6640625" style="1" customWidth="1"/>
    <col min="8461" max="8461" width="9.6640625" style="1" bestFit="1" customWidth="1"/>
    <col min="8462" max="8462" width="10.21875" style="1" customWidth="1"/>
    <col min="8463" max="8465" width="6.6640625" style="1" customWidth="1"/>
    <col min="8466" max="8704" width="9" style="1"/>
    <col min="8705" max="8705" width="2.6640625" style="1" customWidth="1"/>
    <col min="8706" max="8706" width="5" style="1" customWidth="1"/>
    <col min="8707" max="8707" width="6.44140625" style="1" customWidth="1"/>
    <col min="8708" max="8708" width="2.6640625" style="1" customWidth="1"/>
    <col min="8709" max="8709" width="8.109375" style="1" customWidth="1"/>
    <col min="8710" max="8710" width="6.6640625" style="1" customWidth="1"/>
    <col min="8711" max="8711" width="10" style="1" customWidth="1"/>
    <col min="8712" max="8712" width="10.109375" style="1" customWidth="1"/>
    <col min="8713" max="8713" width="9.33203125" style="1" customWidth="1"/>
    <col min="8714" max="8716" width="6.6640625" style="1" customWidth="1"/>
    <col min="8717" max="8717" width="9.6640625" style="1" bestFit="1" customWidth="1"/>
    <col min="8718" max="8718" width="10.21875" style="1" customWidth="1"/>
    <col min="8719" max="8721" width="6.6640625" style="1" customWidth="1"/>
    <col min="8722" max="8960" width="9" style="1"/>
    <col min="8961" max="8961" width="2.6640625" style="1" customWidth="1"/>
    <col min="8962" max="8962" width="5" style="1" customWidth="1"/>
    <col min="8963" max="8963" width="6.44140625" style="1" customWidth="1"/>
    <col min="8964" max="8964" width="2.6640625" style="1" customWidth="1"/>
    <col min="8965" max="8965" width="8.109375" style="1" customWidth="1"/>
    <col min="8966" max="8966" width="6.6640625" style="1" customWidth="1"/>
    <col min="8967" max="8967" width="10" style="1" customWidth="1"/>
    <col min="8968" max="8968" width="10.109375" style="1" customWidth="1"/>
    <col min="8969" max="8969" width="9.33203125" style="1" customWidth="1"/>
    <col min="8970" max="8972" width="6.6640625" style="1" customWidth="1"/>
    <col min="8973" max="8973" width="9.6640625" style="1" bestFit="1" customWidth="1"/>
    <col min="8974" max="8974" width="10.21875" style="1" customWidth="1"/>
    <col min="8975" max="8977" width="6.6640625" style="1" customWidth="1"/>
    <col min="8978" max="9216" width="9" style="1"/>
    <col min="9217" max="9217" width="2.6640625" style="1" customWidth="1"/>
    <col min="9218" max="9218" width="5" style="1" customWidth="1"/>
    <col min="9219" max="9219" width="6.44140625" style="1" customWidth="1"/>
    <col min="9220" max="9220" width="2.6640625" style="1" customWidth="1"/>
    <col min="9221" max="9221" width="8.109375" style="1" customWidth="1"/>
    <col min="9222" max="9222" width="6.6640625" style="1" customWidth="1"/>
    <col min="9223" max="9223" width="10" style="1" customWidth="1"/>
    <col min="9224" max="9224" width="10.109375" style="1" customWidth="1"/>
    <col min="9225" max="9225" width="9.33203125" style="1" customWidth="1"/>
    <col min="9226" max="9228" width="6.6640625" style="1" customWidth="1"/>
    <col min="9229" max="9229" width="9.6640625" style="1" bestFit="1" customWidth="1"/>
    <col min="9230" max="9230" width="10.21875" style="1" customWidth="1"/>
    <col min="9231" max="9233" width="6.6640625" style="1" customWidth="1"/>
    <col min="9234" max="9472" width="9" style="1"/>
    <col min="9473" max="9473" width="2.6640625" style="1" customWidth="1"/>
    <col min="9474" max="9474" width="5" style="1" customWidth="1"/>
    <col min="9475" max="9475" width="6.44140625" style="1" customWidth="1"/>
    <col min="9476" max="9476" width="2.6640625" style="1" customWidth="1"/>
    <col min="9477" max="9477" width="8.109375" style="1" customWidth="1"/>
    <col min="9478" max="9478" width="6.6640625" style="1" customWidth="1"/>
    <col min="9479" max="9479" width="10" style="1" customWidth="1"/>
    <col min="9480" max="9480" width="10.109375" style="1" customWidth="1"/>
    <col min="9481" max="9481" width="9.33203125" style="1" customWidth="1"/>
    <col min="9482" max="9484" width="6.6640625" style="1" customWidth="1"/>
    <col min="9485" max="9485" width="9.6640625" style="1" bestFit="1" customWidth="1"/>
    <col min="9486" max="9486" width="10.21875" style="1" customWidth="1"/>
    <col min="9487" max="9489" width="6.6640625" style="1" customWidth="1"/>
    <col min="9490" max="9728" width="9" style="1"/>
    <col min="9729" max="9729" width="2.6640625" style="1" customWidth="1"/>
    <col min="9730" max="9730" width="5" style="1" customWidth="1"/>
    <col min="9731" max="9731" width="6.44140625" style="1" customWidth="1"/>
    <col min="9732" max="9732" width="2.6640625" style="1" customWidth="1"/>
    <col min="9733" max="9733" width="8.109375" style="1" customWidth="1"/>
    <col min="9734" max="9734" width="6.6640625" style="1" customWidth="1"/>
    <col min="9735" max="9735" width="10" style="1" customWidth="1"/>
    <col min="9736" max="9736" width="10.109375" style="1" customWidth="1"/>
    <col min="9737" max="9737" width="9.33203125" style="1" customWidth="1"/>
    <col min="9738" max="9740" width="6.6640625" style="1" customWidth="1"/>
    <col min="9741" max="9741" width="9.6640625" style="1" bestFit="1" customWidth="1"/>
    <col min="9742" max="9742" width="10.21875" style="1" customWidth="1"/>
    <col min="9743" max="9745" width="6.6640625" style="1" customWidth="1"/>
    <col min="9746" max="9984" width="9" style="1"/>
    <col min="9985" max="9985" width="2.6640625" style="1" customWidth="1"/>
    <col min="9986" max="9986" width="5" style="1" customWidth="1"/>
    <col min="9987" max="9987" width="6.44140625" style="1" customWidth="1"/>
    <col min="9988" max="9988" width="2.6640625" style="1" customWidth="1"/>
    <col min="9989" max="9989" width="8.109375" style="1" customWidth="1"/>
    <col min="9990" max="9990" width="6.6640625" style="1" customWidth="1"/>
    <col min="9991" max="9991" width="10" style="1" customWidth="1"/>
    <col min="9992" max="9992" width="10.109375" style="1" customWidth="1"/>
    <col min="9993" max="9993" width="9.33203125" style="1" customWidth="1"/>
    <col min="9994" max="9996" width="6.6640625" style="1" customWidth="1"/>
    <col min="9997" max="9997" width="9.6640625" style="1" bestFit="1" customWidth="1"/>
    <col min="9998" max="9998" width="10.21875" style="1" customWidth="1"/>
    <col min="9999" max="10001" width="6.6640625" style="1" customWidth="1"/>
    <col min="10002" max="10240" width="9" style="1"/>
    <col min="10241" max="10241" width="2.6640625" style="1" customWidth="1"/>
    <col min="10242" max="10242" width="5" style="1" customWidth="1"/>
    <col min="10243" max="10243" width="6.44140625" style="1" customWidth="1"/>
    <col min="10244" max="10244" width="2.6640625" style="1" customWidth="1"/>
    <col min="10245" max="10245" width="8.109375" style="1" customWidth="1"/>
    <col min="10246" max="10246" width="6.6640625" style="1" customWidth="1"/>
    <col min="10247" max="10247" width="10" style="1" customWidth="1"/>
    <col min="10248" max="10248" width="10.109375" style="1" customWidth="1"/>
    <col min="10249" max="10249" width="9.33203125" style="1" customWidth="1"/>
    <col min="10250" max="10252" width="6.6640625" style="1" customWidth="1"/>
    <col min="10253" max="10253" width="9.6640625" style="1" bestFit="1" customWidth="1"/>
    <col min="10254" max="10254" width="10.21875" style="1" customWidth="1"/>
    <col min="10255" max="10257" width="6.6640625" style="1" customWidth="1"/>
    <col min="10258" max="10496" width="9" style="1"/>
    <col min="10497" max="10497" width="2.6640625" style="1" customWidth="1"/>
    <col min="10498" max="10498" width="5" style="1" customWidth="1"/>
    <col min="10499" max="10499" width="6.44140625" style="1" customWidth="1"/>
    <col min="10500" max="10500" width="2.6640625" style="1" customWidth="1"/>
    <col min="10501" max="10501" width="8.109375" style="1" customWidth="1"/>
    <col min="10502" max="10502" width="6.6640625" style="1" customWidth="1"/>
    <col min="10503" max="10503" width="10" style="1" customWidth="1"/>
    <col min="10504" max="10504" width="10.109375" style="1" customWidth="1"/>
    <col min="10505" max="10505" width="9.33203125" style="1" customWidth="1"/>
    <col min="10506" max="10508" width="6.6640625" style="1" customWidth="1"/>
    <col min="10509" max="10509" width="9.6640625" style="1" bestFit="1" customWidth="1"/>
    <col min="10510" max="10510" width="10.21875" style="1" customWidth="1"/>
    <col min="10511" max="10513" width="6.6640625" style="1" customWidth="1"/>
    <col min="10514" max="10752" width="9" style="1"/>
    <col min="10753" max="10753" width="2.6640625" style="1" customWidth="1"/>
    <col min="10754" max="10754" width="5" style="1" customWidth="1"/>
    <col min="10755" max="10755" width="6.44140625" style="1" customWidth="1"/>
    <col min="10756" max="10756" width="2.6640625" style="1" customWidth="1"/>
    <col min="10757" max="10757" width="8.109375" style="1" customWidth="1"/>
    <col min="10758" max="10758" width="6.6640625" style="1" customWidth="1"/>
    <col min="10759" max="10759" width="10" style="1" customWidth="1"/>
    <col min="10760" max="10760" width="10.109375" style="1" customWidth="1"/>
    <col min="10761" max="10761" width="9.33203125" style="1" customWidth="1"/>
    <col min="10762" max="10764" width="6.6640625" style="1" customWidth="1"/>
    <col min="10765" max="10765" width="9.6640625" style="1" bestFit="1" customWidth="1"/>
    <col min="10766" max="10766" width="10.21875" style="1" customWidth="1"/>
    <col min="10767" max="10769" width="6.6640625" style="1" customWidth="1"/>
    <col min="10770" max="11008" width="9" style="1"/>
    <col min="11009" max="11009" width="2.6640625" style="1" customWidth="1"/>
    <col min="11010" max="11010" width="5" style="1" customWidth="1"/>
    <col min="11011" max="11011" width="6.44140625" style="1" customWidth="1"/>
    <col min="11012" max="11012" width="2.6640625" style="1" customWidth="1"/>
    <col min="11013" max="11013" width="8.109375" style="1" customWidth="1"/>
    <col min="11014" max="11014" width="6.6640625" style="1" customWidth="1"/>
    <col min="11015" max="11015" width="10" style="1" customWidth="1"/>
    <col min="11016" max="11016" width="10.109375" style="1" customWidth="1"/>
    <col min="11017" max="11017" width="9.33203125" style="1" customWidth="1"/>
    <col min="11018" max="11020" width="6.6640625" style="1" customWidth="1"/>
    <col min="11021" max="11021" width="9.6640625" style="1" bestFit="1" customWidth="1"/>
    <col min="11022" max="11022" width="10.21875" style="1" customWidth="1"/>
    <col min="11023" max="11025" width="6.6640625" style="1" customWidth="1"/>
    <col min="11026" max="11264" width="9" style="1"/>
    <col min="11265" max="11265" width="2.6640625" style="1" customWidth="1"/>
    <col min="11266" max="11266" width="5" style="1" customWidth="1"/>
    <col min="11267" max="11267" width="6.44140625" style="1" customWidth="1"/>
    <col min="11268" max="11268" width="2.6640625" style="1" customWidth="1"/>
    <col min="11269" max="11269" width="8.109375" style="1" customWidth="1"/>
    <col min="11270" max="11270" width="6.6640625" style="1" customWidth="1"/>
    <col min="11271" max="11271" width="10" style="1" customWidth="1"/>
    <col min="11272" max="11272" width="10.109375" style="1" customWidth="1"/>
    <col min="11273" max="11273" width="9.33203125" style="1" customWidth="1"/>
    <col min="11274" max="11276" width="6.6640625" style="1" customWidth="1"/>
    <col min="11277" max="11277" width="9.6640625" style="1" bestFit="1" customWidth="1"/>
    <col min="11278" max="11278" width="10.21875" style="1" customWidth="1"/>
    <col min="11279" max="11281" width="6.6640625" style="1" customWidth="1"/>
    <col min="11282" max="11520" width="9" style="1"/>
    <col min="11521" max="11521" width="2.6640625" style="1" customWidth="1"/>
    <col min="11522" max="11522" width="5" style="1" customWidth="1"/>
    <col min="11523" max="11523" width="6.44140625" style="1" customWidth="1"/>
    <col min="11524" max="11524" width="2.6640625" style="1" customWidth="1"/>
    <col min="11525" max="11525" width="8.109375" style="1" customWidth="1"/>
    <col min="11526" max="11526" width="6.6640625" style="1" customWidth="1"/>
    <col min="11527" max="11527" width="10" style="1" customWidth="1"/>
    <col min="11528" max="11528" width="10.109375" style="1" customWidth="1"/>
    <col min="11529" max="11529" width="9.33203125" style="1" customWidth="1"/>
    <col min="11530" max="11532" width="6.6640625" style="1" customWidth="1"/>
    <col min="11533" max="11533" width="9.6640625" style="1" bestFit="1" customWidth="1"/>
    <col min="11534" max="11534" width="10.21875" style="1" customWidth="1"/>
    <col min="11535" max="11537" width="6.6640625" style="1" customWidth="1"/>
    <col min="11538" max="11776" width="9" style="1"/>
    <col min="11777" max="11777" width="2.6640625" style="1" customWidth="1"/>
    <col min="11778" max="11778" width="5" style="1" customWidth="1"/>
    <col min="11779" max="11779" width="6.44140625" style="1" customWidth="1"/>
    <col min="11780" max="11780" width="2.6640625" style="1" customWidth="1"/>
    <col min="11781" max="11781" width="8.109375" style="1" customWidth="1"/>
    <col min="11782" max="11782" width="6.6640625" style="1" customWidth="1"/>
    <col min="11783" max="11783" width="10" style="1" customWidth="1"/>
    <col min="11784" max="11784" width="10.109375" style="1" customWidth="1"/>
    <col min="11785" max="11785" width="9.33203125" style="1" customWidth="1"/>
    <col min="11786" max="11788" width="6.6640625" style="1" customWidth="1"/>
    <col min="11789" max="11789" width="9.6640625" style="1" bestFit="1" customWidth="1"/>
    <col min="11790" max="11790" width="10.21875" style="1" customWidth="1"/>
    <col min="11791" max="11793" width="6.6640625" style="1" customWidth="1"/>
    <col min="11794" max="12032" width="9" style="1"/>
    <col min="12033" max="12033" width="2.6640625" style="1" customWidth="1"/>
    <col min="12034" max="12034" width="5" style="1" customWidth="1"/>
    <col min="12035" max="12035" width="6.44140625" style="1" customWidth="1"/>
    <col min="12036" max="12036" width="2.6640625" style="1" customWidth="1"/>
    <col min="12037" max="12037" width="8.109375" style="1" customWidth="1"/>
    <col min="12038" max="12038" width="6.6640625" style="1" customWidth="1"/>
    <col min="12039" max="12039" width="10" style="1" customWidth="1"/>
    <col min="12040" max="12040" width="10.109375" style="1" customWidth="1"/>
    <col min="12041" max="12041" width="9.33203125" style="1" customWidth="1"/>
    <col min="12042" max="12044" width="6.6640625" style="1" customWidth="1"/>
    <col min="12045" max="12045" width="9.6640625" style="1" bestFit="1" customWidth="1"/>
    <col min="12046" max="12046" width="10.21875" style="1" customWidth="1"/>
    <col min="12047" max="12049" width="6.6640625" style="1" customWidth="1"/>
    <col min="12050" max="12288" width="9" style="1"/>
    <col min="12289" max="12289" width="2.6640625" style="1" customWidth="1"/>
    <col min="12290" max="12290" width="5" style="1" customWidth="1"/>
    <col min="12291" max="12291" width="6.44140625" style="1" customWidth="1"/>
    <col min="12292" max="12292" width="2.6640625" style="1" customWidth="1"/>
    <col min="12293" max="12293" width="8.109375" style="1" customWidth="1"/>
    <col min="12294" max="12294" width="6.6640625" style="1" customWidth="1"/>
    <col min="12295" max="12295" width="10" style="1" customWidth="1"/>
    <col min="12296" max="12296" width="10.109375" style="1" customWidth="1"/>
    <col min="12297" max="12297" width="9.33203125" style="1" customWidth="1"/>
    <col min="12298" max="12300" width="6.6640625" style="1" customWidth="1"/>
    <col min="12301" max="12301" width="9.6640625" style="1" bestFit="1" customWidth="1"/>
    <col min="12302" max="12302" width="10.21875" style="1" customWidth="1"/>
    <col min="12303" max="12305" width="6.6640625" style="1" customWidth="1"/>
    <col min="12306" max="12544" width="9" style="1"/>
    <col min="12545" max="12545" width="2.6640625" style="1" customWidth="1"/>
    <col min="12546" max="12546" width="5" style="1" customWidth="1"/>
    <col min="12547" max="12547" width="6.44140625" style="1" customWidth="1"/>
    <col min="12548" max="12548" width="2.6640625" style="1" customWidth="1"/>
    <col min="12549" max="12549" width="8.109375" style="1" customWidth="1"/>
    <col min="12550" max="12550" width="6.6640625" style="1" customWidth="1"/>
    <col min="12551" max="12551" width="10" style="1" customWidth="1"/>
    <col min="12552" max="12552" width="10.109375" style="1" customWidth="1"/>
    <col min="12553" max="12553" width="9.33203125" style="1" customWidth="1"/>
    <col min="12554" max="12556" width="6.6640625" style="1" customWidth="1"/>
    <col min="12557" max="12557" width="9.6640625" style="1" bestFit="1" customWidth="1"/>
    <col min="12558" max="12558" width="10.21875" style="1" customWidth="1"/>
    <col min="12559" max="12561" width="6.6640625" style="1" customWidth="1"/>
    <col min="12562" max="12800" width="9" style="1"/>
    <col min="12801" max="12801" width="2.6640625" style="1" customWidth="1"/>
    <col min="12802" max="12802" width="5" style="1" customWidth="1"/>
    <col min="12803" max="12803" width="6.44140625" style="1" customWidth="1"/>
    <col min="12804" max="12804" width="2.6640625" style="1" customWidth="1"/>
    <col min="12805" max="12805" width="8.109375" style="1" customWidth="1"/>
    <col min="12806" max="12806" width="6.6640625" style="1" customWidth="1"/>
    <col min="12807" max="12807" width="10" style="1" customWidth="1"/>
    <col min="12808" max="12808" width="10.109375" style="1" customWidth="1"/>
    <col min="12809" max="12809" width="9.33203125" style="1" customWidth="1"/>
    <col min="12810" max="12812" width="6.6640625" style="1" customWidth="1"/>
    <col min="12813" max="12813" width="9.6640625" style="1" bestFit="1" customWidth="1"/>
    <col min="12814" max="12814" width="10.21875" style="1" customWidth="1"/>
    <col min="12815" max="12817" width="6.6640625" style="1" customWidth="1"/>
    <col min="12818" max="13056" width="9" style="1"/>
    <col min="13057" max="13057" width="2.6640625" style="1" customWidth="1"/>
    <col min="13058" max="13058" width="5" style="1" customWidth="1"/>
    <col min="13059" max="13059" width="6.44140625" style="1" customWidth="1"/>
    <col min="13060" max="13060" width="2.6640625" style="1" customWidth="1"/>
    <col min="13061" max="13061" width="8.109375" style="1" customWidth="1"/>
    <col min="13062" max="13062" width="6.6640625" style="1" customWidth="1"/>
    <col min="13063" max="13063" width="10" style="1" customWidth="1"/>
    <col min="13064" max="13064" width="10.109375" style="1" customWidth="1"/>
    <col min="13065" max="13065" width="9.33203125" style="1" customWidth="1"/>
    <col min="13066" max="13068" width="6.6640625" style="1" customWidth="1"/>
    <col min="13069" max="13069" width="9.6640625" style="1" bestFit="1" customWidth="1"/>
    <col min="13070" max="13070" width="10.21875" style="1" customWidth="1"/>
    <col min="13071" max="13073" width="6.6640625" style="1" customWidth="1"/>
    <col min="13074" max="13312" width="9" style="1"/>
    <col min="13313" max="13313" width="2.6640625" style="1" customWidth="1"/>
    <col min="13314" max="13314" width="5" style="1" customWidth="1"/>
    <col min="13315" max="13315" width="6.44140625" style="1" customWidth="1"/>
    <col min="13316" max="13316" width="2.6640625" style="1" customWidth="1"/>
    <col min="13317" max="13317" width="8.109375" style="1" customWidth="1"/>
    <col min="13318" max="13318" width="6.6640625" style="1" customWidth="1"/>
    <col min="13319" max="13319" width="10" style="1" customWidth="1"/>
    <col min="13320" max="13320" width="10.109375" style="1" customWidth="1"/>
    <col min="13321" max="13321" width="9.33203125" style="1" customWidth="1"/>
    <col min="13322" max="13324" width="6.6640625" style="1" customWidth="1"/>
    <col min="13325" max="13325" width="9.6640625" style="1" bestFit="1" customWidth="1"/>
    <col min="13326" max="13326" width="10.21875" style="1" customWidth="1"/>
    <col min="13327" max="13329" width="6.6640625" style="1" customWidth="1"/>
    <col min="13330" max="13568" width="9" style="1"/>
    <col min="13569" max="13569" width="2.6640625" style="1" customWidth="1"/>
    <col min="13570" max="13570" width="5" style="1" customWidth="1"/>
    <col min="13571" max="13571" width="6.44140625" style="1" customWidth="1"/>
    <col min="13572" max="13572" width="2.6640625" style="1" customWidth="1"/>
    <col min="13573" max="13573" width="8.109375" style="1" customWidth="1"/>
    <col min="13574" max="13574" width="6.6640625" style="1" customWidth="1"/>
    <col min="13575" max="13575" width="10" style="1" customWidth="1"/>
    <col min="13576" max="13576" width="10.109375" style="1" customWidth="1"/>
    <col min="13577" max="13577" width="9.33203125" style="1" customWidth="1"/>
    <col min="13578" max="13580" width="6.6640625" style="1" customWidth="1"/>
    <col min="13581" max="13581" width="9.6640625" style="1" bestFit="1" customWidth="1"/>
    <col min="13582" max="13582" width="10.21875" style="1" customWidth="1"/>
    <col min="13583" max="13585" width="6.6640625" style="1" customWidth="1"/>
    <col min="13586" max="13824" width="9" style="1"/>
    <col min="13825" max="13825" width="2.6640625" style="1" customWidth="1"/>
    <col min="13826" max="13826" width="5" style="1" customWidth="1"/>
    <col min="13827" max="13827" width="6.44140625" style="1" customWidth="1"/>
    <col min="13828" max="13828" width="2.6640625" style="1" customWidth="1"/>
    <col min="13829" max="13829" width="8.109375" style="1" customWidth="1"/>
    <col min="13830" max="13830" width="6.6640625" style="1" customWidth="1"/>
    <col min="13831" max="13831" width="10" style="1" customWidth="1"/>
    <col min="13832" max="13832" width="10.109375" style="1" customWidth="1"/>
    <col min="13833" max="13833" width="9.33203125" style="1" customWidth="1"/>
    <col min="13834" max="13836" width="6.6640625" style="1" customWidth="1"/>
    <col min="13837" max="13837" width="9.6640625" style="1" bestFit="1" customWidth="1"/>
    <col min="13838" max="13838" width="10.21875" style="1" customWidth="1"/>
    <col min="13839" max="13841" width="6.6640625" style="1" customWidth="1"/>
    <col min="13842" max="14080" width="9" style="1"/>
    <col min="14081" max="14081" width="2.6640625" style="1" customWidth="1"/>
    <col min="14082" max="14082" width="5" style="1" customWidth="1"/>
    <col min="14083" max="14083" width="6.44140625" style="1" customWidth="1"/>
    <col min="14084" max="14084" width="2.6640625" style="1" customWidth="1"/>
    <col min="14085" max="14085" width="8.109375" style="1" customWidth="1"/>
    <col min="14086" max="14086" width="6.6640625" style="1" customWidth="1"/>
    <col min="14087" max="14087" width="10" style="1" customWidth="1"/>
    <col min="14088" max="14088" width="10.109375" style="1" customWidth="1"/>
    <col min="14089" max="14089" width="9.33203125" style="1" customWidth="1"/>
    <col min="14090" max="14092" width="6.6640625" style="1" customWidth="1"/>
    <col min="14093" max="14093" width="9.6640625" style="1" bestFit="1" customWidth="1"/>
    <col min="14094" max="14094" width="10.21875" style="1" customWidth="1"/>
    <col min="14095" max="14097" width="6.6640625" style="1" customWidth="1"/>
    <col min="14098" max="14336" width="9" style="1"/>
    <col min="14337" max="14337" width="2.6640625" style="1" customWidth="1"/>
    <col min="14338" max="14338" width="5" style="1" customWidth="1"/>
    <col min="14339" max="14339" width="6.44140625" style="1" customWidth="1"/>
    <col min="14340" max="14340" width="2.6640625" style="1" customWidth="1"/>
    <col min="14341" max="14341" width="8.109375" style="1" customWidth="1"/>
    <col min="14342" max="14342" width="6.6640625" style="1" customWidth="1"/>
    <col min="14343" max="14343" width="10" style="1" customWidth="1"/>
    <col min="14344" max="14344" width="10.109375" style="1" customWidth="1"/>
    <col min="14345" max="14345" width="9.33203125" style="1" customWidth="1"/>
    <col min="14346" max="14348" width="6.6640625" style="1" customWidth="1"/>
    <col min="14349" max="14349" width="9.6640625" style="1" bestFit="1" customWidth="1"/>
    <col min="14350" max="14350" width="10.21875" style="1" customWidth="1"/>
    <col min="14351" max="14353" width="6.6640625" style="1" customWidth="1"/>
    <col min="14354" max="14592" width="9" style="1"/>
    <col min="14593" max="14593" width="2.6640625" style="1" customWidth="1"/>
    <col min="14594" max="14594" width="5" style="1" customWidth="1"/>
    <col min="14595" max="14595" width="6.44140625" style="1" customWidth="1"/>
    <col min="14596" max="14596" width="2.6640625" style="1" customWidth="1"/>
    <col min="14597" max="14597" width="8.109375" style="1" customWidth="1"/>
    <col min="14598" max="14598" width="6.6640625" style="1" customWidth="1"/>
    <col min="14599" max="14599" width="10" style="1" customWidth="1"/>
    <col min="14600" max="14600" width="10.109375" style="1" customWidth="1"/>
    <col min="14601" max="14601" width="9.33203125" style="1" customWidth="1"/>
    <col min="14602" max="14604" width="6.6640625" style="1" customWidth="1"/>
    <col min="14605" max="14605" width="9.6640625" style="1" bestFit="1" customWidth="1"/>
    <col min="14606" max="14606" width="10.21875" style="1" customWidth="1"/>
    <col min="14607" max="14609" width="6.6640625" style="1" customWidth="1"/>
    <col min="14610" max="14848" width="9" style="1"/>
    <col min="14849" max="14849" width="2.6640625" style="1" customWidth="1"/>
    <col min="14850" max="14850" width="5" style="1" customWidth="1"/>
    <col min="14851" max="14851" width="6.44140625" style="1" customWidth="1"/>
    <col min="14852" max="14852" width="2.6640625" style="1" customWidth="1"/>
    <col min="14853" max="14853" width="8.109375" style="1" customWidth="1"/>
    <col min="14854" max="14854" width="6.6640625" style="1" customWidth="1"/>
    <col min="14855" max="14855" width="10" style="1" customWidth="1"/>
    <col min="14856" max="14856" width="10.109375" style="1" customWidth="1"/>
    <col min="14857" max="14857" width="9.33203125" style="1" customWidth="1"/>
    <col min="14858" max="14860" width="6.6640625" style="1" customWidth="1"/>
    <col min="14861" max="14861" width="9.6640625" style="1" bestFit="1" customWidth="1"/>
    <col min="14862" max="14862" width="10.21875" style="1" customWidth="1"/>
    <col min="14863" max="14865" width="6.6640625" style="1" customWidth="1"/>
    <col min="14866" max="15104" width="9" style="1"/>
    <col min="15105" max="15105" width="2.6640625" style="1" customWidth="1"/>
    <col min="15106" max="15106" width="5" style="1" customWidth="1"/>
    <col min="15107" max="15107" width="6.44140625" style="1" customWidth="1"/>
    <col min="15108" max="15108" width="2.6640625" style="1" customWidth="1"/>
    <col min="15109" max="15109" width="8.109375" style="1" customWidth="1"/>
    <col min="15110" max="15110" width="6.6640625" style="1" customWidth="1"/>
    <col min="15111" max="15111" width="10" style="1" customWidth="1"/>
    <col min="15112" max="15112" width="10.109375" style="1" customWidth="1"/>
    <col min="15113" max="15113" width="9.33203125" style="1" customWidth="1"/>
    <col min="15114" max="15116" width="6.6640625" style="1" customWidth="1"/>
    <col min="15117" max="15117" width="9.6640625" style="1" bestFit="1" customWidth="1"/>
    <col min="15118" max="15118" width="10.21875" style="1" customWidth="1"/>
    <col min="15119" max="15121" width="6.6640625" style="1" customWidth="1"/>
    <col min="15122" max="15360" width="9" style="1"/>
    <col min="15361" max="15361" width="2.6640625" style="1" customWidth="1"/>
    <col min="15362" max="15362" width="5" style="1" customWidth="1"/>
    <col min="15363" max="15363" width="6.44140625" style="1" customWidth="1"/>
    <col min="15364" max="15364" width="2.6640625" style="1" customWidth="1"/>
    <col min="15365" max="15365" width="8.109375" style="1" customWidth="1"/>
    <col min="15366" max="15366" width="6.6640625" style="1" customWidth="1"/>
    <col min="15367" max="15367" width="10" style="1" customWidth="1"/>
    <col min="15368" max="15368" width="10.109375" style="1" customWidth="1"/>
    <col min="15369" max="15369" width="9.33203125" style="1" customWidth="1"/>
    <col min="15370" max="15372" width="6.6640625" style="1" customWidth="1"/>
    <col min="15373" max="15373" width="9.6640625" style="1" bestFit="1" customWidth="1"/>
    <col min="15374" max="15374" width="10.21875" style="1" customWidth="1"/>
    <col min="15375" max="15377" width="6.6640625" style="1" customWidth="1"/>
    <col min="15378" max="15616" width="9" style="1"/>
    <col min="15617" max="15617" width="2.6640625" style="1" customWidth="1"/>
    <col min="15618" max="15618" width="5" style="1" customWidth="1"/>
    <col min="15619" max="15619" width="6.44140625" style="1" customWidth="1"/>
    <col min="15620" max="15620" width="2.6640625" style="1" customWidth="1"/>
    <col min="15621" max="15621" width="8.109375" style="1" customWidth="1"/>
    <col min="15622" max="15622" width="6.6640625" style="1" customWidth="1"/>
    <col min="15623" max="15623" width="10" style="1" customWidth="1"/>
    <col min="15624" max="15624" width="10.109375" style="1" customWidth="1"/>
    <col min="15625" max="15625" width="9.33203125" style="1" customWidth="1"/>
    <col min="15626" max="15628" width="6.6640625" style="1" customWidth="1"/>
    <col min="15629" max="15629" width="9.6640625" style="1" bestFit="1" customWidth="1"/>
    <col min="15630" max="15630" width="10.21875" style="1" customWidth="1"/>
    <col min="15631" max="15633" width="6.6640625" style="1" customWidth="1"/>
    <col min="15634" max="15872" width="9" style="1"/>
    <col min="15873" max="15873" width="2.6640625" style="1" customWidth="1"/>
    <col min="15874" max="15874" width="5" style="1" customWidth="1"/>
    <col min="15875" max="15875" width="6.44140625" style="1" customWidth="1"/>
    <col min="15876" max="15876" width="2.6640625" style="1" customWidth="1"/>
    <col min="15877" max="15877" width="8.109375" style="1" customWidth="1"/>
    <col min="15878" max="15878" width="6.6640625" style="1" customWidth="1"/>
    <col min="15879" max="15879" width="10" style="1" customWidth="1"/>
    <col min="15880" max="15880" width="10.109375" style="1" customWidth="1"/>
    <col min="15881" max="15881" width="9.33203125" style="1" customWidth="1"/>
    <col min="15882" max="15884" width="6.6640625" style="1" customWidth="1"/>
    <col min="15885" max="15885" width="9.6640625" style="1" bestFit="1" customWidth="1"/>
    <col min="15886" max="15886" width="10.21875" style="1" customWidth="1"/>
    <col min="15887" max="15889" width="6.6640625" style="1" customWidth="1"/>
    <col min="15890" max="16128" width="9" style="1"/>
    <col min="16129" max="16129" width="2.6640625" style="1" customWidth="1"/>
    <col min="16130" max="16130" width="5" style="1" customWidth="1"/>
    <col min="16131" max="16131" width="6.44140625" style="1" customWidth="1"/>
    <col min="16132" max="16132" width="2.6640625" style="1" customWidth="1"/>
    <col min="16133" max="16133" width="8.109375" style="1" customWidth="1"/>
    <col min="16134" max="16134" width="6.6640625" style="1" customWidth="1"/>
    <col min="16135" max="16135" width="10" style="1" customWidth="1"/>
    <col min="16136" max="16136" width="10.109375" style="1" customWidth="1"/>
    <col min="16137" max="16137" width="9.33203125" style="1" customWidth="1"/>
    <col min="16138" max="16140" width="6.6640625" style="1" customWidth="1"/>
    <col min="16141" max="16141" width="9.6640625" style="1" bestFit="1" customWidth="1"/>
    <col min="16142" max="16142" width="10.21875" style="1" customWidth="1"/>
    <col min="16143" max="16145" width="6.6640625" style="1" customWidth="1"/>
    <col min="16146" max="16384" width="9" style="1"/>
  </cols>
  <sheetData>
    <row r="1" spans="1:20" ht="14.25" customHeight="1">
      <c r="B1" s="6" t="s">
        <v>256</v>
      </c>
    </row>
    <row r="2" spans="1:20" ht="12" customHeight="1">
      <c r="E2" s="87"/>
      <c r="F2" s="87"/>
      <c r="G2" s="87"/>
      <c r="H2" s="278"/>
      <c r="I2" s="87"/>
      <c r="J2" s="87"/>
      <c r="K2" s="87"/>
      <c r="L2" s="87"/>
      <c r="M2" s="87"/>
      <c r="N2" s="87"/>
    </row>
    <row r="3" spans="1:20" ht="12" customHeight="1">
      <c r="A3" s="1" t="s">
        <v>257</v>
      </c>
      <c r="B3" s="177" t="s">
        <v>1</v>
      </c>
      <c r="C3" s="279"/>
      <c r="D3" s="178"/>
      <c r="E3" s="206" t="s">
        <v>258</v>
      </c>
      <c r="F3" s="206" t="s">
        <v>259</v>
      </c>
      <c r="G3" s="280" t="s">
        <v>260</v>
      </c>
      <c r="H3" s="18" t="s">
        <v>261</v>
      </c>
      <c r="I3" s="281" t="s">
        <v>197</v>
      </c>
      <c r="J3" s="282" t="s">
        <v>262</v>
      </c>
      <c r="K3" s="29" t="s">
        <v>263</v>
      </c>
      <c r="L3" s="282" t="s">
        <v>264</v>
      </c>
      <c r="M3" s="281" t="s">
        <v>199</v>
      </c>
      <c r="N3" s="283" t="s">
        <v>265</v>
      </c>
      <c r="O3" s="206" t="s">
        <v>202</v>
      </c>
      <c r="P3" s="206" t="s">
        <v>266</v>
      </c>
      <c r="Q3" s="284"/>
      <c r="R3" s="206" t="s">
        <v>205</v>
      </c>
    </row>
    <row r="4" spans="1:20" ht="12" customHeight="1">
      <c r="B4" s="179"/>
      <c r="C4" s="285"/>
      <c r="D4" s="180"/>
      <c r="E4" s="76"/>
      <c r="F4" s="76"/>
      <c r="G4" s="286"/>
      <c r="H4" s="19" t="s">
        <v>267</v>
      </c>
      <c r="I4" s="286"/>
      <c r="J4" s="287"/>
      <c r="K4" s="288"/>
      <c r="L4" s="287"/>
      <c r="M4" s="286"/>
      <c r="N4" s="289"/>
      <c r="O4" s="76"/>
      <c r="P4" s="76"/>
      <c r="Q4" s="290" t="s">
        <v>268</v>
      </c>
      <c r="R4" s="76"/>
    </row>
    <row r="5" spans="1:20" ht="12" customHeight="1">
      <c r="B5" s="179"/>
      <c r="C5" s="285"/>
      <c r="D5" s="180"/>
      <c r="E5" s="76"/>
      <c r="F5" s="76"/>
      <c r="G5" s="286"/>
      <c r="H5" s="291" t="s">
        <v>209</v>
      </c>
      <c r="I5" s="286"/>
      <c r="J5" s="287"/>
      <c r="K5" s="288"/>
      <c r="L5" s="287"/>
      <c r="M5" s="286"/>
      <c r="N5" s="289"/>
      <c r="O5" s="76"/>
      <c r="P5" s="76"/>
      <c r="Q5" s="290" t="s">
        <v>209</v>
      </c>
      <c r="R5" s="76"/>
    </row>
    <row r="6" spans="1:20" ht="17.25" customHeight="1">
      <c r="B6" s="181"/>
      <c r="C6" s="292"/>
      <c r="D6" s="182"/>
      <c r="E6" s="24"/>
      <c r="F6" s="24"/>
      <c r="G6" s="293"/>
      <c r="H6" s="294" t="s">
        <v>211</v>
      </c>
      <c r="I6" s="293"/>
      <c r="J6" s="295"/>
      <c r="K6" s="296"/>
      <c r="L6" s="295"/>
      <c r="M6" s="293"/>
      <c r="N6" s="297"/>
      <c r="O6" s="24"/>
      <c r="P6" s="24"/>
      <c r="Q6" s="17"/>
      <c r="R6" s="24"/>
    </row>
    <row r="7" spans="1:20" ht="12" customHeight="1">
      <c r="B7" s="41"/>
      <c r="C7" s="42"/>
      <c r="D7" s="43"/>
      <c r="E7" s="2" t="s">
        <v>15</v>
      </c>
      <c r="F7" s="2" t="s">
        <v>15</v>
      </c>
      <c r="G7" s="2" t="s">
        <v>15</v>
      </c>
      <c r="H7" s="2" t="s">
        <v>15</v>
      </c>
      <c r="I7" s="2" t="s">
        <v>15</v>
      </c>
      <c r="J7" s="2" t="s">
        <v>15</v>
      </c>
      <c r="K7" s="2" t="s">
        <v>15</v>
      </c>
      <c r="L7" s="2" t="s">
        <v>15</v>
      </c>
      <c r="M7" s="2" t="s">
        <v>15</v>
      </c>
      <c r="N7" s="2" t="s">
        <v>15</v>
      </c>
      <c r="O7" s="2" t="s">
        <v>15</v>
      </c>
      <c r="P7" s="298" t="s">
        <v>14</v>
      </c>
      <c r="Q7" s="298" t="s">
        <v>269</v>
      </c>
      <c r="R7" s="2" t="s">
        <v>15</v>
      </c>
    </row>
    <row r="8" spans="1:20" ht="12" customHeight="1">
      <c r="B8" s="86" t="s">
        <v>270</v>
      </c>
      <c r="C8" s="86"/>
      <c r="D8" s="86"/>
      <c r="E8" s="115">
        <v>371</v>
      </c>
      <c r="F8" s="115">
        <v>31</v>
      </c>
      <c r="G8" s="115">
        <v>97</v>
      </c>
      <c r="H8" s="115">
        <v>20</v>
      </c>
      <c r="I8" s="115"/>
      <c r="J8" s="115">
        <v>24</v>
      </c>
      <c r="K8" s="115">
        <v>65</v>
      </c>
      <c r="L8" s="115">
        <v>4</v>
      </c>
      <c r="M8" s="115">
        <v>15</v>
      </c>
      <c r="N8" s="115">
        <v>37</v>
      </c>
      <c r="O8" s="115">
        <v>42</v>
      </c>
      <c r="P8" s="115">
        <v>4</v>
      </c>
      <c r="Q8" s="115" t="s">
        <v>70</v>
      </c>
      <c r="R8" s="115">
        <v>19004.333333333332</v>
      </c>
    </row>
    <row r="9" spans="1:20" s="16" customFormat="1" ht="12" customHeight="1">
      <c r="B9" s="88" t="s">
        <v>271</v>
      </c>
      <c r="C9" s="88"/>
      <c r="D9" s="88"/>
      <c r="E9" s="299">
        <f>AVERAGE(E10:E21)</f>
        <v>358.25</v>
      </c>
      <c r="F9" s="299">
        <f t="shared" ref="F9:P9" si="0">AVERAGE(F10:F21)</f>
        <v>30.416666666666668</v>
      </c>
      <c r="G9" s="299">
        <v>98</v>
      </c>
      <c r="H9" s="299">
        <f t="shared" si="0"/>
        <v>21.833333333333332</v>
      </c>
      <c r="I9" s="299"/>
      <c r="J9" s="299">
        <f t="shared" si="0"/>
        <v>24.666666666666668</v>
      </c>
      <c r="K9" s="299">
        <f t="shared" si="0"/>
        <v>65.916666666666671</v>
      </c>
      <c r="L9" s="299">
        <f t="shared" si="0"/>
        <v>6</v>
      </c>
      <c r="M9" s="299">
        <v>13</v>
      </c>
      <c r="N9" s="299">
        <v>37</v>
      </c>
      <c r="O9" s="299">
        <f t="shared" si="0"/>
        <v>36.75</v>
      </c>
      <c r="P9" s="299">
        <f t="shared" si="0"/>
        <v>1.4166666666666667</v>
      </c>
      <c r="Q9" s="299" t="s">
        <v>70</v>
      </c>
      <c r="R9" s="299">
        <v>18422.083333333332</v>
      </c>
      <c r="T9" s="300"/>
    </row>
    <row r="10" spans="1:20" ht="12" customHeight="1">
      <c r="B10" s="301" t="s">
        <v>272</v>
      </c>
      <c r="C10" s="302" t="s">
        <v>273</v>
      </c>
      <c r="D10" s="303" t="s">
        <v>46</v>
      </c>
      <c r="E10" s="115">
        <v>353</v>
      </c>
      <c r="F10" s="304">
        <v>26</v>
      </c>
      <c r="G10" s="305">
        <v>98</v>
      </c>
      <c r="H10" s="305">
        <v>19</v>
      </c>
      <c r="I10" s="305"/>
      <c r="J10" s="306">
        <v>23</v>
      </c>
      <c r="K10" s="115">
        <v>58</v>
      </c>
      <c r="L10" s="115">
        <v>4</v>
      </c>
      <c r="M10" s="305">
        <v>13</v>
      </c>
      <c r="N10" s="305">
        <v>38</v>
      </c>
      <c r="O10" s="115">
        <v>41</v>
      </c>
      <c r="P10" s="115">
        <v>3</v>
      </c>
      <c r="Q10" s="115" t="s">
        <v>70</v>
      </c>
      <c r="R10" s="115">
        <v>17546</v>
      </c>
    </row>
    <row r="11" spans="1:20" ht="12" customHeight="1">
      <c r="B11" s="41"/>
      <c r="C11" s="61" t="s">
        <v>47</v>
      </c>
      <c r="D11" s="55"/>
      <c r="E11" s="115">
        <v>357</v>
      </c>
      <c r="F11" s="304">
        <v>28</v>
      </c>
      <c r="G11" s="305">
        <v>94</v>
      </c>
      <c r="H11" s="306">
        <v>21</v>
      </c>
      <c r="I11" s="305"/>
      <c r="J11" s="306">
        <v>24</v>
      </c>
      <c r="K11" s="115">
        <v>63</v>
      </c>
      <c r="L11" s="115">
        <v>6</v>
      </c>
      <c r="M11" s="305">
        <v>13</v>
      </c>
      <c r="N11" s="305">
        <v>33</v>
      </c>
      <c r="O11" s="115">
        <v>37</v>
      </c>
      <c r="P11" s="115">
        <v>2</v>
      </c>
      <c r="Q11" s="115" t="s">
        <v>70</v>
      </c>
      <c r="R11" s="115">
        <v>17732</v>
      </c>
    </row>
    <row r="12" spans="1:20" ht="12" customHeight="1">
      <c r="B12" s="41"/>
      <c r="C12" s="61" t="s">
        <v>48</v>
      </c>
      <c r="D12" s="55"/>
      <c r="E12" s="115">
        <v>358</v>
      </c>
      <c r="F12" s="304">
        <v>30</v>
      </c>
      <c r="G12" s="305">
        <v>100</v>
      </c>
      <c r="H12" s="305">
        <v>21</v>
      </c>
      <c r="I12" s="305"/>
      <c r="J12" s="306">
        <v>24</v>
      </c>
      <c r="K12" s="115">
        <v>63</v>
      </c>
      <c r="L12" s="115">
        <v>6</v>
      </c>
      <c r="M12" s="305">
        <v>13</v>
      </c>
      <c r="N12" s="305">
        <v>36</v>
      </c>
      <c r="O12" s="115">
        <v>36</v>
      </c>
      <c r="P12" s="115">
        <v>1</v>
      </c>
      <c r="Q12" s="115" t="s">
        <v>70</v>
      </c>
      <c r="R12" s="115">
        <v>17862</v>
      </c>
    </row>
    <row r="13" spans="1:20" ht="12" customHeight="1">
      <c r="B13" s="307">
        <v>7</v>
      </c>
      <c r="C13" s="308"/>
      <c r="D13" s="309"/>
      <c r="E13" s="115">
        <v>359</v>
      </c>
      <c r="F13" s="304">
        <v>32</v>
      </c>
      <c r="G13" s="305">
        <v>98</v>
      </c>
      <c r="H13" s="305">
        <v>22</v>
      </c>
      <c r="I13" s="305"/>
      <c r="J13" s="305">
        <v>24</v>
      </c>
      <c r="K13" s="115">
        <v>63</v>
      </c>
      <c r="L13" s="115">
        <v>7</v>
      </c>
      <c r="M13" s="305">
        <v>13</v>
      </c>
      <c r="N13" s="305">
        <v>37</v>
      </c>
      <c r="O13" s="115">
        <v>36</v>
      </c>
      <c r="P13" s="115">
        <v>1</v>
      </c>
      <c r="Q13" s="115" t="s">
        <v>70</v>
      </c>
      <c r="R13" s="115">
        <v>18031</v>
      </c>
    </row>
    <row r="14" spans="1:20" ht="12" customHeight="1">
      <c r="B14" s="307">
        <v>8</v>
      </c>
      <c r="C14" s="308"/>
      <c r="D14" s="309"/>
      <c r="E14" s="115">
        <v>358</v>
      </c>
      <c r="F14" s="304">
        <v>31</v>
      </c>
      <c r="G14" s="305">
        <v>98</v>
      </c>
      <c r="H14" s="305">
        <v>22</v>
      </c>
      <c r="I14" s="305"/>
      <c r="J14" s="305">
        <v>24</v>
      </c>
      <c r="K14" s="115">
        <v>65</v>
      </c>
      <c r="L14" s="115">
        <v>7</v>
      </c>
      <c r="M14" s="305">
        <v>13</v>
      </c>
      <c r="N14" s="305">
        <v>36</v>
      </c>
      <c r="O14" s="115">
        <v>34</v>
      </c>
      <c r="P14" s="115">
        <v>1</v>
      </c>
      <c r="Q14" s="115" t="s">
        <v>70</v>
      </c>
      <c r="R14" s="115">
        <v>18240</v>
      </c>
    </row>
    <row r="15" spans="1:20" ht="12" customHeight="1">
      <c r="B15" s="307">
        <v>9</v>
      </c>
      <c r="C15" s="308"/>
      <c r="D15" s="309"/>
      <c r="E15" s="115">
        <v>359</v>
      </c>
      <c r="F15" s="304">
        <v>31</v>
      </c>
      <c r="G15" s="305">
        <v>99</v>
      </c>
      <c r="H15" s="305">
        <v>22</v>
      </c>
      <c r="I15" s="305"/>
      <c r="J15" s="305">
        <v>24</v>
      </c>
      <c r="K15" s="115">
        <v>66</v>
      </c>
      <c r="L15" s="115">
        <v>5</v>
      </c>
      <c r="M15" s="305">
        <v>13</v>
      </c>
      <c r="N15" s="305">
        <v>38</v>
      </c>
      <c r="O15" s="115">
        <v>33</v>
      </c>
      <c r="P15" s="115">
        <v>1</v>
      </c>
      <c r="Q15" s="115" t="s">
        <v>70</v>
      </c>
      <c r="R15" s="115">
        <v>18442</v>
      </c>
    </row>
    <row r="16" spans="1:20" ht="12" customHeight="1">
      <c r="B16" s="307">
        <v>10</v>
      </c>
      <c r="C16" s="308"/>
      <c r="D16" s="309"/>
      <c r="E16" s="115">
        <v>353</v>
      </c>
      <c r="F16" s="304">
        <v>30</v>
      </c>
      <c r="G16" s="305">
        <v>99</v>
      </c>
      <c r="H16" s="305">
        <v>23</v>
      </c>
      <c r="I16" s="305"/>
      <c r="J16" s="305">
        <v>25</v>
      </c>
      <c r="K16" s="115">
        <v>68</v>
      </c>
      <c r="L16" s="115">
        <v>6</v>
      </c>
      <c r="M16" s="305">
        <v>13</v>
      </c>
      <c r="N16" s="305">
        <v>37</v>
      </c>
      <c r="O16" s="115">
        <v>33</v>
      </c>
      <c r="P16" s="115">
        <v>1</v>
      </c>
      <c r="Q16" s="115" t="s">
        <v>70</v>
      </c>
      <c r="R16" s="115">
        <v>18606</v>
      </c>
    </row>
    <row r="17" spans="2:18" ht="12" customHeight="1">
      <c r="B17" s="307">
        <v>11</v>
      </c>
      <c r="C17" s="308"/>
      <c r="D17" s="309"/>
      <c r="E17" s="115">
        <v>357</v>
      </c>
      <c r="F17" s="304">
        <v>29</v>
      </c>
      <c r="G17" s="305">
        <v>100</v>
      </c>
      <c r="H17" s="305">
        <v>23</v>
      </c>
      <c r="I17" s="305"/>
      <c r="J17" s="305">
        <v>26</v>
      </c>
      <c r="K17" s="115">
        <v>68</v>
      </c>
      <c r="L17" s="115">
        <v>6</v>
      </c>
      <c r="M17" s="305">
        <v>13</v>
      </c>
      <c r="N17" s="305">
        <v>37</v>
      </c>
      <c r="O17" s="115">
        <v>34</v>
      </c>
      <c r="P17" s="115">
        <v>1</v>
      </c>
      <c r="Q17" s="115" t="s">
        <v>70</v>
      </c>
      <c r="R17" s="115">
        <v>18716</v>
      </c>
    </row>
    <row r="18" spans="2:18" ht="12" customHeight="1">
      <c r="B18" s="307">
        <v>12</v>
      </c>
      <c r="C18" s="308"/>
      <c r="D18" s="309"/>
      <c r="E18" s="115">
        <v>358</v>
      </c>
      <c r="F18" s="304">
        <v>30</v>
      </c>
      <c r="G18" s="305">
        <v>100</v>
      </c>
      <c r="H18" s="305">
        <v>23</v>
      </c>
      <c r="I18" s="305"/>
      <c r="J18" s="305">
        <v>26</v>
      </c>
      <c r="K18" s="115">
        <v>68</v>
      </c>
      <c r="L18" s="115">
        <v>6</v>
      </c>
      <c r="M18" s="305">
        <v>13</v>
      </c>
      <c r="N18" s="305">
        <v>37</v>
      </c>
      <c r="O18" s="115">
        <v>38</v>
      </c>
      <c r="P18" s="115">
        <v>1</v>
      </c>
      <c r="Q18" s="115" t="s">
        <v>70</v>
      </c>
      <c r="R18" s="115">
        <v>18848</v>
      </c>
    </row>
    <row r="19" spans="2:18" ht="12" customHeight="1">
      <c r="B19" s="301" t="s">
        <v>272</v>
      </c>
      <c r="C19" s="302" t="s">
        <v>274</v>
      </c>
      <c r="D19" s="303" t="s">
        <v>46</v>
      </c>
      <c r="E19" s="115">
        <v>361</v>
      </c>
      <c r="F19" s="304">
        <v>32</v>
      </c>
      <c r="G19" s="305">
        <v>99</v>
      </c>
      <c r="H19" s="305">
        <v>22</v>
      </c>
      <c r="I19" s="305"/>
      <c r="J19" s="305">
        <v>26</v>
      </c>
      <c r="K19" s="115">
        <v>67</v>
      </c>
      <c r="L19" s="115">
        <v>6</v>
      </c>
      <c r="M19" s="305">
        <v>13</v>
      </c>
      <c r="N19" s="305">
        <v>38</v>
      </c>
      <c r="O19" s="115">
        <v>39</v>
      </c>
      <c r="P19" s="115">
        <v>1</v>
      </c>
      <c r="Q19" s="115" t="s">
        <v>70</v>
      </c>
      <c r="R19" s="115">
        <v>18931</v>
      </c>
    </row>
    <row r="20" spans="2:18" ht="12" customHeight="1">
      <c r="B20" s="41"/>
      <c r="C20" s="61" t="s">
        <v>52</v>
      </c>
      <c r="D20" s="55"/>
      <c r="E20" s="115">
        <v>362</v>
      </c>
      <c r="F20" s="304">
        <v>33</v>
      </c>
      <c r="G20" s="305">
        <v>98</v>
      </c>
      <c r="H20" s="305">
        <v>23</v>
      </c>
      <c r="I20" s="305"/>
      <c r="J20" s="305">
        <v>25</v>
      </c>
      <c r="K20" s="115">
        <v>71</v>
      </c>
      <c r="L20" s="115">
        <v>7</v>
      </c>
      <c r="M20" s="305">
        <v>13</v>
      </c>
      <c r="N20" s="305">
        <v>39</v>
      </c>
      <c r="O20" s="115">
        <v>40</v>
      </c>
      <c r="P20" s="115">
        <v>2</v>
      </c>
      <c r="Q20" s="115" t="s">
        <v>70</v>
      </c>
      <c r="R20" s="115">
        <v>19014</v>
      </c>
    </row>
    <row r="21" spans="2:18" ht="12" customHeight="1">
      <c r="B21" s="41"/>
      <c r="C21" s="61" t="s">
        <v>53</v>
      </c>
      <c r="D21" s="55"/>
      <c r="E21" s="115">
        <v>364</v>
      </c>
      <c r="F21" s="304">
        <v>33</v>
      </c>
      <c r="G21" s="305">
        <v>98</v>
      </c>
      <c r="H21" s="305">
        <v>21</v>
      </c>
      <c r="I21" s="305"/>
      <c r="J21" s="305">
        <v>25</v>
      </c>
      <c r="K21" s="115">
        <v>71</v>
      </c>
      <c r="L21" s="115">
        <v>6</v>
      </c>
      <c r="M21" s="305">
        <v>13</v>
      </c>
      <c r="N21" s="305">
        <v>39</v>
      </c>
      <c r="O21" s="115">
        <v>40</v>
      </c>
      <c r="P21" s="115">
        <v>2</v>
      </c>
      <c r="Q21" s="115" t="s">
        <v>70</v>
      </c>
      <c r="R21" s="115">
        <v>19097</v>
      </c>
    </row>
    <row r="22" spans="2:18" ht="12" customHeight="1">
      <c r="B22" s="5"/>
      <c r="E22" s="87"/>
      <c r="F22" s="87"/>
      <c r="K22" s="87"/>
      <c r="L22" s="87"/>
      <c r="O22" s="87"/>
      <c r="P22" s="87"/>
      <c r="Q22" s="87"/>
    </row>
    <row r="23" spans="2:18" ht="12" customHeight="1">
      <c r="B23" s="5" t="s">
        <v>275</v>
      </c>
      <c r="R23" s="87"/>
    </row>
    <row r="24" spans="2:18" ht="12" customHeight="1">
      <c r="B24" s="5" t="s">
        <v>276</v>
      </c>
      <c r="H24" s="1"/>
    </row>
    <row r="25" spans="2:18" ht="12" customHeight="1">
      <c r="B25" s="5" t="s">
        <v>277</v>
      </c>
      <c r="C25" s="5"/>
      <c r="D25" s="5"/>
      <c r="E25" s="5"/>
      <c r="F25" s="5"/>
      <c r="G25" s="5"/>
      <c r="H25" s="5"/>
      <c r="I25" s="5"/>
      <c r="J25" s="5"/>
    </row>
    <row r="26" spans="2:18" ht="12" hidden="1" customHeight="1">
      <c r="B26" s="5" t="s">
        <v>278</v>
      </c>
      <c r="H26" s="1"/>
      <c r="M26" s="310"/>
      <c r="N26" s="310"/>
      <c r="O26" s="310"/>
      <c r="P26" s="310"/>
      <c r="Q26" s="310"/>
      <c r="R26" s="310"/>
    </row>
    <row r="27" spans="2:18" ht="12" hidden="1" customHeight="1">
      <c r="L27" s="311"/>
      <c r="M27" s="311"/>
      <c r="N27" s="311"/>
      <c r="O27" s="311"/>
      <c r="P27" s="311"/>
      <c r="Q27" s="311"/>
      <c r="R27" s="311"/>
    </row>
    <row r="28" spans="2:18" ht="12" hidden="1" customHeight="1">
      <c r="C28" s="87"/>
      <c r="F28" s="87"/>
      <c r="G28" s="87"/>
      <c r="H28" s="87"/>
      <c r="I28" s="87"/>
      <c r="J28" s="87"/>
      <c r="K28" s="87"/>
      <c r="L28" s="310"/>
      <c r="M28" s="310"/>
      <c r="N28" s="310"/>
      <c r="O28" s="310"/>
      <c r="P28" s="310"/>
      <c r="Q28" s="310"/>
      <c r="R28" s="310"/>
    </row>
    <row r="29" spans="2:18" ht="12" hidden="1" customHeight="1">
      <c r="L29" s="311"/>
      <c r="M29" s="311"/>
      <c r="N29" s="311"/>
      <c r="O29" s="311"/>
      <c r="P29" s="311"/>
      <c r="Q29" s="311"/>
      <c r="R29" s="311"/>
    </row>
    <row r="30" spans="2:18" ht="12" hidden="1" customHeight="1">
      <c r="C30" s="16"/>
      <c r="L30" s="311"/>
      <c r="M30" s="311"/>
      <c r="N30" s="311"/>
      <c r="O30" s="311"/>
      <c r="P30" s="311"/>
      <c r="Q30" s="311"/>
      <c r="R30" s="311"/>
    </row>
    <row r="31" spans="2:18" ht="12" hidden="1" customHeight="1">
      <c r="C31" s="312"/>
      <c r="L31" s="311"/>
      <c r="M31" s="311"/>
      <c r="N31" s="311"/>
      <c r="O31" s="311"/>
      <c r="P31" s="311"/>
      <c r="Q31" s="311"/>
      <c r="R31" s="311"/>
    </row>
    <row r="32" spans="2:18" ht="12" hidden="1" customHeight="1">
      <c r="C32" s="312"/>
      <c r="L32" s="311"/>
      <c r="M32" s="311"/>
      <c r="N32" s="311"/>
      <c r="O32" s="311"/>
      <c r="P32" s="311"/>
      <c r="Q32" s="311"/>
      <c r="R32" s="311"/>
    </row>
    <row r="33" spans="2:18" ht="12" hidden="1" customHeight="1">
      <c r="C33" s="312"/>
      <c r="L33" s="311"/>
      <c r="M33" s="311"/>
      <c r="N33" s="311"/>
      <c r="O33" s="311"/>
      <c r="P33" s="311"/>
      <c r="Q33" s="311"/>
      <c r="R33" s="311"/>
    </row>
    <row r="34" spans="2:18" ht="12" hidden="1" customHeight="1">
      <c r="L34" s="311"/>
      <c r="M34" s="311"/>
      <c r="N34" s="311"/>
      <c r="O34" s="311"/>
      <c r="P34" s="311"/>
      <c r="Q34" s="311"/>
      <c r="R34" s="311"/>
    </row>
    <row r="35" spans="2:18" ht="12" hidden="1" customHeight="1">
      <c r="L35" s="311"/>
      <c r="M35" s="311"/>
      <c r="N35" s="311"/>
      <c r="O35" s="311"/>
      <c r="P35" s="311"/>
      <c r="Q35" s="311"/>
      <c r="R35" s="311"/>
    </row>
    <row r="36" spans="2:18" ht="12" hidden="1" customHeight="1">
      <c r="L36" s="311"/>
      <c r="M36" s="311"/>
      <c r="N36" s="311"/>
      <c r="O36" s="311"/>
      <c r="P36" s="311"/>
      <c r="Q36" s="311"/>
      <c r="R36" s="311"/>
    </row>
    <row r="37" spans="2:18" ht="12" hidden="1" customHeight="1">
      <c r="L37" s="311"/>
      <c r="M37" s="311"/>
      <c r="N37" s="311"/>
      <c r="O37" s="311"/>
      <c r="P37" s="311"/>
      <c r="Q37" s="311"/>
      <c r="R37" s="311"/>
    </row>
    <row r="38" spans="2:18" ht="12" hidden="1" customHeight="1">
      <c r="L38" s="311"/>
      <c r="M38" s="311"/>
      <c r="N38" s="311"/>
      <c r="O38" s="311"/>
      <c r="P38" s="311"/>
      <c r="Q38" s="311"/>
      <c r="R38" s="311"/>
    </row>
    <row r="39" spans="2:18" ht="12" hidden="1" customHeight="1">
      <c r="L39" s="311"/>
      <c r="M39" s="311"/>
      <c r="N39" s="311"/>
      <c r="O39" s="311"/>
      <c r="P39" s="311"/>
      <c r="Q39" s="311"/>
      <c r="R39" s="311"/>
    </row>
    <row r="40" spans="2:18" ht="12" hidden="1" customHeight="1">
      <c r="L40" s="311"/>
      <c r="M40" s="311"/>
      <c r="N40" s="311"/>
      <c r="O40" s="311"/>
      <c r="P40" s="311"/>
      <c r="Q40" s="311"/>
      <c r="R40" s="311"/>
    </row>
    <row r="41" spans="2:18" ht="12" hidden="1" customHeight="1">
      <c r="L41" s="311"/>
      <c r="M41" s="311"/>
      <c r="N41" s="311"/>
      <c r="O41" s="311"/>
      <c r="P41" s="311"/>
      <c r="Q41" s="311"/>
      <c r="R41" s="311"/>
    </row>
    <row r="42" spans="2:18" ht="12" hidden="1" customHeight="1">
      <c r="L42" s="311"/>
      <c r="M42" s="311"/>
      <c r="N42" s="311"/>
      <c r="O42" s="311"/>
      <c r="P42" s="311"/>
      <c r="Q42" s="311"/>
      <c r="R42" s="311"/>
    </row>
    <row r="43" spans="2:18" ht="12" hidden="1" customHeight="1">
      <c r="L43" s="311"/>
      <c r="M43" s="311"/>
      <c r="N43" s="311"/>
      <c r="O43" s="311"/>
      <c r="P43" s="311"/>
      <c r="Q43" s="311"/>
      <c r="R43" s="311"/>
    </row>
    <row r="44" spans="2:18" ht="12" hidden="1" customHeight="1">
      <c r="L44" s="311"/>
      <c r="M44" s="311"/>
      <c r="N44" s="311"/>
      <c r="O44" s="311"/>
      <c r="P44" s="311"/>
      <c r="Q44" s="311"/>
      <c r="R44" s="311"/>
    </row>
    <row r="45" spans="2:18" ht="12" hidden="1" customHeight="1">
      <c r="L45" s="311"/>
      <c r="M45" s="311"/>
      <c r="N45" s="311"/>
      <c r="O45" s="311"/>
      <c r="P45" s="311"/>
      <c r="Q45" s="311"/>
      <c r="R45" s="311"/>
    </row>
    <row r="46" spans="2:18" ht="12" hidden="1" customHeight="1">
      <c r="L46" s="311"/>
      <c r="M46" s="311"/>
      <c r="N46" s="311"/>
      <c r="O46" s="311"/>
      <c r="P46" s="311"/>
      <c r="Q46" s="311"/>
      <c r="R46" s="311"/>
    </row>
    <row r="47" spans="2:18" ht="12" customHeight="1">
      <c r="B47" s="5" t="s">
        <v>278</v>
      </c>
      <c r="L47" s="311"/>
      <c r="M47" s="311"/>
      <c r="N47" s="311"/>
      <c r="O47" s="311"/>
      <c r="P47" s="311"/>
      <c r="Q47" s="311"/>
      <c r="R47" s="311"/>
    </row>
  </sheetData>
  <mergeCells count="21">
    <mergeCell ref="B16:C16"/>
    <mergeCell ref="B17:C17"/>
    <mergeCell ref="B18:C18"/>
    <mergeCell ref="R3:R6"/>
    <mergeCell ref="B8:D8"/>
    <mergeCell ref="B9:D9"/>
    <mergeCell ref="B13:C13"/>
    <mergeCell ref="B14:C14"/>
    <mergeCell ref="B15:C15"/>
    <mergeCell ref="K3:K6"/>
    <mergeCell ref="L3:L6"/>
    <mergeCell ref="M3:M6"/>
    <mergeCell ref="N3:N6"/>
    <mergeCell ref="O3:O6"/>
    <mergeCell ref="P3:P6"/>
    <mergeCell ref="B3:D6"/>
    <mergeCell ref="E3:E6"/>
    <mergeCell ref="F3:F6"/>
    <mergeCell ref="G3:G6"/>
    <mergeCell ref="I3:I6"/>
    <mergeCell ref="J3:J6"/>
  </mergeCells>
  <phoneticPr fontI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5A03-8668-4A86-93BD-572DF7DA98CC}">
  <dimension ref="B1:AS55"/>
  <sheetViews>
    <sheetView zoomScaleNormal="100" zoomScaleSheetLayoutView="100" workbookViewId="0">
      <selection activeCell="AA13" sqref="AA13"/>
    </sheetView>
  </sheetViews>
  <sheetFormatPr defaultColWidth="9" defaultRowHeight="12"/>
  <cols>
    <col min="1" max="1" width="2.6640625" style="1" customWidth="1"/>
    <col min="2" max="2" width="1.88671875" style="1" customWidth="1"/>
    <col min="3" max="3" width="8.33203125" style="1" customWidth="1"/>
    <col min="4" max="4" width="6.33203125" style="1" bestFit="1" customWidth="1"/>
    <col min="5" max="12" width="4.109375" style="1" customWidth="1"/>
    <col min="13" max="13" width="5.109375" style="1" customWidth="1"/>
    <col min="14" max="18" width="4.109375" style="1" customWidth="1"/>
    <col min="19" max="19" width="5.44140625" style="1" customWidth="1"/>
    <col min="20" max="24" width="4.109375" style="1" customWidth="1"/>
    <col min="25" max="45" width="4.6640625" style="1" customWidth="1"/>
    <col min="46" max="256" width="9" style="1"/>
    <col min="257" max="257" width="2.6640625" style="1" customWidth="1"/>
    <col min="258" max="258" width="1.88671875" style="1" customWidth="1"/>
    <col min="259" max="259" width="8.33203125" style="1" customWidth="1"/>
    <col min="260" max="260" width="6.33203125" style="1" bestFit="1" customWidth="1"/>
    <col min="261" max="268" width="4.109375" style="1" customWidth="1"/>
    <col min="269" max="269" width="5.109375" style="1" customWidth="1"/>
    <col min="270" max="274" width="4.109375" style="1" customWidth="1"/>
    <col min="275" max="275" width="5.44140625" style="1" customWidth="1"/>
    <col min="276" max="280" width="4.109375" style="1" customWidth="1"/>
    <col min="281" max="301" width="4.6640625" style="1" customWidth="1"/>
    <col min="302" max="512" width="9" style="1"/>
    <col min="513" max="513" width="2.6640625" style="1" customWidth="1"/>
    <col min="514" max="514" width="1.88671875" style="1" customWidth="1"/>
    <col min="515" max="515" width="8.33203125" style="1" customWidth="1"/>
    <col min="516" max="516" width="6.33203125" style="1" bestFit="1" customWidth="1"/>
    <col min="517" max="524" width="4.109375" style="1" customWidth="1"/>
    <col min="525" max="525" width="5.109375" style="1" customWidth="1"/>
    <col min="526" max="530" width="4.109375" style="1" customWidth="1"/>
    <col min="531" max="531" width="5.44140625" style="1" customWidth="1"/>
    <col min="532" max="536" width="4.109375" style="1" customWidth="1"/>
    <col min="537" max="557" width="4.6640625" style="1" customWidth="1"/>
    <col min="558" max="768" width="9" style="1"/>
    <col min="769" max="769" width="2.6640625" style="1" customWidth="1"/>
    <col min="770" max="770" width="1.88671875" style="1" customWidth="1"/>
    <col min="771" max="771" width="8.33203125" style="1" customWidth="1"/>
    <col min="772" max="772" width="6.33203125" style="1" bestFit="1" customWidth="1"/>
    <col min="773" max="780" width="4.109375" style="1" customWidth="1"/>
    <col min="781" max="781" width="5.109375" style="1" customWidth="1"/>
    <col min="782" max="786" width="4.109375" style="1" customWidth="1"/>
    <col min="787" max="787" width="5.44140625" style="1" customWidth="1"/>
    <col min="788" max="792" width="4.109375" style="1" customWidth="1"/>
    <col min="793" max="813" width="4.6640625" style="1" customWidth="1"/>
    <col min="814" max="1024" width="9" style="1"/>
    <col min="1025" max="1025" width="2.6640625" style="1" customWidth="1"/>
    <col min="1026" max="1026" width="1.88671875" style="1" customWidth="1"/>
    <col min="1027" max="1027" width="8.33203125" style="1" customWidth="1"/>
    <col min="1028" max="1028" width="6.33203125" style="1" bestFit="1" customWidth="1"/>
    <col min="1029" max="1036" width="4.109375" style="1" customWidth="1"/>
    <col min="1037" max="1037" width="5.109375" style="1" customWidth="1"/>
    <col min="1038" max="1042" width="4.109375" style="1" customWidth="1"/>
    <col min="1043" max="1043" width="5.44140625" style="1" customWidth="1"/>
    <col min="1044" max="1048" width="4.109375" style="1" customWidth="1"/>
    <col min="1049" max="1069" width="4.6640625" style="1" customWidth="1"/>
    <col min="1070" max="1280" width="9" style="1"/>
    <col min="1281" max="1281" width="2.6640625" style="1" customWidth="1"/>
    <col min="1282" max="1282" width="1.88671875" style="1" customWidth="1"/>
    <col min="1283" max="1283" width="8.33203125" style="1" customWidth="1"/>
    <col min="1284" max="1284" width="6.33203125" style="1" bestFit="1" customWidth="1"/>
    <col min="1285" max="1292" width="4.109375" style="1" customWidth="1"/>
    <col min="1293" max="1293" width="5.109375" style="1" customWidth="1"/>
    <col min="1294" max="1298" width="4.109375" style="1" customWidth="1"/>
    <col min="1299" max="1299" width="5.44140625" style="1" customWidth="1"/>
    <col min="1300" max="1304" width="4.109375" style="1" customWidth="1"/>
    <col min="1305" max="1325" width="4.6640625" style="1" customWidth="1"/>
    <col min="1326" max="1536" width="9" style="1"/>
    <col min="1537" max="1537" width="2.6640625" style="1" customWidth="1"/>
    <col min="1538" max="1538" width="1.88671875" style="1" customWidth="1"/>
    <col min="1539" max="1539" width="8.33203125" style="1" customWidth="1"/>
    <col min="1540" max="1540" width="6.33203125" style="1" bestFit="1" customWidth="1"/>
    <col min="1541" max="1548" width="4.109375" style="1" customWidth="1"/>
    <col min="1549" max="1549" width="5.109375" style="1" customWidth="1"/>
    <col min="1550" max="1554" width="4.109375" style="1" customWidth="1"/>
    <col min="1555" max="1555" width="5.44140625" style="1" customWidth="1"/>
    <col min="1556" max="1560" width="4.109375" style="1" customWidth="1"/>
    <col min="1561" max="1581" width="4.6640625" style="1" customWidth="1"/>
    <col min="1582" max="1792" width="9" style="1"/>
    <col min="1793" max="1793" width="2.6640625" style="1" customWidth="1"/>
    <col min="1794" max="1794" width="1.88671875" style="1" customWidth="1"/>
    <col min="1795" max="1795" width="8.33203125" style="1" customWidth="1"/>
    <col min="1796" max="1796" width="6.33203125" style="1" bestFit="1" customWidth="1"/>
    <col min="1797" max="1804" width="4.109375" style="1" customWidth="1"/>
    <col min="1805" max="1805" width="5.109375" style="1" customWidth="1"/>
    <col min="1806" max="1810" width="4.109375" style="1" customWidth="1"/>
    <col min="1811" max="1811" width="5.44140625" style="1" customWidth="1"/>
    <col min="1812" max="1816" width="4.109375" style="1" customWidth="1"/>
    <col min="1817" max="1837" width="4.6640625" style="1" customWidth="1"/>
    <col min="1838" max="2048" width="9" style="1"/>
    <col min="2049" max="2049" width="2.6640625" style="1" customWidth="1"/>
    <col min="2050" max="2050" width="1.88671875" style="1" customWidth="1"/>
    <col min="2051" max="2051" width="8.33203125" style="1" customWidth="1"/>
    <col min="2052" max="2052" width="6.33203125" style="1" bestFit="1" customWidth="1"/>
    <col min="2053" max="2060" width="4.109375" style="1" customWidth="1"/>
    <col min="2061" max="2061" width="5.109375" style="1" customWidth="1"/>
    <col min="2062" max="2066" width="4.109375" style="1" customWidth="1"/>
    <col min="2067" max="2067" width="5.44140625" style="1" customWidth="1"/>
    <col min="2068" max="2072" width="4.109375" style="1" customWidth="1"/>
    <col min="2073" max="2093" width="4.6640625" style="1" customWidth="1"/>
    <col min="2094" max="2304" width="9" style="1"/>
    <col min="2305" max="2305" width="2.6640625" style="1" customWidth="1"/>
    <col min="2306" max="2306" width="1.88671875" style="1" customWidth="1"/>
    <col min="2307" max="2307" width="8.33203125" style="1" customWidth="1"/>
    <col min="2308" max="2308" width="6.33203125" style="1" bestFit="1" customWidth="1"/>
    <col min="2309" max="2316" width="4.109375" style="1" customWidth="1"/>
    <col min="2317" max="2317" width="5.109375" style="1" customWidth="1"/>
    <col min="2318" max="2322" width="4.109375" style="1" customWidth="1"/>
    <col min="2323" max="2323" width="5.44140625" style="1" customWidth="1"/>
    <col min="2324" max="2328" width="4.109375" style="1" customWidth="1"/>
    <col min="2329" max="2349" width="4.6640625" style="1" customWidth="1"/>
    <col min="2350" max="2560" width="9" style="1"/>
    <col min="2561" max="2561" width="2.6640625" style="1" customWidth="1"/>
    <col min="2562" max="2562" width="1.88671875" style="1" customWidth="1"/>
    <col min="2563" max="2563" width="8.33203125" style="1" customWidth="1"/>
    <col min="2564" max="2564" width="6.33203125" style="1" bestFit="1" customWidth="1"/>
    <col min="2565" max="2572" width="4.109375" style="1" customWidth="1"/>
    <col min="2573" max="2573" width="5.109375" style="1" customWidth="1"/>
    <col min="2574" max="2578" width="4.109375" style="1" customWidth="1"/>
    <col min="2579" max="2579" width="5.44140625" style="1" customWidth="1"/>
    <col min="2580" max="2584" width="4.109375" style="1" customWidth="1"/>
    <col min="2585" max="2605" width="4.6640625" style="1" customWidth="1"/>
    <col min="2606" max="2816" width="9" style="1"/>
    <col min="2817" max="2817" width="2.6640625" style="1" customWidth="1"/>
    <col min="2818" max="2818" width="1.88671875" style="1" customWidth="1"/>
    <col min="2819" max="2819" width="8.33203125" style="1" customWidth="1"/>
    <col min="2820" max="2820" width="6.33203125" style="1" bestFit="1" customWidth="1"/>
    <col min="2821" max="2828" width="4.109375" style="1" customWidth="1"/>
    <col min="2829" max="2829" width="5.109375" style="1" customWidth="1"/>
    <col min="2830" max="2834" width="4.109375" style="1" customWidth="1"/>
    <col min="2835" max="2835" width="5.44140625" style="1" customWidth="1"/>
    <col min="2836" max="2840" width="4.109375" style="1" customWidth="1"/>
    <col min="2841" max="2861" width="4.6640625" style="1" customWidth="1"/>
    <col min="2862" max="3072" width="9" style="1"/>
    <col min="3073" max="3073" width="2.6640625" style="1" customWidth="1"/>
    <col min="3074" max="3074" width="1.88671875" style="1" customWidth="1"/>
    <col min="3075" max="3075" width="8.33203125" style="1" customWidth="1"/>
    <col min="3076" max="3076" width="6.33203125" style="1" bestFit="1" customWidth="1"/>
    <col min="3077" max="3084" width="4.109375" style="1" customWidth="1"/>
    <col min="3085" max="3085" width="5.109375" style="1" customWidth="1"/>
    <col min="3086" max="3090" width="4.109375" style="1" customWidth="1"/>
    <col min="3091" max="3091" width="5.44140625" style="1" customWidth="1"/>
    <col min="3092" max="3096" width="4.109375" style="1" customWidth="1"/>
    <col min="3097" max="3117" width="4.6640625" style="1" customWidth="1"/>
    <col min="3118" max="3328" width="9" style="1"/>
    <col min="3329" max="3329" width="2.6640625" style="1" customWidth="1"/>
    <col min="3330" max="3330" width="1.88671875" style="1" customWidth="1"/>
    <col min="3331" max="3331" width="8.33203125" style="1" customWidth="1"/>
    <col min="3332" max="3332" width="6.33203125" style="1" bestFit="1" customWidth="1"/>
    <col min="3333" max="3340" width="4.109375" style="1" customWidth="1"/>
    <col min="3341" max="3341" width="5.109375" style="1" customWidth="1"/>
    <col min="3342" max="3346" width="4.109375" style="1" customWidth="1"/>
    <col min="3347" max="3347" width="5.44140625" style="1" customWidth="1"/>
    <col min="3348" max="3352" width="4.109375" style="1" customWidth="1"/>
    <col min="3353" max="3373" width="4.6640625" style="1" customWidth="1"/>
    <col min="3374" max="3584" width="9" style="1"/>
    <col min="3585" max="3585" width="2.6640625" style="1" customWidth="1"/>
    <col min="3586" max="3586" width="1.88671875" style="1" customWidth="1"/>
    <col min="3587" max="3587" width="8.33203125" style="1" customWidth="1"/>
    <col min="3588" max="3588" width="6.33203125" style="1" bestFit="1" customWidth="1"/>
    <col min="3589" max="3596" width="4.109375" style="1" customWidth="1"/>
    <col min="3597" max="3597" width="5.109375" style="1" customWidth="1"/>
    <col min="3598" max="3602" width="4.109375" style="1" customWidth="1"/>
    <col min="3603" max="3603" width="5.44140625" style="1" customWidth="1"/>
    <col min="3604" max="3608" width="4.109375" style="1" customWidth="1"/>
    <col min="3609" max="3629" width="4.6640625" style="1" customWidth="1"/>
    <col min="3630" max="3840" width="9" style="1"/>
    <col min="3841" max="3841" width="2.6640625" style="1" customWidth="1"/>
    <col min="3842" max="3842" width="1.88671875" style="1" customWidth="1"/>
    <col min="3843" max="3843" width="8.33203125" style="1" customWidth="1"/>
    <col min="3844" max="3844" width="6.33203125" style="1" bestFit="1" customWidth="1"/>
    <col min="3845" max="3852" width="4.109375" style="1" customWidth="1"/>
    <col min="3853" max="3853" width="5.109375" style="1" customWidth="1"/>
    <col min="3854" max="3858" width="4.109375" style="1" customWidth="1"/>
    <col min="3859" max="3859" width="5.44140625" style="1" customWidth="1"/>
    <col min="3860" max="3864" width="4.109375" style="1" customWidth="1"/>
    <col min="3865" max="3885" width="4.6640625" style="1" customWidth="1"/>
    <col min="3886" max="4096" width="9" style="1"/>
    <col min="4097" max="4097" width="2.6640625" style="1" customWidth="1"/>
    <col min="4098" max="4098" width="1.88671875" style="1" customWidth="1"/>
    <col min="4099" max="4099" width="8.33203125" style="1" customWidth="1"/>
    <col min="4100" max="4100" width="6.33203125" style="1" bestFit="1" customWidth="1"/>
    <col min="4101" max="4108" width="4.109375" style="1" customWidth="1"/>
    <col min="4109" max="4109" width="5.109375" style="1" customWidth="1"/>
    <col min="4110" max="4114" width="4.109375" style="1" customWidth="1"/>
    <col min="4115" max="4115" width="5.44140625" style="1" customWidth="1"/>
    <col min="4116" max="4120" width="4.109375" style="1" customWidth="1"/>
    <col min="4121" max="4141" width="4.6640625" style="1" customWidth="1"/>
    <col min="4142" max="4352" width="9" style="1"/>
    <col min="4353" max="4353" width="2.6640625" style="1" customWidth="1"/>
    <col min="4354" max="4354" width="1.88671875" style="1" customWidth="1"/>
    <col min="4355" max="4355" width="8.33203125" style="1" customWidth="1"/>
    <col min="4356" max="4356" width="6.33203125" style="1" bestFit="1" customWidth="1"/>
    <col min="4357" max="4364" width="4.109375" style="1" customWidth="1"/>
    <col min="4365" max="4365" width="5.109375" style="1" customWidth="1"/>
    <col min="4366" max="4370" width="4.109375" style="1" customWidth="1"/>
    <col min="4371" max="4371" width="5.44140625" style="1" customWidth="1"/>
    <col min="4372" max="4376" width="4.109375" style="1" customWidth="1"/>
    <col min="4377" max="4397" width="4.6640625" style="1" customWidth="1"/>
    <col min="4398" max="4608" width="9" style="1"/>
    <col min="4609" max="4609" width="2.6640625" style="1" customWidth="1"/>
    <col min="4610" max="4610" width="1.88671875" style="1" customWidth="1"/>
    <col min="4611" max="4611" width="8.33203125" style="1" customWidth="1"/>
    <col min="4612" max="4612" width="6.33203125" style="1" bestFit="1" customWidth="1"/>
    <col min="4613" max="4620" width="4.109375" style="1" customWidth="1"/>
    <col min="4621" max="4621" width="5.109375" style="1" customWidth="1"/>
    <col min="4622" max="4626" width="4.109375" style="1" customWidth="1"/>
    <col min="4627" max="4627" width="5.44140625" style="1" customWidth="1"/>
    <col min="4628" max="4632" width="4.109375" style="1" customWidth="1"/>
    <col min="4633" max="4653" width="4.6640625" style="1" customWidth="1"/>
    <col min="4654" max="4864" width="9" style="1"/>
    <col min="4865" max="4865" width="2.6640625" style="1" customWidth="1"/>
    <col min="4866" max="4866" width="1.88671875" style="1" customWidth="1"/>
    <col min="4867" max="4867" width="8.33203125" style="1" customWidth="1"/>
    <col min="4868" max="4868" width="6.33203125" style="1" bestFit="1" customWidth="1"/>
    <col min="4869" max="4876" width="4.109375" style="1" customWidth="1"/>
    <col min="4877" max="4877" width="5.109375" style="1" customWidth="1"/>
    <col min="4878" max="4882" width="4.109375" style="1" customWidth="1"/>
    <col min="4883" max="4883" width="5.44140625" style="1" customWidth="1"/>
    <col min="4884" max="4888" width="4.109375" style="1" customWidth="1"/>
    <col min="4889" max="4909" width="4.6640625" style="1" customWidth="1"/>
    <col min="4910" max="5120" width="9" style="1"/>
    <col min="5121" max="5121" width="2.6640625" style="1" customWidth="1"/>
    <col min="5122" max="5122" width="1.88671875" style="1" customWidth="1"/>
    <col min="5123" max="5123" width="8.33203125" style="1" customWidth="1"/>
    <col min="5124" max="5124" width="6.33203125" style="1" bestFit="1" customWidth="1"/>
    <col min="5125" max="5132" width="4.109375" style="1" customWidth="1"/>
    <col min="5133" max="5133" width="5.109375" style="1" customWidth="1"/>
    <col min="5134" max="5138" width="4.109375" style="1" customWidth="1"/>
    <col min="5139" max="5139" width="5.44140625" style="1" customWidth="1"/>
    <col min="5140" max="5144" width="4.109375" style="1" customWidth="1"/>
    <col min="5145" max="5165" width="4.6640625" style="1" customWidth="1"/>
    <col min="5166" max="5376" width="9" style="1"/>
    <col min="5377" max="5377" width="2.6640625" style="1" customWidth="1"/>
    <col min="5378" max="5378" width="1.88671875" style="1" customWidth="1"/>
    <col min="5379" max="5379" width="8.33203125" style="1" customWidth="1"/>
    <col min="5380" max="5380" width="6.33203125" style="1" bestFit="1" customWidth="1"/>
    <col min="5381" max="5388" width="4.109375" style="1" customWidth="1"/>
    <col min="5389" max="5389" width="5.109375" style="1" customWidth="1"/>
    <col min="5390" max="5394" width="4.109375" style="1" customWidth="1"/>
    <col min="5395" max="5395" width="5.44140625" style="1" customWidth="1"/>
    <col min="5396" max="5400" width="4.109375" style="1" customWidth="1"/>
    <col min="5401" max="5421" width="4.6640625" style="1" customWidth="1"/>
    <col min="5422" max="5632" width="9" style="1"/>
    <col min="5633" max="5633" width="2.6640625" style="1" customWidth="1"/>
    <col min="5634" max="5634" width="1.88671875" style="1" customWidth="1"/>
    <col min="5635" max="5635" width="8.33203125" style="1" customWidth="1"/>
    <col min="5636" max="5636" width="6.33203125" style="1" bestFit="1" customWidth="1"/>
    <col min="5637" max="5644" width="4.109375" style="1" customWidth="1"/>
    <col min="5645" max="5645" width="5.109375" style="1" customWidth="1"/>
    <col min="5646" max="5650" width="4.109375" style="1" customWidth="1"/>
    <col min="5651" max="5651" width="5.44140625" style="1" customWidth="1"/>
    <col min="5652" max="5656" width="4.109375" style="1" customWidth="1"/>
    <col min="5657" max="5677" width="4.6640625" style="1" customWidth="1"/>
    <col min="5678" max="5888" width="9" style="1"/>
    <col min="5889" max="5889" width="2.6640625" style="1" customWidth="1"/>
    <col min="5890" max="5890" width="1.88671875" style="1" customWidth="1"/>
    <col min="5891" max="5891" width="8.33203125" style="1" customWidth="1"/>
    <col min="5892" max="5892" width="6.33203125" style="1" bestFit="1" customWidth="1"/>
    <col min="5893" max="5900" width="4.109375" style="1" customWidth="1"/>
    <col min="5901" max="5901" width="5.109375" style="1" customWidth="1"/>
    <col min="5902" max="5906" width="4.109375" style="1" customWidth="1"/>
    <col min="5907" max="5907" width="5.44140625" style="1" customWidth="1"/>
    <col min="5908" max="5912" width="4.109375" style="1" customWidth="1"/>
    <col min="5913" max="5933" width="4.6640625" style="1" customWidth="1"/>
    <col min="5934" max="6144" width="9" style="1"/>
    <col min="6145" max="6145" width="2.6640625" style="1" customWidth="1"/>
    <col min="6146" max="6146" width="1.88671875" style="1" customWidth="1"/>
    <col min="6147" max="6147" width="8.33203125" style="1" customWidth="1"/>
    <col min="6148" max="6148" width="6.33203125" style="1" bestFit="1" customWidth="1"/>
    <col min="6149" max="6156" width="4.109375" style="1" customWidth="1"/>
    <col min="6157" max="6157" width="5.109375" style="1" customWidth="1"/>
    <col min="6158" max="6162" width="4.109375" style="1" customWidth="1"/>
    <col min="6163" max="6163" width="5.44140625" style="1" customWidth="1"/>
    <col min="6164" max="6168" width="4.109375" style="1" customWidth="1"/>
    <col min="6169" max="6189" width="4.6640625" style="1" customWidth="1"/>
    <col min="6190" max="6400" width="9" style="1"/>
    <col min="6401" max="6401" width="2.6640625" style="1" customWidth="1"/>
    <col min="6402" max="6402" width="1.88671875" style="1" customWidth="1"/>
    <col min="6403" max="6403" width="8.33203125" style="1" customWidth="1"/>
    <col min="6404" max="6404" width="6.33203125" style="1" bestFit="1" customWidth="1"/>
    <col min="6405" max="6412" width="4.109375" style="1" customWidth="1"/>
    <col min="6413" max="6413" width="5.109375" style="1" customWidth="1"/>
    <col min="6414" max="6418" width="4.109375" style="1" customWidth="1"/>
    <col min="6419" max="6419" width="5.44140625" style="1" customWidth="1"/>
    <col min="6420" max="6424" width="4.109375" style="1" customWidth="1"/>
    <col min="6425" max="6445" width="4.6640625" style="1" customWidth="1"/>
    <col min="6446" max="6656" width="9" style="1"/>
    <col min="6657" max="6657" width="2.6640625" style="1" customWidth="1"/>
    <col min="6658" max="6658" width="1.88671875" style="1" customWidth="1"/>
    <col min="6659" max="6659" width="8.33203125" style="1" customWidth="1"/>
    <col min="6660" max="6660" width="6.33203125" style="1" bestFit="1" customWidth="1"/>
    <col min="6661" max="6668" width="4.109375" style="1" customWidth="1"/>
    <col min="6669" max="6669" width="5.109375" style="1" customWidth="1"/>
    <col min="6670" max="6674" width="4.109375" style="1" customWidth="1"/>
    <col min="6675" max="6675" width="5.44140625" style="1" customWidth="1"/>
    <col min="6676" max="6680" width="4.109375" style="1" customWidth="1"/>
    <col min="6681" max="6701" width="4.6640625" style="1" customWidth="1"/>
    <col min="6702" max="6912" width="9" style="1"/>
    <col min="6913" max="6913" width="2.6640625" style="1" customWidth="1"/>
    <col min="6914" max="6914" width="1.88671875" style="1" customWidth="1"/>
    <col min="6915" max="6915" width="8.33203125" style="1" customWidth="1"/>
    <col min="6916" max="6916" width="6.33203125" style="1" bestFit="1" customWidth="1"/>
    <col min="6917" max="6924" width="4.109375" style="1" customWidth="1"/>
    <col min="6925" max="6925" width="5.109375" style="1" customWidth="1"/>
    <col min="6926" max="6930" width="4.109375" style="1" customWidth="1"/>
    <col min="6931" max="6931" width="5.44140625" style="1" customWidth="1"/>
    <col min="6932" max="6936" width="4.109375" style="1" customWidth="1"/>
    <col min="6937" max="6957" width="4.6640625" style="1" customWidth="1"/>
    <col min="6958" max="7168" width="9" style="1"/>
    <col min="7169" max="7169" width="2.6640625" style="1" customWidth="1"/>
    <col min="7170" max="7170" width="1.88671875" style="1" customWidth="1"/>
    <col min="7171" max="7171" width="8.33203125" style="1" customWidth="1"/>
    <col min="7172" max="7172" width="6.33203125" style="1" bestFit="1" customWidth="1"/>
    <col min="7173" max="7180" width="4.109375" style="1" customWidth="1"/>
    <col min="7181" max="7181" width="5.109375" style="1" customWidth="1"/>
    <col min="7182" max="7186" width="4.109375" style="1" customWidth="1"/>
    <col min="7187" max="7187" width="5.44140625" style="1" customWidth="1"/>
    <col min="7188" max="7192" width="4.109375" style="1" customWidth="1"/>
    <col min="7193" max="7213" width="4.6640625" style="1" customWidth="1"/>
    <col min="7214" max="7424" width="9" style="1"/>
    <col min="7425" max="7425" width="2.6640625" style="1" customWidth="1"/>
    <col min="7426" max="7426" width="1.88671875" style="1" customWidth="1"/>
    <col min="7427" max="7427" width="8.33203125" style="1" customWidth="1"/>
    <col min="7428" max="7428" width="6.33203125" style="1" bestFit="1" customWidth="1"/>
    <col min="7429" max="7436" width="4.109375" style="1" customWidth="1"/>
    <col min="7437" max="7437" width="5.109375" style="1" customWidth="1"/>
    <col min="7438" max="7442" width="4.109375" style="1" customWidth="1"/>
    <col min="7443" max="7443" width="5.44140625" style="1" customWidth="1"/>
    <col min="7444" max="7448" width="4.109375" style="1" customWidth="1"/>
    <col min="7449" max="7469" width="4.6640625" style="1" customWidth="1"/>
    <col min="7470" max="7680" width="9" style="1"/>
    <col min="7681" max="7681" width="2.6640625" style="1" customWidth="1"/>
    <col min="7682" max="7682" width="1.88671875" style="1" customWidth="1"/>
    <col min="7683" max="7683" width="8.33203125" style="1" customWidth="1"/>
    <col min="7684" max="7684" width="6.33203125" style="1" bestFit="1" customWidth="1"/>
    <col min="7685" max="7692" width="4.109375" style="1" customWidth="1"/>
    <col min="7693" max="7693" width="5.109375" style="1" customWidth="1"/>
    <col min="7694" max="7698" width="4.109375" style="1" customWidth="1"/>
    <col min="7699" max="7699" width="5.44140625" style="1" customWidth="1"/>
    <col min="7700" max="7704" width="4.109375" style="1" customWidth="1"/>
    <col min="7705" max="7725" width="4.6640625" style="1" customWidth="1"/>
    <col min="7726" max="7936" width="9" style="1"/>
    <col min="7937" max="7937" width="2.6640625" style="1" customWidth="1"/>
    <col min="7938" max="7938" width="1.88671875" style="1" customWidth="1"/>
    <col min="7939" max="7939" width="8.33203125" style="1" customWidth="1"/>
    <col min="7940" max="7940" width="6.33203125" style="1" bestFit="1" customWidth="1"/>
    <col min="7941" max="7948" width="4.109375" style="1" customWidth="1"/>
    <col min="7949" max="7949" width="5.109375" style="1" customWidth="1"/>
    <col min="7950" max="7954" width="4.109375" style="1" customWidth="1"/>
    <col min="7955" max="7955" width="5.44140625" style="1" customWidth="1"/>
    <col min="7956" max="7960" width="4.109375" style="1" customWidth="1"/>
    <col min="7961" max="7981" width="4.6640625" style="1" customWidth="1"/>
    <col min="7982" max="8192" width="9" style="1"/>
    <col min="8193" max="8193" width="2.6640625" style="1" customWidth="1"/>
    <col min="8194" max="8194" width="1.88671875" style="1" customWidth="1"/>
    <col min="8195" max="8195" width="8.33203125" style="1" customWidth="1"/>
    <col min="8196" max="8196" width="6.33203125" style="1" bestFit="1" customWidth="1"/>
    <col min="8197" max="8204" width="4.109375" style="1" customWidth="1"/>
    <col min="8205" max="8205" width="5.109375" style="1" customWidth="1"/>
    <col min="8206" max="8210" width="4.109375" style="1" customWidth="1"/>
    <col min="8211" max="8211" width="5.44140625" style="1" customWidth="1"/>
    <col min="8212" max="8216" width="4.109375" style="1" customWidth="1"/>
    <col min="8217" max="8237" width="4.6640625" style="1" customWidth="1"/>
    <col min="8238" max="8448" width="9" style="1"/>
    <col min="8449" max="8449" width="2.6640625" style="1" customWidth="1"/>
    <col min="8450" max="8450" width="1.88671875" style="1" customWidth="1"/>
    <col min="8451" max="8451" width="8.33203125" style="1" customWidth="1"/>
    <col min="8452" max="8452" width="6.33203125" style="1" bestFit="1" customWidth="1"/>
    <col min="8453" max="8460" width="4.109375" style="1" customWidth="1"/>
    <col min="8461" max="8461" width="5.109375" style="1" customWidth="1"/>
    <col min="8462" max="8466" width="4.109375" style="1" customWidth="1"/>
    <col min="8467" max="8467" width="5.44140625" style="1" customWidth="1"/>
    <col min="8468" max="8472" width="4.109375" style="1" customWidth="1"/>
    <col min="8473" max="8493" width="4.6640625" style="1" customWidth="1"/>
    <col min="8494" max="8704" width="9" style="1"/>
    <col min="8705" max="8705" width="2.6640625" style="1" customWidth="1"/>
    <col min="8706" max="8706" width="1.88671875" style="1" customWidth="1"/>
    <col min="8707" max="8707" width="8.33203125" style="1" customWidth="1"/>
    <col min="8708" max="8708" width="6.33203125" style="1" bestFit="1" customWidth="1"/>
    <col min="8709" max="8716" width="4.109375" style="1" customWidth="1"/>
    <col min="8717" max="8717" width="5.109375" style="1" customWidth="1"/>
    <col min="8718" max="8722" width="4.109375" style="1" customWidth="1"/>
    <col min="8723" max="8723" width="5.44140625" style="1" customWidth="1"/>
    <col min="8724" max="8728" width="4.109375" style="1" customWidth="1"/>
    <col min="8729" max="8749" width="4.6640625" style="1" customWidth="1"/>
    <col min="8750" max="8960" width="9" style="1"/>
    <col min="8961" max="8961" width="2.6640625" style="1" customWidth="1"/>
    <col min="8962" max="8962" width="1.88671875" style="1" customWidth="1"/>
    <col min="8963" max="8963" width="8.33203125" style="1" customWidth="1"/>
    <col min="8964" max="8964" width="6.33203125" style="1" bestFit="1" customWidth="1"/>
    <col min="8965" max="8972" width="4.109375" style="1" customWidth="1"/>
    <col min="8973" max="8973" width="5.109375" style="1" customWidth="1"/>
    <col min="8974" max="8978" width="4.109375" style="1" customWidth="1"/>
    <col min="8979" max="8979" width="5.44140625" style="1" customWidth="1"/>
    <col min="8980" max="8984" width="4.109375" style="1" customWidth="1"/>
    <col min="8985" max="9005" width="4.6640625" style="1" customWidth="1"/>
    <col min="9006" max="9216" width="9" style="1"/>
    <col min="9217" max="9217" width="2.6640625" style="1" customWidth="1"/>
    <col min="9218" max="9218" width="1.88671875" style="1" customWidth="1"/>
    <col min="9219" max="9219" width="8.33203125" style="1" customWidth="1"/>
    <col min="9220" max="9220" width="6.33203125" style="1" bestFit="1" customWidth="1"/>
    <col min="9221" max="9228" width="4.109375" style="1" customWidth="1"/>
    <col min="9229" max="9229" width="5.109375" style="1" customWidth="1"/>
    <col min="9230" max="9234" width="4.109375" style="1" customWidth="1"/>
    <col min="9235" max="9235" width="5.44140625" style="1" customWidth="1"/>
    <col min="9236" max="9240" width="4.109375" style="1" customWidth="1"/>
    <col min="9241" max="9261" width="4.6640625" style="1" customWidth="1"/>
    <col min="9262" max="9472" width="9" style="1"/>
    <col min="9473" max="9473" width="2.6640625" style="1" customWidth="1"/>
    <col min="9474" max="9474" width="1.88671875" style="1" customWidth="1"/>
    <col min="9475" max="9475" width="8.33203125" style="1" customWidth="1"/>
    <col min="9476" max="9476" width="6.33203125" style="1" bestFit="1" customWidth="1"/>
    <col min="9477" max="9484" width="4.109375" style="1" customWidth="1"/>
    <col min="9485" max="9485" width="5.109375" style="1" customWidth="1"/>
    <col min="9486" max="9490" width="4.109375" style="1" customWidth="1"/>
    <col min="9491" max="9491" width="5.44140625" style="1" customWidth="1"/>
    <col min="9492" max="9496" width="4.109375" style="1" customWidth="1"/>
    <col min="9497" max="9517" width="4.6640625" style="1" customWidth="1"/>
    <col min="9518" max="9728" width="9" style="1"/>
    <col min="9729" max="9729" width="2.6640625" style="1" customWidth="1"/>
    <col min="9730" max="9730" width="1.88671875" style="1" customWidth="1"/>
    <col min="9731" max="9731" width="8.33203125" style="1" customWidth="1"/>
    <col min="9732" max="9732" width="6.33203125" style="1" bestFit="1" customWidth="1"/>
    <col min="9733" max="9740" width="4.109375" style="1" customWidth="1"/>
    <col min="9741" max="9741" width="5.109375" style="1" customWidth="1"/>
    <col min="9742" max="9746" width="4.109375" style="1" customWidth="1"/>
    <col min="9747" max="9747" width="5.44140625" style="1" customWidth="1"/>
    <col min="9748" max="9752" width="4.109375" style="1" customWidth="1"/>
    <col min="9753" max="9773" width="4.6640625" style="1" customWidth="1"/>
    <col min="9774" max="9984" width="9" style="1"/>
    <col min="9985" max="9985" width="2.6640625" style="1" customWidth="1"/>
    <col min="9986" max="9986" width="1.88671875" style="1" customWidth="1"/>
    <col min="9987" max="9987" width="8.33203125" style="1" customWidth="1"/>
    <col min="9988" max="9988" width="6.33203125" style="1" bestFit="1" customWidth="1"/>
    <col min="9989" max="9996" width="4.109375" style="1" customWidth="1"/>
    <col min="9997" max="9997" width="5.109375" style="1" customWidth="1"/>
    <col min="9998" max="10002" width="4.109375" style="1" customWidth="1"/>
    <col min="10003" max="10003" width="5.44140625" style="1" customWidth="1"/>
    <col min="10004" max="10008" width="4.109375" style="1" customWidth="1"/>
    <col min="10009" max="10029" width="4.6640625" style="1" customWidth="1"/>
    <col min="10030" max="10240" width="9" style="1"/>
    <col min="10241" max="10241" width="2.6640625" style="1" customWidth="1"/>
    <col min="10242" max="10242" width="1.88671875" style="1" customWidth="1"/>
    <col min="10243" max="10243" width="8.33203125" style="1" customWidth="1"/>
    <col min="10244" max="10244" width="6.33203125" style="1" bestFit="1" customWidth="1"/>
    <col min="10245" max="10252" width="4.109375" style="1" customWidth="1"/>
    <col min="10253" max="10253" width="5.109375" style="1" customWidth="1"/>
    <col min="10254" max="10258" width="4.109375" style="1" customWidth="1"/>
    <col min="10259" max="10259" width="5.44140625" style="1" customWidth="1"/>
    <col min="10260" max="10264" width="4.109375" style="1" customWidth="1"/>
    <col min="10265" max="10285" width="4.6640625" style="1" customWidth="1"/>
    <col min="10286" max="10496" width="9" style="1"/>
    <col min="10497" max="10497" width="2.6640625" style="1" customWidth="1"/>
    <col min="10498" max="10498" width="1.88671875" style="1" customWidth="1"/>
    <col min="10499" max="10499" width="8.33203125" style="1" customWidth="1"/>
    <col min="10500" max="10500" width="6.33203125" style="1" bestFit="1" customWidth="1"/>
    <col min="10501" max="10508" width="4.109375" style="1" customWidth="1"/>
    <col min="10509" max="10509" width="5.109375" style="1" customWidth="1"/>
    <col min="10510" max="10514" width="4.109375" style="1" customWidth="1"/>
    <col min="10515" max="10515" width="5.44140625" style="1" customWidth="1"/>
    <col min="10516" max="10520" width="4.109375" style="1" customWidth="1"/>
    <col min="10521" max="10541" width="4.6640625" style="1" customWidth="1"/>
    <col min="10542" max="10752" width="9" style="1"/>
    <col min="10753" max="10753" width="2.6640625" style="1" customWidth="1"/>
    <col min="10754" max="10754" width="1.88671875" style="1" customWidth="1"/>
    <col min="10755" max="10755" width="8.33203125" style="1" customWidth="1"/>
    <col min="10756" max="10756" width="6.33203125" style="1" bestFit="1" customWidth="1"/>
    <col min="10757" max="10764" width="4.109375" style="1" customWidth="1"/>
    <col min="10765" max="10765" width="5.109375" style="1" customWidth="1"/>
    <col min="10766" max="10770" width="4.109375" style="1" customWidth="1"/>
    <col min="10771" max="10771" width="5.44140625" style="1" customWidth="1"/>
    <col min="10772" max="10776" width="4.109375" style="1" customWidth="1"/>
    <col min="10777" max="10797" width="4.6640625" style="1" customWidth="1"/>
    <col min="10798" max="11008" width="9" style="1"/>
    <col min="11009" max="11009" width="2.6640625" style="1" customWidth="1"/>
    <col min="11010" max="11010" width="1.88671875" style="1" customWidth="1"/>
    <col min="11011" max="11011" width="8.33203125" style="1" customWidth="1"/>
    <col min="11012" max="11012" width="6.33203125" style="1" bestFit="1" customWidth="1"/>
    <col min="11013" max="11020" width="4.109375" style="1" customWidth="1"/>
    <col min="11021" max="11021" width="5.109375" style="1" customWidth="1"/>
    <col min="11022" max="11026" width="4.109375" style="1" customWidth="1"/>
    <col min="11027" max="11027" width="5.44140625" style="1" customWidth="1"/>
    <col min="11028" max="11032" width="4.109375" style="1" customWidth="1"/>
    <col min="11033" max="11053" width="4.6640625" style="1" customWidth="1"/>
    <col min="11054" max="11264" width="9" style="1"/>
    <col min="11265" max="11265" width="2.6640625" style="1" customWidth="1"/>
    <col min="11266" max="11266" width="1.88671875" style="1" customWidth="1"/>
    <col min="11267" max="11267" width="8.33203125" style="1" customWidth="1"/>
    <col min="11268" max="11268" width="6.33203125" style="1" bestFit="1" customWidth="1"/>
    <col min="11269" max="11276" width="4.109375" style="1" customWidth="1"/>
    <col min="11277" max="11277" width="5.109375" style="1" customWidth="1"/>
    <col min="11278" max="11282" width="4.109375" style="1" customWidth="1"/>
    <col min="11283" max="11283" width="5.44140625" style="1" customWidth="1"/>
    <col min="11284" max="11288" width="4.109375" style="1" customWidth="1"/>
    <col min="11289" max="11309" width="4.6640625" style="1" customWidth="1"/>
    <col min="11310" max="11520" width="9" style="1"/>
    <col min="11521" max="11521" width="2.6640625" style="1" customWidth="1"/>
    <col min="11522" max="11522" width="1.88671875" style="1" customWidth="1"/>
    <col min="11523" max="11523" width="8.33203125" style="1" customWidth="1"/>
    <col min="11524" max="11524" width="6.33203125" style="1" bestFit="1" customWidth="1"/>
    <col min="11525" max="11532" width="4.109375" style="1" customWidth="1"/>
    <col min="11533" max="11533" width="5.109375" style="1" customWidth="1"/>
    <col min="11534" max="11538" width="4.109375" style="1" customWidth="1"/>
    <col min="11539" max="11539" width="5.44140625" style="1" customWidth="1"/>
    <col min="11540" max="11544" width="4.109375" style="1" customWidth="1"/>
    <col min="11545" max="11565" width="4.6640625" style="1" customWidth="1"/>
    <col min="11566" max="11776" width="9" style="1"/>
    <col min="11777" max="11777" width="2.6640625" style="1" customWidth="1"/>
    <col min="11778" max="11778" width="1.88671875" style="1" customWidth="1"/>
    <col min="11779" max="11779" width="8.33203125" style="1" customWidth="1"/>
    <col min="11780" max="11780" width="6.33203125" style="1" bestFit="1" customWidth="1"/>
    <col min="11781" max="11788" width="4.109375" style="1" customWidth="1"/>
    <col min="11789" max="11789" width="5.109375" style="1" customWidth="1"/>
    <col min="11790" max="11794" width="4.109375" style="1" customWidth="1"/>
    <col min="11795" max="11795" width="5.44140625" style="1" customWidth="1"/>
    <col min="11796" max="11800" width="4.109375" style="1" customWidth="1"/>
    <col min="11801" max="11821" width="4.6640625" style="1" customWidth="1"/>
    <col min="11822" max="12032" width="9" style="1"/>
    <col min="12033" max="12033" width="2.6640625" style="1" customWidth="1"/>
    <col min="12034" max="12034" width="1.88671875" style="1" customWidth="1"/>
    <col min="12035" max="12035" width="8.33203125" style="1" customWidth="1"/>
    <col min="12036" max="12036" width="6.33203125" style="1" bestFit="1" customWidth="1"/>
    <col min="12037" max="12044" width="4.109375" style="1" customWidth="1"/>
    <col min="12045" max="12045" width="5.109375" style="1" customWidth="1"/>
    <col min="12046" max="12050" width="4.109375" style="1" customWidth="1"/>
    <col min="12051" max="12051" width="5.44140625" style="1" customWidth="1"/>
    <col min="12052" max="12056" width="4.109375" style="1" customWidth="1"/>
    <col min="12057" max="12077" width="4.6640625" style="1" customWidth="1"/>
    <col min="12078" max="12288" width="9" style="1"/>
    <col min="12289" max="12289" width="2.6640625" style="1" customWidth="1"/>
    <col min="12290" max="12290" width="1.88671875" style="1" customWidth="1"/>
    <col min="12291" max="12291" width="8.33203125" style="1" customWidth="1"/>
    <col min="12292" max="12292" width="6.33203125" style="1" bestFit="1" customWidth="1"/>
    <col min="12293" max="12300" width="4.109375" style="1" customWidth="1"/>
    <col min="12301" max="12301" width="5.109375" style="1" customWidth="1"/>
    <col min="12302" max="12306" width="4.109375" style="1" customWidth="1"/>
    <col min="12307" max="12307" width="5.44140625" style="1" customWidth="1"/>
    <col min="12308" max="12312" width="4.109375" style="1" customWidth="1"/>
    <col min="12313" max="12333" width="4.6640625" style="1" customWidth="1"/>
    <col min="12334" max="12544" width="9" style="1"/>
    <col min="12545" max="12545" width="2.6640625" style="1" customWidth="1"/>
    <col min="12546" max="12546" width="1.88671875" style="1" customWidth="1"/>
    <col min="12547" max="12547" width="8.33203125" style="1" customWidth="1"/>
    <col min="12548" max="12548" width="6.33203125" style="1" bestFit="1" customWidth="1"/>
    <col min="12549" max="12556" width="4.109375" style="1" customWidth="1"/>
    <col min="12557" max="12557" width="5.109375" style="1" customWidth="1"/>
    <col min="12558" max="12562" width="4.109375" style="1" customWidth="1"/>
    <col min="12563" max="12563" width="5.44140625" style="1" customWidth="1"/>
    <col min="12564" max="12568" width="4.109375" style="1" customWidth="1"/>
    <col min="12569" max="12589" width="4.6640625" style="1" customWidth="1"/>
    <col min="12590" max="12800" width="9" style="1"/>
    <col min="12801" max="12801" width="2.6640625" style="1" customWidth="1"/>
    <col min="12802" max="12802" width="1.88671875" style="1" customWidth="1"/>
    <col min="12803" max="12803" width="8.33203125" style="1" customWidth="1"/>
    <col min="12804" max="12804" width="6.33203125" style="1" bestFit="1" customWidth="1"/>
    <col min="12805" max="12812" width="4.109375" style="1" customWidth="1"/>
    <col min="12813" max="12813" width="5.109375" style="1" customWidth="1"/>
    <col min="12814" max="12818" width="4.109375" style="1" customWidth="1"/>
    <col min="12819" max="12819" width="5.44140625" style="1" customWidth="1"/>
    <col min="12820" max="12824" width="4.109375" style="1" customWidth="1"/>
    <col min="12825" max="12845" width="4.6640625" style="1" customWidth="1"/>
    <col min="12846" max="13056" width="9" style="1"/>
    <col min="13057" max="13057" width="2.6640625" style="1" customWidth="1"/>
    <col min="13058" max="13058" width="1.88671875" style="1" customWidth="1"/>
    <col min="13059" max="13059" width="8.33203125" style="1" customWidth="1"/>
    <col min="13060" max="13060" width="6.33203125" style="1" bestFit="1" customWidth="1"/>
    <col min="13061" max="13068" width="4.109375" style="1" customWidth="1"/>
    <col min="13069" max="13069" width="5.109375" style="1" customWidth="1"/>
    <col min="13070" max="13074" width="4.109375" style="1" customWidth="1"/>
    <col min="13075" max="13075" width="5.44140625" style="1" customWidth="1"/>
    <col min="13076" max="13080" width="4.109375" style="1" customWidth="1"/>
    <col min="13081" max="13101" width="4.6640625" style="1" customWidth="1"/>
    <col min="13102" max="13312" width="9" style="1"/>
    <col min="13313" max="13313" width="2.6640625" style="1" customWidth="1"/>
    <col min="13314" max="13314" width="1.88671875" style="1" customWidth="1"/>
    <col min="13315" max="13315" width="8.33203125" style="1" customWidth="1"/>
    <col min="13316" max="13316" width="6.33203125" style="1" bestFit="1" customWidth="1"/>
    <col min="13317" max="13324" width="4.109375" style="1" customWidth="1"/>
    <col min="13325" max="13325" width="5.109375" style="1" customWidth="1"/>
    <col min="13326" max="13330" width="4.109375" style="1" customWidth="1"/>
    <col min="13331" max="13331" width="5.44140625" style="1" customWidth="1"/>
    <col min="13332" max="13336" width="4.109375" style="1" customWidth="1"/>
    <col min="13337" max="13357" width="4.6640625" style="1" customWidth="1"/>
    <col min="13358" max="13568" width="9" style="1"/>
    <col min="13569" max="13569" width="2.6640625" style="1" customWidth="1"/>
    <col min="13570" max="13570" width="1.88671875" style="1" customWidth="1"/>
    <col min="13571" max="13571" width="8.33203125" style="1" customWidth="1"/>
    <col min="13572" max="13572" width="6.33203125" style="1" bestFit="1" customWidth="1"/>
    <col min="13573" max="13580" width="4.109375" style="1" customWidth="1"/>
    <col min="13581" max="13581" width="5.109375" style="1" customWidth="1"/>
    <col min="13582" max="13586" width="4.109375" style="1" customWidth="1"/>
    <col min="13587" max="13587" width="5.44140625" style="1" customWidth="1"/>
    <col min="13588" max="13592" width="4.109375" style="1" customWidth="1"/>
    <col min="13593" max="13613" width="4.6640625" style="1" customWidth="1"/>
    <col min="13614" max="13824" width="9" style="1"/>
    <col min="13825" max="13825" width="2.6640625" style="1" customWidth="1"/>
    <col min="13826" max="13826" width="1.88671875" style="1" customWidth="1"/>
    <col min="13827" max="13827" width="8.33203125" style="1" customWidth="1"/>
    <col min="13828" max="13828" width="6.33203125" style="1" bestFit="1" customWidth="1"/>
    <col min="13829" max="13836" width="4.109375" style="1" customWidth="1"/>
    <col min="13837" max="13837" width="5.109375" style="1" customWidth="1"/>
    <col min="13838" max="13842" width="4.109375" style="1" customWidth="1"/>
    <col min="13843" max="13843" width="5.44140625" style="1" customWidth="1"/>
    <col min="13844" max="13848" width="4.109375" style="1" customWidth="1"/>
    <col min="13849" max="13869" width="4.6640625" style="1" customWidth="1"/>
    <col min="13870" max="14080" width="9" style="1"/>
    <col min="14081" max="14081" width="2.6640625" style="1" customWidth="1"/>
    <col min="14082" max="14082" width="1.88671875" style="1" customWidth="1"/>
    <col min="14083" max="14083" width="8.33203125" style="1" customWidth="1"/>
    <col min="14084" max="14084" width="6.33203125" style="1" bestFit="1" customWidth="1"/>
    <col min="14085" max="14092" width="4.109375" style="1" customWidth="1"/>
    <col min="14093" max="14093" width="5.109375" style="1" customWidth="1"/>
    <col min="14094" max="14098" width="4.109375" style="1" customWidth="1"/>
    <col min="14099" max="14099" width="5.44140625" style="1" customWidth="1"/>
    <col min="14100" max="14104" width="4.109375" style="1" customWidth="1"/>
    <col min="14105" max="14125" width="4.6640625" style="1" customWidth="1"/>
    <col min="14126" max="14336" width="9" style="1"/>
    <col min="14337" max="14337" width="2.6640625" style="1" customWidth="1"/>
    <col min="14338" max="14338" width="1.88671875" style="1" customWidth="1"/>
    <col min="14339" max="14339" width="8.33203125" style="1" customWidth="1"/>
    <col min="14340" max="14340" width="6.33203125" style="1" bestFit="1" customWidth="1"/>
    <col min="14341" max="14348" width="4.109375" style="1" customWidth="1"/>
    <col min="14349" max="14349" width="5.109375" style="1" customWidth="1"/>
    <col min="14350" max="14354" width="4.109375" style="1" customWidth="1"/>
    <col min="14355" max="14355" width="5.44140625" style="1" customWidth="1"/>
    <col min="14356" max="14360" width="4.109375" style="1" customWidth="1"/>
    <col min="14361" max="14381" width="4.6640625" style="1" customWidth="1"/>
    <col min="14382" max="14592" width="9" style="1"/>
    <col min="14593" max="14593" width="2.6640625" style="1" customWidth="1"/>
    <col min="14594" max="14594" width="1.88671875" style="1" customWidth="1"/>
    <col min="14595" max="14595" width="8.33203125" style="1" customWidth="1"/>
    <col min="14596" max="14596" width="6.33203125" style="1" bestFit="1" customWidth="1"/>
    <col min="14597" max="14604" width="4.109375" style="1" customWidth="1"/>
    <col min="14605" max="14605" width="5.109375" style="1" customWidth="1"/>
    <col min="14606" max="14610" width="4.109375" style="1" customWidth="1"/>
    <col min="14611" max="14611" width="5.44140625" style="1" customWidth="1"/>
    <col min="14612" max="14616" width="4.109375" style="1" customWidth="1"/>
    <col min="14617" max="14637" width="4.6640625" style="1" customWidth="1"/>
    <col min="14638" max="14848" width="9" style="1"/>
    <col min="14849" max="14849" width="2.6640625" style="1" customWidth="1"/>
    <col min="14850" max="14850" width="1.88671875" style="1" customWidth="1"/>
    <col min="14851" max="14851" width="8.33203125" style="1" customWidth="1"/>
    <col min="14852" max="14852" width="6.33203125" style="1" bestFit="1" customWidth="1"/>
    <col min="14853" max="14860" width="4.109375" style="1" customWidth="1"/>
    <col min="14861" max="14861" width="5.109375" style="1" customWidth="1"/>
    <col min="14862" max="14866" width="4.109375" style="1" customWidth="1"/>
    <col min="14867" max="14867" width="5.44140625" style="1" customWidth="1"/>
    <col min="14868" max="14872" width="4.109375" style="1" customWidth="1"/>
    <col min="14873" max="14893" width="4.6640625" style="1" customWidth="1"/>
    <col min="14894" max="15104" width="9" style="1"/>
    <col min="15105" max="15105" width="2.6640625" style="1" customWidth="1"/>
    <col min="15106" max="15106" width="1.88671875" style="1" customWidth="1"/>
    <col min="15107" max="15107" width="8.33203125" style="1" customWidth="1"/>
    <col min="15108" max="15108" width="6.33203125" style="1" bestFit="1" customWidth="1"/>
    <col min="15109" max="15116" width="4.109375" style="1" customWidth="1"/>
    <col min="15117" max="15117" width="5.109375" style="1" customWidth="1"/>
    <col min="15118" max="15122" width="4.109375" style="1" customWidth="1"/>
    <col min="15123" max="15123" width="5.44140625" style="1" customWidth="1"/>
    <col min="15124" max="15128" width="4.109375" style="1" customWidth="1"/>
    <col min="15129" max="15149" width="4.6640625" style="1" customWidth="1"/>
    <col min="15150" max="15360" width="9" style="1"/>
    <col min="15361" max="15361" width="2.6640625" style="1" customWidth="1"/>
    <col min="15362" max="15362" width="1.88671875" style="1" customWidth="1"/>
    <col min="15363" max="15363" width="8.33203125" style="1" customWidth="1"/>
    <col min="15364" max="15364" width="6.33203125" style="1" bestFit="1" customWidth="1"/>
    <col min="15365" max="15372" width="4.109375" style="1" customWidth="1"/>
    <col min="15373" max="15373" width="5.109375" style="1" customWidth="1"/>
    <col min="15374" max="15378" width="4.109375" style="1" customWidth="1"/>
    <col min="15379" max="15379" width="5.44140625" style="1" customWidth="1"/>
    <col min="15380" max="15384" width="4.109375" style="1" customWidth="1"/>
    <col min="15385" max="15405" width="4.6640625" style="1" customWidth="1"/>
    <col min="15406" max="15616" width="9" style="1"/>
    <col min="15617" max="15617" width="2.6640625" style="1" customWidth="1"/>
    <col min="15618" max="15618" width="1.88671875" style="1" customWidth="1"/>
    <col min="15619" max="15619" width="8.33203125" style="1" customWidth="1"/>
    <col min="15620" max="15620" width="6.33203125" style="1" bestFit="1" customWidth="1"/>
    <col min="15621" max="15628" width="4.109375" style="1" customWidth="1"/>
    <col min="15629" max="15629" width="5.109375" style="1" customWidth="1"/>
    <col min="15630" max="15634" width="4.109375" style="1" customWidth="1"/>
    <col min="15635" max="15635" width="5.44140625" style="1" customWidth="1"/>
    <col min="15636" max="15640" width="4.109375" style="1" customWidth="1"/>
    <col min="15641" max="15661" width="4.6640625" style="1" customWidth="1"/>
    <col min="15662" max="15872" width="9" style="1"/>
    <col min="15873" max="15873" width="2.6640625" style="1" customWidth="1"/>
    <col min="15874" max="15874" width="1.88671875" style="1" customWidth="1"/>
    <col min="15875" max="15875" width="8.33203125" style="1" customWidth="1"/>
    <col min="15876" max="15876" width="6.33203125" style="1" bestFit="1" customWidth="1"/>
    <col min="15877" max="15884" width="4.109375" style="1" customWidth="1"/>
    <col min="15885" max="15885" width="5.109375" style="1" customWidth="1"/>
    <col min="15886" max="15890" width="4.109375" style="1" customWidth="1"/>
    <col min="15891" max="15891" width="5.44140625" style="1" customWidth="1"/>
    <col min="15892" max="15896" width="4.109375" style="1" customWidth="1"/>
    <col min="15897" max="15917" width="4.6640625" style="1" customWidth="1"/>
    <col min="15918" max="16128" width="9" style="1"/>
    <col min="16129" max="16129" width="2.6640625" style="1" customWidth="1"/>
    <col min="16130" max="16130" width="1.88671875" style="1" customWidth="1"/>
    <col min="16131" max="16131" width="8.33203125" style="1" customWidth="1"/>
    <col min="16132" max="16132" width="6.33203125" style="1" bestFit="1" customWidth="1"/>
    <col min="16133" max="16140" width="4.109375" style="1" customWidth="1"/>
    <col min="16141" max="16141" width="5.109375" style="1" customWidth="1"/>
    <col min="16142" max="16146" width="4.109375" style="1" customWidth="1"/>
    <col min="16147" max="16147" width="5.44140625" style="1" customWidth="1"/>
    <col min="16148" max="16152" width="4.109375" style="1" customWidth="1"/>
    <col min="16153" max="16173" width="4.6640625" style="1" customWidth="1"/>
    <col min="16174" max="16384" width="9" style="1"/>
  </cols>
  <sheetData>
    <row r="1" spans="2:45" ht="14.25" customHeight="1">
      <c r="B1" s="6" t="s">
        <v>279</v>
      </c>
    </row>
    <row r="2" spans="2:45" ht="12" customHeight="1"/>
    <row r="3" spans="2:45" ht="12" customHeight="1">
      <c r="B3" s="67" t="s">
        <v>192</v>
      </c>
      <c r="C3" s="69"/>
      <c r="D3" s="313" t="s">
        <v>280</v>
      </c>
      <c r="E3" s="32" t="s">
        <v>281</v>
      </c>
      <c r="F3" s="33"/>
      <c r="G3" s="33"/>
      <c r="H3" s="33"/>
      <c r="I3" s="33"/>
      <c r="J3" s="33"/>
      <c r="K3" s="33"/>
      <c r="L3" s="33"/>
      <c r="M3" s="34"/>
      <c r="N3" s="32" t="s">
        <v>282</v>
      </c>
      <c r="O3" s="33"/>
      <c r="P3" s="33"/>
      <c r="Q3" s="33"/>
      <c r="R3" s="33"/>
      <c r="S3" s="34"/>
      <c r="T3" s="32" t="s">
        <v>283</v>
      </c>
      <c r="U3" s="33"/>
      <c r="V3" s="33"/>
      <c r="W3" s="34"/>
      <c r="X3" s="313" t="s">
        <v>284</v>
      </c>
    </row>
    <row r="4" spans="2:45" ht="12" customHeight="1">
      <c r="B4" s="73"/>
      <c r="C4" s="75"/>
      <c r="D4" s="314"/>
      <c r="E4" s="315" t="s">
        <v>285</v>
      </c>
      <c r="F4" s="316" t="s">
        <v>286</v>
      </c>
      <c r="G4" s="316" t="s">
        <v>287</v>
      </c>
      <c r="H4" s="316" t="s">
        <v>288</v>
      </c>
      <c r="I4" s="316" t="s">
        <v>289</v>
      </c>
      <c r="J4" s="316" t="s">
        <v>290</v>
      </c>
      <c r="K4" s="316" t="s">
        <v>291</v>
      </c>
      <c r="L4" s="316" t="s">
        <v>292</v>
      </c>
      <c r="M4" s="313" t="s">
        <v>293</v>
      </c>
      <c r="N4" s="315" t="s">
        <v>294</v>
      </c>
      <c r="O4" s="316" t="s">
        <v>287</v>
      </c>
      <c r="P4" s="316" t="s">
        <v>288</v>
      </c>
      <c r="Q4" s="316" t="s">
        <v>289</v>
      </c>
      <c r="R4" s="316" t="s">
        <v>290</v>
      </c>
      <c r="S4" s="313" t="s">
        <v>293</v>
      </c>
      <c r="T4" s="315" t="s">
        <v>295</v>
      </c>
      <c r="U4" s="316" t="s">
        <v>287</v>
      </c>
      <c r="V4" s="315" t="s">
        <v>296</v>
      </c>
      <c r="W4" s="313" t="s">
        <v>293</v>
      </c>
      <c r="X4" s="314"/>
    </row>
    <row r="5" spans="2:45" ht="12" customHeight="1">
      <c r="B5" s="73"/>
      <c r="C5" s="75"/>
      <c r="D5" s="314"/>
      <c r="E5" s="317"/>
      <c r="F5" s="318"/>
      <c r="G5" s="318"/>
      <c r="H5" s="318"/>
      <c r="I5" s="318"/>
      <c r="J5" s="318"/>
      <c r="K5" s="318"/>
      <c r="L5" s="318"/>
      <c r="M5" s="314"/>
      <c r="N5" s="317"/>
      <c r="O5" s="318"/>
      <c r="P5" s="318"/>
      <c r="Q5" s="318"/>
      <c r="R5" s="318"/>
      <c r="S5" s="314"/>
      <c r="T5" s="317"/>
      <c r="U5" s="318"/>
      <c r="V5" s="317"/>
      <c r="W5" s="314"/>
      <c r="X5" s="314"/>
    </row>
    <row r="6" spans="2:45" ht="12" customHeight="1">
      <c r="B6" s="73"/>
      <c r="C6" s="75"/>
      <c r="D6" s="314"/>
      <c r="E6" s="317"/>
      <c r="F6" s="319" t="s">
        <v>297</v>
      </c>
      <c r="G6" s="319" t="s">
        <v>297</v>
      </c>
      <c r="H6" s="319" t="s">
        <v>297</v>
      </c>
      <c r="I6" s="319" t="s">
        <v>297</v>
      </c>
      <c r="J6" s="319" t="s">
        <v>297</v>
      </c>
      <c r="K6" s="319" t="s">
        <v>297</v>
      </c>
      <c r="L6" s="319" t="s">
        <v>297</v>
      </c>
      <c r="M6" s="314"/>
      <c r="N6" s="317"/>
      <c r="O6" s="319" t="s">
        <v>297</v>
      </c>
      <c r="P6" s="319" t="s">
        <v>297</v>
      </c>
      <c r="Q6" s="319" t="s">
        <v>297</v>
      </c>
      <c r="R6" s="319" t="s">
        <v>297</v>
      </c>
      <c r="S6" s="314"/>
      <c r="T6" s="317"/>
      <c r="U6" s="319" t="s">
        <v>297</v>
      </c>
      <c r="V6" s="317"/>
      <c r="W6" s="314"/>
      <c r="X6" s="314"/>
    </row>
    <row r="7" spans="2:45" ht="12" customHeight="1">
      <c r="B7" s="79"/>
      <c r="C7" s="81"/>
      <c r="D7" s="320"/>
      <c r="E7" s="321"/>
      <c r="F7" s="322"/>
      <c r="G7" s="322"/>
      <c r="H7" s="322"/>
      <c r="I7" s="322"/>
      <c r="J7" s="322"/>
      <c r="K7" s="322"/>
      <c r="L7" s="322"/>
      <c r="M7" s="320"/>
      <c r="N7" s="321"/>
      <c r="O7" s="322"/>
      <c r="P7" s="322"/>
      <c r="Q7" s="322"/>
      <c r="R7" s="322"/>
      <c r="S7" s="320"/>
      <c r="T7" s="321"/>
      <c r="U7" s="322"/>
      <c r="V7" s="321"/>
      <c r="W7" s="320"/>
      <c r="X7" s="320"/>
    </row>
    <row r="8" spans="2:45" s="16" customFormat="1" ht="12" customHeight="1">
      <c r="B8" s="323" t="s">
        <v>153</v>
      </c>
      <c r="C8" s="94"/>
      <c r="D8" s="324">
        <v>30</v>
      </c>
      <c r="E8" s="324" t="s">
        <v>68</v>
      </c>
      <c r="F8" s="324">
        <v>1</v>
      </c>
      <c r="G8" s="324" t="s">
        <v>68</v>
      </c>
      <c r="H8" s="324">
        <v>1</v>
      </c>
      <c r="I8" s="324">
        <v>2</v>
      </c>
      <c r="J8" s="324">
        <v>1</v>
      </c>
      <c r="K8" s="324">
        <v>3</v>
      </c>
      <c r="L8" s="324">
        <v>1</v>
      </c>
      <c r="M8" s="324">
        <v>9</v>
      </c>
      <c r="N8" s="324">
        <v>4</v>
      </c>
      <c r="O8" s="324">
        <v>3</v>
      </c>
      <c r="P8" s="324">
        <v>4</v>
      </c>
      <c r="Q8" s="324">
        <v>5</v>
      </c>
      <c r="R8" s="324" t="s">
        <v>68</v>
      </c>
      <c r="S8" s="324">
        <v>16</v>
      </c>
      <c r="T8" s="324">
        <v>1</v>
      </c>
      <c r="U8" s="324">
        <v>3</v>
      </c>
      <c r="V8" s="324">
        <v>1</v>
      </c>
      <c r="W8" s="324">
        <v>5</v>
      </c>
      <c r="X8" s="324" t="s">
        <v>68</v>
      </c>
      <c r="Y8" s="325"/>
      <c r="Z8" s="325"/>
      <c r="AA8" s="325"/>
      <c r="AB8" s="325"/>
      <c r="AC8" s="325"/>
      <c r="AD8" s="325"/>
      <c r="AE8" s="325"/>
      <c r="AF8" s="325"/>
      <c r="AG8" s="325"/>
      <c r="AH8" s="325"/>
      <c r="AI8" s="325"/>
      <c r="AJ8" s="325"/>
      <c r="AK8" s="325"/>
      <c r="AL8" s="325"/>
      <c r="AM8" s="325"/>
      <c r="AN8" s="325"/>
      <c r="AO8" s="325"/>
      <c r="AP8" s="325"/>
      <c r="AQ8" s="325"/>
      <c r="AR8" s="325"/>
      <c r="AS8" s="325"/>
    </row>
    <row r="9" spans="2:45" ht="12" customHeight="1">
      <c r="B9" s="92"/>
      <c r="C9" s="326"/>
      <c r="D9" s="324"/>
      <c r="E9" s="324"/>
      <c r="F9" s="324"/>
      <c r="G9" s="324"/>
      <c r="H9" s="324"/>
      <c r="I9" s="324"/>
      <c r="J9" s="324"/>
      <c r="K9" s="324"/>
      <c r="L9" s="324"/>
      <c r="M9" s="324"/>
      <c r="N9" s="324"/>
      <c r="O9" s="324"/>
      <c r="P9" s="324"/>
      <c r="Q9" s="324"/>
      <c r="R9" s="324"/>
      <c r="S9" s="324"/>
      <c r="T9" s="324"/>
      <c r="U9" s="324"/>
      <c r="V9" s="324"/>
      <c r="W9" s="324"/>
      <c r="X9" s="327"/>
      <c r="Y9" s="328"/>
    </row>
    <row r="10" spans="2:45" s="16" customFormat="1" ht="12" customHeight="1">
      <c r="B10" s="323" t="s">
        <v>71</v>
      </c>
      <c r="C10" s="94"/>
      <c r="D10" s="324">
        <v>28</v>
      </c>
      <c r="E10" s="324" t="s">
        <v>68</v>
      </c>
      <c r="F10" s="324" t="s">
        <v>68</v>
      </c>
      <c r="G10" s="324" t="s">
        <v>68</v>
      </c>
      <c r="H10" s="324">
        <v>1</v>
      </c>
      <c r="I10" s="324">
        <v>2</v>
      </c>
      <c r="J10" s="324">
        <v>1</v>
      </c>
      <c r="K10" s="324">
        <v>3</v>
      </c>
      <c r="L10" s="324">
        <v>1</v>
      </c>
      <c r="M10" s="324">
        <v>8</v>
      </c>
      <c r="N10" s="324">
        <v>4</v>
      </c>
      <c r="O10" s="324">
        <v>3</v>
      </c>
      <c r="P10" s="324">
        <v>4</v>
      </c>
      <c r="Q10" s="324">
        <v>5</v>
      </c>
      <c r="R10" s="324" t="s">
        <v>68</v>
      </c>
      <c r="S10" s="324">
        <v>16</v>
      </c>
      <c r="T10" s="324" t="s">
        <v>68</v>
      </c>
      <c r="U10" s="324">
        <v>3</v>
      </c>
      <c r="V10" s="324">
        <v>1</v>
      </c>
      <c r="W10" s="324">
        <v>4</v>
      </c>
      <c r="X10" s="324" t="s">
        <v>68</v>
      </c>
      <c r="Y10" s="325"/>
      <c r="Z10" s="325"/>
      <c r="AA10" s="325"/>
      <c r="AB10" s="329"/>
      <c r="AC10" s="325"/>
    </row>
    <row r="11" spans="2:45" ht="12" customHeight="1">
      <c r="B11" s="41"/>
      <c r="C11" s="302" t="s">
        <v>72</v>
      </c>
      <c r="D11" s="330">
        <v>7</v>
      </c>
      <c r="E11" s="330" t="s">
        <v>68</v>
      </c>
      <c r="F11" s="330" t="s">
        <v>68</v>
      </c>
      <c r="G11" s="330" t="s">
        <v>68</v>
      </c>
      <c r="H11" s="330">
        <v>1</v>
      </c>
      <c r="I11" s="330">
        <v>2</v>
      </c>
      <c r="J11" s="330" t="s">
        <v>68</v>
      </c>
      <c r="K11" s="330" t="s">
        <v>68</v>
      </c>
      <c r="L11" s="330">
        <v>1</v>
      </c>
      <c r="M11" s="330">
        <v>4</v>
      </c>
      <c r="N11" s="330">
        <v>1</v>
      </c>
      <c r="O11" s="330" t="s">
        <v>68</v>
      </c>
      <c r="P11" s="330" t="s">
        <v>68</v>
      </c>
      <c r="Q11" s="330">
        <v>1</v>
      </c>
      <c r="R11" s="330" t="s">
        <v>68</v>
      </c>
      <c r="S11" s="330">
        <v>2</v>
      </c>
      <c r="T11" s="330" t="s">
        <v>68</v>
      </c>
      <c r="U11" s="330">
        <v>1</v>
      </c>
      <c r="V11" s="330" t="s">
        <v>68</v>
      </c>
      <c r="W11" s="330">
        <v>1</v>
      </c>
      <c r="X11" s="330" t="s">
        <v>68</v>
      </c>
      <c r="Y11" s="328"/>
      <c r="Z11" s="328"/>
      <c r="AA11" s="328"/>
      <c r="AB11" s="331"/>
      <c r="AC11" s="328"/>
    </row>
    <row r="12" spans="2:45" ht="12" customHeight="1">
      <c r="B12" s="41"/>
      <c r="C12" s="302" t="s">
        <v>73</v>
      </c>
      <c r="D12" s="330">
        <v>6</v>
      </c>
      <c r="E12" s="330" t="s">
        <v>68</v>
      </c>
      <c r="F12" s="330" t="s">
        <v>68</v>
      </c>
      <c r="G12" s="330" t="s">
        <v>68</v>
      </c>
      <c r="H12" s="330" t="s">
        <v>68</v>
      </c>
      <c r="I12" s="330" t="s">
        <v>68</v>
      </c>
      <c r="J12" s="330" t="s">
        <v>68</v>
      </c>
      <c r="K12" s="330">
        <v>3</v>
      </c>
      <c r="L12" s="330" t="s">
        <v>68</v>
      </c>
      <c r="M12" s="332">
        <v>3</v>
      </c>
      <c r="N12" s="330">
        <v>1</v>
      </c>
      <c r="O12" s="330" t="s">
        <v>68</v>
      </c>
      <c r="P12" s="330">
        <v>1</v>
      </c>
      <c r="Q12" s="330" t="s">
        <v>68</v>
      </c>
      <c r="R12" s="330" t="s">
        <v>68</v>
      </c>
      <c r="S12" s="330">
        <v>2</v>
      </c>
      <c r="T12" s="330" t="s">
        <v>68</v>
      </c>
      <c r="U12" s="330">
        <v>1</v>
      </c>
      <c r="V12" s="330" t="s">
        <v>68</v>
      </c>
      <c r="W12" s="330">
        <v>1</v>
      </c>
      <c r="X12" s="330" t="s">
        <v>68</v>
      </c>
      <c r="Y12" s="328"/>
      <c r="Z12" s="328"/>
      <c r="AA12" s="328"/>
      <c r="AB12" s="331"/>
      <c r="AC12" s="328"/>
    </row>
    <row r="13" spans="2:45" ht="12" customHeight="1">
      <c r="B13" s="41"/>
      <c r="C13" s="302" t="s">
        <v>74</v>
      </c>
      <c r="D13" s="330">
        <v>1</v>
      </c>
      <c r="E13" s="330" t="s">
        <v>68</v>
      </c>
      <c r="F13" s="330" t="s">
        <v>68</v>
      </c>
      <c r="G13" s="330" t="s">
        <v>68</v>
      </c>
      <c r="H13" s="330" t="s">
        <v>68</v>
      </c>
      <c r="I13" s="330" t="s">
        <v>68</v>
      </c>
      <c r="J13" s="330" t="s">
        <v>68</v>
      </c>
      <c r="K13" s="330" t="s">
        <v>68</v>
      </c>
      <c r="L13" s="330" t="s">
        <v>68</v>
      </c>
      <c r="M13" s="333" t="s">
        <v>68</v>
      </c>
      <c r="N13" s="330" t="s">
        <v>68</v>
      </c>
      <c r="O13" s="330" t="s">
        <v>68</v>
      </c>
      <c r="P13" s="330" t="s">
        <v>68</v>
      </c>
      <c r="Q13" s="330" t="s">
        <v>68</v>
      </c>
      <c r="R13" s="330" t="s">
        <v>68</v>
      </c>
      <c r="S13" s="330" t="s">
        <v>68</v>
      </c>
      <c r="T13" s="330" t="s">
        <v>68</v>
      </c>
      <c r="U13" s="330">
        <v>1</v>
      </c>
      <c r="V13" s="330" t="s">
        <v>68</v>
      </c>
      <c r="W13" s="330">
        <v>1</v>
      </c>
      <c r="X13" s="330" t="s">
        <v>68</v>
      </c>
      <c r="Y13" s="328"/>
      <c r="Z13" s="328"/>
      <c r="AA13" s="328"/>
      <c r="AB13" s="331"/>
      <c r="AC13" s="328"/>
    </row>
    <row r="14" spans="2:45" ht="12" customHeight="1">
      <c r="B14" s="41"/>
      <c r="C14" s="302" t="s">
        <v>75</v>
      </c>
      <c r="D14" s="330">
        <v>4</v>
      </c>
      <c r="E14" s="330" t="s">
        <v>68</v>
      </c>
      <c r="F14" s="330" t="s">
        <v>68</v>
      </c>
      <c r="G14" s="330" t="s">
        <v>68</v>
      </c>
      <c r="H14" s="330" t="s">
        <v>68</v>
      </c>
      <c r="I14" s="330" t="s">
        <v>68</v>
      </c>
      <c r="J14" s="330" t="s">
        <v>68</v>
      </c>
      <c r="K14" s="330" t="s">
        <v>68</v>
      </c>
      <c r="L14" s="330" t="s">
        <v>68</v>
      </c>
      <c r="M14" s="333" t="s">
        <v>68</v>
      </c>
      <c r="N14" s="330">
        <v>1</v>
      </c>
      <c r="O14" s="330">
        <v>1</v>
      </c>
      <c r="P14" s="330">
        <v>1</v>
      </c>
      <c r="Q14" s="330">
        <v>1</v>
      </c>
      <c r="R14" s="330" t="s">
        <v>68</v>
      </c>
      <c r="S14" s="330">
        <v>4</v>
      </c>
      <c r="T14" s="330" t="s">
        <v>68</v>
      </c>
      <c r="U14" s="330" t="s">
        <v>68</v>
      </c>
      <c r="V14" s="330" t="s">
        <v>68</v>
      </c>
      <c r="W14" s="330" t="s">
        <v>68</v>
      </c>
      <c r="X14" s="330" t="s">
        <v>68</v>
      </c>
      <c r="Y14" s="328"/>
      <c r="Z14" s="328"/>
      <c r="AA14" s="328"/>
      <c r="AB14" s="331"/>
      <c r="AC14" s="328"/>
    </row>
    <row r="15" spans="2:45" ht="12" customHeight="1">
      <c r="B15" s="41"/>
      <c r="C15" s="302" t="s">
        <v>76</v>
      </c>
      <c r="D15" s="330">
        <v>3</v>
      </c>
      <c r="E15" s="330" t="s">
        <v>68</v>
      </c>
      <c r="F15" s="330" t="s">
        <v>68</v>
      </c>
      <c r="G15" s="330" t="s">
        <v>68</v>
      </c>
      <c r="H15" s="330" t="s">
        <v>68</v>
      </c>
      <c r="I15" s="330" t="s">
        <v>68</v>
      </c>
      <c r="J15" s="330">
        <v>1</v>
      </c>
      <c r="K15" s="330" t="s">
        <v>68</v>
      </c>
      <c r="L15" s="330" t="s">
        <v>68</v>
      </c>
      <c r="M15" s="332">
        <v>1</v>
      </c>
      <c r="N15" s="330" t="s">
        <v>68</v>
      </c>
      <c r="O15" s="330" t="s">
        <v>68</v>
      </c>
      <c r="P15" s="330" t="s">
        <v>68</v>
      </c>
      <c r="Q15" s="330">
        <v>2</v>
      </c>
      <c r="R15" s="330" t="s">
        <v>68</v>
      </c>
      <c r="S15" s="330">
        <v>2</v>
      </c>
      <c r="T15" s="330" t="s">
        <v>68</v>
      </c>
      <c r="U15" s="330" t="s">
        <v>68</v>
      </c>
      <c r="V15" s="330" t="s">
        <v>68</v>
      </c>
      <c r="W15" s="330" t="s">
        <v>68</v>
      </c>
      <c r="X15" s="330" t="s">
        <v>68</v>
      </c>
      <c r="Y15" s="328"/>
      <c r="Z15" s="328"/>
      <c r="AA15" s="328"/>
      <c r="AB15" s="334"/>
      <c r="AC15" s="328"/>
    </row>
    <row r="16" spans="2:45" ht="12" customHeight="1">
      <c r="B16" s="41"/>
      <c r="C16" s="302" t="s">
        <v>77</v>
      </c>
      <c r="D16" s="330">
        <v>1</v>
      </c>
      <c r="E16" s="330" t="s">
        <v>68</v>
      </c>
      <c r="F16" s="330" t="s">
        <v>68</v>
      </c>
      <c r="G16" s="330" t="s">
        <v>68</v>
      </c>
      <c r="H16" s="330" t="s">
        <v>68</v>
      </c>
      <c r="I16" s="330" t="s">
        <v>68</v>
      </c>
      <c r="J16" s="330" t="s">
        <v>68</v>
      </c>
      <c r="K16" s="330" t="s">
        <v>68</v>
      </c>
      <c r="L16" s="330" t="s">
        <v>68</v>
      </c>
      <c r="M16" s="333" t="s">
        <v>68</v>
      </c>
      <c r="N16" s="330" t="s">
        <v>68</v>
      </c>
      <c r="O16" s="330">
        <v>1</v>
      </c>
      <c r="P16" s="330" t="s">
        <v>68</v>
      </c>
      <c r="Q16" s="330" t="s">
        <v>68</v>
      </c>
      <c r="R16" s="330" t="s">
        <v>68</v>
      </c>
      <c r="S16" s="330">
        <v>1</v>
      </c>
      <c r="T16" s="330" t="s">
        <v>68</v>
      </c>
      <c r="U16" s="330" t="s">
        <v>68</v>
      </c>
      <c r="V16" s="330" t="s">
        <v>68</v>
      </c>
      <c r="W16" s="330" t="s">
        <v>68</v>
      </c>
      <c r="X16" s="330" t="s">
        <v>68</v>
      </c>
      <c r="Y16" s="328"/>
      <c r="Z16" s="328"/>
      <c r="AA16" s="328"/>
      <c r="AB16" s="331"/>
      <c r="AC16" s="328"/>
    </row>
    <row r="17" spans="2:29" ht="12" customHeight="1">
      <c r="B17" s="41"/>
      <c r="C17" s="302" t="s">
        <v>78</v>
      </c>
      <c r="D17" s="330">
        <v>1</v>
      </c>
      <c r="E17" s="330" t="s">
        <v>68</v>
      </c>
      <c r="F17" s="330" t="s">
        <v>68</v>
      </c>
      <c r="G17" s="330" t="s">
        <v>68</v>
      </c>
      <c r="H17" s="330" t="s">
        <v>68</v>
      </c>
      <c r="I17" s="330" t="s">
        <v>68</v>
      </c>
      <c r="J17" s="330" t="s">
        <v>68</v>
      </c>
      <c r="K17" s="330" t="s">
        <v>68</v>
      </c>
      <c r="L17" s="330" t="s">
        <v>68</v>
      </c>
      <c r="M17" s="333" t="s">
        <v>68</v>
      </c>
      <c r="N17" s="330" t="s">
        <v>68</v>
      </c>
      <c r="O17" s="330" t="s">
        <v>68</v>
      </c>
      <c r="P17" s="330">
        <v>1</v>
      </c>
      <c r="Q17" s="330" t="s">
        <v>68</v>
      </c>
      <c r="R17" s="330" t="s">
        <v>68</v>
      </c>
      <c r="S17" s="330">
        <v>1</v>
      </c>
      <c r="T17" s="330" t="s">
        <v>68</v>
      </c>
      <c r="U17" s="330" t="s">
        <v>68</v>
      </c>
      <c r="V17" s="330" t="s">
        <v>68</v>
      </c>
      <c r="W17" s="330" t="s">
        <v>68</v>
      </c>
      <c r="X17" s="330" t="s">
        <v>68</v>
      </c>
      <c r="Y17" s="328"/>
      <c r="Z17" s="328"/>
      <c r="AA17" s="328"/>
      <c r="AB17" s="331"/>
      <c r="AC17" s="328"/>
    </row>
    <row r="18" spans="2:29" ht="12" customHeight="1">
      <c r="B18" s="41"/>
      <c r="C18" s="302" t="s">
        <v>79</v>
      </c>
      <c r="D18" s="330">
        <v>3</v>
      </c>
      <c r="E18" s="330" t="s">
        <v>68</v>
      </c>
      <c r="F18" s="330" t="s">
        <v>68</v>
      </c>
      <c r="G18" s="330" t="s">
        <v>68</v>
      </c>
      <c r="H18" s="330" t="s">
        <v>68</v>
      </c>
      <c r="I18" s="330" t="s">
        <v>68</v>
      </c>
      <c r="J18" s="330" t="s">
        <v>68</v>
      </c>
      <c r="K18" s="330" t="s">
        <v>68</v>
      </c>
      <c r="L18" s="330" t="s">
        <v>68</v>
      </c>
      <c r="M18" s="333" t="s">
        <v>68</v>
      </c>
      <c r="N18" s="330" t="s">
        <v>68</v>
      </c>
      <c r="O18" s="330">
        <v>1</v>
      </c>
      <c r="P18" s="330">
        <v>1</v>
      </c>
      <c r="Q18" s="330" t="s">
        <v>68</v>
      </c>
      <c r="R18" s="330" t="s">
        <v>68</v>
      </c>
      <c r="S18" s="330">
        <v>2</v>
      </c>
      <c r="T18" s="330" t="s">
        <v>68</v>
      </c>
      <c r="U18" s="330" t="s">
        <v>68</v>
      </c>
      <c r="V18" s="330">
        <v>1</v>
      </c>
      <c r="W18" s="330">
        <v>1</v>
      </c>
      <c r="X18" s="330" t="s">
        <v>68</v>
      </c>
      <c r="Y18" s="328"/>
      <c r="Z18" s="328"/>
      <c r="AA18" s="328"/>
      <c r="AB18" s="331"/>
      <c r="AC18" s="328"/>
    </row>
    <row r="19" spans="2:29" ht="12" customHeight="1">
      <c r="B19" s="41"/>
      <c r="C19" s="302" t="s">
        <v>80</v>
      </c>
      <c r="D19" s="330">
        <v>1</v>
      </c>
      <c r="E19" s="330" t="s">
        <v>68</v>
      </c>
      <c r="F19" s="330" t="s">
        <v>68</v>
      </c>
      <c r="G19" s="330" t="s">
        <v>68</v>
      </c>
      <c r="H19" s="330" t="s">
        <v>68</v>
      </c>
      <c r="I19" s="330" t="s">
        <v>68</v>
      </c>
      <c r="J19" s="330" t="s">
        <v>68</v>
      </c>
      <c r="K19" s="330" t="s">
        <v>68</v>
      </c>
      <c r="L19" s="330" t="s">
        <v>68</v>
      </c>
      <c r="M19" s="333" t="s">
        <v>68</v>
      </c>
      <c r="N19" s="330" t="s">
        <v>68</v>
      </c>
      <c r="O19" s="330" t="s">
        <v>68</v>
      </c>
      <c r="P19" s="330" t="s">
        <v>68</v>
      </c>
      <c r="Q19" s="330">
        <v>1</v>
      </c>
      <c r="R19" s="330" t="s">
        <v>68</v>
      </c>
      <c r="S19" s="330">
        <v>1</v>
      </c>
      <c r="T19" s="330" t="s">
        <v>68</v>
      </c>
      <c r="U19" s="330" t="s">
        <v>68</v>
      </c>
      <c r="V19" s="330" t="s">
        <v>68</v>
      </c>
      <c r="W19" s="330" t="s">
        <v>68</v>
      </c>
      <c r="X19" s="330" t="s">
        <v>68</v>
      </c>
      <c r="Y19" s="328"/>
      <c r="Z19" s="328"/>
      <c r="AA19" s="328"/>
      <c r="AB19" s="331"/>
      <c r="AC19" s="328"/>
    </row>
    <row r="20" spans="2:29" ht="12" customHeight="1">
      <c r="B20" s="41"/>
      <c r="C20" s="302" t="s">
        <v>81</v>
      </c>
      <c r="D20" s="330" t="s">
        <v>70</v>
      </c>
      <c r="E20" s="330" t="s">
        <v>68</v>
      </c>
      <c r="F20" s="330" t="s">
        <v>68</v>
      </c>
      <c r="G20" s="330" t="s">
        <v>68</v>
      </c>
      <c r="H20" s="330" t="s">
        <v>68</v>
      </c>
      <c r="I20" s="330" t="s">
        <v>68</v>
      </c>
      <c r="J20" s="330" t="s">
        <v>68</v>
      </c>
      <c r="K20" s="330" t="s">
        <v>68</v>
      </c>
      <c r="L20" s="330" t="s">
        <v>68</v>
      </c>
      <c r="M20" s="333" t="s">
        <v>68</v>
      </c>
      <c r="N20" s="330" t="s">
        <v>68</v>
      </c>
      <c r="O20" s="330" t="s">
        <v>68</v>
      </c>
      <c r="P20" s="330" t="s">
        <v>70</v>
      </c>
      <c r="Q20" s="330" t="s">
        <v>68</v>
      </c>
      <c r="R20" s="330" t="s">
        <v>68</v>
      </c>
      <c r="S20" s="330" t="s">
        <v>70</v>
      </c>
      <c r="T20" s="330" t="s">
        <v>68</v>
      </c>
      <c r="U20" s="330" t="s">
        <v>68</v>
      </c>
      <c r="V20" s="330" t="s">
        <v>68</v>
      </c>
      <c r="W20" s="330" t="s">
        <v>68</v>
      </c>
      <c r="X20" s="330" t="s">
        <v>68</v>
      </c>
      <c r="Y20" s="328"/>
      <c r="Z20" s="328"/>
      <c r="AA20" s="328"/>
      <c r="AB20" s="331"/>
      <c r="AC20" s="328"/>
    </row>
    <row r="21" spans="2:29" ht="12" customHeight="1">
      <c r="B21" s="41"/>
      <c r="C21" s="302" t="s">
        <v>82</v>
      </c>
      <c r="D21" s="330">
        <v>1</v>
      </c>
      <c r="E21" s="330" t="s">
        <v>68</v>
      </c>
      <c r="F21" s="330" t="s">
        <v>68</v>
      </c>
      <c r="G21" s="330" t="s">
        <v>68</v>
      </c>
      <c r="H21" s="330" t="s">
        <v>68</v>
      </c>
      <c r="I21" s="330" t="s">
        <v>68</v>
      </c>
      <c r="J21" s="330" t="s">
        <v>68</v>
      </c>
      <c r="K21" s="330" t="s">
        <v>68</v>
      </c>
      <c r="L21" s="330" t="s">
        <v>68</v>
      </c>
      <c r="M21" s="333" t="s">
        <v>68</v>
      </c>
      <c r="N21" s="330">
        <v>1</v>
      </c>
      <c r="O21" s="330" t="s">
        <v>68</v>
      </c>
      <c r="P21" s="330" t="s">
        <v>68</v>
      </c>
      <c r="Q21" s="330" t="s">
        <v>68</v>
      </c>
      <c r="R21" s="330" t="s">
        <v>68</v>
      </c>
      <c r="S21" s="330">
        <v>1</v>
      </c>
      <c r="T21" s="330" t="s">
        <v>68</v>
      </c>
      <c r="U21" s="330" t="s">
        <v>68</v>
      </c>
      <c r="V21" s="330" t="s">
        <v>68</v>
      </c>
      <c r="W21" s="330" t="s">
        <v>68</v>
      </c>
      <c r="X21" s="330" t="s">
        <v>68</v>
      </c>
      <c r="Y21" s="328"/>
      <c r="Z21" s="328"/>
      <c r="AA21" s="328"/>
      <c r="AB21" s="334"/>
      <c r="AC21" s="328"/>
    </row>
    <row r="22" spans="2:29" ht="12" customHeight="1">
      <c r="B22" s="41"/>
      <c r="C22" s="302" t="s">
        <v>83</v>
      </c>
      <c r="D22" s="330" t="s">
        <v>68</v>
      </c>
      <c r="E22" s="330" t="s">
        <v>68</v>
      </c>
      <c r="F22" s="330" t="s">
        <v>68</v>
      </c>
      <c r="G22" s="330" t="s">
        <v>68</v>
      </c>
      <c r="H22" s="330" t="s">
        <v>68</v>
      </c>
      <c r="I22" s="330" t="s">
        <v>68</v>
      </c>
      <c r="J22" s="330" t="s">
        <v>68</v>
      </c>
      <c r="K22" s="330" t="s">
        <v>68</v>
      </c>
      <c r="L22" s="330" t="s">
        <v>68</v>
      </c>
      <c r="M22" s="333" t="s">
        <v>68</v>
      </c>
      <c r="N22" s="330" t="s">
        <v>68</v>
      </c>
      <c r="O22" s="330" t="s">
        <v>68</v>
      </c>
      <c r="P22" s="330" t="s">
        <v>68</v>
      </c>
      <c r="Q22" s="330" t="s">
        <v>68</v>
      </c>
      <c r="R22" s="330" t="s">
        <v>68</v>
      </c>
      <c r="S22" s="330" t="s">
        <v>68</v>
      </c>
      <c r="T22" s="330" t="s">
        <v>68</v>
      </c>
      <c r="U22" s="330" t="s">
        <v>68</v>
      </c>
      <c r="V22" s="330" t="s">
        <v>68</v>
      </c>
      <c r="W22" s="330" t="s">
        <v>68</v>
      </c>
      <c r="X22" s="330" t="s">
        <v>68</v>
      </c>
      <c r="Y22" s="328"/>
      <c r="Z22" s="328"/>
      <c r="AA22" s="328"/>
      <c r="AB22" s="331"/>
      <c r="AC22" s="328"/>
    </row>
    <row r="23" spans="2:29" s="16" customFormat="1" ht="12" customHeight="1">
      <c r="B23" s="323" t="s">
        <v>298</v>
      </c>
      <c r="C23" s="94"/>
      <c r="D23" s="324">
        <v>2</v>
      </c>
      <c r="E23" s="324" t="s">
        <v>68</v>
      </c>
      <c r="F23" s="324">
        <v>1</v>
      </c>
      <c r="G23" s="324" t="s">
        <v>68</v>
      </c>
      <c r="H23" s="324" t="s">
        <v>68</v>
      </c>
      <c r="I23" s="324" t="s">
        <v>68</v>
      </c>
      <c r="J23" s="324" t="s">
        <v>68</v>
      </c>
      <c r="K23" s="324" t="s">
        <v>68</v>
      </c>
      <c r="L23" s="324" t="s">
        <v>70</v>
      </c>
      <c r="M23" s="324">
        <v>1</v>
      </c>
      <c r="N23" s="324" t="s">
        <v>68</v>
      </c>
      <c r="O23" s="324" t="s">
        <v>68</v>
      </c>
      <c r="P23" s="324" t="s">
        <v>68</v>
      </c>
      <c r="Q23" s="324" t="s">
        <v>68</v>
      </c>
      <c r="R23" s="324" t="s">
        <v>68</v>
      </c>
      <c r="S23" s="324" t="s">
        <v>68</v>
      </c>
      <c r="T23" s="324">
        <v>1</v>
      </c>
      <c r="U23" s="324" t="s">
        <v>68</v>
      </c>
      <c r="V23" s="324" t="s">
        <v>68</v>
      </c>
      <c r="W23" s="324">
        <v>1</v>
      </c>
      <c r="X23" s="324" t="s">
        <v>68</v>
      </c>
      <c r="Y23" s="325"/>
      <c r="Z23" s="335"/>
      <c r="AA23" s="335"/>
      <c r="AB23" s="336"/>
      <c r="AC23" s="325"/>
    </row>
    <row r="24" spans="2:29" ht="12" customHeight="1">
      <c r="B24" s="41"/>
      <c r="C24" s="302" t="s">
        <v>85</v>
      </c>
      <c r="D24" s="330" t="s">
        <v>68</v>
      </c>
      <c r="E24" s="330" t="s">
        <v>68</v>
      </c>
      <c r="F24" s="330" t="s">
        <v>68</v>
      </c>
      <c r="G24" s="330" t="s">
        <v>68</v>
      </c>
      <c r="H24" s="330" t="s">
        <v>68</v>
      </c>
      <c r="I24" s="330" t="s">
        <v>68</v>
      </c>
      <c r="J24" s="330" t="s">
        <v>68</v>
      </c>
      <c r="K24" s="330" t="s">
        <v>68</v>
      </c>
      <c r="L24" s="330" t="s">
        <v>68</v>
      </c>
      <c r="M24" s="333" t="s">
        <v>68</v>
      </c>
      <c r="N24" s="330" t="s">
        <v>68</v>
      </c>
      <c r="O24" s="330" t="s">
        <v>68</v>
      </c>
      <c r="P24" s="330" t="s">
        <v>68</v>
      </c>
      <c r="Q24" s="330" t="s">
        <v>68</v>
      </c>
      <c r="R24" s="330" t="s">
        <v>68</v>
      </c>
      <c r="S24" s="330" t="s">
        <v>68</v>
      </c>
      <c r="T24" s="330" t="s">
        <v>68</v>
      </c>
      <c r="U24" s="330" t="s">
        <v>68</v>
      </c>
      <c r="V24" s="330" t="s">
        <v>68</v>
      </c>
      <c r="W24" s="330" t="s">
        <v>68</v>
      </c>
      <c r="X24" s="330" t="s">
        <v>68</v>
      </c>
      <c r="Y24" s="328"/>
      <c r="Z24" s="328"/>
      <c r="AA24" s="328"/>
      <c r="AB24" s="337"/>
      <c r="AC24" s="328"/>
    </row>
    <row r="25" spans="2:29" ht="12" customHeight="1">
      <c r="B25" s="41"/>
      <c r="C25" s="302" t="s">
        <v>88</v>
      </c>
      <c r="D25" s="330" t="s">
        <v>68</v>
      </c>
      <c r="E25" s="330" t="s">
        <v>68</v>
      </c>
      <c r="F25" s="330" t="s">
        <v>68</v>
      </c>
      <c r="G25" s="330" t="s">
        <v>68</v>
      </c>
      <c r="H25" s="330" t="s">
        <v>68</v>
      </c>
      <c r="I25" s="330" t="s">
        <v>68</v>
      </c>
      <c r="J25" s="330" t="s">
        <v>68</v>
      </c>
      <c r="K25" s="330" t="s">
        <v>68</v>
      </c>
      <c r="L25" s="330" t="s">
        <v>68</v>
      </c>
      <c r="M25" s="333" t="s">
        <v>68</v>
      </c>
      <c r="N25" s="330" t="s">
        <v>68</v>
      </c>
      <c r="O25" s="330" t="s">
        <v>68</v>
      </c>
      <c r="P25" s="330" t="s">
        <v>68</v>
      </c>
      <c r="Q25" s="330" t="s">
        <v>68</v>
      </c>
      <c r="R25" s="330" t="s">
        <v>68</v>
      </c>
      <c r="S25" s="330" t="s">
        <v>68</v>
      </c>
      <c r="T25" s="330" t="s">
        <v>68</v>
      </c>
      <c r="U25" s="330" t="s">
        <v>68</v>
      </c>
      <c r="V25" s="330" t="s">
        <v>68</v>
      </c>
      <c r="W25" s="330" t="s">
        <v>68</v>
      </c>
      <c r="X25" s="330" t="s">
        <v>68</v>
      </c>
      <c r="Y25" s="328"/>
      <c r="Z25" s="328"/>
      <c r="AA25" s="328"/>
      <c r="AB25" s="337"/>
      <c r="AC25" s="328"/>
    </row>
    <row r="26" spans="2:29" ht="12" customHeight="1">
      <c r="B26" s="41"/>
      <c r="C26" s="302" t="s">
        <v>91</v>
      </c>
      <c r="D26" s="330" t="s">
        <v>68</v>
      </c>
      <c r="E26" s="330" t="s">
        <v>68</v>
      </c>
      <c r="F26" s="330" t="s">
        <v>68</v>
      </c>
      <c r="G26" s="330" t="s">
        <v>68</v>
      </c>
      <c r="H26" s="330" t="s">
        <v>68</v>
      </c>
      <c r="I26" s="330" t="s">
        <v>68</v>
      </c>
      <c r="J26" s="330" t="s">
        <v>68</v>
      </c>
      <c r="K26" s="330" t="s">
        <v>68</v>
      </c>
      <c r="L26" s="330" t="s">
        <v>68</v>
      </c>
      <c r="M26" s="333" t="s">
        <v>68</v>
      </c>
      <c r="N26" s="330" t="s">
        <v>68</v>
      </c>
      <c r="O26" s="330" t="s">
        <v>68</v>
      </c>
      <c r="P26" s="330" t="s">
        <v>68</v>
      </c>
      <c r="Q26" s="330" t="s">
        <v>68</v>
      </c>
      <c r="R26" s="330" t="s">
        <v>68</v>
      </c>
      <c r="S26" s="330" t="s">
        <v>68</v>
      </c>
      <c r="T26" s="330" t="s">
        <v>68</v>
      </c>
      <c r="U26" s="330" t="s">
        <v>68</v>
      </c>
      <c r="V26" s="330" t="s">
        <v>68</v>
      </c>
      <c r="W26" s="330" t="s">
        <v>68</v>
      </c>
      <c r="X26" s="330" t="s">
        <v>68</v>
      </c>
      <c r="Y26" s="328"/>
      <c r="Z26" s="328"/>
      <c r="AA26" s="328"/>
      <c r="AB26" s="337"/>
      <c r="AC26" s="328"/>
    </row>
    <row r="27" spans="2:29" ht="12" customHeight="1">
      <c r="B27" s="41"/>
      <c r="C27" s="302" t="s">
        <v>95</v>
      </c>
      <c r="D27" s="330">
        <v>1</v>
      </c>
      <c r="E27" s="330" t="s">
        <v>68</v>
      </c>
      <c r="F27" s="330">
        <v>1</v>
      </c>
      <c r="G27" s="330" t="s">
        <v>68</v>
      </c>
      <c r="H27" s="330" t="s">
        <v>68</v>
      </c>
      <c r="I27" s="330" t="s">
        <v>68</v>
      </c>
      <c r="J27" s="330" t="s">
        <v>68</v>
      </c>
      <c r="K27" s="330" t="s">
        <v>68</v>
      </c>
      <c r="L27" s="330" t="s">
        <v>68</v>
      </c>
      <c r="M27" s="332">
        <v>1</v>
      </c>
      <c r="N27" s="330" t="s">
        <v>68</v>
      </c>
      <c r="O27" s="330" t="s">
        <v>68</v>
      </c>
      <c r="P27" s="330" t="s">
        <v>68</v>
      </c>
      <c r="Q27" s="330" t="s">
        <v>68</v>
      </c>
      <c r="R27" s="330" t="s">
        <v>68</v>
      </c>
      <c r="S27" s="330" t="s">
        <v>68</v>
      </c>
      <c r="T27" s="330" t="s">
        <v>68</v>
      </c>
      <c r="U27" s="330" t="s">
        <v>68</v>
      </c>
      <c r="V27" s="330" t="s">
        <v>68</v>
      </c>
      <c r="W27" s="330" t="s">
        <v>68</v>
      </c>
      <c r="X27" s="330" t="s">
        <v>68</v>
      </c>
      <c r="Y27" s="328"/>
      <c r="Z27" s="328"/>
      <c r="AA27" s="328"/>
      <c r="AB27" s="337"/>
      <c r="AC27" s="328"/>
    </row>
    <row r="28" spans="2:29" ht="12" customHeight="1">
      <c r="B28" s="41"/>
      <c r="C28" s="302" t="s">
        <v>102</v>
      </c>
      <c r="D28" s="330">
        <v>1</v>
      </c>
      <c r="E28" s="330" t="s">
        <v>68</v>
      </c>
      <c r="F28" s="330" t="s">
        <v>68</v>
      </c>
      <c r="G28" s="330" t="s">
        <v>68</v>
      </c>
      <c r="H28" s="330" t="s">
        <v>68</v>
      </c>
      <c r="I28" s="330" t="s">
        <v>68</v>
      </c>
      <c r="J28" s="330" t="s">
        <v>68</v>
      </c>
      <c r="K28" s="330" t="s">
        <v>68</v>
      </c>
      <c r="L28" s="330" t="s">
        <v>68</v>
      </c>
      <c r="M28" s="333" t="s">
        <v>68</v>
      </c>
      <c r="N28" s="330" t="s">
        <v>68</v>
      </c>
      <c r="O28" s="330" t="s">
        <v>68</v>
      </c>
      <c r="P28" s="330" t="s">
        <v>68</v>
      </c>
      <c r="Q28" s="330" t="s">
        <v>68</v>
      </c>
      <c r="R28" s="330" t="s">
        <v>68</v>
      </c>
      <c r="S28" s="330" t="s">
        <v>68</v>
      </c>
      <c r="T28" s="330">
        <v>1</v>
      </c>
      <c r="U28" s="330" t="s">
        <v>68</v>
      </c>
      <c r="V28" s="330" t="s">
        <v>68</v>
      </c>
      <c r="W28" s="330">
        <v>1</v>
      </c>
      <c r="X28" s="330" t="s">
        <v>68</v>
      </c>
      <c r="Y28" s="328"/>
      <c r="Z28" s="328"/>
      <c r="AA28" s="328"/>
      <c r="AB28" s="338"/>
      <c r="AC28" s="328"/>
    </row>
    <row r="29" spans="2:29" ht="12" customHeight="1">
      <c r="B29" s="41"/>
      <c r="C29" s="302" t="s">
        <v>107</v>
      </c>
      <c r="D29" s="330" t="s">
        <v>68</v>
      </c>
      <c r="E29" s="330" t="s">
        <v>68</v>
      </c>
      <c r="F29" s="330" t="s">
        <v>68</v>
      </c>
      <c r="G29" s="330" t="s">
        <v>68</v>
      </c>
      <c r="H29" s="330" t="s">
        <v>68</v>
      </c>
      <c r="I29" s="330" t="s">
        <v>68</v>
      </c>
      <c r="J29" s="330" t="s">
        <v>68</v>
      </c>
      <c r="K29" s="330" t="s">
        <v>68</v>
      </c>
      <c r="L29" s="330" t="s">
        <v>68</v>
      </c>
      <c r="M29" s="333" t="s">
        <v>68</v>
      </c>
      <c r="N29" s="330" t="s">
        <v>68</v>
      </c>
      <c r="O29" s="330" t="s">
        <v>68</v>
      </c>
      <c r="P29" s="330" t="s">
        <v>68</v>
      </c>
      <c r="Q29" s="330" t="s">
        <v>68</v>
      </c>
      <c r="R29" s="330" t="s">
        <v>68</v>
      </c>
      <c r="S29" s="330" t="s">
        <v>68</v>
      </c>
      <c r="T29" s="330" t="s">
        <v>68</v>
      </c>
      <c r="U29" s="330" t="s">
        <v>68</v>
      </c>
      <c r="V29" s="330" t="s">
        <v>68</v>
      </c>
      <c r="W29" s="330" t="s">
        <v>68</v>
      </c>
      <c r="X29" s="330" t="s">
        <v>68</v>
      </c>
      <c r="Y29" s="328"/>
      <c r="Z29" s="328"/>
      <c r="AA29" s="328"/>
      <c r="AB29" s="337"/>
      <c r="AC29" s="328"/>
    </row>
    <row r="30" spans="2:29" ht="12" customHeight="1">
      <c r="B30" s="41"/>
      <c r="C30" s="302" t="s">
        <v>109</v>
      </c>
      <c r="D30" s="330" t="s">
        <v>68</v>
      </c>
      <c r="E30" s="330" t="s">
        <v>68</v>
      </c>
      <c r="F30" s="330" t="s">
        <v>68</v>
      </c>
      <c r="G30" s="330" t="s">
        <v>68</v>
      </c>
      <c r="H30" s="330" t="s">
        <v>68</v>
      </c>
      <c r="I30" s="330" t="s">
        <v>68</v>
      </c>
      <c r="J30" s="330" t="s">
        <v>68</v>
      </c>
      <c r="K30" s="330" t="s">
        <v>68</v>
      </c>
      <c r="L30" s="330" t="s">
        <v>68</v>
      </c>
      <c r="M30" s="333" t="s">
        <v>68</v>
      </c>
      <c r="N30" s="330" t="s">
        <v>68</v>
      </c>
      <c r="O30" s="330" t="s">
        <v>68</v>
      </c>
      <c r="P30" s="330" t="s">
        <v>68</v>
      </c>
      <c r="Q30" s="330" t="s">
        <v>68</v>
      </c>
      <c r="R30" s="330" t="s">
        <v>68</v>
      </c>
      <c r="S30" s="330" t="s">
        <v>68</v>
      </c>
      <c r="T30" s="330" t="s">
        <v>68</v>
      </c>
      <c r="U30" s="330" t="s">
        <v>68</v>
      </c>
      <c r="V30" s="330" t="s">
        <v>68</v>
      </c>
      <c r="W30" s="330" t="s">
        <v>68</v>
      </c>
      <c r="X30" s="330" t="s">
        <v>68</v>
      </c>
      <c r="Y30" s="328"/>
      <c r="Z30" s="328"/>
      <c r="AA30" s="328"/>
      <c r="AB30" s="337"/>
      <c r="AC30" s="328"/>
    </row>
    <row r="31" spans="2:29" ht="12" customHeight="1">
      <c r="B31" s="5"/>
      <c r="E31" s="339"/>
      <c r="F31" s="339"/>
      <c r="G31" s="339"/>
      <c r="H31" s="339"/>
      <c r="I31" s="339"/>
      <c r="J31" s="339"/>
      <c r="K31" s="339"/>
      <c r="L31" s="339"/>
      <c r="M31" s="339"/>
      <c r="N31" s="339"/>
      <c r="O31" s="339"/>
      <c r="P31" s="339"/>
      <c r="Q31" s="339"/>
      <c r="R31" s="339"/>
      <c r="S31" s="339"/>
      <c r="T31" s="339"/>
      <c r="U31" s="339"/>
      <c r="V31" s="339"/>
      <c r="W31" s="340"/>
      <c r="X31" s="339"/>
    </row>
    <row r="32" spans="2:29" ht="12" customHeight="1">
      <c r="B32" s="5" t="s">
        <v>299</v>
      </c>
      <c r="W32" s="335" t="s">
        <v>257</v>
      </c>
    </row>
    <row r="33" spans="2:25" ht="12" customHeight="1">
      <c r="B33" s="117"/>
      <c r="C33" s="117"/>
      <c r="D33" s="117"/>
      <c r="E33" s="117"/>
      <c r="F33" s="117"/>
      <c r="G33" s="117"/>
      <c r="H33" s="117"/>
      <c r="I33" s="117"/>
      <c r="J33" s="117"/>
      <c r="K33" s="117"/>
      <c r="L33" s="117"/>
      <c r="M33" s="117"/>
      <c r="N33" s="117"/>
      <c r="O33" s="117"/>
      <c r="P33" s="117"/>
      <c r="Q33" s="117"/>
      <c r="R33" s="117"/>
      <c r="S33" s="117"/>
      <c r="T33" s="117"/>
      <c r="U33" s="117"/>
      <c r="V33" s="117"/>
      <c r="W33" s="117"/>
      <c r="X33" s="117"/>
    </row>
    <row r="34" spans="2:25" ht="12" customHeight="1">
      <c r="B34" s="118"/>
      <c r="C34" s="118"/>
      <c r="D34" s="341"/>
      <c r="E34" s="341"/>
      <c r="F34" s="341"/>
      <c r="G34" s="341"/>
      <c r="H34" s="341"/>
      <c r="I34" s="341"/>
      <c r="J34" s="341"/>
      <c r="K34" s="341"/>
      <c r="L34" s="341"/>
      <c r="M34" s="341"/>
      <c r="N34" s="341"/>
      <c r="O34" s="341"/>
      <c r="P34" s="341"/>
      <c r="Q34" s="341"/>
      <c r="R34" s="341"/>
      <c r="S34" s="341"/>
      <c r="T34" s="341"/>
      <c r="U34" s="341"/>
      <c r="V34" s="341"/>
      <c r="W34" s="341"/>
      <c r="X34" s="341"/>
    </row>
    <row r="35" spans="2:25" ht="12" customHeight="1">
      <c r="B35" s="118"/>
      <c r="C35" s="118"/>
      <c r="D35" s="341"/>
      <c r="E35" s="342"/>
      <c r="F35" s="342"/>
      <c r="G35" s="342"/>
      <c r="H35" s="342"/>
      <c r="I35" s="342"/>
      <c r="J35" s="342"/>
      <c r="K35" s="342"/>
      <c r="L35" s="342"/>
      <c r="M35" s="341"/>
      <c r="N35" s="342"/>
      <c r="O35" s="342"/>
      <c r="P35" s="342"/>
      <c r="Q35" s="342"/>
      <c r="R35" s="342"/>
      <c r="S35" s="341"/>
      <c r="T35" s="342"/>
      <c r="U35" s="342"/>
      <c r="V35" s="342"/>
      <c r="W35" s="341"/>
      <c r="X35" s="341"/>
      <c r="Y35" s="35"/>
    </row>
    <row r="36" spans="2:25" ht="12" customHeight="1">
      <c r="D36" s="341"/>
      <c r="E36" s="342"/>
      <c r="F36" s="342"/>
      <c r="G36" s="342"/>
      <c r="H36" s="342"/>
      <c r="I36" s="342"/>
      <c r="J36" s="342"/>
      <c r="K36" s="342"/>
      <c r="L36" s="342"/>
      <c r="M36" s="341"/>
      <c r="N36" s="342"/>
      <c r="O36" s="342"/>
      <c r="P36" s="342"/>
      <c r="Q36" s="342"/>
      <c r="R36" s="342"/>
      <c r="S36" s="341"/>
      <c r="T36" s="342"/>
      <c r="U36" s="342"/>
      <c r="V36" s="342"/>
      <c r="W36" s="341"/>
      <c r="X36" s="341"/>
    </row>
    <row r="37" spans="2:25" ht="12" customHeight="1">
      <c r="D37" s="341"/>
      <c r="E37" s="328"/>
      <c r="F37" s="328"/>
      <c r="G37" s="328"/>
      <c r="H37" s="328"/>
      <c r="I37" s="328"/>
      <c r="J37" s="328"/>
      <c r="K37" s="328"/>
      <c r="L37" s="328"/>
      <c r="M37" s="341"/>
      <c r="N37" s="328"/>
      <c r="O37" s="328"/>
      <c r="P37" s="328"/>
      <c r="Q37" s="328"/>
      <c r="R37" s="328"/>
      <c r="S37" s="341"/>
      <c r="T37" s="328"/>
      <c r="U37" s="328"/>
      <c r="V37" s="328"/>
      <c r="W37" s="341"/>
      <c r="X37" s="341"/>
    </row>
    <row r="38" spans="2:25" ht="12" customHeight="1">
      <c r="D38" s="341"/>
      <c r="M38" s="341"/>
      <c r="S38" s="341"/>
      <c r="W38" s="341"/>
      <c r="X38" s="341"/>
    </row>
    <row r="39" spans="2:25" ht="12" customHeight="1">
      <c r="D39" s="341"/>
      <c r="M39" s="341"/>
      <c r="S39" s="341"/>
      <c r="W39" s="341"/>
      <c r="X39" s="341"/>
    </row>
    <row r="40" spans="2:25" ht="12" customHeight="1">
      <c r="D40" s="341"/>
      <c r="M40" s="341"/>
      <c r="S40" s="341"/>
      <c r="W40" s="341"/>
      <c r="X40" s="341"/>
    </row>
    <row r="41" spans="2:25" ht="12" customHeight="1">
      <c r="D41" s="341"/>
      <c r="M41" s="341"/>
      <c r="S41" s="341"/>
      <c r="W41" s="341"/>
      <c r="X41" s="341"/>
    </row>
    <row r="42" spans="2:25" ht="12" customHeight="1">
      <c r="D42" s="341"/>
      <c r="M42" s="341"/>
      <c r="S42" s="341"/>
      <c r="W42" s="341"/>
      <c r="X42" s="341"/>
    </row>
    <row r="43" spans="2:25" ht="12" customHeight="1">
      <c r="D43" s="341"/>
      <c r="M43" s="341"/>
      <c r="S43" s="341"/>
      <c r="W43" s="341"/>
      <c r="X43" s="341"/>
    </row>
    <row r="44" spans="2:25" ht="12" customHeight="1">
      <c r="D44" s="341"/>
      <c r="M44" s="341"/>
      <c r="S44" s="341"/>
      <c r="W44" s="341"/>
      <c r="X44" s="341"/>
    </row>
    <row r="45" spans="2:25" ht="12" customHeight="1">
      <c r="D45" s="341"/>
      <c r="L45" s="324"/>
      <c r="M45" s="341"/>
      <c r="S45" s="341"/>
      <c r="W45" s="341"/>
      <c r="X45" s="341"/>
    </row>
    <row r="46" spans="2:25" ht="12" customHeight="1">
      <c r="D46" s="341"/>
      <c r="M46" s="341"/>
      <c r="S46" s="341"/>
      <c r="W46" s="341"/>
      <c r="X46" s="341"/>
    </row>
    <row r="47" spans="2:25" ht="12" customHeight="1">
      <c r="D47" s="341"/>
      <c r="M47" s="341"/>
      <c r="S47" s="341"/>
      <c r="W47" s="341"/>
      <c r="X47" s="341"/>
    </row>
    <row r="48" spans="2:25" ht="12" customHeight="1">
      <c r="D48" s="341"/>
      <c r="M48" s="341"/>
      <c r="S48" s="341"/>
      <c r="W48" s="341"/>
      <c r="X48" s="341"/>
    </row>
    <row r="49" spans="4:24" ht="12" customHeight="1">
      <c r="D49" s="341"/>
      <c r="M49" s="341"/>
      <c r="S49" s="341"/>
      <c r="W49" s="341"/>
      <c r="X49" s="341"/>
    </row>
    <row r="50" spans="4:24" ht="12" customHeight="1">
      <c r="D50" s="341"/>
      <c r="M50" s="341"/>
      <c r="S50" s="341"/>
      <c r="W50" s="341"/>
      <c r="X50" s="341"/>
    </row>
    <row r="51" spans="4:24" ht="12" customHeight="1">
      <c r="D51" s="341"/>
      <c r="M51" s="341"/>
      <c r="S51" s="341"/>
      <c r="W51" s="341"/>
      <c r="X51" s="341"/>
    </row>
    <row r="52" spans="4:24" ht="12" customHeight="1">
      <c r="D52" s="341"/>
      <c r="M52" s="341"/>
      <c r="S52" s="341"/>
      <c r="W52" s="341"/>
      <c r="X52" s="341"/>
    </row>
    <row r="53" spans="4:24" ht="12" customHeight="1">
      <c r="D53" s="341"/>
      <c r="M53" s="341"/>
      <c r="S53" s="341"/>
      <c r="W53" s="341"/>
      <c r="X53" s="341"/>
    </row>
    <row r="54" spans="4:24" ht="12" customHeight="1">
      <c r="D54" s="341"/>
      <c r="M54" s="341"/>
      <c r="S54" s="341"/>
      <c r="W54" s="341"/>
      <c r="X54" s="341"/>
    </row>
    <row r="55" spans="4:24" ht="12" customHeight="1">
      <c r="D55" s="342"/>
      <c r="M55" s="341"/>
      <c r="S55" s="342"/>
      <c r="W55" s="342"/>
      <c r="X55" s="341"/>
    </row>
  </sheetData>
  <mergeCells count="41">
    <mergeCell ref="U6:U7"/>
    <mergeCell ref="B8:C8"/>
    <mergeCell ref="B10:C10"/>
    <mergeCell ref="B23:C23"/>
    <mergeCell ref="B33:X33"/>
    <mergeCell ref="U4:U5"/>
    <mergeCell ref="V4:V7"/>
    <mergeCell ref="W4:W7"/>
    <mergeCell ref="F6:F7"/>
    <mergeCell ref="G6:G7"/>
    <mergeCell ref="H6:H7"/>
    <mergeCell ref="I6:I7"/>
    <mergeCell ref="J6:J7"/>
    <mergeCell ref="K6:K7"/>
    <mergeCell ref="L6:L7"/>
    <mergeCell ref="O4:O5"/>
    <mergeCell ref="P4:P5"/>
    <mergeCell ref="Q4:Q5"/>
    <mergeCell ref="R4:R5"/>
    <mergeCell ref="S4:S7"/>
    <mergeCell ref="T4:T7"/>
    <mergeCell ref="O6:O7"/>
    <mergeCell ref="P6:P7"/>
    <mergeCell ref="Q6:Q7"/>
    <mergeCell ref="R6:R7"/>
    <mergeCell ref="I4:I5"/>
    <mergeCell ref="J4:J5"/>
    <mergeCell ref="K4:K5"/>
    <mergeCell ref="L4:L5"/>
    <mergeCell ref="M4:M7"/>
    <mergeCell ref="N4:N7"/>
    <mergeCell ref="B3:C7"/>
    <mergeCell ref="D3:D7"/>
    <mergeCell ref="E3:M3"/>
    <mergeCell ref="N3:S3"/>
    <mergeCell ref="T3:W3"/>
    <mergeCell ref="X3:X7"/>
    <mergeCell ref="E4:E7"/>
    <mergeCell ref="F4:F5"/>
    <mergeCell ref="G4:G5"/>
    <mergeCell ref="H4:H5"/>
  </mergeCells>
  <phoneticPr fontId="1"/>
  <pageMargins left="0.7" right="0.7" top="0.75" bottom="0.75" header="0.3" footer="0.3"/>
  <pageSetup paperSize="9" scale="85"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24-1 生活保護法による保護実施状況</vt:lpstr>
      <vt:lpstr>24-2 生活保護法による扶助別保護費支出状況</vt:lpstr>
      <vt:lpstr>24-3 老人保護実施状況</vt:lpstr>
      <vt:lpstr>24-4 母子及び父子並びに寡婦福祉資金貸付状況</vt:lpstr>
      <vt:lpstr>24-5 児童相談所における相談別児童受付件数</vt:lpstr>
      <vt:lpstr>24-6 福祉事務所における児童福祉関係取扱件数</vt:lpstr>
      <vt:lpstr>24-7 児童保護措置費・障害児入所給付費等県分及び市町村分</vt:lpstr>
      <vt:lpstr>24-8 児童福祉施設措置人員及び里親委託児童数</vt:lpstr>
      <vt:lpstr>24-9 戦傷病者手帳交付状況</vt:lpstr>
      <vt:lpstr>24-10 戦傷病者各種給付実績</vt:lpstr>
      <vt:lpstr>24-11 旧軍人・軍属等恩給進達実績</vt:lpstr>
      <vt:lpstr>24-12 軍人等遺族援護措置裁定実績</vt:lpstr>
      <vt:lpstr>24-13 軍歴調査・証明交付実績</vt:lpstr>
      <vt:lpstr>24-14 産業別労働者災害補償費支払状況</vt:lpstr>
      <vt:lpstr>'24-1 生活保護法による保護実施状況'!Print_Area</vt:lpstr>
      <vt:lpstr>'24-10 戦傷病者各種給付実績'!Print_Area</vt:lpstr>
      <vt:lpstr>'24-12 軍人等遺族援護措置裁定実績'!Print_Area</vt:lpstr>
      <vt:lpstr>'24-13 軍歴調査・証明交付実績'!Print_Area</vt:lpstr>
      <vt:lpstr>'24-14 産業別労働者災害補償費支払状況'!Print_Area</vt:lpstr>
      <vt:lpstr>'24-2 生活保護法による扶助別保護費支出状況'!Print_Area</vt:lpstr>
      <vt:lpstr>'24-3 老人保護実施状況'!Print_Area</vt:lpstr>
      <vt:lpstr>'24-4 母子及び父子並びに寡婦福祉資金貸付状況'!Print_Area</vt:lpstr>
      <vt:lpstr>'24-5 児童相談所における相談別児童受付件数'!Print_Area</vt:lpstr>
      <vt:lpstr>'24-6 福祉事務所における児童福祉関係取扱件数'!Print_Area</vt:lpstr>
      <vt:lpstr>'24-7 児童保護措置費・障害児入所給付費等県分及び市町村分'!Print_Area</vt:lpstr>
      <vt:lpstr>'24-8 児童福祉施設措置人員及び里親委託児童数'!Print_Area</vt:lpstr>
      <vt:lpstr>'24-9 戦傷病者手帳交付状況'!Print_Area</vt:lpstr>
      <vt:lpstr>'24-1 生活保護法による保護実施状況'!Print_Titles</vt:lpstr>
      <vt:lpstr>'24-11 旧軍人・軍属等恩給進達実績'!Print_Titles</vt:lpstr>
      <vt:lpstr>'24-12 軍人等遺族援護措置裁定実績'!Print_Titles</vt:lpstr>
      <vt:lpstr>'24-14 産業別労働者災害補償費支払状況'!Print_Titles</vt:lpstr>
      <vt:lpstr>'24-3 老人保護実施状況'!Print_Titles</vt:lpstr>
      <vt:lpstr>'24-6 福祉事務所における児童福祉関係取扱件数'!Print_Titles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dc:creator>
  <cp:lastModifiedBy>（統）根岸 昂之介</cp:lastModifiedBy>
  <cp:lastPrinted>2021-05-31T05:30:58Z</cp:lastPrinted>
  <dcterms:created xsi:type="dcterms:W3CDTF">1999-07-27T01:24:56Z</dcterms:created>
  <dcterms:modified xsi:type="dcterms:W3CDTF">2023-03-27T10:13:03Z</dcterms:modified>
</cp:coreProperties>
</file>