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19-1 県一般会計歳入決算額年度別比較" sheetId="1" r:id="rId1"/>
    <sheet name="19-2 県一般会計歳出決算額年度別比較" sheetId="2" r:id="rId2"/>
    <sheet name="19-3 県一般会計歳入・歳出差引残額年度別比較" sheetId="3" r:id="rId3"/>
    <sheet name="19-4 県特別会計歳入決算額年度別比較" sheetId="4" r:id="rId4"/>
    <sheet name="19-5 県特別会計歳出決算額年度別比較" sheetId="5" r:id="rId5"/>
    <sheet name="19-6 県歳入・歳出予算及び決算額(1)一般会計" sheetId="6" r:id="rId6"/>
    <sheet name="(2)特別会計" sheetId="7" r:id="rId7"/>
    <sheet name="19-7 税目別県税及び県税に伴う徴収金決算額" sheetId="8" r:id="rId8"/>
    <sheet name="19-8 市町村歳入決算状況" sheetId="9" r:id="rId9"/>
    <sheet name="19-9 市町村歳出決算状況" sheetId="10" r:id="rId10"/>
  </sheets>
  <definedNames>
    <definedName name="_xlnm.Print_Area" localSheetId="0">'19-1 県一般会計歳入決算額年度別比較'!$A$1:$H$22</definedName>
  </definedNames>
  <calcPr fullCalcOnLoad="1"/>
</workbook>
</file>

<file path=xl/sharedStrings.xml><?xml version="1.0" encoding="utf-8"?>
<sst xmlns="http://schemas.openxmlformats.org/spreadsheetml/2006/main" count="593" uniqueCount="218">
  <si>
    <t>科目</t>
  </si>
  <si>
    <t>県税</t>
  </si>
  <si>
    <t>地方消費税清算金</t>
  </si>
  <si>
    <t>地方譲与税</t>
  </si>
  <si>
    <t>地方交付税</t>
  </si>
  <si>
    <t>分担金及び負担金</t>
  </si>
  <si>
    <t>総額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</si>
  <si>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</si>
  <si>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</si>
  <si>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</si>
  <si>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</si>
  <si>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</si>
  <si>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</si>
  <si>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</si>
  <si>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</si>
  <si>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千円</t>
  </si>
  <si>
    <t>地方特例交付金</t>
  </si>
  <si>
    <t>交通安全対策特別交付金</t>
  </si>
  <si>
    <t>資料：県会計局</t>
  </si>
  <si>
    <t xml:space="preserve">   </t>
  </si>
  <si>
    <t>平成25年度</t>
  </si>
  <si>
    <t>平成26年度</t>
  </si>
  <si>
    <t>平成27年度</t>
  </si>
  <si>
    <t>平成28年度</t>
  </si>
  <si>
    <t>平成29年度</t>
  </si>
  <si>
    <t>１９－１ 県一般会計歳入決算額年度別比較 （平成25～29年度）</t>
  </si>
  <si>
    <t>１９－２ 県一般会計歳出決算額年度別比較 （平成25～29年度）</t>
  </si>
  <si>
    <t>議会費</t>
  </si>
  <si>
    <t>総務費</t>
  </si>
  <si>
    <t>企画費</t>
  </si>
  <si>
    <t>生活文化
スポーツ費</t>
  </si>
  <si>
    <t>こども未来費</t>
  </si>
  <si>
    <t>-</t>
  </si>
  <si>
    <t>健康福祉費</t>
  </si>
  <si>
    <t>環境森林費</t>
  </si>
  <si>
    <t>労働費</t>
  </si>
  <si>
    <t>農政費</t>
  </si>
  <si>
    <t>産業経済費</t>
  </si>
  <si>
    <t>県土整備費</t>
  </si>
  <si>
    <t>警察費</t>
  </si>
  <si>
    <t>教育費</t>
  </si>
  <si>
    <t>災害復旧費</t>
  </si>
  <si>
    <t>公債費</t>
  </si>
  <si>
    <t>諸支出金</t>
  </si>
  <si>
    <t>予備費</t>
  </si>
  <si>
    <t>(-)</t>
  </si>
  <si>
    <t>注）予備費は、決算額では各費目に計上するので、(-)と表記した。</t>
  </si>
  <si>
    <t>１９－３ 県一般会計歳入・歳出差引残額年度別比較 （平成25～29年度）</t>
  </si>
  <si>
    <t>項目</t>
  </si>
  <si>
    <t>歳入・歳出差引残額</t>
  </si>
  <si>
    <t>１９－４ 県特別会計歳入決算額年度別比較 （平成25～29年度）</t>
  </si>
  <si>
    <t>会計</t>
  </si>
  <si>
    <t>母子寡婦福祉資金貸付金
母子父子寡婦福祉資金貸付金</t>
  </si>
  <si>
    <t>災害救助基金</t>
  </si>
  <si>
    <t>農業改良資金</t>
  </si>
  <si>
    <t>農業災害対策費</t>
  </si>
  <si>
    <t>県有模範林施設費</t>
  </si>
  <si>
    <t>小規模企業者等設備導入資金助成費</t>
  </si>
  <si>
    <t>用地先行取得</t>
  </si>
  <si>
    <t>収入証紙</t>
  </si>
  <si>
    <t>林業改善資金</t>
  </si>
  <si>
    <t>流域下水道事業費</t>
  </si>
  <si>
    <t>公債管理</t>
  </si>
  <si>
    <t>中小企業振興資金</t>
  </si>
  <si>
    <t>新エネルギー</t>
  </si>
  <si>
    <t>１９－５ 県特別会計歳出決算額年度別比較 （平成25～29年度）</t>
  </si>
  <si>
    <t>１９－６ 県歳入・歳出予算及び決算額 （平成29年度）</t>
  </si>
  <si>
    <t>（1）一般会計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</si>
  <si>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</si>
  <si>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</si>
  <si>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</si>
  <si>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</si>
  <si>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</si>
  <si>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</si>
  <si>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</si>
  <si>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％</t>
  </si>
  <si>
    <t>％</t>
  </si>
  <si>
    <t>％</t>
  </si>
  <si>
    <t>企画費</t>
  </si>
  <si>
    <t>生活文化スポーツ費</t>
  </si>
  <si>
    <t>健康福祉費</t>
  </si>
  <si>
    <t>農政費</t>
  </si>
  <si>
    <t>県土整備費</t>
  </si>
  <si>
    <t>(-)</t>
  </si>
  <si>
    <t>(-)</t>
  </si>
  <si>
    <t>（2）特別会計</t>
  </si>
  <si>
    <t>母子父子寡婦福祉資金貸付金</t>
  </si>
  <si>
    <t>県営競輪費</t>
  </si>
  <si>
    <t>１９－７ 税目別県税及び県税に伴う徴収金決算額 （平成29年度）</t>
  </si>
  <si>
    <t>区分</t>
  </si>
  <si>
    <t>予算額</t>
  </si>
  <si>
    <t>調定済額</t>
  </si>
  <si>
    <t>収入済額</t>
  </si>
  <si>
    <t>不納欠損額</t>
  </si>
  <si>
    <t>過誤納額</t>
  </si>
  <si>
    <t>収入未済額</t>
  </si>
  <si>
    <t>収入歩合</t>
  </si>
  <si>
    <t>％</t>
  </si>
  <si>
    <t>県税収入総額</t>
  </si>
  <si>
    <t>普通税</t>
  </si>
  <si>
    <t>県民税</t>
  </si>
  <si>
    <t>個人</t>
  </si>
  <si>
    <t>均等割・所得割</t>
  </si>
  <si>
    <t>－</t>
  </si>
  <si>
    <t>配当割</t>
  </si>
  <si>
    <t>－</t>
  </si>
  <si>
    <t>株式等譲渡所得割</t>
  </si>
  <si>
    <t>法人</t>
  </si>
  <si>
    <t>利子割</t>
  </si>
  <si>
    <t>事業税</t>
  </si>
  <si>
    <t>地方消費税</t>
  </si>
  <si>
    <t>不動産取得税</t>
  </si>
  <si>
    <t>県たばこ税</t>
  </si>
  <si>
    <t>ゴルフ場利用税</t>
  </si>
  <si>
    <t>自動車取得税</t>
  </si>
  <si>
    <t>軽油引取税</t>
  </si>
  <si>
    <t>自動車税</t>
  </si>
  <si>
    <t>鉱区税</t>
  </si>
  <si>
    <t>県固定資産税</t>
  </si>
  <si>
    <t>目的税</t>
  </si>
  <si>
    <t>狩猟税</t>
  </si>
  <si>
    <t>県税に伴う徴収金額</t>
  </si>
  <si>
    <t>地方消費税清算金</t>
  </si>
  <si>
    <t>手数料</t>
  </si>
  <si>
    <t>総務手数料</t>
  </si>
  <si>
    <t>納税証明手数料</t>
  </si>
  <si>
    <t>督促手数料</t>
  </si>
  <si>
    <t>諸収入</t>
  </si>
  <si>
    <t>延滞金</t>
  </si>
  <si>
    <t>加算金</t>
  </si>
  <si>
    <t>過少申告加算金</t>
  </si>
  <si>
    <t>…</t>
  </si>
  <si>
    <t>不申告加算金</t>
  </si>
  <si>
    <t>…</t>
  </si>
  <si>
    <t>重加算金</t>
  </si>
  <si>
    <t>利子割精算金収入</t>
  </si>
  <si>
    <t>－</t>
  </si>
  <si>
    <t>－</t>
  </si>
  <si>
    <t>雑入</t>
  </si>
  <si>
    <t>滞納処分費</t>
  </si>
  <si>
    <t>違約金及び延納利息</t>
  </si>
  <si>
    <t>資料：県税務課</t>
  </si>
  <si>
    <t>１９－８ 市町村歳入決算状況 （平成28年度）</t>
  </si>
  <si>
    <t>市町村</t>
  </si>
  <si>
    <t>歳入総額</t>
  </si>
  <si>
    <t>市町村税</t>
  </si>
  <si>
    <t>地方
譲与税</t>
  </si>
  <si>
    <t>利子割
交付金</t>
  </si>
  <si>
    <t>配当割
交付金</t>
  </si>
  <si>
    <t>株式等譲渡所得割交付金</t>
  </si>
  <si>
    <t>地方消費税
交付金</t>
  </si>
  <si>
    <t>ゴルフ場
利用税
交付金</t>
  </si>
  <si>
    <t>特別地方
消費税
交付金</t>
  </si>
  <si>
    <t>自動車
取得税
交付金</t>
  </si>
  <si>
    <t>地方特例                                                                                                                                                           交付金</t>
  </si>
  <si>
    <t>交通安全対策
特別交付金</t>
  </si>
  <si>
    <t>分担金・負担金</t>
  </si>
  <si>
    <t>使用料</t>
  </si>
  <si>
    <t>国有提供施設
等所在市町村
助成交付金</t>
  </si>
  <si>
    <t>県支出金</t>
  </si>
  <si>
    <t>地方債</t>
  </si>
  <si>
    <t>平成27年度</t>
  </si>
  <si>
    <t>平成28年度</t>
  </si>
  <si>
    <t xml:space="preserve"> 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</si>
  <si>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</si>
  <si>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</si>
  <si>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</si>
  <si>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</si>
  <si>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</si>
  <si>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</si>
  <si>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</si>
  <si>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</si>
  <si>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</si>
  <si>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</si>
  <si>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</si>
  <si>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</si>
  <si>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</si>
  <si>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</si>
  <si>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</si>
  <si>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</si>
  <si>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</si>
  <si>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</si>
  <si>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</si>
  <si>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</si>
  <si>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</si>
  <si>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</si>
  <si>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</si>
  <si>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</si>
  <si>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</si>
  <si>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</si>
  <si>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</si>
  <si>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</si>
  <si>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</si>
  <si>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</si>
  <si>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</si>
  <si>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</si>
  <si>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</si>
  <si>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</si>
  <si>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</si>
  <si>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</si>
  <si>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</si>
  <si>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</si>
  <si>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</si>
  <si>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</si>
  <si>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</si>
  <si>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</si>
  <si>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</si>
  <si>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</si>
  <si>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資料：県市町村課「市町村の財政状況」</t>
  </si>
  <si>
    <t>１９－９ 市町村歳出決算状況 （平成28年度）</t>
  </si>
  <si>
    <t>歳出総額</t>
  </si>
  <si>
    <t>民生費</t>
  </si>
  <si>
    <t>衛生費</t>
  </si>
  <si>
    <t>農林水産業費</t>
  </si>
  <si>
    <t>商工費</t>
  </si>
  <si>
    <t>土木費</t>
  </si>
  <si>
    <t>消防費</t>
  </si>
  <si>
    <t>前年度繰上
充用金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</si>
</sst>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.00;[Red]0.00"/>
    <numFmt numFmtId="179" formatCode="0.00000;[Red]0.00000"/>
    <numFmt numFmtId="180" formatCode="0.0000;[Red]0.0000"/>
    <numFmt numFmtId="181" formatCode="#,##0.000;&quot;▲ &quot;#,##0.000"/>
    <numFmt numFmtId="182" formatCode="#,##0.000;[Red]#,##0.000"/>
    <numFmt numFmtId="183" formatCode="#,##0;&quot;▲ &quot;#,##0"/>
    <numFmt numFmtId="184" formatCode="#,##0.00;&quot;▲ &quot;#,##0.00"/>
    <numFmt numFmtId="185" formatCode="#,##0;[Red]\-#,##0;\-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b/>
      <sz val="9"/>
      <name val="ＭＳ 明朝"/>
      <family val="1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distributed" vertical="center" wrapText="1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34" borderId="12" xfId="0" applyFont="1" applyFill="1" applyBorder="1" applyAlignment="1">
      <alignment horizontal="distributed" vertical="center" wrapText="1"/>
    </xf>
    <xf numFmtId="0" fontId="6" fillId="34" borderId="12" xfId="0" applyFont="1" applyFill="1" applyBorder="1" applyAlignment="1">
      <alignment horizontal="distributed" vertical="center" wrapText="1"/>
    </xf>
    <xf numFmtId="0" fontId="7" fillId="34" borderId="12" xfId="0" applyFont="1" applyFill="1" applyBorder="1" applyAlignment="1">
      <alignment horizontal="distributed" vertical="center" wrapText="1"/>
    </xf>
    <xf numFmtId="0" fontId="8" fillId="34" borderId="12" xfId="0" applyFont="1" applyFill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9" fillId="34" borderId="12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2" fillId="0" borderId="13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distributed" vertical="center"/>
    </xf>
    <xf numFmtId="177" fontId="6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 horizontal="right"/>
    </xf>
    <xf numFmtId="38" fontId="2" fillId="0" borderId="0" xfId="48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181" fontId="2" fillId="0" borderId="0" xfId="60" applyNumberFormat="1" applyFont="1" applyAlignment="1">
      <alignment vertical="center"/>
      <protection/>
    </xf>
    <xf numFmtId="0" fontId="47" fillId="0" borderId="0" xfId="0" applyFont="1" applyAlignment="1">
      <alignment vertical="center"/>
    </xf>
    <xf numFmtId="182" fontId="2" fillId="0" borderId="0" xfId="60" applyNumberFormat="1" applyFont="1" applyAlignment="1">
      <alignment vertical="center"/>
      <protection/>
    </xf>
    <xf numFmtId="0" fontId="2" fillId="33" borderId="10" xfId="60" applyFont="1" applyFill="1" applyBorder="1" applyAlignment="1">
      <alignment horizontal="distributed" vertical="center" shrinkToFit="1"/>
      <protection/>
    </xf>
    <xf numFmtId="0" fontId="2" fillId="0" borderId="0" xfId="60" applyFont="1" applyAlignment="1">
      <alignment vertical="center" shrinkToFit="1"/>
      <protection/>
    </xf>
    <xf numFmtId="0" fontId="2" fillId="34" borderId="11" xfId="60" applyFont="1" applyFill="1" applyBorder="1" applyAlignment="1">
      <alignment vertical="center"/>
      <protection/>
    </xf>
    <xf numFmtId="0" fontId="2" fillId="34" borderId="14" xfId="60" applyFont="1" applyFill="1" applyBorder="1" applyAlignment="1">
      <alignment vertical="center"/>
      <protection/>
    </xf>
    <xf numFmtId="0" fontId="2" fillId="34" borderId="12" xfId="60" applyFont="1" applyFill="1" applyBorder="1" applyAlignment="1">
      <alignment vertical="center"/>
      <protection/>
    </xf>
    <xf numFmtId="0" fontId="2" fillId="0" borderId="10" xfId="60" applyFont="1" applyBorder="1" applyAlignment="1">
      <alignment horizontal="right" vertical="center"/>
      <protection/>
    </xf>
    <xf numFmtId="183" fontId="5" fillId="0" borderId="10" xfId="60" applyNumberFormat="1" applyFont="1" applyFill="1" applyBorder="1" applyAlignment="1">
      <alignment horizontal="right" vertical="center"/>
      <protection/>
    </xf>
    <xf numFmtId="184" fontId="5" fillId="0" borderId="10" xfId="60" applyNumberFormat="1" applyFont="1" applyFill="1" applyBorder="1" applyAlignment="1">
      <alignment horizontal="right" vertical="center"/>
      <protection/>
    </xf>
    <xf numFmtId="183" fontId="2" fillId="0" borderId="0" xfId="60" applyNumberFormat="1" applyFont="1" applyAlignment="1">
      <alignment vertical="center"/>
      <protection/>
    </xf>
    <xf numFmtId="183" fontId="2" fillId="0" borderId="10" xfId="60" applyNumberFormat="1" applyFont="1" applyFill="1" applyBorder="1" applyAlignment="1">
      <alignment horizontal="right" vertical="center"/>
      <protection/>
    </xf>
    <xf numFmtId="183" fontId="2" fillId="0" borderId="10" xfId="60" applyNumberFormat="1" applyFont="1" applyFill="1" applyBorder="1" applyAlignment="1" quotePrefix="1">
      <alignment horizontal="right" vertical="center"/>
      <protection/>
    </xf>
    <xf numFmtId="184" fontId="2" fillId="0" borderId="10" xfId="60" applyNumberFormat="1" applyFont="1" applyFill="1" applyBorder="1" applyAlignment="1">
      <alignment horizontal="right" vertical="center"/>
      <protection/>
    </xf>
    <xf numFmtId="184" fontId="2" fillId="0" borderId="0" xfId="60" applyNumberFormat="1" applyFont="1" applyAlignment="1">
      <alignment vertical="center"/>
      <protection/>
    </xf>
    <xf numFmtId="183" fontId="0" fillId="0" borderId="0" xfId="60" applyNumberFormat="1" applyFont="1">
      <alignment/>
      <protection/>
    </xf>
    <xf numFmtId="0" fontId="2" fillId="34" borderId="11" xfId="60" applyFont="1" applyFill="1" applyBorder="1" applyAlignment="1">
      <alignment vertical="distributed" textRotation="255"/>
      <protection/>
    </xf>
    <xf numFmtId="0" fontId="2" fillId="34" borderId="15" xfId="60" applyFont="1" applyFill="1" applyBorder="1" applyAlignment="1">
      <alignment vertical="distributed" textRotation="255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183" fontId="47" fillId="0" borderId="0" xfId="0" applyNumberFormat="1" applyFont="1" applyAlignment="1">
      <alignment vertical="center"/>
    </xf>
    <xf numFmtId="185" fontId="2" fillId="0" borderId="0" xfId="48" applyNumberFormat="1" applyFont="1" applyAlignment="1">
      <alignment vertical="center"/>
    </xf>
    <xf numFmtId="185" fontId="4" fillId="0" borderId="0" xfId="48" applyNumberFormat="1" applyFont="1" applyAlignment="1">
      <alignment vertical="center"/>
    </xf>
    <xf numFmtId="185" fontId="2" fillId="34" borderId="11" xfId="48" applyNumberFormat="1" applyFont="1" applyFill="1" applyBorder="1" applyAlignment="1">
      <alignment horizontal="distributed" vertical="center"/>
    </xf>
    <xf numFmtId="185" fontId="2" fillId="34" borderId="14" xfId="48" applyNumberFormat="1" applyFont="1" applyFill="1" applyBorder="1" applyAlignment="1">
      <alignment horizontal="distributed" vertical="center"/>
    </xf>
    <xf numFmtId="185" fontId="2" fillId="34" borderId="12" xfId="48" applyNumberFormat="1" applyFont="1" applyFill="1" applyBorder="1" applyAlignment="1">
      <alignment horizontal="distributed" vertical="center"/>
    </xf>
    <xf numFmtId="185" fontId="2" fillId="0" borderId="10" xfId="48" applyNumberFormat="1" applyFont="1" applyBorder="1" applyAlignment="1">
      <alignment horizontal="right" vertical="center"/>
    </xf>
    <xf numFmtId="185" fontId="2" fillId="0" borderId="10" xfId="48" applyNumberFormat="1" applyFont="1" applyBorder="1" applyAlignment="1" applyProtection="1">
      <alignment horizontal="right" vertical="center"/>
      <protection/>
    </xf>
    <xf numFmtId="185" fontId="2" fillId="0" borderId="10" xfId="48" applyNumberFormat="1" applyFont="1" applyBorder="1" applyAlignment="1" applyProtection="1">
      <alignment horizontal="right" vertical="center" shrinkToFit="1"/>
      <protection/>
    </xf>
    <xf numFmtId="185" fontId="2" fillId="34" borderId="11" xfId="48" applyNumberFormat="1" applyFont="1" applyFill="1" applyBorder="1" applyAlignment="1">
      <alignment horizontal="distributed" vertical="center"/>
    </xf>
    <xf numFmtId="185" fontId="2" fillId="34" borderId="14" xfId="48" applyNumberFormat="1" applyFont="1" applyFill="1" applyBorder="1" applyAlignment="1">
      <alignment horizontal="distributed" vertical="center"/>
    </xf>
    <xf numFmtId="185" fontId="2" fillId="0" borderId="10" xfId="48" applyNumberFormat="1" applyFont="1" applyBorder="1" applyAlignment="1">
      <alignment horizontal="right" vertical="center" shrinkToFit="1"/>
    </xf>
    <xf numFmtId="185" fontId="5" fillId="0" borderId="0" xfId="48" applyNumberFormat="1" applyFont="1" applyAlignment="1">
      <alignment vertical="center"/>
    </xf>
    <xf numFmtId="185" fontId="5" fillId="0" borderId="10" xfId="48" applyNumberFormat="1" applyFont="1" applyBorder="1" applyAlignment="1" applyProtection="1">
      <alignment horizontal="right" vertical="center"/>
      <protection/>
    </xf>
    <xf numFmtId="185" fontId="5" fillId="0" borderId="0" xfId="48" applyNumberFormat="1" applyFont="1" applyAlignment="1">
      <alignment vertical="center" shrinkToFit="1"/>
    </xf>
    <xf numFmtId="185" fontId="5" fillId="34" borderId="11" xfId="48" applyNumberFormat="1" applyFont="1" applyFill="1" applyBorder="1" applyAlignment="1">
      <alignment vertical="center" shrinkToFit="1"/>
    </xf>
    <xf numFmtId="185" fontId="5" fillId="0" borderId="10" xfId="48" applyNumberFormat="1" applyFont="1" applyBorder="1" applyAlignment="1" applyProtection="1">
      <alignment horizontal="right" vertical="center" shrinkToFit="1"/>
      <protection/>
    </xf>
    <xf numFmtId="185" fontId="5" fillId="34" borderId="14" xfId="48" applyNumberFormat="1" applyFont="1" applyFill="1" applyBorder="1" applyAlignment="1">
      <alignment horizontal="distributed" vertical="center" shrinkToFit="1"/>
    </xf>
    <xf numFmtId="185" fontId="2" fillId="34" borderId="11" xfId="48" applyNumberFormat="1" applyFont="1" applyFill="1" applyBorder="1" applyAlignment="1">
      <alignment vertical="center"/>
    </xf>
    <xf numFmtId="185" fontId="2" fillId="34" borderId="14" xfId="48" applyNumberFormat="1" applyFont="1" applyFill="1" applyBorder="1" applyAlignment="1">
      <alignment vertical="center"/>
    </xf>
    <xf numFmtId="185" fontId="5" fillId="34" borderId="11" xfId="48" applyNumberFormat="1" applyFont="1" applyFill="1" applyBorder="1" applyAlignment="1">
      <alignment vertical="center"/>
    </xf>
    <xf numFmtId="185" fontId="5" fillId="34" borderId="14" xfId="48" applyNumberFormat="1" applyFont="1" applyFill="1" applyBorder="1" applyAlignment="1">
      <alignment horizontal="distributed" vertical="center"/>
    </xf>
    <xf numFmtId="185" fontId="2" fillId="0" borderId="10" xfId="48" applyNumberFormat="1" applyFont="1" applyBorder="1" applyAlignment="1">
      <alignment vertical="center"/>
    </xf>
    <xf numFmtId="185" fontId="5" fillId="0" borderId="10" xfId="48" applyNumberFormat="1" applyFont="1" applyBorder="1" applyAlignment="1">
      <alignment vertical="center"/>
    </xf>
    <xf numFmtId="185" fontId="2" fillId="34" borderId="14" xfId="48" applyNumberFormat="1" applyFont="1" applyFill="1" applyBorder="1" applyAlignment="1">
      <alignment vertical="center" shrinkToFit="1"/>
    </xf>
    <xf numFmtId="185" fontId="6" fillId="0" borderId="0" xfId="48" applyNumberFormat="1" applyFont="1" applyAlignment="1">
      <alignment vertical="center"/>
    </xf>
    <xf numFmtId="185" fontId="2" fillId="0" borderId="0" xfId="48" applyNumberFormat="1" applyFont="1" applyAlignment="1">
      <alignment vertical="center" shrinkToFit="1"/>
    </xf>
    <xf numFmtId="185" fontId="11" fillId="0" borderId="0" xfId="48" applyNumberFormat="1" applyFont="1" applyAlignment="1">
      <alignment vertical="center"/>
    </xf>
    <xf numFmtId="185" fontId="11" fillId="0" borderId="0" xfId="48" applyNumberFormat="1" applyFont="1" applyBorder="1" applyAlignment="1" applyProtection="1">
      <alignment vertical="center"/>
      <protection/>
    </xf>
    <xf numFmtId="185" fontId="2" fillId="0" borderId="0" xfId="48" applyNumberFormat="1" applyFont="1" applyAlignment="1">
      <alignment horizontal="center" vertical="center"/>
    </xf>
    <xf numFmtId="185" fontId="2" fillId="0" borderId="0" xfId="48" applyNumberFormat="1" applyFont="1" applyAlignment="1">
      <alignment horizontal="right" vertical="center"/>
    </xf>
    <xf numFmtId="185" fontId="2" fillId="0" borderId="10" xfId="48" applyNumberFormat="1" applyFont="1" applyFill="1" applyBorder="1" applyAlignment="1" applyProtection="1">
      <alignment vertical="center" shrinkToFit="1"/>
      <protection/>
    </xf>
    <xf numFmtId="185" fontId="2" fillId="0" borderId="10" xfId="48" applyNumberFormat="1" applyFont="1" applyBorder="1" applyAlignment="1">
      <alignment vertical="center" shrinkToFit="1"/>
    </xf>
    <xf numFmtId="185" fontId="8" fillId="0" borderId="10" xfId="48" applyNumberFormat="1" applyFont="1" applyFill="1" applyBorder="1" applyAlignment="1" applyProtection="1">
      <alignment vertical="center" shrinkToFit="1"/>
      <protection/>
    </xf>
    <xf numFmtId="185" fontId="2" fillId="34" borderId="12" xfId="48" applyNumberFormat="1" applyFont="1" applyFill="1" applyBorder="1" applyAlignment="1">
      <alignment horizontal="distributed" vertical="center"/>
    </xf>
    <xf numFmtId="185" fontId="12" fillId="0" borderId="0" xfId="48" applyNumberFormat="1" applyFont="1" applyAlignment="1">
      <alignment vertical="center" shrinkToFit="1"/>
    </xf>
    <xf numFmtId="185" fontId="5" fillId="0" borderId="10" xfId="48" applyNumberFormat="1" applyFont="1" applyFill="1" applyBorder="1" applyAlignment="1" applyProtection="1">
      <alignment vertical="center" shrinkToFit="1"/>
      <protection/>
    </xf>
    <xf numFmtId="185" fontId="5" fillId="0" borderId="10" xfId="48" applyNumberFormat="1" applyFont="1" applyFill="1" applyBorder="1" applyAlignment="1" applyProtection="1">
      <alignment horizontal="right" vertical="center" shrinkToFit="1"/>
      <protection/>
    </xf>
    <xf numFmtId="185" fontId="5" fillId="34" borderId="11" xfId="48" applyNumberFormat="1" applyFont="1" applyFill="1" applyBorder="1" applyAlignment="1">
      <alignment horizontal="distributed" vertical="center"/>
    </xf>
    <xf numFmtId="185" fontId="5" fillId="34" borderId="12" xfId="48" applyNumberFormat="1" applyFont="1" applyFill="1" applyBorder="1" applyAlignment="1">
      <alignment horizontal="distributed" vertical="center"/>
    </xf>
    <xf numFmtId="185" fontId="5" fillId="34" borderId="12" xfId="48" applyNumberFormat="1" applyFont="1" applyFill="1" applyBorder="1" applyAlignment="1">
      <alignment horizontal="distributed" vertical="center" shrinkToFit="1"/>
    </xf>
    <xf numFmtId="185" fontId="2" fillId="34" borderId="11" xfId="48" applyNumberFormat="1" applyFont="1" applyFill="1" applyBorder="1" applyAlignment="1">
      <alignment vertical="center" shrinkToFit="1"/>
    </xf>
    <xf numFmtId="185" fontId="2" fillId="34" borderId="12" xfId="48" applyNumberFormat="1" applyFont="1" applyFill="1" applyBorder="1" applyAlignment="1">
      <alignment horizontal="distributed" vertical="center" shrinkToFit="1"/>
    </xf>
    <xf numFmtId="185" fontId="2" fillId="34" borderId="12" xfId="48" applyNumberFormat="1" applyFont="1" applyFill="1" applyBorder="1" applyAlignment="1">
      <alignment vertical="center"/>
    </xf>
    <xf numFmtId="185" fontId="2" fillId="0" borderId="0" xfId="48" applyNumberFormat="1" applyFont="1" applyBorder="1" applyAlignment="1">
      <alignment horizontal="right" vertical="center"/>
    </xf>
    <xf numFmtId="185" fontId="13" fillId="0" borderId="0" xfId="48" applyNumberFormat="1" applyFont="1" applyAlignment="1">
      <alignment vertical="center"/>
    </xf>
    <xf numFmtId="185" fontId="13" fillId="0" borderId="0" xfId="48" applyNumberFormat="1" applyFont="1" applyBorder="1" applyAlignment="1">
      <alignment vertical="center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5" fillId="34" borderId="11" xfId="0" applyFont="1" applyFill="1" applyBorder="1" applyAlignment="1">
      <alignment horizontal="distributed" vertical="center" wrapText="1"/>
    </xf>
    <xf numFmtId="0" fontId="5" fillId="34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34" borderId="14" xfId="60" applyFont="1" applyFill="1" applyBorder="1" applyAlignment="1">
      <alignment horizontal="distributed" vertical="center"/>
      <protection/>
    </xf>
    <xf numFmtId="0" fontId="2" fillId="34" borderId="12" xfId="60" applyFont="1" applyFill="1" applyBorder="1" applyAlignment="1">
      <alignment horizontal="distributed" vertical="center"/>
      <protection/>
    </xf>
    <xf numFmtId="0" fontId="8" fillId="34" borderId="14" xfId="60" applyFont="1" applyFill="1" applyBorder="1" applyAlignment="1">
      <alignment horizontal="distributed" vertical="center"/>
      <protection/>
    </xf>
    <xf numFmtId="0" fontId="8" fillId="34" borderId="12" xfId="60" applyFont="1" applyFill="1" applyBorder="1" applyAlignment="1">
      <alignment horizontal="distributed" vertical="center"/>
      <protection/>
    </xf>
    <xf numFmtId="0" fontId="2" fillId="34" borderId="19" xfId="60" applyFont="1" applyFill="1" applyBorder="1" applyAlignment="1">
      <alignment vertical="distributed" textRotation="255"/>
      <protection/>
    </xf>
    <xf numFmtId="0" fontId="2" fillId="34" borderId="20" xfId="60" applyFont="1" applyFill="1" applyBorder="1" applyAlignment="1">
      <alignment vertical="distributed" textRotation="255"/>
      <protection/>
    </xf>
    <xf numFmtId="0" fontId="2" fillId="34" borderId="13" xfId="60" applyFont="1" applyFill="1" applyBorder="1" applyAlignment="1">
      <alignment vertical="distributed" textRotation="255"/>
      <protection/>
    </xf>
    <xf numFmtId="0" fontId="5" fillId="34" borderId="11" xfId="60" applyFont="1" applyFill="1" applyBorder="1" applyAlignment="1">
      <alignment horizontal="distributed" vertical="center"/>
      <protection/>
    </xf>
    <xf numFmtId="0" fontId="5" fillId="34" borderId="14" xfId="60" applyFont="1" applyFill="1" applyBorder="1" applyAlignment="1">
      <alignment horizontal="distributed" vertical="center"/>
      <protection/>
    </xf>
    <xf numFmtId="0" fontId="5" fillId="34" borderId="12" xfId="60" applyFont="1" applyFill="1" applyBorder="1" applyAlignment="1">
      <alignment horizontal="distributed" vertical="center"/>
      <protection/>
    </xf>
    <xf numFmtId="0" fontId="2" fillId="34" borderId="11" xfId="60" applyFont="1" applyFill="1" applyBorder="1" applyAlignment="1">
      <alignment horizontal="distributed"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2" fillId="34" borderId="19" xfId="60" applyFont="1" applyFill="1" applyBorder="1" applyAlignment="1">
      <alignment vertical="top" textRotation="255" shrinkToFit="1"/>
      <protection/>
    </xf>
    <xf numFmtId="0" fontId="0" fillId="0" borderId="20" xfId="60" applyFont="1" applyBorder="1" applyAlignment="1">
      <alignment vertical="top" textRotation="255" shrinkToFit="1"/>
      <protection/>
    </xf>
    <xf numFmtId="0" fontId="2" fillId="34" borderId="11" xfId="60" applyFont="1" applyFill="1" applyBorder="1" applyAlignment="1">
      <alignment horizontal="distributed" vertical="center" shrinkToFit="1"/>
      <protection/>
    </xf>
    <xf numFmtId="0" fontId="2" fillId="34" borderId="14" xfId="60" applyFont="1" applyFill="1" applyBorder="1" applyAlignment="1">
      <alignment horizontal="distributed" vertical="center" shrinkToFit="1"/>
      <protection/>
    </xf>
    <xf numFmtId="0" fontId="2" fillId="34" borderId="12" xfId="60" applyFont="1" applyFill="1" applyBorder="1" applyAlignment="1">
      <alignment horizontal="distributed" vertical="center" shrinkToFit="1"/>
      <protection/>
    </xf>
    <xf numFmtId="0" fontId="5" fillId="34" borderId="10" xfId="60" applyFont="1" applyFill="1" applyBorder="1" applyAlignment="1">
      <alignment horizontal="distributed" vertical="center"/>
      <protection/>
    </xf>
    <xf numFmtId="0" fontId="2" fillId="34" borderId="19" xfId="60" applyFont="1" applyFill="1" applyBorder="1" applyAlignment="1">
      <alignment horizontal="center" vertical="distributed" textRotation="255"/>
      <protection/>
    </xf>
    <xf numFmtId="0" fontId="0" fillId="0" borderId="20" xfId="60" applyFont="1" applyBorder="1" applyAlignment="1">
      <alignment vertical="distributed" textRotation="255"/>
      <protection/>
    </xf>
    <xf numFmtId="0" fontId="2" fillId="34" borderId="19" xfId="60" applyFont="1" applyFill="1" applyBorder="1" applyAlignment="1">
      <alignment vertical="center" textRotation="255"/>
      <protection/>
    </xf>
    <xf numFmtId="0" fontId="2" fillId="34" borderId="20" xfId="60" applyFont="1" applyFill="1" applyBorder="1" applyAlignment="1">
      <alignment vertical="center" textRotation="255"/>
      <protection/>
    </xf>
    <xf numFmtId="0" fontId="2" fillId="34" borderId="13" xfId="60" applyFont="1" applyFill="1" applyBorder="1" applyAlignment="1">
      <alignment vertical="center" textRotation="255"/>
      <protection/>
    </xf>
    <xf numFmtId="0" fontId="2" fillId="34" borderId="19" xfId="60" applyFont="1" applyFill="1" applyBorder="1" applyAlignment="1">
      <alignment horizontal="center" vertical="center" textRotation="255"/>
      <protection/>
    </xf>
    <xf numFmtId="0" fontId="2" fillId="34" borderId="20" xfId="60" applyFont="1" applyFill="1" applyBorder="1" applyAlignment="1">
      <alignment horizontal="center" vertical="center" textRotation="255"/>
      <protection/>
    </xf>
    <xf numFmtId="0" fontId="2" fillId="34" borderId="13" xfId="60" applyFont="1" applyFill="1" applyBorder="1" applyAlignment="1">
      <alignment horizontal="center" vertical="center" textRotation="255"/>
      <protection/>
    </xf>
    <xf numFmtId="185" fontId="5" fillId="34" borderId="12" xfId="48" applyNumberFormat="1" applyFont="1" applyFill="1" applyBorder="1" applyAlignment="1">
      <alignment horizontal="distributed" vertical="center" shrinkToFit="1"/>
    </xf>
    <xf numFmtId="185" fontId="5" fillId="34" borderId="11" xfId="48" applyNumberFormat="1" applyFont="1" applyFill="1" applyBorder="1" applyAlignment="1">
      <alignment horizontal="distributed" vertical="center" shrinkToFit="1"/>
    </xf>
    <xf numFmtId="185" fontId="6" fillId="33" borderId="19" xfId="48" applyNumberFormat="1" applyFont="1" applyFill="1" applyBorder="1" applyAlignment="1">
      <alignment horizontal="distributed" vertical="center" wrapText="1"/>
    </xf>
    <xf numFmtId="185" fontId="6" fillId="33" borderId="20" xfId="48" applyNumberFormat="1" applyFont="1" applyFill="1" applyBorder="1" applyAlignment="1">
      <alignment horizontal="distributed" vertical="center" wrapText="1"/>
    </xf>
    <xf numFmtId="185" fontId="6" fillId="33" borderId="13" xfId="48" applyNumberFormat="1" applyFont="1" applyFill="1" applyBorder="1" applyAlignment="1">
      <alignment horizontal="distributed" vertical="center" wrapText="1"/>
    </xf>
    <xf numFmtId="185" fontId="2" fillId="33" borderId="19" xfId="48" applyNumberFormat="1" applyFont="1" applyFill="1" applyBorder="1" applyAlignment="1">
      <alignment horizontal="distributed" vertical="center" wrapText="1"/>
    </xf>
    <xf numFmtId="185" fontId="2" fillId="33" borderId="20" xfId="48" applyNumberFormat="1" applyFont="1" applyFill="1" applyBorder="1" applyAlignment="1">
      <alignment horizontal="distributed" vertical="center" wrapText="1"/>
    </xf>
    <xf numFmtId="185" fontId="2" fillId="33" borderId="13" xfId="48" applyNumberFormat="1" applyFont="1" applyFill="1" applyBorder="1" applyAlignment="1">
      <alignment horizontal="distributed" vertical="center" wrapText="1"/>
    </xf>
    <xf numFmtId="185" fontId="6" fillId="33" borderId="19" xfId="48" applyNumberFormat="1" applyFont="1" applyFill="1" applyBorder="1" applyAlignment="1">
      <alignment horizontal="distributed" vertical="center" wrapText="1"/>
    </xf>
    <xf numFmtId="185" fontId="6" fillId="33" borderId="20" xfId="48" applyNumberFormat="1" applyFont="1" applyFill="1" applyBorder="1" applyAlignment="1">
      <alignment horizontal="distributed" vertical="center" wrapText="1"/>
    </xf>
    <xf numFmtId="185" fontId="6" fillId="33" borderId="13" xfId="48" applyNumberFormat="1" applyFont="1" applyFill="1" applyBorder="1" applyAlignment="1">
      <alignment horizontal="distributed" vertical="center" wrapText="1"/>
    </xf>
    <xf numFmtId="185" fontId="2" fillId="33" borderId="19" xfId="48" applyNumberFormat="1" applyFont="1" applyFill="1" applyBorder="1" applyAlignment="1">
      <alignment horizontal="distributed" vertical="center" wrapText="1"/>
    </xf>
    <xf numFmtId="185" fontId="2" fillId="33" borderId="20" xfId="48" applyNumberFormat="1" applyFont="1" applyFill="1" applyBorder="1" applyAlignment="1">
      <alignment horizontal="distributed" vertical="center" wrapText="1"/>
    </xf>
    <xf numFmtId="185" fontId="2" fillId="33" borderId="13" xfId="48" applyNumberFormat="1" applyFont="1" applyFill="1" applyBorder="1" applyAlignment="1">
      <alignment horizontal="distributed" vertical="center" wrapText="1"/>
    </xf>
    <xf numFmtId="185" fontId="2" fillId="34" borderId="11" xfId="48" applyNumberFormat="1" applyFont="1" applyFill="1" applyBorder="1" applyAlignment="1">
      <alignment horizontal="distributed" vertical="center"/>
    </xf>
    <xf numFmtId="185" fontId="2" fillId="34" borderId="14" xfId="48" applyNumberFormat="1" applyFont="1" applyFill="1" applyBorder="1" applyAlignment="1">
      <alignment horizontal="distributed" vertical="center"/>
    </xf>
    <xf numFmtId="185" fontId="2" fillId="34" borderId="12" xfId="48" applyNumberFormat="1" applyFont="1" applyFill="1" applyBorder="1" applyAlignment="1">
      <alignment horizontal="distributed" vertical="center"/>
    </xf>
    <xf numFmtId="185" fontId="5" fillId="34" borderId="10" xfId="48" applyNumberFormat="1" applyFont="1" applyFill="1" applyBorder="1" applyAlignment="1">
      <alignment horizontal="distributed" vertical="center"/>
    </xf>
    <xf numFmtId="185" fontId="5" fillId="34" borderId="11" xfId="48" applyNumberFormat="1" applyFont="1" applyFill="1" applyBorder="1" applyAlignment="1">
      <alignment horizontal="distributed" vertical="center"/>
    </xf>
    <xf numFmtId="185" fontId="0" fillId="0" borderId="20" xfId="48" applyNumberFormat="1" applyFont="1" applyBorder="1" applyAlignment="1">
      <alignment horizontal="distributed" vertical="center" wrapText="1"/>
    </xf>
    <xf numFmtId="185" fontId="0" fillId="0" borderId="13" xfId="48" applyNumberFormat="1" applyFont="1" applyBorder="1" applyAlignment="1">
      <alignment horizontal="distributed" vertical="center" wrapText="1"/>
    </xf>
    <xf numFmtId="185" fontId="2" fillId="34" borderId="16" xfId="48" applyNumberFormat="1" applyFont="1" applyFill="1" applyBorder="1" applyAlignment="1">
      <alignment horizontal="distributed" vertical="center"/>
    </xf>
    <xf numFmtId="185" fontId="2" fillId="34" borderId="21" xfId="48" applyNumberFormat="1" applyFont="1" applyFill="1" applyBorder="1" applyAlignment="1">
      <alignment horizontal="distributed" vertical="center"/>
    </xf>
    <xf numFmtId="185" fontId="2" fillId="34" borderId="17" xfId="48" applyNumberFormat="1" applyFont="1" applyFill="1" applyBorder="1" applyAlignment="1">
      <alignment horizontal="distributed" vertical="center"/>
    </xf>
    <xf numFmtId="185" fontId="2" fillId="34" borderId="22" xfId="48" applyNumberFormat="1" applyFont="1" applyFill="1" applyBorder="1" applyAlignment="1">
      <alignment horizontal="distributed" vertical="center"/>
    </xf>
    <xf numFmtId="185" fontId="2" fillId="34" borderId="0" xfId="48" applyNumberFormat="1" applyFont="1" applyFill="1" applyBorder="1" applyAlignment="1">
      <alignment horizontal="distributed" vertical="center"/>
    </xf>
    <xf numFmtId="185" fontId="2" fillId="34" borderId="23" xfId="48" applyNumberFormat="1" applyFont="1" applyFill="1" applyBorder="1" applyAlignment="1">
      <alignment horizontal="distributed" vertical="center"/>
    </xf>
    <xf numFmtId="185" fontId="2" fillId="34" borderId="15" xfId="48" applyNumberFormat="1" applyFont="1" applyFill="1" applyBorder="1" applyAlignment="1">
      <alignment horizontal="distributed" vertical="center"/>
    </xf>
    <xf numFmtId="185" fontId="2" fillId="34" borderId="24" xfId="48" applyNumberFormat="1" applyFont="1" applyFill="1" applyBorder="1" applyAlignment="1">
      <alignment horizontal="distributed" vertical="center"/>
    </xf>
    <xf numFmtId="185" fontId="2" fillId="34" borderId="18" xfId="48" applyNumberFormat="1" applyFont="1" applyFill="1" applyBorder="1" applyAlignment="1">
      <alignment horizontal="distributed" vertical="center"/>
    </xf>
    <xf numFmtId="185" fontId="2" fillId="33" borderId="19" xfId="48" applyNumberFormat="1" applyFont="1" applyFill="1" applyBorder="1" applyAlignment="1">
      <alignment horizontal="distributed" vertical="center"/>
    </xf>
    <xf numFmtId="185" fontId="2" fillId="33" borderId="20" xfId="48" applyNumberFormat="1" applyFont="1" applyFill="1" applyBorder="1" applyAlignment="1">
      <alignment horizontal="distributed" vertical="center"/>
    </xf>
    <xf numFmtId="185" fontId="2" fillId="33" borderId="13" xfId="48" applyNumberFormat="1" applyFont="1" applyFill="1" applyBorder="1" applyAlignment="1">
      <alignment horizontal="distributed" vertical="center"/>
    </xf>
    <xf numFmtId="185" fontId="5" fillId="34" borderId="12" xfId="48" applyNumberFormat="1" applyFont="1" applyFill="1" applyBorder="1" applyAlignment="1">
      <alignment horizontal="distributed" vertical="center"/>
    </xf>
    <xf numFmtId="185" fontId="5" fillId="34" borderId="10" xfId="48" applyNumberFormat="1" applyFont="1" applyFill="1" applyBorder="1" applyAlignment="1">
      <alignment horizontal="distributed" vertical="center" shrinkToFit="1"/>
    </xf>
    <xf numFmtId="185" fontId="2" fillId="34" borderId="10" xfId="48" applyNumberFormat="1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7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375" style="2" customWidth="1"/>
    <col min="4" max="5" width="14.25390625" style="2" bestFit="1" customWidth="1"/>
    <col min="6" max="6" width="14.50390625" style="2" customWidth="1"/>
    <col min="7" max="7" width="14.25390625" style="2" bestFit="1" customWidth="1"/>
    <col min="8" max="8" width="14.25390625" style="2" customWidth="1"/>
    <col min="9" max="9" width="14.50390625" style="2" customWidth="1"/>
    <col min="10" max="16384" width="9.00390625" style="2" customWidth="1"/>
  </cols>
  <sheetData>
    <row r="1" ht="14.25">
      <c r="B1" s="1" t="s">
        <v>25</v>
      </c>
    </row>
    <row r="3" spans="2:8" ht="12" customHeight="1">
      <c r="B3" s="137" t="s">
        <v>0</v>
      </c>
      <c r="C3" s="138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 customHeight="1">
      <c r="B5" s="139" t="s">
        <v>6</v>
      </c>
      <c r="C5" s="140"/>
      <c r="D5" s="10">
        <v>689890653</v>
      </c>
      <c r="E5" s="10">
        <v>699718573</v>
      </c>
      <c r="F5" s="10">
        <v>744551345</v>
      </c>
      <c r="G5" s="10">
        <v>724829116</v>
      </c>
      <c r="H5" s="11">
        <v>734939089</v>
      </c>
      <c r="I5" s="9"/>
    </row>
    <row r="6" spans="2:8" ht="12">
      <c r="B6" s="6"/>
      <c r="C6" s="12" t="s">
        <v>1</v>
      </c>
      <c r="D6" s="10">
        <v>201894946</v>
      </c>
      <c r="E6" s="10">
        <v>221272373</v>
      </c>
      <c r="F6" s="10">
        <v>245131653</v>
      </c>
      <c r="G6" s="10">
        <v>251546192</v>
      </c>
      <c r="H6" s="11">
        <v>243645742</v>
      </c>
    </row>
    <row r="7" spans="2:8" ht="12">
      <c r="B7" s="6"/>
      <c r="C7" s="12" t="s">
        <v>2</v>
      </c>
      <c r="D7" s="10">
        <v>38006634</v>
      </c>
      <c r="E7" s="10">
        <v>46072174</v>
      </c>
      <c r="F7" s="10">
        <v>76547503</v>
      </c>
      <c r="G7" s="10">
        <v>68766120</v>
      </c>
      <c r="H7" s="11">
        <v>72652450</v>
      </c>
    </row>
    <row r="8" spans="2:8" ht="12">
      <c r="B8" s="6"/>
      <c r="C8" s="12" t="s">
        <v>3</v>
      </c>
      <c r="D8" s="10">
        <v>33279985</v>
      </c>
      <c r="E8" s="10">
        <v>39312694</v>
      </c>
      <c r="F8" s="10">
        <v>36049554</v>
      </c>
      <c r="G8" s="10">
        <v>30647566</v>
      </c>
      <c r="H8" s="11">
        <v>31650959</v>
      </c>
    </row>
    <row r="9" spans="2:8" ht="12">
      <c r="B9" s="6"/>
      <c r="C9" s="12" t="s">
        <v>16</v>
      </c>
      <c r="D9" s="10">
        <v>809815</v>
      </c>
      <c r="E9" s="10">
        <v>781432</v>
      </c>
      <c r="F9" s="10">
        <v>784869</v>
      </c>
      <c r="G9" s="10">
        <v>831690</v>
      </c>
      <c r="H9" s="11">
        <v>901885</v>
      </c>
    </row>
    <row r="10" spans="2:8" ht="12">
      <c r="B10" s="6"/>
      <c r="C10" s="12" t="s">
        <v>4</v>
      </c>
      <c r="D10" s="10">
        <v>132315202</v>
      </c>
      <c r="E10" s="10">
        <v>132625279</v>
      </c>
      <c r="F10" s="10">
        <v>123622247</v>
      </c>
      <c r="G10" s="10">
        <v>126726710</v>
      </c>
      <c r="H10" s="11">
        <v>118986335</v>
      </c>
    </row>
    <row r="11" spans="2:8" ht="12">
      <c r="B11" s="6"/>
      <c r="C11" s="13" t="s">
        <v>17</v>
      </c>
      <c r="D11" s="10">
        <v>951563</v>
      </c>
      <c r="E11" s="10">
        <v>849785</v>
      </c>
      <c r="F11" s="10">
        <v>914062</v>
      </c>
      <c r="G11" s="10">
        <v>871252</v>
      </c>
      <c r="H11" s="11">
        <v>819344</v>
      </c>
    </row>
    <row r="12" spans="2:8" ht="12">
      <c r="B12" s="6"/>
      <c r="C12" s="12" t="s">
        <v>5</v>
      </c>
      <c r="D12" s="10">
        <v>7533752</v>
      </c>
      <c r="E12" s="10">
        <v>4530342</v>
      </c>
      <c r="F12" s="10">
        <v>4318888</v>
      </c>
      <c r="G12" s="10">
        <v>4944377</v>
      </c>
      <c r="H12" s="11">
        <v>5319337</v>
      </c>
    </row>
    <row r="13" spans="2:8" ht="12">
      <c r="B13" s="6"/>
      <c r="C13" s="12" t="s">
        <v>7</v>
      </c>
      <c r="D13" s="10">
        <v>9449095</v>
      </c>
      <c r="E13" s="10">
        <v>10949356</v>
      </c>
      <c r="F13" s="10">
        <v>12169697</v>
      </c>
      <c r="G13" s="10">
        <v>13470082</v>
      </c>
      <c r="H13" s="11">
        <v>13341289</v>
      </c>
    </row>
    <row r="14" spans="2:8" ht="12">
      <c r="B14" s="6"/>
      <c r="C14" s="12" t="s">
        <v>8</v>
      </c>
      <c r="D14" s="10">
        <v>110448660</v>
      </c>
      <c r="E14" s="10">
        <v>89323853</v>
      </c>
      <c r="F14" s="10">
        <v>93501930</v>
      </c>
      <c r="G14" s="10">
        <v>85542341</v>
      </c>
      <c r="H14" s="11">
        <v>87623052</v>
      </c>
    </row>
    <row r="15" spans="2:8" ht="12">
      <c r="B15" s="6"/>
      <c r="C15" s="12" t="s">
        <v>9</v>
      </c>
      <c r="D15" s="10">
        <v>1222438</v>
      </c>
      <c r="E15" s="10">
        <v>1533191</v>
      </c>
      <c r="F15" s="10">
        <v>1194855</v>
      </c>
      <c r="G15" s="10">
        <v>1165314</v>
      </c>
      <c r="H15" s="11">
        <v>2236308</v>
      </c>
    </row>
    <row r="16" spans="2:8" ht="12">
      <c r="B16" s="6"/>
      <c r="C16" s="12" t="s">
        <v>10</v>
      </c>
      <c r="D16" s="10">
        <v>76564</v>
      </c>
      <c r="E16" s="10">
        <v>180037</v>
      </c>
      <c r="F16" s="10">
        <v>34363</v>
      </c>
      <c r="G16" s="10">
        <v>364011</v>
      </c>
      <c r="H16" s="11">
        <v>132636</v>
      </c>
    </row>
    <row r="17" spans="2:8" ht="12">
      <c r="B17" s="6"/>
      <c r="C17" s="12" t="s">
        <v>11</v>
      </c>
      <c r="D17" s="10">
        <v>16910396</v>
      </c>
      <c r="E17" s="10">
        <v>23284722</v>
      </c>
      <c r="F17" s="10">
        <v>19282254</v>
      </c>
      <c r="G17" s="10">
        <v>19445835</v>
      </c>
      <c r="H17" s="11">
        <v>13150032</v>
      </c>
    </row>
    <row r="18" spans="2:8" ht="12">
      <c r="B18" s="6"/>
      <c r="C18" s="12" t="s">
        <v>12</v>
      </c>
      <c r="D18" s="10">
        <v>8506480</v>
      </c>
      <c r="E18" s="10">
        <v>8177912</v>
      </c>
      <c r="F18" s="10">
        <v>14974674</v>
      </c>
      <c r="G18" s="10">
        <v>7728426</v>
      </c>
      <c r="H18" s="11">
        <v>8390063</v>
      </c>
    </row>
    <row r="19" spans="2:8" ht="12">
      <c r="B19" s="6"/>
      <c r="C19" s="12" t="s">
        <v>13</v>
      </c>
      <c r="D19" s="10">
        <v>17807423</v>
      </c>
      <c r="E19" s="10">
        <v>16689023</v>
      </c>
      <c r="F19" s="10">
        <v>15659996</v>
      </c>
      <c r="G19" s="10">
        <v>16495200</v>
      </c>
      <c r="H19" s="11">
        <v>15420057</v>
      </c>
    </row>
    <row r="20" spans="2:8" ht="12">
      <c r="B20" s="6"/>
      <c r="C20" s="12" t="s">
        <v>14</v>
      </c>
      <c r="D20" s="10">
        <v>110677700</v>
      </c>
      <c r="E20" s="10">
        <v>104136400</v>
      </c>
      <c r="F20" s="10">
        <v>100364800</v>
      </c>
      <c r="G20" s="10">
        <v>96284000</v>
      </c>
      <c r="H20" s="11">
        <v>120669600</v>
      </c>
    </row>
    <row r="22" ht="12">
      <c r="B22" s="3" t="s">
        <v>18</v>
      </c>
    </row>
    <row r="23" spans="4:8" ht="12">
      <c r="D23" s="9"/>
      <c r="E23" s="9"/>
      <c r="F23" s="9"/>
      <c r="G23" s="9"/>
      <c r="H23" s="9"/>
    </row>
    <row r="27" ht="12">
      <c r="F27" s="2" t="s">
        <v>19</v>
      </c>
    </row>
  </sheetData>
  <sheetProtection/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&amp;L&amp;F</oddHeader>
  </headerFooter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U101"/>
  <sheetViews>
    <sheetView zoomScalePageLayoutView="0" workbookViewId="0" topLeftCell="A1">
      <selection activeCell="L44" sqref="L44"/>
    </sheetView>
  </sheetViews>
  <sheetFormatPr defaultColWidth="9.00390625" defaultRowHeight="13.5"/>
  <cols>
    <col min="1" max="1" width="2.625" style="91" customWidth="1"/>
    <col min="2" max="3" width="1.875" style="91" customWidth="1"/>
    <col min="4" max="4" width="8.875" style="91" customWidth="1"/>
    <col min="5" max="5" width="14.125" style="91" customWidth="1"/>
    <col min="6" max="6" width="12.125" style="91" customWidth="1"/>
    <col min="7" max="7" width="13.125" style="91" customWidth="1"/>
    <col min="8" max="8" width="13.625" style="91" customWidth="1"/>
    <col min="9" max="9" width="12.875" style="91" customWidth="1"/>
    <col min="10" max="10" width="12.125" style="91" customWidth="1"/>
    <col min="11" max="11" width="12.625" style="91" customWidth="1"/>
    <col min="12" max="12" width="12.875" style="91" customWidth="1"/>
    <col min="13" max="13" width="12.75390625" style="91" customWidth="1"/>
    <col min="14" max="14" width="12.625" style="91" customWidth="1"/>
    <col min="15" max="15" width="13.625" style="91" customWidth="1"/>
    <col min="16" max="16" width="12.125" style="91" customWidth="1"/>
    <col min="17" max="17" width="12.625" style="91" customWidth="1"/>
    <col min="18" max="19" width="12.125" style="91" customWidth="1"/>
    <col min="20" max="16384" width="9.00390625" style="91" customWidth="1"/>
  </cols>
  <sheetData>
    <row r="1" ht="14.25">
      <c r="B1" s="92" t="s">
        <v>209</v>
      </c>
    </row>
    <row r="3" spans="2:19" ht="12" customHeight="1">
      <c r="B3" s="201" t="s">
        <v>143</v>
      </c>
      <c r="C3" s="202"/>
      <c r="D3" s="203"/>
      <c r="E3" s="210" t="s">
        <v>210</v>
      </c>
      <c r="F3" s="210" t="s">
        <v>27</v>
      </c>
      <c r="G3" s="185" t="s">
        <v>28</v>
      </c>
      <c r="H3" s="185" t="s">
        <v>211</v>
      </c>
      <c r="I3" s="185" t="s">
        <v>212</v>
      </c>
      <c r="J3" s="185" t="s">
        <v>35</v>
      </c>
      <c r="K3" s="185" t="s">
        <v>213</v>
      </c>
      <c r="L3" s="185" t="s">
        <v>214</v>
      </c>
      <c r="M3" s="185" t="s">
        <v>215</v>
      </c>
      <c r="N3" s="185" t="s">
        <v>216</v>
      </c>
      <c r="O3" s="185" t="s">
        <v>40</v>
      </c>
      <c r="P3" s="185" t="s">
        <v>41</v>
      </c>
      <c r="Q3" s="185" t="s">
        <v>42</v>
      </c>
      <c r="R3" s="185" t="s">
        <v>43</v>
      </c>
      <c r="S3" s="191" t="s">
        <v>217</v>
      </c>
    </row>
    <row r="4" spans="2:19" ht="12">
      <c r="B4" s="207"/>
      <c r="C4" s="208"/>
      <c r="D4" s="209"/>
      <c r="E4" s="212"/>
      <c r="F4" s="212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93"/>
    </row>
    <row r="5" spans="2:19" ht="12">
      <c r="B5" s="93"/>
      <c r="C5" s="94"/>
      <c r="D5" s="95"/>
      <c r="E5" s="96" t="s">
        <v>15</v>
      </c>
      <c r="F5" s="96" t="s">
        <v>15</v>
      </c>
      <c r="G5" s="96" t="s">
        <v>15</v>
      </c>
      <c r="H5" s="96" t="s">
        <v>15</v>
      </c>
      <c r="I5" s="96" t="s">
        <v>15</v>
      </c>
      <c r="J5" s="96" t="s">
        <v>15</v>
      </c>
      <c r="K5" s="96" t="s">
        <v>15</v>
      </c>
      <c r="L5" s="96" t="s">
        <v>15</v>
      </c>
      <c r="M5" s="96" t="s">
        <v>15</v>
      </c>
      <c r="N5" s="96" t="s">
        <v>15</v>
      </c>
      <c r="O5" s="96" t="s">
        <v>15</v>
      </c>
      <c r="P5" s="96" t="s">
        <v>15</v>
      </c>
      <c r="Q5" s="96" t="s">
        <v>15</v>
      </c>
      <c r="R5" s="96" t="s">
        <v>15</v>
      </c>
      <c r="S5" s="96" t="s">
        <v>15</v>
      </c>
    </row>
    <row r="6" spans="2:19" s="116" customFormat="1" ht="12" customHeight="1">
      <c r="B6" s="215" t="s">
        <v>22</v>
      </c>
      <c r="C6" s="215"/>
      <c r="D6" s="215"/>
      <c r="E6" s="121">
        <v>836212442</v>
      </c>
      <c r="F6" s="122">
        <v>6433007</v>
      </c>
      <c r="G6" s="122">
        <v>99129340</v>
      </c>
      <c r="H6" s="122">
        <v>266982119</v>
      </c>
      <c r="I6" s="122">
        <v>65710658</v>
      </c>
      <c r="J6" s="122">
        <v>2762660</v>
      </c>
      <c r="K6" s="122">
        <v>40595907</v>
      </c>
      <c r="L6" s="122">
        <v>55357409</v>
      </c>
      <c r="M6" s="122">
        <v>83644703</v>
      </c>
      <c r="N6" s="122">
        <v>31615003</v>
      </c>
      <c r="O6" s="122">
        <v>106479552</v>
      </c>
      <c r="P6" s="122">
        <v>262073</v>
      </c>
      <c r="Q6" s="122">
        <v>76813018</v>
      </c>
      <c r="R6" s="122">
        <v>426993</v>
      </c>
      <c r="S6" s="123">
        <v>0</v>
      </c>
    </row>
    <row r="7" spans="2:19" ht="12" customHeight="1">
      <c r="B7" s="99"/>
      <c r="C7" s="100"/>
      <c r="D7" s="124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2:21" s="125" customFormat="1" ht="12" customHeight="1">
      <c r="B8" s="214" t="s">
        <v>23</v>
      </c>
      <c r="C8" s="214"/>
      <c r="D8" s="214"/>
      <c r="E8" s="126">
        <f>E10+E25</f>
        <v>824396957</v>
      </c>
      <c r="F8" s="126">
        <f aca="true" t="shared" si="0" ref="F8:S8">F10+F25</f>
        <v>6021753</v>
      </c>
      <c r="G8" s="126">
        <f t="shared" si="0"/>
        <v>104589230</v>
      </c>
      <c r="H8" s="126">
        <f t="shared" si="0"/>
        <v>275063486</v>
      </c>
      <c r="I8" s="126">
        <f t="shared" si="0"/>
        <v>62903675</v>
      </c>
      <c r="J8" s="126">
        <f t="shared" si="0"/>
        <v>1732178</v>
      </c>
      <c r="K8" s="126">
        <f t="shared" si="0"/>
        <v>22053977</v>
      </c>
      <c r="L8" s="126">
        <f t="shared" si="0"/>
        <v>47032135</v>
      </c>
      <c r="M8" s="126">
        <f t="shared" si="0"/>
        <v>83804901</v>
      </c>
      <c r="N8" s="126">
        <f t="shared" si="0"/>
        <v>30965275</v>
      </c>
      <c r="O8" s="126">
        <f t="shared" si="0"/>
        <v>112716781</v>
      </c>
      <c r="P8" s="126">
        <f t="shared" si="0"/>
        <v>367418</v>
      </c>
      <c r="Q8" s="126">
        <f t="shared" si="0"/>
        <v>76903318</v>
      </c>
      <c r="R8" s="126">
        <f t="shared" si="0"/>
        <v>242830</v>
      </c>
      <c r="S8" s="127">
        <f t="shared" si="0"/>
        <v>0</v>
      </c>
      <c r="T8" s="116"/>
      <c r="U8" s="116"/>
    </row>
    <row r="9" spans="2:21" ht="12">
      <c r="B9" s="128"/>
      <c r="C9" s="111"/>
      <c r="D9" s="129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116"/>
      <c r="U9" s="116"/>
    </row>
    <row r="10" spans="2:21" s="104" customFormat="1" ht="12" customHeight="1">
      <c r="B10" s="105"/>
      <c r="C10" s="180" t="s">
        <v>164</v>
      </c>
      <c r="D10" s="214"/>
      <c r="E10" s="106">
        <f>SUM(E12:E23)</f>
        <v>675658313</v>
      </c>
      <c r="F10" s="106">
        <f aca="true" t="shared" si="1" ref="F10:S10">SUM(F12:F23)</f>
        <v>4137578</v>
      </c>
      <c r="G10" s="106">
        <f t="shared" si="1"/>
        <v>73642639</v>
      </c>
      <c r="H10" s="106">
        <f t="shared" si="1"/>
        <v>238392789</v>
      </c>
      <c r="I10" s="106">
        <f t="shared" si="1"/>
        <v>51185424</v>
      </c>
      <c r="J10" s="106">
        <f t="shared" si="1"/>
        <v>1499961</v>
      </c>
      <c r="K10" s="106">
        <f t="shared" si="1"/>
        <v>13165411</v>
      </c>
      <c r="L10" s="106">
        <f t="shared" si="1"/>
        <v>42253122</v>
      </c>
      <c r="M10" s="106">
        <f t="shared" si="1"/>
        <v>68216506</v>
      </c>
      <c r="N10" s="106">
        <f t="shared" si="1"/>
        <v>24454428</v>
      </c>
      <c r="O10" s="106">
        <f t="shared" si="1"/>
        <v>93805789</v>
      </c>
      <c r="P10" s="106">
        <f t="shared" si="1"/>
        <v>172970</v>
      </c>
      <c r="Q10" s="106">
        <f t="shared" si="1"/>
        <v>64489406</v>
      </c>
      <c r="R10" s="106">
        <f t="shared" si="1"/>
        <v>242290</v>
      </c>
      <c r="S10" s="127">
        <f t="shared" si="1"/>
        <v>0</v>
      </c>
      <c r="T10" s="116"/>
      <c r="U10" s="116"/>
    </row>
    <row r="11" spans="2:21" s="104" customFormat="1" ht="12">
      <c r="B11" s="105"/>
      <c r="C11" s="107"/>
      <c r="D11" s="130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16"/>
      <c r="U11" s="116"/>
    </row>
    <row r="12" spans="2:19" s="116" customFormat="1" ht="12">
      <c r="B12" s="131"/>
      <c r="C12" s="114"/>
      <c r="D12" s="132" t="s">
        <v>165</v>
      </c>
      <c r="E12" s="121">
        <v>140942127</v>
      </c>
      <c r="F12" s="121">
        <v>671529</v>
      </c>
      <c r="G12" s="121">
        <v>11479560</v>
      </c>
      <c r="H12" s="121">
        <v>48571243</v>
      </c>
      <c r="I12" s="121">
        <v>10274553</v>
      </c>
      <c r="J12" s="121">
        <v>525293</v>
      </c>
      <c r="K12" s="121">
        <v>2479387</v>
      </c>
      <c r="L12" s="121">
        <v>10330559</v>
      </c>
      <c r="M12" s="121">
        <v>14964407</v>
      </c>
      <c r="N12" s="121">
        <v>5301538</v>
      </c>
      <c r="O12" s="121">
        <v>20747842</v>
      </c>
      <c r="P12" s="121">
        <v>0</v>
      </c>
      <c r="Q12" s="121">
        <v>15596216</v>
      </c>
      <c r="R12" s="121">
        <v>0</v>
      </c>
      <c r="S12" s="121">
        <v>0</v>
      </c>
    </row>
    <row r="13" spans="2:21" ht="12">
      <c r="B13" s="108"/>
      <c r="C13" s="109"/>
      <c r="D13" s="124" t="s">
        <v>166</v>
      </c>
      <c r="E13" s="121">
        <v>161830632</v>
      </c>
      <c r="F13" s="121">
        <v>679089</v>
      </c>
      <c r="G13" s="121">
        <v>14599674</v>
      </c>
      <c r="H13" s="121">
        <v>52376518</v>
      </c>
      <c r="I13" s="121">
        <v>9252008</v>
      </c>
      <c r="J13" s="121">
        <v>169212</v>
      </c>
      <c r="K13" s="121">
        <v>2603603</v>
      </c>
      <c r="L13" s="121">
        <v>20060615</v>
      </c>
      <c r="M13" s="121">
        <v>17203991</v>
      </c>
      <c r="N13" s="121">
        <v>4287225</v>
      </c>
      <c r="O13" s="121">
        <v>27057857</v>
      </c>
      <c r="P13" s="121">
        <v>2786</v>
      </c>
      <c r="Q13" s="121">
        <v>13538054</v>
      </c>
      <c r="R13" s="121">
        <v>0</v>
      </c>
      <c r="S13" s="121">
        <v>0</v>
      </c>
      <c r="T13" s="116"/>
      <c r="U13" s="116"/>
    </row>
    <row r="14" spans="2:21" ht="12">
      <c r="B14" s="108"/>
      <c r="C14" s="109"/>
      <c r="D14" s="124" t="s">
        <v>167</v>
      </c>
      <c r="E14" s="121">
        <v>45434683</v>
      </c>
      <c r="F14" s="121">
        <v>325518</v>
      </c>
      <c r="G14" s="121">
        <v>4689165</v>
      </c>
      <c r="H14" s="121">
        <v>17394968</v>
      </c>
      <c r="I14" s="121">
        <v>4190429</v>
      </c>
      <c r="J14" s="121">
        <v>91016</v>
      </c>
      <c r="K14" s="121">
        <v>660201</v>
      </c>
      <c r="L14" s="121">
        <v>1921837</v>
      </c>
      <c r="M14" s="121">
        <v>4860366</v>
      </c>
      <c r="N14" s="121">
        <v>2170061</v>
      </c>
      <c r="O14" s="121">
        <v>4988208</v>
      </c>
      <c r="P14" s="121">
        <v>45416</v>
      </c>
      <c r="Q14" s="121">
        <v>3856238</v>
      </c>
      <c r="R14" s="121">
        <v>241260</v>
      </c>
      <c r="S14" s="121">
        <v>0</v>
      </c>
      <c r="T14" s="116"/>
      <c r="U14" s="116"/>
    </row>
    <row r="15" spans="2:21" ht="12">
      <c r="B15" s="108"/>
      <c r="C15" s="109"/>
      <c r="D15" s="124" t="s">
        <v>168</v>
      </c>
      <c r="E15" s="121">
        <v>74097369</v>
      </c>
      <c r="F15" s="121">
        <v>446000</v>
      </c>
      <c r="G15" s="121">
        <v>7081951</v>
      </c>
      <c r="H15" s="121">
        <v>29249477</v>
      </c>
      <c r="I15" s="121">
        <v>7004293</v>
      </c>
      <c r="J15" s="121">
        <v>297784</v>
      </c>
      <c r="K15" s="121">
        <v>1596745</v>
      </c>
      <c r="L15" s="121">
        <v>2905723</v>
      </c>
      <c r="M15" s="121">
        <v>6898207</v>
      </c>
      <c r="N15" s="121">
        <v>2727155</v>
      </c>
      <c r="O15" s="121">
        <v>8861071</v>
      </c>
      <c r="P15" s="121">
        <v>0</v>
      </c>
      <c r="Q15" s="121">
        <v>7028963</v>
      </c>
      <c r="R15" s="121">
        <v>0</v>
      </c>
      <c r="S15" s="121">
        <v>0</v>
      </c>
      <c r="T15" s="116"/>
      <c r="U15" s="116"/>
    </row>
    <row r="16" spans="2:21" ht="12">
      <c r="B16" s="108"/>
      <c r="C16" s="109"/>
      <c r="D16" s="124" t="s">
        <v>169</v>
      </c>
      <c r="E16" s="121">
        <v>82109930</v>
      </c>
      <c r="F16" s="121">
        <v>458130</v>
      </c>
      <c r="G16" s="121">
        <v>14410143</v>
      </c>
      <c r="H16" s="121">
        <v>29524523</v>
      </c>
      <c r="I16" s="121">
        <v>5795143</v>
      </c>
      <c r="J16" s="121">
        <v>149744</v>
      </c>
      <c r="K16" s="121">
        <v>1085534</v>
      </c>
      <c r="L16" s="121">
        <v>1648093</v>
      </c>
      <c r="M16" s="121">
        <v>8044610</v>
      </c>
      <c r="N16" s="121">
        <v>3365660</v>
      </c>
      <c r="O16" s="121">
        <v>10224562</v>
      </c>
      <c r="P16" s="121">
        <v>0</v>
      </c>
      <c r="Q16" s="121">
        <v>7403788</v>
      </c>
      <c r="R16" s="121">
        <v>0</v>
      </c>
      <c r="S16" s="121">
        <v>0</v>
      </c>
      <c r="T16" s="116"/>
      <c r="U16" s="116"/>
    </row>
    <row r="17" spans="2:21" ht="12">
      <c r="B17" s="108"/>
      <c r="C17" s="109"/>
      <c r="D17" s="124" t="s">
        <v>170</v>
      </c>
      <c r="E17" s="121">
        <v>22199785</v>
      </c>
      <c r="F17" s="121">
        <v>204468</v>
      </c>
      <c r="G17" s="121">
        <v>2134481</v>
      </c>
      <c r="H17" s="121">
        <v>7912275</v>
      </c>
      <c r="I17" s="121">
        <v>1467214</v>
      </c>
      <c r="J17" s="121">
        <v>54720</v>
      </c>
      <c r="K17" s="121">
        <v>655286</v>
      </c>
      <c r="L17" s="121">
        <v>832201</v>
      </c>
      <c r="M17" s="121">
        <v>2761861</v>
      </c>
      <c r="N17" s="121">
        <v>845543</v>
      </c>
      <c r="O17" s="121">
        <v>3017189</v>
      </c>
      <c r="P17" s="121">
        <v>52258</v>
      </c>
      <c r="Q17" s="121">
        <v>2262289</v>
      </c>
      <c r="R17" s="121">
        <v>0</v>
      </c>
      <c r="S17" s="121">
        <v>0</v>
      </c>
      <c r="T17" s="116"/>
      <c r="U17" s="116"/>
    </row>
    <row r="18" spans="2:21" ht="12">
      <c r="B18" s="108"/>
      <c r="C18" s="109"/>
      <c r="D18" s="124" t="s">
        <v>171</v>
      </c>
      <c r="E18" s="121">
        <v>26687504</v>
      </c>
      <c r="F18" s="121">
        <v>235680</v>
      </c>
      <c r="G18" s="121">
        <v>2827546</v>
      </c>
      <c r="H18" s="121">
        <v>9836191</v>
      </c>
      <c r="I18" s="121">
        <v>3084157</v>
      </c>
      <c r="J18" s="121">
        <v>80734</v>
      </c>
      <c r="K18" s="121">
        <v>321455</v>
      </c>
      <c r="L18" s="121">
        <v>1222864</v>
      </c>
      <c r="M18" s="121">
        <v>3020847</v>
      </c>
      <c r="N18" s="121">
        <v>1012325</v>
      </c>
      <c r="O18" s="121">
        <v>2879557</v>
      </c>
      <c r="P18" s="121">
        <v>0</v>
      </c>
      <c r="Q18" s="121">
        <v>2166148</v>
      </c>
      <c r="R18" s="121">
        <v>0</v>
      </c>
      <c r="S18" s="121">
        <v>0</v>
      </c>
      <c r="T18" s="116"/>
      <c r="U18" s="116"/>
    </row>
    <row r="19" spans="2:21" ht="12">
      <c r="B19" s="108"/>
      <c r="C19" s="109"/>
      <c r="D19" s="124" t="s">
        <v>172</v>
      </c>
      <c r="E19" s="121">
        <v>32458427</v>
      </c>
      <c r="F19" s="121">
        <v>243139</v>
      </c>
      <c r="G19" s="121">
        <v>4597672</v>
      </c>
      <c r="H19" s="121">
        <v>11922449</v>
      </c>
      <c r="I19" s="121">
        <v>2101987</v>
      </c>
      <c r="J19" s="121">
        <v>32337</v>
      </c>
      <c r="K19" s="121">
        <v>1515949</v>
      </c>
      <c r="L19" s="121">
        <v>971880</v>
      </c>
      <c r="M19" s="121">
        <v>2464931</v>
      </c>
      <c r="N19" s="121">
        <v>1198617</v>
      </c>
      <c r="O19" s="121">
        <v>4057395</v>
      </c>
      <c r="P19" s="121">
        <v>59777</v>
      </c>
      <c r="Q19" s="121">
        <v>3292294</v>
      </c>
      <c r="R19" s="121">
        <v>0</v>
      </c>
      <c r="S19" s="121">
        <v>0</v>
      </c>
      <c r="T19" s="116"/>
      <c r="U19" s="116"/>
    </row>
    <row r="20" spans="2:21" ht="12" customHeight="1">
      <c r="B20" s="108"/>
      <c r="C20" s="109"/>
      <c r="D20" s="124" t="s">
        <v>173</v>
      </c>
      <c r="E20" s="121">
        <v>26609559</v>
      </c>
      <c r="F20" s="121">
        <v>226520</v>
      </c>
      <c r="G20" s="121">
        <v>2748511</v>
      </c>
      <c r="H20" s="121">
        <v>9199011</v>
      </c>
      <c r="I20" s="121">
        <v>2441322</v>
      </c>
      <c r="J20" s="121">
        <v>20523</v>
      </c>
      <c r="K20" s="121">
        <v>566113</v>
      </c>
      <c r="L20" s="121">
        <v>458149</v>
      </c>
      <c r="M20" s="121">
        <v>2983276</v>
      </c>
      <c r="N20" s="121">
        <v>865098</v>
      </c>
      <c r="O20" s="121">
        <v>3780987</v>
      </c>
      <c r="P20" s="121">
        <v>0</v>
      </c>
      <c r="Q20" s="121">
        <v>3320049</v>
      </c>
      <c r="R20" s="121">
        <v>0</v>
      </c>
      <c r="S20" s="121">
        <v>0</v>
      </c>
      <c r="T20" s="116"/>
      <c r="U20" s="116"/>
    </row>
    <row r="21" spans="2:21" ht="12" customHeight="1">
      <c r="B21" s="108"/>
      <c r="C21" s="109"/>
      <c r="D21" s="124" t="s">
        <v>174</v>
      </c>
      <c r="E21" s="121">
        <v>21929315</v>
      </c>
      <c r="F21" s="121">
        <v>190705</v>
      </c>
      <c r="G21" s="121">
        <v>4557076</v>
      </c>
      <c r="H21" s="121">
        <v>6484122</v>
      </c>
      <c r="I21" s="121">
        <v>1834258</v>
      </c>
      <c r="J21" s="121">
        <v>45930</v>
      </c>
      <c r="K21" s="121">
        <v>521205</v>
      </c>
      <c r="L21" s="121">
        <v>994336</v>
      </c>
      <c r="M21" s="121">
        <v>1687967</v>
      </c>
      <c r="N21" s="121">
        <v>869043</v>
      </c>
      <c r="O21" s="121">
        <v>3178300</v>
      </c>
      <c r="P21" s="121">
        <v>9241</v>
      </c>
      <c r="Q21" s="121">
        <v>1556102</v>
      </c>
      <c r="R21" s="121">
        <v>1030</v>
      </c>
      <c r="S21" s="121">
        <v>0</v>
      </c>
      <c r="T21" s="116"/>
      <c r="U21" s="116"/>
    </row>
    <row r="22" spans="2:21" ht="12">
      <c r="B22" s="108"/>
      <c r="C22" s="109"/>
      <c r="D22" s="124" t="s">
        <v>175</v>
      </c>
      <c r="E22" s="121">
        <v>22941404</v>
      </c>
      <c r="F22" s="121">
        <v>243789</v>
      </c>
      <c r="G22" s="121">
        <v>2622032</v>
      </c>
      <c r="H22" s="121">
        <v>8541350</v>
      </c>
      <c r="I22" s="121">
        <v>2458454</v>
      </c>
      <c r="J22" s="121">
        <v>30183</v>
      </c>
      <c r="K22" s="121">
        <v>580017</v>
      </c>
      <c r="L22" s="121">
        <v>390489</v>
      </c>
      <c r="M22" s="121">
        <v>1677434</v>
      </c>
      <c r="N22" s="121">
        <v>886842</v>
      </c>
      <c r="O22" s="121">
        <v>2546325</v>
      </c>
      <c r="P22" s="121">
        <v>940</v>
      </c>
      <c r="Q22" s="121">
        <v>2963549</v>
      </c>
      <c r="R22" s="121">
        <v>0</v>
      </c>
      <c r="S22" s="121">
        <v>0</v>
      </c>
      <c r="T22" s="116"/>
      <c r="U22" s="116"/>
    </row>
    <row r="23" spans="2:21" ht="12">
      <c r="B23" s="108"/>
      <c r="C23" s="109"/>
      <c r="D23" s="124" t="s">
        <v>176</v>
      </c>
      <c r="E23" s="121">
        <v>18417578</v>
      </c>
      <c r="F23" s="121">
        <v>213011</v>
      </c>
      <c r="G23" s="121">
        <v>1894828</v>
      </c>
      <c r="H23" s="121">
        <v>7380662</v>
      </c>
      <c r="I23" s="121">
        <v>1281606</v>
      </c>
      <c r="J23" s="121">
        <v>2485</v>
      </c>
      <c r="K23" s="121">
        <v>579916</v>
      </c>
      <c r="L23" s="121">
        <v>516376</v>
      </c>
      <c r="M23" s="121">
        <v>1648609</v>
      </c>
      <c r="N23" s="121">
        <v>925321</v>
      </c>
      <c r="O23" s="121">
        <v>2466496</v>
      </c>
      <c r="P23" s="121">
        <v>2552</v>
      </c>
      <c r="Q23" s="121">
        <v>1505716</v>
      </c>
      <c r="R23" s="121">
        <v>0</v>
      </c>
      <c r="S23" s="121">
        <v>0</v>
      </c>
      <c r="T23" s="116"/>
      <c r="U23" s="116"/>
    </row>
    <row r="24" spans="2:21" ht="12">
      <c r="B24" s="108"/>
      <c r="C24" s="109"/>
      <c r="D24" s="124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16"/>
      <c r="U24" s="116"/>
    </row>
    <row r="25" spans="2:21" s="102" customFormat="1" ht="12" customHeight="1">
      <c r="B25" s="105"/>
      <c r="C25" s="180" t="s">
        <v>177</v>
      </c>
      <c r="D25" s="214"/>
      <c r="E25" s="103">
        <f>+E27+E31+E35+E40+E48+E54+E57</f>
        <v>148738644</v>
      </c>
      <c r="F25" s="103">
        <f aca="true" t="shared" si="2" ref="F25:S25">+F27+F31+F35+F40+F48+F54+F57</f>
        <v>1884175</v>
      </c>
      <c r="G25" s="103">
        <f t="shared" si="2"/>
        <v>30946591</v>
      </c>
      <c r="H25" s="103">
        <f t="shared" si="2"/>
        <v>36670697</v>
      </c>
      <c r="I25" s="103">
        <f t="shared" si="2"/>
        <v>11718251</v>
      </c>
      <c r="J25" s="103">
        <f t="shared" si="2"/>
        <v>232217</v>
      </c>
      <c r="K25" s="103">
        <f t="shared" si="2"/>
        <v>8888566</v>
      </c>
      <c r="L25" s="103">
        <f t="shared" si="2"/>
        <v>4779013</v>
      </c>
      <c r="M25" s="103">
        <f t="shared" si="2"/>
        <v>15588395</v>
      </c>
      <c r="N25" s="103">
        <f t="shared" si="2"/>
        <v>6510847</v>
      </c>
      <c r="O25" s="103">
        <f t="shared" si="2"/>
        <v>18910992</v>
      </c>
      <c r="P25" s="103">
        <f t="shared" si="2"/>
        <v>194448</v>
      </c>
      <c r="Q25" s="103">
        <f t="shared" si="2"/>
        <v>12413912</v>
      </c>
      <c r="R25" s="103">
        <f t="shared" si="2"/>
        <v>540</v>
      </c>
      <c r="S25" s="103">
        <f t="shared" si="2"/>
        <v>0</v>
      </c>
      <c r="T25" s="116"/>
      <c r="U25" s="116"/>
    </row>
    <row r="26" spans="2:21" ht="12">
      <c r="B26" s="108"/>
      <c r="C26" s="111"/>
      <c r="D26" s="129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16"/>
      <c r="U26" s="116"/>
    </row>
    <row r="27" spans="2:21" ht="12" customHeight="1">
      <c r="B27" s="108"/>
      <c r="C27" s="213" t="s">
        <v>178</v>
      </c>
      <c r="D27" s="197"/>
      <c r="E27" s="126">
        <f>SUM(E28:E29)</f>
        <v>13521452</v>
      </c>
      <c r="F27" s="126">
        <f aca="true" t="shared" si="3" ref="F27:S27">SUM(F28:F29)</f>
        <v>181873</v>
      </c>
      <c r="G27" s="126">
        <f t="shared" si="3"/>
        <v>2067873</v>
      </c>
      <c r="H27" s="126">
        <f t="shared" si="3"/>
        <v>4792601</v>
      </c>
      <c r="I27" s="126">
        <f t="shared" si="3"/>
        <v>729025</v>
      </c>
      <c r="J27" s="126">
        <f t="shared" si="3"/>
        <v>27737</v>
      </c>
      <c r="K27" s="126">
        <f t="shared" si="3"/>
        <v>733745</v>
      </c>
      <c r="L27" s="126">
        <f t="shared" si="3"/>
        <v>42125</v>
      </c>
      <c r="M27" s="126">
        <f t="shared" si="3"/>
        <v>1199944</v>
      </c>
      <c r="N27" s="126">
        <f t="shared" si="3"/>
        <v>557793</v>
      </c>
      <c r="O27" s="126">
        <f t="shared" si="3"/>
        <v>2238622</v>
      </c>
      <c r="P27" s="126">
        <f t="shared" si="3"/>
        <v>0</v>
      </c>
      <c r="Q27" s="126">
        <f t="shared" si="3"/>
        <v>950114</v>
      </c>
      <c r="R27" s="126">
        <f t="shared" si="3"/>
        <v>0</v>
      </c>
      <c r="S27" s="126">
        <f t="shared" si="3"/>
        <v>0</v>
      </c>
      <c r="T27" s="116"/>
      <c r="U27" s="116"/>
    </row>
    <row r="28" spans="2:21" ht="12" customHeight="1">
      <c r="B28" s="108"/>
      <c r="C28" s="109"/>
      <c r="D28" s="124" t="s">
        <v>179</v>
      </c>
      <c r="E28" s="121">
        <v>6251822</v>
      </c>
      <c r="F28" s="121">
        <v>84827</v>
      </c>
      <c r="G28" s="121">
        <v>1225955</v>
      </c>
      <c r="H28" s="121">
        <v>2053585</v>
      </c>
      <c r="I28" s="121">
        <v>284346</v>
      </c>
      <c r="J28" s="121">
        <v>4851</v>
      </c>
      <c r="K28" s="121">
        <v>487492</v>
      </c>
      <c r="L28" s="121">
        <v>12162</v>
      </c>
      <c r="M28" s="121">
        <v>442783</v>
      </c>
      <c r="N28" s="121">
        <v>237488</v>
      </c>
      <c r="O28" s="121">
        <v>1036077</v>
      </c>
      <c r="P28" s="121">
        <v>0</v>
      </c>
      <c r="Q28" s="121">
        <v>382256</v>
      </c>
      <c r="R28" s="121">
        <v>0</v>
      </c>
      <c r="S28" s="121">
        <v>0</v>
      </c>
      <c r="T28" s="116"/>
      <c r="U28" s="116"/>
    </row>
    <row r="29" spans="2:21" ht="12">
      <c r="B29" s="108"/>
      <c r="C29" s="109"/>
      <c r="D29" s="124" t="s">
        <v>180</v>
      </c>
      <c r="E29" s="121">
        <v>7269630</v>
      </c>
      <c r="F29" s="121">
        <v>97046</v>
      </c>
      <c r="G29" s="121">
        <v>841918</v>
      </c>
      <c r="H29" s="121">
        <v>2739016</v>
      </c>
      <c r="I29" s="121">
        <v>444679</v>
      </c>
      <c r="J29" s="121">
        <v>22886</v>
      </c>
      <c r="K29" s="121">
        <v>246253</v>
      </c>
      <c r="L29" s="121">
        <v>29963</v>
      </c>
      <c r="M29" s="121">
        <v>757161</v>
      </c>
      <c r="N29" s="121">
        <v>320305</v>
      </c>
      <c r="O29" s="121">
        <v>1202545</v>
      </c>
      <c r="P29" s="121">
        <v>0</v>
      </c>
      <c r="Q29" s="121">
        <v>567858</v>
      </c>
      <c r="R29" s="121">
        <v>0</v>
      </c>
      <c r="S29" s="121">
        <v>0</v>
      </c>
      <c r="T29" s="116"/>
      <c r="U29" s="116"/>
    </row>
    <row r="30" spans="2:21" ht="12">
      <c r="B30" s="108"/>
      <c r="C30" s="109"/>
      <c r="D30" s="124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6"/>
      <c r="U30" s="116"/>
    </row>
    <row r="31" spans="2:21" ht="12" customHeight="1">
      <c r="B31" s="108"/>
      <c r="C31" s="213" t="s">
        <v>181</v>
      </c>
      <c r="D31" s="197"/>
      <c r="E31" s="113">
        <f aca="true" t="shared" si="4" ref="E31:S31">SUM(E32:E33)</f>
        <v>5881652</v>
      </c>
      <c r="F31" s="113">
        <f t="shared" si="4"/>
        <v>85062</v>
      </c>
      <c r="G31" s="113">
        <f t="shared" si="4"/>
        <v>1106237</v>
      </c>
      <c r="H31" s="113">
        <f t="shared" si="4"/>
        <v>805891</v>
      </c>
      <c r="I31" s="113">
        <f t="shared" si="4"/>
        <v>592977</v>
      </c>
      <c r="J31" s="113">
        <f t="shared" si="4"/>
        <v>0</v>
      </c>
      <c r="K31" s="113">
        <f t="shared" si="4"/>
        <v>1246424</v>
      </c>
      <c r="L31" s="113">
        <f t="shared" si="4"/>
        <v>357667</v>
      </c>
      <c r="M31" s="113">
        <f t="shared" si="4"/>
        <v>373033</v>
      </c>
      <c r="N31" s="113">
        <f t="shared" si="4"/>
        <v>211616</v>
      </c>
      <c r="O31" s="113">
        <f t="shared" si="4"/>
        <v>395527</v>
      </c>
      <c r="P31" s="113">
        <f t="shared" si="4"/>
        <v>13947</v>
      </c>
      <c r="Q31" s="113">
        <f t="shared" si="4"/>
        <v>693271</v>
      </c>
      <c r="R31" s="113">
        <f t="shared" si="4"/>
        <v>0</v>
      </c>
      <c r="S31" s="113">
        <f t="shared" si="4"/>
        <v>0</v>
      </c>
      <c r="T31" s="116"/>
      <c r="U31" s="116"/>
    </row>
    <row r="32" spans="2:21" ht="12">
      <c r="B32" s="108"/>
      <c r="C32" s="109"/>
      <c r="D32" s="124" t="s">
        <v>182</v>
      </c>
      <c r="E32" s="121">
        <v>3182014</v>
      </c>
      <c r="F32" s="121">
        <v>34285</v>
      </c>
      <c r="G32" s="121">
        <v>430227</v>
      </c>
      <c r="H32" s="121">
        <v>348807</v>
      </c>
      <c r="I32" s="121">
        <v>265221</v>
      </c>
      <c r="J32" s="121">
        <v>0</v>
      </c>
      <c r="K32" s="121">
        <v>1060847</v>
      </c>
      <c r="L32" s="121">
        <v>179332</v>
      </c>
      <c r="M32" s="121">
        <v>149731</v>
      </c>
      <c r="N32" s="121">
        <v>96442</v>
      </c>
      <c r="O32" s="121">
        <v>156531</v>
      </c>
      <c r="P32" s="121">
        <v>13947</v>
      </c>
      <c r="Q32" s="121">
        <v>446644</v>
      </c>
      <c r="R32" s="121">
        <v>0</v>
      </c>
      <c r="S32" s="121">
        <v>0</v>
      </c>
      <c r="T32" s="116"/>
      <c r="U32" s="116"/>
    </row>
    <row r="33" spans="2:21" ht="12">
      <c r="B33" s="108"/>
      <c r="C33" s="109"/>
      <c r="D33" s="124" t="s">
        <v>183</v>
      </c>
      <c r="E33" s="121">
        <v>2699638</v>
      </c>
      <c r="F33" s="121">
        <v>50777</v>
      </c>
      <c r="G33" s="121">
        <v>676010</v>
      </c>
      <c r="H33" s="121">
        <v>457084</v>
      </c>
      <c r="I33" s="121">
        <v>327756</v>
      </c>
      <c r="J33" s="121">
        <v>0</v>
      </c>
      <c r="K33" s="121">
        <v>185577</v>
      </c>
      <c r="L33" s="121">
        <v>178335</v>
      </c>
      <c r="M33" s="121">
        <v>223302</v>
      </c>
      <c r="N33" s="121">
        <v>115174</v>
      </c>
      <c r="O33" s="121">
        <v>238996</v>
      </c>
      <c r="P33" s="121">
        <v>0</v>
      </c>
      <c r="Q33" s="121">
        <v>246627</v>
      </c>
      <c r="R33" s="121">
        <v>0</v>
      </c>
      <c r="S33" s="121">
        <v>0</v>
      </c>
      <c r="T33" s="116"/>
      <c r="U33" s="116"/>
    </row>
    <row r="34" spans="2:21" ht="12">
      <c r="B34" s="108"/>
      <c r="C34" s="109"/>
      <c r="D34" s="124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6"/>
      <c r="U34" s="116"/>
    </row>
    <row r="35" spans="2:21" ht="12" customHeight="1">
      <c r="B35" s="108"/>
      <c r="C35" s="213" t="s">
        <v>184</v>
      </c>
      <c r="D35" s="197"/>
      <c r="E35" s="113">
        <f>SUM(E36:E38)</f>
        <v>12418727</v>
      </c>
      <c r="F35" s="113">
        <f aca="true" t="shared" si="5" ref="F35:S35">SUM(F36:F38)</f>
        <v>209439</v>
      </c>
      <c r="G35" s="113">
        <f t="shared" si="5"/>
        <v>2171917</v>
      </c>
      <c r="H35" s="113">
        <f t="shared" si="5"/>
        <v>3025761</v>
      </c>
      <c r="I35" s="113">
        <f t="shared" si="5"/>
        <v>1216816</v>
      </c>
      <c r="J35" s="113">
        <f t="shared" si="5"/>
        <v>5379</v>
      </c>
      <c r="K35" s="113">
        <f t="shared" si="5"/>
        <v>660052</v>
      </c>
      <c r="L35" s="113">
        <f t="shared" si="5"/>
        <v>435572</v>
      </c>
      <c r="M35" s="113">
        <f t="shared" si="5"/>
        <v>1129869</v>
      </c>
      <c r="N35" s="113">
        <f t="shared" si="5"/>
        <v>641384</v>
      </c>
      <c r="O35" s="113">
        <f t="shared" si="5"/>
        <v>1699923</v>
      </c>
      <c r="P35" s="113">
        <f t="shared" si="5"/>
        <v>0</v>
      </c>
      <c r="Q35" s="113">
        <f t="shared" si="5"/>
        <v>1222075</v>
      </c>
      <c r="R35" s="113">
        <f t="shared" si="5"/>
        <v>540</v>
      </c>
      <c r="S35" s="113">
        <f t="shared" si="5"/>
        <v>0</v>
      </c>
      <c r="T35" s="116"/>
      <c r="U35" s="116"/>
    </row>
    <row r="36" spans="2:21" ht="12">
      <c r="B36" s="108"/>
      <c r="C36" s="109"/>
      <c r="D36" s="124" t="s">
        <v>185</v>
      </c>
      <c r="E36" s="121">
        <v>5238448</v>
      </c>
      <c r="F36" s="121">
        <v>72371</v>
      </c>
      <c r="G36" s="121">
        <v>723408</v>
      </c>
      <c r="H36" s="121">
        <v>1181099</v>
      </c>
      <c r="I36" s="121">
        <v>705844</v>
      </c>
      <c r="J36" s="121">
        <v>2069</v>
      </c>
      <c r="K36" s="121">
        <v>219533</v>
      </c>
      <c r="L36" s="121">
        <v>273786</v>
      </c>
      <c r="M36" s="121">
        <v>238184</v>
      </c>
      <c r="N36" s="121">
        <v>276484</v>
      </c>
      <c r="O36" s="121">
        <v>948689</v>
      </c>
      <c r="P36" s="121">
        <v>0</v>
      </c>
      <c r="Q36" s="121">
        <v>596441</v>
      </c>
      <c r="R36" s="121">
        <v>540</v>
      </c>
      <c r="S36" s="121">
        <v>0</v>
      </c>
      <c r="T36" s="116"/>
      <c r="U36" s="116"/>
    </row>
    <row r="37" spans="2:21" ht="12">
      <c r="B37" s="108"/>
      <c r="C37" s="109"/>
      <c r="D37" s="124" t="s">
        <v>186</v>
      </c>
      <c r="E37" s="121">
        <v>2061642</v>
      </c>
      <c r="F37" s="121">
        <v>64950</v>
      </c>
      <c r="G37" s="121">
        <v>510735</v>
      </c>
      <c r="H37" s="121">
        <v>549858</v>
      </c>
      <c r="I37" s="121">
        <v>163128</v>
      </c>
      <c r="J37" s="121">
        <v>1018</v>
      </c>
      <c r="K37" s="121">
        <v>125563</v>
      </c>
      <c r="L37" s="121">
        <v>25520</v>
      </c>
      <c r="M37" s="121">
        <v>184313</v>
      </c>
      <c r="N37" s="121">
        <v>97132</v>
      </c>
      <c r="O37" s="121">
        <v>130874</v>
      </c>
      <c r="P37" s="121">
        <v>0</v>
      </c>
      <c r="Q37" s="121">
        <v>208551</v>
      </c>
      <c r="R37" s="121">
        <v>0</v>
      </c>
      <c r="S37" s="121">
        <v>0</v>
      </c>
      <c r="T37" s="116"/>
      <c r="U37" s="116"/>
    </row>
    <row r="38" spans="2:21" ht="12">
      <c r="B38" s="108"/>
      <c r="C38" s="109"/>
      <c r="D38" s="124" t="s">
        <v>187</v>
      </c>
      <c r="E38" s="121">
        <v>5118637</v>
      </c>
      <c r="F38" s="121">
        <v>72118</v>
      </c>
      <c r="G38" s="121">
        <v>937774</v>
      </c>
      <c r="H38" s="121">
        <v>1294804</v>
      </c>
      <c r="I38" s="121">
        <v>347844</v>
      </c>
      <c r="J38" s="121">
        <v>2292</v>
      </c>
      <c r="K38" s="121">
        <v>314956</v>
      </c>
      <c r="L38" s="121">
        <v>136266</v>
      </c>
      <c r="M38" s="121">
        <v>707372</v>
      </c>
      <c r="N38" s="121">
        <v>267768</v>
      </c>
      <c r="O38" s="121">
        <v>620360</v>
      </c>
      <c r="P38" s="121">
        <v>0</v>
      </c>
      <c r="Q38" s="121">
        <v>417083</v>
      </c>
      <c r="R38" s="121">
        <v>0</v>
      </c>
      <c r="S38" s="121">
        <v>0</v>
      </c>
      <c r="T38" s="116"/>
      <c r="U38" s="116"/>
    </row>
    <row r="39" spans="2:21" ht="12">
      <c r="B39" s="108"/>
      <c r="C39" s="109"/>
      <c r="D39" s="124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6"/>
      <c r="U39" s="116"/>
    </row>
    <row r="40" spans="2:21" ht="12" customHeight="1">
      <c r="B40" s="108"/>
      <c r="C40" s="213" t="s">
        <v>188</v>
      </c>
      <c r="D40" s="197"/>
      <c r="E40" s="113">
        <f>SUM(E41:E46)</f>
        <v>40439394</v>
      </c>
      <c r="F40" s="113">
        <f aca="true" t="shared" si="6" ref="F40:S40">SUM(F41:F46)</f>
        <v>478772</v>
      </c>
      <c r="G40" s="113">
        <f t="shared" si="6"/>
        <v>11213940</v>
      </c>
      <c r="H40" s="113">
        <f t="shared" si="6"/>
        <v>7167213</v>
      </c>
      <c r="I40" s="113">
        <f t="shared" si="6"/>
        <v>3124093</v>
      </c>
      <c r="J40" s="113">
        <f t="shared" si="6"/>
        <v>25377</v>
      </c>
      <c r="K40" s="113">
        <f t="shared" si="6"/>
        <v>2889128</v>
      </c>
      <c r="L40" s="113">
        <f t="shared" si="6"/>
        <v>1423272</v>
      </c>
      <c r="M40" s="113">
        <f t="shared" si="6"/>
        <v>4885037</v>
      </c>
      <c r="N40" s="113">
        <f t="shared" si="6"/>
        <v>1426918</v>
      </c>
      <c r="O40" s="113">
        <f t="shared" si="6"/>
        <v>4636196</v>
      </c>
      <c r="P40" s="113">
        <f t="shared" si="6"/>
        <v>37684</v>
      </c>
      <c r="Q40" s="113">
        <f t="shared" si="6"/>
        <v>3131764</v>
      </c>
      <c r="R40" s="113">
        <f t="shared" si="6"/>
        <v>0</v>
      </c>
      <c r="S40" s="113">
        <f t="shared" si="6"/>
        <v>0</v>
      </c>
      <c r="T40" s="116"/>
      <c r="U40" s="116"/>
    </row>
    <row r="41" spans="2:21" ht="12">
      <c r="B41" s="108"/>
      <c r="C41" s="109"/>
      <c r="D41" s="124" t="s">
        <v>189</v>
      </c>
      <c r="E41" s="121">
        <v>10339888</v>
      </c>
      <c r="F41" s="121">
        <v>119626</v>
      </c>
      <c r="G41" s="121">
        <v>3060438</v>
      </c>
      <c r="H41" s="121">
        <v>2162908</v>
      </c>
      <c r="I41" s="121">
        <v>760750</v>
      </c>
      <c r="J41" s="121">
        <v>8803</v>
      </c>
      <c r="K41" s="121">
        <v>848423</v>
      </c>
      <c r="L41" s="121">
        <v>424343</v>
      </c>
      <c r="M41" s="121">
        <v>684060</v>
      </c>
      <c r="N41" s="121">
        <v>389171</v>
      </c>
      <c r="O41" s="121">
        <v>1177052</v>
      </c>
      <c r="P41" s="121">
        <v>30926</v>
      </c>
      <c r="Q41" s="121">
        <v>673388</v>
      </c>
      <c r="R41" s="121">
        <v>0</v>
      </c>
      <c r="S41" s="121">
        <v>0</v>
      </c>
      <c r="T41" s="116"/>
      <c r="U41" s="116"/>
    </row>
    <row r="42" spans="2:21" ht="12">
      <c r="B42" s="108"/>
      <c r="C42" s="109"/>
      <c r="D42" s="124" t="s">
        <v>190</v>
      </c>
      <c r="E42" s="121">
        <v>6824801</v>
      </c>
      <c r="F42" s="121">
        <v>56108</v>
      </c>
      <c r="G42" s="121">
        <v>1547289</v>
      </c>
      <c r="H42" s="121">
        <v>684388</v>
      </c>
      <c r="I42" s="121">
        <v>801627</v>
      </c>
      <c r="J42" s="121">
        <v>223</v>
      </c>
      <c r="K42" s="121">
        <v>355311</v>
      </c>
      <c r="L42" s="121">
        <v>211515</v>
      </c>
      <c r="M42" s="121">
        <v>1854373</v>
      </c>
      <c r="N42" s="121">
        <v>169601</v>
      </c>
      <c r="O42" s="121">
        <v>777230</v>
      </c>
      <c r="P42" s="121">
        <v>0</v>
      </c>
      <c r="Q42" s="121">
        <v>367136</v>
      </c>
      <c r="R42" s="121">
        <v>0</v>
      </c>
      <c r="S42" s="121">
        <v>0</v>
      </c>
      <c r="T42" s="116"/>
      <c r="U42" s="116"/>
    </row>
    <row r="43" spans="2:21" ht="12">
      <c r="B43" s="108"/>
      <c r="C43" s="109"/>
      <c r="D43" s="124" t="s">
        <v>191</v>
      </c>
      <c r="E43" s="121">
        <v>6718640</v>
      </c>
      <c r="F43" s="121">
        <v>81090</v>
      </c>
      <c r="G43" s="121">
        <v>1606600</v>
      </c>
      <c r="H43" s="121">
        <v>1127433</v>
      </c>
      <c r="I43" s="121">
        <v>465723</v>
      </c>
      <c r="J43" s="121">
        <v>1515</v>
      </c>
      <c r="K43" s="121">
        <v>709476</v>
      </c>
      <c r="L43" s="121">
        <v>192768</v>
      </c>
      <c r="M43" s="121">
        <v>793826</v>
      </c>
      <c r="N43" s="121">
        <v>239120</v>
      </c>
      <c r="O43" s="121">
        <v>909351</v>
      </c>
      <c r="P43" s="121">
        <v>0</v>
      </c>
      <c r="Q43" s="121">
        <v>591738</v>
      </c>
      <c r="R43" s="121">
        <v>0</v>
      </c>
      <c r="S43" s="121">
        <v>0</v>
      </c>
      <c r="T43" s="116"/>
      <c r="U43" s="116"/>
    </row>
    <row r="44" spans="2:21" ht="12">
      <c r="B44" s="108"/>
      <c r="C44" s="109"/>
      <c r="D44" s="124" t="s">
        <v>192</v>
      </c>
      <c r="E44" s="121">
        <v>5885456</v>
      </c>
      <c r="F44" s="121">
        <v>75198</v>
      </c>
      <c r="G44" s="121">
        <v>2618865</v>
      </c>
      <c r="H44" s="121">
        <v>872629</v>
      </c>
      <c r="I44" s="121">
        <v>414401</v>
      </c>
      <c r="J44" s="121">
        <v>8</v>
      </c>
      <c r="K44" s="121">
        <v>25370</v>
      </c>
      <c r="L44" s="121">
        <v>250402</v>
      </c>
      <c r="M44" s="121">
        <v>768134</v>
      </c>
      <c r="N44" s="121">
        <v>179663</v>
      </c>
      <c r="O44" s="121">
        <v>426856</v>
      </c>
      <c r="P44" s="121">
        <v>0</v>
      </c>
      <c r="Q44" s="121">
        <v>253930</v>
      </c>
      <c r="R44" s="121">
        <v>0</v>
      </c>
      <c r="S44" s="121">
        <v>0</v>
      </c>
      <c r="T44" s="116"/>
      <c r="U44" s="116"/>
    </row>
    <row r="45" spans="2:21" ht="12">
      <c r="B45" s="108"/>
      <c r="C45" s="109"/>
      <c r="D45" s="124" t="s">
        <v>193</v>
      </c>
      <c r="E45" s="121">
        <v>2507187</v>
      </c>
      <c r="F45" s="121">
        <v>48726</v>
      </c>
      <c r="G45" s="121">
        <v>566698</v>
      </c>
      <c r="H45" s="121">
        <v>544229</v>
      </c>
      <c r="I45" s="121">
        <v>168591</v>
      </c>
      <c r="J45" s="121">
        <v>13890</v>
      </c>
      <c r="K45" s="121">
        <v>362535</v>
      </c>
      <c r="L45" s="121">
        <v>161559</v>
      </c>
      <c r="M45" s="121">
        <v>87369</v>
      </c>
      <c r="N45" s="121">
        <v>101748</v>
      </c>
      <c r="O45" s="121">
        <v>294898</v>
      </c>
      <c r="P45" s="121">
        <v>0</v>
      </c>
      <c r="Q45" s="121">
        <v>156944</v>
      </c>
      <c r="R45" s="121">
        <v>0</v>
      </c>
      <c r="S45" s="121">
        <v>0</v>
      </c>
      <c r="T45" s="116"/>
      <c r="U45" s="116"/>
    </row>
    <row r="46" spans="2:21" ht="12">
      <c r="B46" s="108"/>
      <c r="C46" s="109"/>
      <c r="D46" s="124" t="s">
        <v>194</v>
      </c>
      <c r="E46" s="121">
        <v>8163422</v>
      </c>
      <c r="F46" s="121">
        <v>98024</v>
      </c>
      <c r="G46" s="121">
        <v>1814050</v>
      </c>
      <c r="H46" s="121">
        <v>1775626</v>
      </c>
      <c r="I46" s="121">
        <v>513001</v>
      </c>
      <c r="J46" s="121">
        <v>938</v>
      </c>
      <c r="K46" s="121">
        <v>588013</v>
      </c>
      <c r="L46" s="121">
        <v>182685</v>
      </c>
      <c r="M46" s="121">
        <v>697275</v>
      </c>
      <c r="N46" s="121">
        <v>347615</v>
      </c>
      <c r="O46" s="121">
        <v>1050809</v>
      </c>
      <c r="P46" s="121">
        <v>6758</v>
      </c>
      <c r="Q46" s="121">
        <v>1088628</v>
      </c>
      <c r="R46" s="121">
        <v>0</v>
      </c>
      <c r="S46" s="121">
        <v>0</v>
      </c>
      <c r="T46" s="116"/>
      <c r="U46" s="116"/>
    </row>
    <row r="47" spans="2:21" ht="12">
      <c r="B47" s="108"/>
      <c r="C47" s="109"/>
      <c r="D47" s="124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6"/>
      <c r="U47" s="116"/>
    </row>
    <row r="48" spans="2:21" ht="12" customHeight="1">
      <c r="B48" s="108"/>
      <c r="C48" s="213" t="s">
        <v>195</v>
      </c>
      <c r="D48" s="197"/>
      <c r="E48" s="113">
        <f>SUM(E49:E52)</f>
        <v>25559810</v>
      </c>
      <c r="F48" s="113">
        <f aca="true" t="shared" si="7" ref="F48:S48">SUM(F49:F52)</f>
        <v>327830</v>
      </c>
      <c r="G48" s="113">
        <f t="shared" si="7"/>
        <v>4495233</v>
      </c>
      <c r="H48" s="113">
        <f t="shared" si="7"/>
        <v>5523076</v>
      </c>
      <c r="I48" s="113">
        <f t="shared" si="7"/>
        <v>1598913</v>
      </c>
      <c r="J48" s="113">
        <f t="shared" si="7"/>
        <v>16629</v>
      </c>
      <c r="K48" s="113">
        <f t="shared" si="7"/>
        <v>2146088</v>
      </c>
      <c r="L48" s="113">
        <f t="shared" si="7"/>
        <v>1231440</v>
      </c>
      <c r="M48" s="113">
        <f t="shared" si="7"/>
        <v>2846635</v>
      </c>
      <c r="N48" s="113">
        <f t="shared" si="7"/>
        <v>964801</v>
      </c>
      <c r="O48" s="113">
        <f t="shared" si="7"/>
        <v>3405410</v>
      </c>
      <c r="P48" s="113">
        <f t="shared" si="7"/>
        <v>142817</v>
      </c>
      <c r="Q48" s="113">
        <f t="shared" si="7"/>
        <v>2860938</v>
      </c>
      <c r="R48" s="113">
        <f t="shared" si="7"/>
        <v>0</v>
      </c>
      <c r="S48" s="113">
        <f t="shared" si="7"/>
        <v>0</v>
      </c>
      <c r="T48" s="116"/>
      <c r="U48" s="116"/>
    </row>
    <row r="49" spans="2:21" ht="12">
      <c r="B49" s="108"/>
      <c r="C49" s="109"/>
      <c r="D49" s="124" t="s">
        <v>196</v>
      </c>
      <c r="E49" s="121">
        <v>4723665</v>
      </c>
      <c r="F49" s="121">
        <v>71550</v>
      </c>
      <c r="G49" s="121">
        <v>964540</v>
      </c>
      <c r="H49" s="121">
        <v>939487</v>
      </c>
      <c r="I49" s="121">
        <v>371638</v>
      </c>
      <c r="J49" s="121">
        <v>51</v>
      </c>
      <c r="K49" s="121">
        <v>277376</v>
      </c>
      <c r="L49" s="121">
        <v>183994</v>
      </c>
      <c r="M49" s="121">
        <v>330628</v>
      </c>
      <c r="N49" s="121">
        <v>151143</v>
      </c>
      <c r="O49" s="121">
        <v>1155814</v>
      </c>
      <c r="P49" s="121">
        <v>0</v>
      </c>
      <c r="Q49" s="121">
        <v>277444</v>
      </c>
      <c r="R49" s="121">
        <v>0</v>
      </c>
      <c r="S49" s="121">
        <v>0</v>
      </c>
      <c r="T49" s="116"/>
      <c r="U49" s="116"/>
    </row>
    <row r="50" spans="2:21" ht="12">
      <c r="B50" s="108"/>
      <c r="C50" s="109"/>
      <c r="D50" s="124" t="s">
        <v>197</v>
      </c>
      <c r="E50" s="121">
        <v>2885861</v>
      </c>
      <c r="F50" s="121">
        <v>51870</v>
      </c>
      <c r="G50" s="121">
        <v>440654</v>
      </c>
      <c r="H50" s="121">
        <v>802046</v>
      </c>
      <c r="I50" s="121">
        <v>102445</v>
      </c>
      <c r="J50" s="121">
        <v>49</v>
      </c>
      <c r="K50" s="121">
        <v>283965</v>
      </c>
      <c r="L50" s="121">
        <v>314040</v>
      </c>
      <c r="M50" s="121">
        <v>261938</v>
      </c>
      <c r="N50" s="121">
        <v>101862</v>
      </c>
      <c r="O50" s="121">
        <v>330945</v>
      </c>
      <c r="P50" s="121">
        <v>0</v>
      </c>
      <c r="Q50" s="121">
        <v>196047</v>
      </c>
      <c r="R50" s="121">
        <v>0</v>
      </c>
      <c r="S50" s="121">
        <v>0</v>
      </c>
      <c r="T50" s="116"/>
      <c r="U50" s="116"/>
    </row>
    <row r="51" spans="2:21" ht="12">
      <c r="B51" s="108"/>
      <c r="C51" s="109"/>
      <c r="D51" s="124" t="s">
        <v>198</v>
      </c>
      <c r="E51" s="121">
        <v>4256261</v>
      </c>
      <c r="F51" s="121">
        <v>67068</v>
      </c>
      <c r="G51" s="121">
        <v>970045</v>
      </c>
      <c r="H51" s="121">
        <v>1104392</v>
      </c>
      <c r="I51" s="121">
        <v>207021</v>
      </c>
      <c r="J51" s="121">
        <v>421</v>
      </c>
      <c r="K51" s="121">
        <v>706183</v>
      </c>
      <c r="L51" s="121">
        <v>9039</v>
      </c>
      <c r="M51" s="121">
        <v>365888</v>
      </c>
      <c r="N51" s="121">
        <v>185700</v>
      </c>
      <c r="O51" s="121">
        <v>325919</v>
      </c>
      <c r="P51" s="121">
        <v>56629</v>
      </c>
      <c r="Q51" s="121">
        <v>257956</v>
      </c>
      <c r="R51" s="121">
        <v>0</v>
      </c>
      <c r="S51" s="121">
        <v>0</v>
      </c>
      <c r="T51" s="116"/>
      <c r="U51" s="116"/>
    </row>
    <row r="52" spans="2:21" ht="12">
      <c r="B52" s="108"/>
      <c r="C52" s="109"/>
      <c r="D52" s="133" t="s">
        <v>199</v>
      </c>
      <c r="E52" s="121">
        <v>13694023</v>
      </c>
      <c r="F52" s="121">
        <v>137342</v>
      </c>
      <c r="G52" s="121">
        <v>2119994</v>
      </c>
      <c r="H52" s="121">
        <v>2677151</v>
      </c>
      <c r="I52" s="121">
        <v>917809</v>
      </c>
      <c r="J52" s="121">
        <v>16108</v>
      </c>
      <c r="K52" s="121">
        <v>878564</v>
      </c>
      <c r="L52" s="121">
        <v>724367</v>
      </c>
      <c r="M52" s="121">
        <v>1888181</v>
      </c>
      <c r="N52" s="121">
        <v>526096</v>
      </c>
      <c r="O52" s="121">
        <v>1592732</v>
      </c>
      <c r="P52" s="121">
        <v>86188</v>
      </c>
      <c r="Q52" s="121">
        <v>2129491</v>
      </c>
      <c r="R52" s="121">
        <v>0</v>
      </c>
      <c r="S52" s="121">
        <v>0</v>
      </c>
      <c r="T52" s="116"/>
      <c r="U52" s="116"/>
    </row>
    <row r="53" spans="2:21" ht="12">
      <c r="B53" s="108"/>
      <c r="C53" s="109"/>
      <c r="D53" s="133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6"/>
      <c r="U53" s="116"/>
    </row>
    <row r="54" spans="2:21" ht="12" customHeight="1">
      <c r="B54" s="108"/>
      <c r="C54" s="213" t="s">
        <v>200</v>
      </c>
      <c r="D54" s="197"/>
      <c r="E54" s="113">
        <f>E55</f>
        <v>10985196</v>
      </c>
      <c r="F54" s="113">
        <f aca="true" t="shared" si="8" ref="F54:S54">F55</f>
        <v>123981</v>
      </c>
      <c r="G54" s="113">
        <f t="shared" si="8"/>
        <v>1325255</v>
      </c>
      <c r="H54" s="113">
        <f t="shared" si="8"/>
        <v>3796764</v>
      </c>
      <c r="I54" s="113">
        <f t="shared" si="8"/>
        <v>915989</v>
      </c>
      <c r="J54" s="113">
        <f t="shared" si="8"/>
        <v>13161</v>
      </c>
      <c r="K54" s="113">
        <f t="shared" si="8"/>
        <v>271268</v>
      </c>
      <c r="L54" s="113">
        <f t="shared" si="8"/>
        <v>188514</v>
      </c>
      <c r="M54" s="113">
        <f t="shared" si="8"/>
        <v>1451691</v>
      </c>
      <c r="N54" s="113">
        <f t="shared" si="8"/>
        <v>484352</v>
      </c>
      <c r="O54" s="113">
        <f t="shared" si="8"/>
        <v>1484481</v>
      </c>
      <c r="P54" s="113">
        <f t="shared" si="8"/>
        <v>0</v>
      </c>
      <c r="Q54" s="113">
        <f t="shared" si="8"/>
        <v>929740</v>
      </c>
      <c r="R54" s="113">
        <f t="shared" si="8"/>
        <v>0</v>
      </c>
      <c r="S54" s="113">
        <f t="shared" si="8"/>
        <v>0</v>
      </c>
      <c r="T54" s="116"/>
      <c r="U54" s="116"/>
    </row>
    <row r="55" spans="2:21" ht="12">
      <c r="B55" s="108"/>
      <c r="C55" s="109"/>
      <c r="D55" s="124" t="s">
        <v>201</v>
      </c>
      <c r="E55" s="121">
        <v>10985196</v>
      </c>
      <c r="F55" s="121">
        <v>123981</v>
      </c>
      <c r="G55" s="121">
        <v>1325255</v>
      </c>
      <c r="H55" s="121">
        <v>3796764</v>
      </c>
      <c r="I55" s="121">
        <v>915989</v>
      </c>
      <c r="J55" s="121">
        <v>13161</v>
      </c>
      <c r="K55" s="121">
        <v>271268</v>
      </c>
      <c r="L55" s="121">
        <v>188514</v>
      </c>
      <c r="M55" s="121">
        <v>1451691</v>
      </c>
      <c r="N55" s="121">
        <v>484352</v>
      </c>
      <c r="O55" s="121">
        <v>1484481</v>
      </c>
      <c r="P55" s="121">
        <v>0</v>
      </c>
      <c r="Q55" s="121">
        <v>929740</v>
      </c>
      <c r="R55" s="121">
        <v>0</v>
      </c>
      <c r="S55" s="121">
        <v>0</v>
      </c>
      <c r="T55" s="116"/>
      <c r="U55" s="116"/>
    </row>
    <row r="56" spans="2:21" ht="12">
      <c r="B56" s="108"/>
      <c r="C56" s="109"/>
      <c r="D56" s="124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6"/>
      <c r="U56" s="116"/>
    </row>
    <row r="57" spans="2:21" ht="12" customHeight="1">
      <c r="B57" s="108"/>
      <c r="C57" s="213" t="s">
        <v>202</v>
      </c>
      <c r="D57" s="197"/>
      <c r="E57" s="113">
        <f>SUM(E58:E62)</f>
        <v>39932413</v>
      </c>
      <c r="F57" s="113">
        <f aca="true" t="shared" si="9" ref="F57:S57">SUM(F58:F62)</f>
        <v>477218</v>
      </c>
      <c r="G57" s="113">
        <f t="shared" si="9"/>
        <v>8566136</v>
      </c>
      <c r="H57" s="113">
        <f t="shared" si="9"/>
        <v>11559391</v>
      </c>
      <c r="I57" s="113">
        <f t="shared" si="9"/>
        <v>3540438</v>
      </c>
      <c r="J57" s="113">
        <f t="shared" si="9"/>
        <v>143934</v>
      </c>
      <c r="K57" s="113">
        <f t="shared" si="9"/>
        <v>941861</v>
      </c>
      <c r="L57" s="113">
        <f t="shared" si="9"/>
        <v>1100423</v>
      </c>
      <c r="M57" s="113">
        <f t="shared" si="9"/>
        <v>3702186</v>
      </c>
      <c r="N57" s="113">
        <f t="shared" si="9"/>
        <v>2223983</v>
      </c>
      <c r="O57" s="113">
        <f t="shared" si="9"/>
        <v>5050833</v>
      </c>
      <c r="P57" s="113">
        <f t="shared" si="9"/>
        <v>0</v>
      </c>
      <c r="Q57" s="113">
        <f t="shared" si="9"/>
        <v>2626010</v>
      </c>
      <c r="R57" s="113">
        <f t="shared" si="9"/>
        <v>0</v>
      </c>
      <c r="S57" s="113">
        <f t="shared" si="9"/>
        <v>0</v>
      </c>
      <c r="T57" s="116"/>
      <c r="U57" s="116"/>
    </row>
    <row r="58" spans="2:21" ht="12">
      <c r="B58" s="108"/>
      <c r="C58" s="109"/>
      <c r="D58" s="124" t="s">
        <v>203</v>
      </c>
      <c r="E58" s="121">
        <v>6243376</v>
      </c>
      <c r="F58" s="121">
        <v>85826</v>
      </c>
      <c r="G58" s="121">
        <v>1708864</v>
      </c>
      <c r="H58" s="121">
        <v>1815081</v>
      </c>
      <c r="I58" s="121">
        <v>586135</v>
      </c>
      <c r="J58" s="121">
        <v>247</v>
      </c>
      <c r="K58" s="121">
        <v>253453</v>
      </c>
      <c r="L58" s="121">
        <v>105551</v>
      </c>
      <c r="M58" s="121">
        <v>539567</v>
      </c>
      <c r="N58" s="121">
        <v>273957</v>
      </c>
      <c r="O58" s="121">
        <v>556802</v>
      </c>
      <c r="P58" s="121">
        <v>0</v>
      </c>
      <c r="Q58" s="121">
        <v>317893</v>
      </c>
      <c r="R58" s="121">
        <v>0</v>
      </c>
      <c r="S58" s="121">
        <v>0</v>
      </c>
      <c r="T58" s="116"/>
      <c r="U58" s="116"/>
    </row>
    <row r="59" spans="2:21" ht="12">
      <c r="B59" s="108"/>
      <c r="C59" s="109"/>
      <c r="D59" s="124" t="s">
        <v>204</v>
      </c>
      <c r="E59" s="121">
        <v>5420377</v>
      </c>
      <c r="F59" s="121">
        <v>81902</v>
      </c>
      <c r="G59" s="121">
        <v>764566</v>
      </c>
      <c r="H59" s="121">
        <v>1410346</v>
      </c>
      <c r="I59" s="121">
        <v>454244</v>
      </c>
      <c r="J59" s="121">
        <v>8239</v>
      </c>
      <c r="K59" s="121">
        <v>181192</v>
      </c>
      <c r="L59" s="121">
        <v>331405</v>
      </c>
      <c r="M59" s="121">
        <v>864127</v>
      </c>
      <c r="N59" s="121">
        <v>403408</v>
      </c>
      <c r="O59" s="121">
        <v>561642</v>
      </c>
      <c r="P59" s="121">
        <v>0</v>
      </c>
      <c r="Q59" s="121">
        <v>359306</v>
      </c>
      <c r="R59" s="121">
        <v>0</v>
      </c>
      <c r="S59" s="121">
        <v>0</v>
      </c>
      <c r="T59" s="116"/>
      <c r="U59" s="116"/>
    </row>
    <row r="60" spans="2:21" ht="12">
      <c r="B60" s="108"/>
      <c r="C60" s="109"/>
      <c r="D60" s="124" t="s">
        <v>205</v>
      </c>
      <c r="E60" s="121">
        <v>4954660</v>
      </c>
      <c r="F60" s="121">
        <v>77322</v>
      </c>
      <c r="G60" s="121">
        <v>1017413</v>
      </c>
      <c r="H60" s="121">
        <v>1472010</v>
      </c>
      <c r="I60" s="121">
        <v>418735</v>
      </c>
      <c r="J60" s="121">
        <v>155</v>
      </c>
      <c r="K60" s="121">
        <v>151132</v>
      </c>
      <c r="L60" s="121">
        <v>135292</v>
      </c>
      <c r="M60" s="121">
        <v>379239</v>
      </c>
      <c r="N60" s="121">
        <v>236400</v>
      </c>
      <c r="O60" s="121">
        <v>675503</v>
      </c>
      <c r="P60" s="121">
        <v>0</v>
      </c>
      <c r="Q60" s="121">
        <v>391459</v>
      </c>
      <c r="R60" s="121">
        <v>0</v>
      </c>
      <c r="S60" s="121">
        <v>0</v>
      </c>
      <c r="T60" s="116"/>
      <c r="U60" s="116"/>
    </row>
    <row r="61" spans="2:21" ht="12">
      <c r="B61" s="108"/>
      <c r="C61" s="109"/>
      <c r="D61" s="124" t="s">
        <v>206</v>
      </c>
      <c r="E61" s="121">
        <v>14054542</v>
      </c>
      <c r="F61" s="121">
        <v>132425</v>
      </c>
      <c r="G61" s="121">
        <v>3615612</v>
      </c>
      <c r="H61" s="121">
        <v>4246353</v>
      </c>
      <c r="I61" s="121">
        <v>1269509</v>
      </c>
      <c r="J61" s="121">
        <v>115348</v>
      </c>
      <c r="K61" s="121">
        <v>90459</v>
      </c>
      <c r="L61" s="121">
        <v>418163</v>
      </c>
      <c r="M61" s="121">
        <v>1091514</v>
      </c>
      <c r="N61" s="121">
        <v>891114</v>
      </c>
      <c r="O61" s="121">
        <v>1387045</v>
      </c>
      <c r="P61" s="121">
        <v>0</v>
      </c>
      <c r="Q61" s="121">
        <v>797000</v>
      </c>
      <c r="R61" s="121">
        <v>0</v>
      </c>
      <c r="S61" s="121">
        <v>0</v>
      </c>
      <c r="T61" s="116"/>
      <c r="U61" s="116"/>
    </row>
    <row r="62" spans="2:21" ht="12">
      <c r="B62" s="108"/>
      <c r="C62" s="109"/>
      <c r="D62" s="124" t="s">
        <v>207</v>
      </c>
      <c r="E62" s="121">
        <v>9259458</v>
      </c>
      <c r="F62" s="121">
        <v>99743</v>
      </c>
      <c r="G62" s="121">
        <v>1459681</v>
      </c>
      <c r="H62" s="121">
        <v>2615601</v>
      </c>
      <c r="I62" s="121">
        <v>811815</v>
      </c>
      <c r="J62" s="121">
        <v>19945</v>
      </c>
      <c r="K62" s="121">
        <v>265625</v>
      </c>
      <c r="L62" s="121">
        <v>110012</v>
      </c>
      <c r="M62" s="121">
        <v>827739</v>
      </c>
      <c r="N62" s="121">
        <v>419104</v>
      </c>
      <c r="O62" s="121">
        <v>1869841</v>
      </c>
      <c r="P62" s="121">
        <v>0</v>
      </c>
      <c r="Q62" s="121">
        <v>760352</v>
      </c>
      <c r="R62" s="121">
        <v>0</v>
      </c>
      <c r="S62" s="121">
        <v>0</v>
      </c>
      <c r="T62" s="116"/>
      <c r="U62" s="116"/>
    </row>
    <row r="63" spans="11:20" ht="12">
      <c r="K63" s="134"/>
      <c r="T63" s="116"/>
    </row>
    <row r="64" spans="2:20" ht="12">
      <c r="B64" s="115" t="s">
        <v>208</v>
      </c>
      <c r="T64" s="116"/>
    </row>
    <row r="65" ht="12">
      <c r="T65" s="116"/>
    </row>
    <row r="66" spans="5:20" ht="12">
      <c r="E66" s="135" t="b">
        <f>SUM(E12:E23)=E10</f>
        <v>1</v>
      </c>
      <c r="F66" s="135" t="b">
        <f aca="true" t="shared" si="10" ref="F66:S66">SUM(F12:F23)=F10</f>
        <v>1</v>
      </c>
      <c r="G66" s="135" t="b">
        <f t="shared" si="10"/>
        <v>1</v>
      </c>
      <c r="H66" s="135" t="b">
        <f t="shared" si="10"/>
        <v>1</v>
      </c>
      <c r="I66" s="135" t="b">
        <f t="shared" si="10"/>
        <v>1</v>
      </c>
      <c r="J66" s="135" t="b">
        <f t="shared" si="10"/>
        <v>1</v>
      </c>
      <c r="K66" s="135" t="b">
        <f t="shared" si="10"/>
        <v>1</v>
      </c>
      <c r="L66" s="135" t="b">
        <f t="shared" si="10"/>
        <v>1</v>
      </c>
      <c r="M66" s="135" t="b">
        <f t="shared" si="10"/>
        <v>1</v>
      </c>
      <c r="N66" s="135" t="b">
        <f t="shared" si="10"/>
        <v>1</v>
      </c>
      <c r="O66" s="135" t="b">
        <f t="shared" si="10"/>
        <v>1</v>
      </c>
      <c r="P66" s="135" t="b">
        <f t="shared" si="10"/>
        <v>1</v>
      </c>
      <c r="Q66" s="135" t="b">
        <f t="shared" si="10"/>
        <v>1</v>
      </c>
      <c r="R66" s="135" t="b">
        <f t="shared" si="10"/>
        <v>1</v>
      </c>
      <c r="S66" s="135" t="b">
        <f t="shared" si="10"/>
        <v>1</v>
      </c>
      <c r="T66" s="116"/>
    </row>
    <row r="67" spans="5:20" ht="12">
      <c r="E67" s="135" t="b">
        <f>SUM(E27:E62)=E25</f>
        <v>0</v>
      </c>
      <c r="F67" s="135" t="b">
        <f aca="true" t="shared" si="11" ref="F67:S67">SUM(F27:F62)=F25</f>
        <v>0</v>
      </c>
      <c r="G67" s="135" t="b">
        <f t="shared" si="11"/>
        <v>0</v>
      </c>
      <c r="H67" s="135" t="b">
        <f t="shared" si="11"/>
        <v>0</v>
      </c>
      <c r="I67" s="135" t="b">
        <f t="shared" si="11"/>
        <v>0</v>
      </c>
      <c r="J67" s="135" t="b">
        <f t="shared" si="11"/>
        <v>0</v>
      </c>
      <c r="K67" s="135" t="b">
        <f t="shared" si="11"/>
        <v>0</v>
      </c>
      <c r="L67" s="135" t="b">
        <f t="shared" si="11"/>
        <v>0</v>
      </c>
      <c r="M67" s="135" t="b">
        <f t="shared" si="11"/>
        <v>0</v>
      </c>
      <c r="N67" s="135" t="b">
        <f t="shared" si="11"/>
        <v>0</v>
      </c>
      <c r="O67" s="135" t="b">
        <f t="shared" si="11"/>
        <v>0</v>
      </c>
      <c r="P67" s="135" t="b">
        <f t="shared" si="11"/>
        <v>0</v>
      </c>
      <c r="Q67" s="135" t="b">
        <f t="shared" si="11"/>
        <v>0</v>
      </c>
      <c r="R67" s="135" t="b">
        <f t="shared" si="11"/>
        <v>0</v>
      </c>
      <c r="S67" s="135" t="b">
        <f t="shared" si="11"/>
        <v>1</v>
      </c>
      <c r="T67" s="116"/>
    </row>
    <row r="68" spans="5:20" ht="12">
      <c r="E68" s="135" t="b">
        <f>E8=+E10+E25</f>
        <v>1</v>
      </c>
      <c r="F68" s="135" t="b">
        <f aca="true" t="shared" si="12" ref="F68:S68">F8=+F10+F25</f>
        <v>1</v>
      </c>
      <c r="G68" s="135" t="b">
        <f t="shared" si="12"/>
        <v>1</v>
      </c>
      <c r="H68" s="135" t="b">
        <f t="shared" si="12"/>
        <v>1</v>
      </c>
      <c r="I68" s="135" t="b">
        <f t="shared" si="12"/>
        <v>1</v>
      </c>
      <c r="J68" s="135" t="b">
        <f t="shared" si="12"/>
        <v>1</v>
      </c>
      <c r="K68" s="135" t="b">
        <f t="shared" si="12"/>
        <v>1</v>
      </c>
      <c r="L68" s="135" t="b">
        <f t="shared" si="12"/>
        <v>1</v>
      </c>
      <c r="M68" s="135" t="b">
        <f t="shared" si="12"/>
        <v>1</v>
      </c>
      <c r="N68" s="135" t="b">
        <f t="shared" si="12"/>
        <v>1</v>
      </c>
      <c r="O68" s="135" t="b">
        <f t="shared" si="12"/>
        <v>1</v>
      </c>
      <c r="P68" s="135" t="b">
        <f t="shared" si="12"/>
        <v>1</v>
      </c>
      <c r="Q68" s="135" t="b">
        <f t="shared" si="12"/>
        <v>1</v>
      </c>
      <c r="R68" s="135" t="b">
        <f t="shared" si="12"/>
        <v>1</v>
      </c>
      <c r="S68" s="135" t="b">
        <f t="shared" si="12"/>
        <v>1</v>
      </c>
      <c r="T68" s="116"/>
    </row>
    <row r="69" spans="5:20" ht="12"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16"/>
    </row>
    <row r="70" spans="5:21" ht="12"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</row>
    <row r="71" spans="5:19" ht="12"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</row>
    <row r="72" ht="12">
      <c r="E72" s="135"/>
    </row>
    <row r="73" ht="12">
      <c r="E73" s="135"/>
    </row>
    <row r="74" ht="12">
      <c r="E74" s="135"/>
    </row>
    <row r="75" ht="12">
      <c r="E75" s="135"/>
    </row>
    <row r="76" ht="12">
      <c r="E76" s="135"/>
    </row>
    <row r="77" ht="12">
      <c r="E77" s="135"/>
    </row>
    <row r="78" ht="12">
      <c r="E78" s="135"/>
    </row>
    <row r="79" ht="12">
      <c r="E79" s="135"/>
    </row>
    <row r="80" ht="12">
      <c r="E80" s="135"/>
    </row>
    <row r="81" ht="12">
      <c r="E81" s="135"/>
    </row>
    <row r="82" ht="12">
      <c r="E82" s="135"/>
    </row>
    <row r="83" ht="12">
      <c r="E83" s="135"/>
    </row>
    <row r="84" ht="12">
      <c r="E84" s="135"/>
    </row>
    <row r="85" ht="12">
      <c r="E85" s="135"/>
    </row>
    <row r="86" ht="12">
      <c r="E86" s="135"/>
    </row>
    <row r="87" ht="12">
      <c r="E87" s="135"/>
    </row>
    <row r="88" ht="12">
      <c r="E88" s="135"/>
    </row>
    <row r="89" ht="12">
      <c r="E89" s="135"/>
    </row>
    <row r="90" ht="12">
      <c r="E90" s="135"/>
    </row>
    <row r="91" ht="12">
      <c r="E91" s="135"/>
    </row>
    <row r="92" ht="12">
      <c r="E92" s="135"/>
    </row>
    <row r="93" ht="12">
      <c r="E93" s="135"/>
    </row>
    <row r="94" ht="12">
      <c r="E94" s="135"/>
    </row>
    <row r="95" ht="12">
      <c r="E95" s="135"/>
    </row>
    <row r="96" ht="12">
      <c r="E96" s="135"/>
    </row>
    <row r="97" ht="12">
      <c r="E97" s="135"/>
    </row>
    <row r="98" ht="12">
      <c r="E98" s="135"/>
    </row>
    <row r="99" ht="12">
      <c r="E99" s="135"/>
    </row>
    <row r="100" ht="12">
      <c r="E100" s="135"/>
    </row>
    <row r="101" ht="12">
      <c r="E101" s="136"/>
    </row>
  </sheetData>
  <sheetProtection/>
  <mergeCells count="27">
    <mergeCell ref="C48:D48"/>
    <mergeCell ref="C54:D54"/>
    <mergeCell ref="C57:D57"/>
    <mergeCell ref="C10:D10"/>
    <mergeCell ref="C25:D25"/>
    <mergeCell ref="C27:D27"/>
    <mergeCell ref="C31:D31"/>
    <mergeCell ref="C35:D35"/>
    <mergeCell ref="C40:D40"/>
    <mergeCell ref="P3:P4"/>
    <mergeCell ref="Q3:Q4"/>
    <mergeCell ref="R3:R4"/>
    <mergeCell ref="S3:S4"/>
    <mergeCell ref="B6:D6"/>
    <mergeCell ref="N3:N4"/>
    <mergeCell ref="O3:O4"/>
    <mergeCell ref="B8:D8"/>
    <mergeCell ref="J3:J4"/>
    <mergeCell ref="K3:K4"/>
    <mergeCell ref="L3:L4"/>
    <mergeCell ref="M3:M4"/>
    <mergeCell ref="B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G48" sqref="G48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4" width="14.25390625" style="2" bestFit="1" customWidth="1"/>
    <col min="5" max="6" width="13.625" style="2" customWidth="1"/>
    <col min="7" max="8" width="14.25390625" style="2" bestFit="1" customWidth="1"/>
    <col min="9" max="9" width="13.625" style="2" customWidth="1"/>
    <col min="10" max="16384" width="9.00390625" style="2" customWidth="1"/>
  </cols>
  <sheetData>
    <row r="1" ht="14.25">
      <c r="B1" s="1" t="s">
        <v>26</v>
      </c>
    </row>
    <row r="3" spans="2:8" ht="12">
      <c r="B3" s="137" t="s">
        <v>0</v>
      </c>
      <c r="C3" s="138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>
      <c r="B5" s="139" t="s">
        <v>6</v>
      </c>
      <c r="C5" s="140"/>
      <c r="D5" s="10">
        <v>681712741</v>
      </c>
      <c r="E5" s="10">
        <v>684743899</v>
      </c>
      <c r="F5" s="10">
        <v>736822919</v>
      </c>
      <c r="G5" s="10">
        <v>716439053</v>
      </c>
      <c r="H5" s="11">
        <v>727746641</v>
      </c>
      <c r="I5" s="9"/>
    </row>
    <row r="6" spans="2:8" ht="12">
      <c r="B6" s="6"/>
      <c r="C6" s="12" t="s">
        <v>27</v>
      </c>
      <c r="D6" s="10">
        <v>1388374</v>
      </c>
      <c r="E6" s="10">
        <v>1442682</v>
      </c>
      <c r="F6" s="10">
        <v>1469219</v>
      </c>
      <c r="G6" s="10">
        <v>1487108</v>
      </c>
      <c r="H6" s="11">
        <v>1457190</v>
      </c>
    </row>
    <row r="7" spans="2:8" ht="12">
      <c r="B7" s="6"/>
      <c r="C7" s="12" t="s">
        <v>28</v>
      </c>
      <c r="D7" s="10">
        <v>45460183</v>
      </c>
      <c r="E7" s="10">
        <v>34939450</v>
      </c>
      <c r="F7" s="10">
        <v>35657906</v>
      </c>
      <c r="G7" s="10">
        <v>34428773</v>
      </c>
      <c r="H7" s="11">
        <v>36850082</v>
      </c>
    </row>
    <row r="8" spans="2:8" ht="12">
      <c r="B8" s="6"/>
      <c r="C8" s="12" t="s">
        <v>29</v>
      </c>
      <c r="D8" s="10">
        <v>2623234</v>
      </c>
      <c r="E8" s="10">
        <v>3853031</v>
      </c>
      <c r="F8" s="10">
        <v>4440704</v>
      </c>
      <c r="G8" s="10">
        <v>5073098</v>
      </c>
      <c r="H8" s="11">
        <v>4377783</v>
      </c>
    </row>
    <row r="9" spans="2:8" ht="18">
      <c r="B9" s="6"/>
      <c r="C9" s="14" t="s">
        <v>30</v>
      </c>
      <c r="D9" s="10">
        <v>4512062</v>
      </c>
      <c r="E9" s="10">
        <v>5541496</v>
      </c>
      <c r="F9" s="10">
        <v>6371949</v>
      </c>
      <c r="G9" s="10">
        <v>4776392</v>
      </c>
      <c r="H9" s="11">
        <v>4659002</v>
      </c>
    </row>
    <row r="10" spans="2:8" ht="12">
      <c r="B10" s="6"/>
      <c r="C10" s="12" t="s">
        <v>31</v>
      </c>
      <c r="D10" s="10" t="s">
        <v>32</v>
      </c>
      <c r="E10" s="10" t="s">
        <v>32</v>
      </c>
      <c r="F10" s="10" t="s">
        <v>32</v>
      </c>
      <c r="G10" s="10">
        <v>21501241</v>
      </c>
      <c r="H10" s="11">
        <v>23712112</v>
      </c>
    </row>
    <row r="11" spans="2:8" ht="12">
      <c r="B11" s="6"/>
      <c r="C11" s="12" t="s">
        <v>33</v>
      </c>
      <c r="D11" s="10">
        <v>124699398</v>
      </c>
      <c r="E11" s="10">
        <v>128914388</v>
      </c>
      <c r="F11" s="10">
        <v>136972151</v>
      </c>
      <c r="G11" s="10">
        <v>120872665</v>
      </c>
      <c r="H11" s="11">
        <v>120838986</v>
      </c>
    </row>
    <row r="12" spans="2:8" ht="12">
      <c r="B12" s="6"/>
      <c r="C12" s="12" t="s">
        <v>34</v>
      </c>
      <c r="D12" s="10">
        <v>20872565</v>
      </c>
      <c r="E12" s="10">
        <v>17440635</v>
      </c>
      <c r="F12" s="10">
        <v>17144594</v>
      </c>
      <c r="G12" s="10">
        <v>14688601</v>
      </c>
      <c r="H12" s="11">
        <v>14869059</v>
      </c>
    </row>
    <row r="13" spans="2:8" ht="12">
      <c r="B13" s="6"/>
      <c r="C13" s="12" t="s">
        <v>35</v>
      </c>
      <c r="D13" s="10">
        <v>6517165</v>
      </c>
      <c r="E13" s="10">
        <v>4022245</v>
      </c>
      <c r="F13" s="10">
        <v>3222564</v>
      </c>
      <c r="G13" s="10">
        <v>2308480</v>
      </c>
      <c r="H13" s="11">
        <v>2001830</v>
      </c>
    </row>
    <row r="14" spans="2:8" ht="12">
      <c r="B14" s="6"/>
      <c r="C14" s="15" t="s">
        <v>36</v>
      </c>
      <c r="D14" s="10">
        <v>20070891</v>
      </c>
      <c r="E14" s="10">
        <v>23958902</v>
      </c>
      <c r="F14" s="10">
        <v>33915118</v>
      </c>
      <c r="G14" s="10">
        <v>18638226</v>
      </c>
      <c r="H14" s="11">
        <v>20615613</v>
      </c>
    </row>
    <row r="15" spans="2:8" ht="12">
      <c r="B15" s="6"/>
      <c r="C15" s="12" t="s">
        <v>37</v>
      </c>
      <c r="D15" s="10">
        <v>5834697</v>
      </c>
      <c r="E15" s="10">
        <v>5680500</v>
      </c>
      <c r="F15" s="10">
        <v>7688829</v>
      </c>
      <c r="G15" s="10">
        <v>6032269</v>
      </c>
      <c r="H15" s="11">
        <v>5925703</v>
      </c>
    </row>
    <row r="16" spans="2:8" ht="12">
      <c r="B16" s="6"/>
      <c r="C16" s="12" t="s">
        <v>38</v>
      </c>
      <c r="D16" s="10">
        <v>103579277</v>
      </c>
      <c r="E16" s="10">
        <v>96430865</v>
      </c>
      <c r="F16" s="10">
        <v>89045201</v>
      </c>
      <c r="G16" s="10">
        <v>93304890</v>
      </c>
      <c r="H16" s="11">
        <v>91821264</v>
      </c>
    </row>
    <row r="17" spans="2:8" ht="12">
      <c r="B17" s="6"/>
      <c r="C17" s="12" t="s">
        <v>39</v>
      </c>
      <c r="D17" s="10">
        <v>41282537</v>
      </c>
      <c r="E17" s="10">
        <v>44032932</v>
      </c>
      <c r="F17" s="10">
        <v>41728897</v>
      </c>
      <c r="G17" s="10">
        <v>42695306</v>
      </c>
      <c r="H17" s="11">
        <v>41645068</v>
      </c>
    </row>
    <row r="18" spans="2:8" ht="12">
      <c r="B18" s="6"/>
      <c r="C18" s="12" t="s">
        <v>40</v>
      </c>
      <c r="D18" s="10">
        <v>159692843</v>
      </c>
      <c r="E18" s="10">
        <v>165220169</v>
      </c>
      <c r="F18" s="10">
        <v>167626053</v>
      </c>
      <c r="G18" s="10">
        <v>167422638</v>
      </c>
      <c r="H18" s="11">
        <v>169917800</v>
      </c>
    </row>
    <row r="19" spans="2:8" ht="12">
      <c r="B19" s="6"/>
      <c r="C19" s="12" t="s">
        <v>41</v>
      </c>
      <c r="D19" s="10">
        <v>674714</v>
      </c>
      <c r="E19" s="10">
        <v>1247927</v>
      </c>
      <c r="F19" s="10">
        <v>967997</v>
      </c>
      <c r="G19" s="10">
        <v>861223</v>
      </c>
      <c r="H19" s="11">
        <v>991983</v>
      </c>
    </row>
    <row r="20" spans="2:8" ht="12">
      <c r="B20" s="6"/>
      <c r="C20" s="12" t="s">
        <v>42</v>
      </c>
      <c r="D20" s="10">
        <v>98083869</v>
      </c>
      <c r="E20" s="10">
        <v>100719744</v>
      </c>
      <c r="F20" s="10">
        <v>102863494</v>
      </c>
      <c r="G20" s="10">
        <v>104060806</v>
      </c>
      <c r="H20" s="11">
        <v>104671060</v>
      </c>
    </row>
    <row r="21" spans="2:8" ht="12">
      <c r="B21" s="6"/>
      <c r="C21" s="12" t="s">
        <v>43</v>
      </c>
      <c r="D21" s="10">
        <v>46420932</v>
      </c>
      <c r="E21" s="10">
        <v>51298933</v>
      </c>
      <c r="F21" s="10">
        <v>87708243</v>
      </c>
      <c r="G21" s="10">
        <v>78287337</v>
      </c>
      <c r="H21" s="11">
        <v>83392106</v>
      </c>
    </row>
    <row r="22" spans="2:8" ht="12">
      <c r="B22" s="6"/>
      <c r="C22" s="12" t="s">
        <v>44</v>
      </c>
      <c r="D22" s="16" t="s">
        <v>45</v>
      </c>
      <c r="E22" s="16" t="s">
        <v>45</v>
      </c>
      <c r="F22" s="16" t="s">
        <v>45</v>
      </c>
      <c r="G22" s="16" t="s">
        <v>45</v>
      </c>
      <c r="H22" s="16" t="s">
        <v>45</v>
      </c>
    </row>
    <row r="24" ht="12">
      <c r="B24" s="3" t="s">
        <v>18</v>
      </c>
    </row>
    <row r="25" spans="2:5" ht="12">
      <c r="B25" s="3" t="s">
        <v>46</v>
      </c>
      <c r="C25" s="3"/>
      <c r="D25" s="3"/>
      <c r="E25" s="3"/>
    </row>
    <row r="26" spans="4:8" ht="12">
      <c r="D26" s="9"/>
      <c r="E26" s="9"/>
      <c r="F26" s="9"/>
      <c r="G26" s="9"/>
      <c r="H26" s="9"/>
    </row>
    <row r="27" spans="3:8" ht="12">
      <c r="C27" s="17"/>
      <c r="D27" s="9"/>
      <c r="E27" s="9"/>
      <c r="F27" s="9"/>
      <c r="G27" s="9"/>
      <c r="H27" s="9"/>
    </row>
    <row r="28" spans="7:8" ht="12">
      <c r="G28" s="9"/>
      <c r="H28" s="9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selection activeCell="E33" sqref="E33"/>
    </sheetView>
  </sheetViews>
  <sheetFormatPr defaultColWidth="9.00390625" defaultRowHeight="13.5"/>
  <cols>
    <col min="1" max="1" width="2.625" style="2" customWidth="1"/>
    <col min="2" max="2" width="17.625" style="2" customWidth="1"/>
    <col min="3" max="8" width="10.625" style="2" customWidth="1"/>
    <col min="9" max="16384" width="9.00390625" style="2" customWidth="1"/>
  </cols>
  <sheetData>
    <row r="1" ht="14.25">
      <c r="B1" s="1" t="s">
        <v>47</v>
      </c>
    </row>
    <row r="3" spans="2:7" ht="12">
      <c r="B3" s="18" t="s">
        <v>48</v>
      </c>
      <c r="C3" s="5" t="s">
        <v>20</v>
      </c>
      <c r="D3" s="5" t="s">
        <v>21</v>
      </c>
      <c r="E3" s="5" t="s">
        <v>22</v>
      </c>
      <c r="F3" s="5" t="s">
        <v>23</v>
      </c>
      <c r="G3" s="8" t="s">
        <v>24</v>
      </c>
    </row>
    <row r="4" spans="2:7" ht="12">
      <c r="B4" s="19"/>
      <c r="C4" s="4" t="s">
        <v>15</v>
      </c>
      <c r="D4" s="4" t="s">
        <v>15</v>
      </c>
      <c r="E4" s="4" t="s">
        <v>15</v>
      </c>
      <c r="F4" s="4" t="s">
        <v>15</v>
      </c>
      <c r="G4" s="4" t="s">
        <v>15</v>
      </c>
    </row>
    <row r="5" spans="2:7" ht="12">
      <c r="B5" s="20" t="s">
        <v>49</v>
      </c>
      <c r="C5" s="10">
        <v>8177912</v>
      </c>
      <c r="D5" s="10">
        <v>14974674</v>
      </c>
      <c r="E5" s="10">
        <v>7728426</v>
      </c>
      <c r="F5" s="10">
        <v>8390063</v>
      </c>
      <c r="G5" s="11">
        <v>7192448</v>
      </c>
    </row>
    <row r="7" ht="12">
      <c r="B7" s="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I36" sqref="I3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50</v>
      </c>
    </row>
    <row r="3" spans="2:8" ht="12">
      <c r="B3" s="137" t="s">
        <v>51</v>
      </c>
      <c r="C3" s="138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>
      <c r="B5" s="139" t="s">
        <v>6</v>
      </c>
      <c r="C5" s="140"/>
      <c r="D5" s="10">
        <v>159762827</v>
      </c>
      <c r="E5" s="10">
        <v>156006890</v>
      </c>
      <c r="F5" s="10">
        <v>163095289</v>
      </c>
      <c r="G5" s="10">
        <v>156837136</v>
      </c>
      <c r="H5" s="11">
        <v>144130975</v>
      </c>
      <c r="I5" s="9"/>
    </row>
    <row r="6" spans="2:8" ht="19.5">
      <c r="B6" s="6"/>
      <c r="C6" s="21" t="s">
        <v>52</v>
      </c>
      <c r="D6" s="10">
        <v>607432</v>
      </c>
      <c r="E6" s="10">
        <v>582718</v>
      </c>
      <c r="F6" s="10">
        <v>464750</v>
      </c>
      <c r="G6" s="10">
        <v>343816</v>
      </c>
      <c r="H6" s="11">
        <v>332100</v>
      </c>
    </row>
    <row r="7" spans="2:8" ht="12" hidden="1">
      <c r="B7" s="6"/>
      <c r="C7" s="12" t="s">
        <v>53</v>
      </c>
      <c r="D7" s="10" t="s">
        <v>32</v>
      </c>
      <c r="E7" s="10" t="s">
        <v>32</v>
      </c>
      <c r="F7" s="10" t="s">
        <v>32</v>
      </c>
      <c r="G7" s="10"/>
      <c r="H7" s="10"/>
    </row>
    <row r="8" spans="2:8" ht="12">
      <c r="B8" s="6"/>
      <c r="C8" s="12" t="s">
        <v>54</v>
      </c>
      <c r="D8" s="10">
        <v>107712</v>
      </c>
      <c r="E8" s="10">
        <v>100235</v>
      </c>
      <c r="F8" s="10">
        <v>91702</v>
      </c>
      <c r="G8" s="10">
        <v>96927</v>
      </c>
      <c r="H8" s="11">
        <v>116965</v>
      </c>
    </row>
    <row r="9" spans="2:8" ht="12" hidden="1">
      <c r="B9" s="6"/>
      <c r="C9" s="12" t="s">
        <v>55</v>
      </c>
      <c r="D9" s="10" t="s">
        <v>32</v>
      </c>
      <c r="E9" s="10" t="s">
        <v>32</v>
      </c>
      <c r="F9" s="10" t="s">
        <v>32</v>
      </c>
      <c r="G9" s="10"/>
      <c r="H9" s="10"/>
    </row>
    <row r="10" spans="2:8" ht="12">
      <c r="B10" s="6"/>
      <c r="C10" s="12" t="s">
        <v>56</v>
      </c>
      <c r="D10" s="10">
        <v>88582</v>
      </c>
      <c r="E10" s="10">
        <v>89731</v>
      </c>
      <c r="F10" s="10">
        <v>95061</v>
      </c>
      <c r="G10" s="10">
        <v>98017</v>
      </c>
      <c r="H10" s="11">
        <v>90010</v>
      </c>
    </row>
    <row r="11" spans="2:8" ht="12">
      <c r="B11" s="6"/>
      <c r="C11" s="21" t="s">
        <v>57</v>
      </c>
      <c r="D11" s="10">
        <v>1306446</v>
      </c>
      <c r="E11" s="10">
        <v>462711</v>
      </c>
      <c r="F11" s="10">
        <v>500589</v>
      </c>
      <c r="G11" s="10">
        <v>1460100</v>
      </c>
      <c r="H11" s="11">
        <v>198745</v>
      </c>
    </row>
    <row r="12" spans="2:8" ht="12">
      <c r="B12" s="6"/>
      <c r="C12" s="12" t="s">
        <v>58</v>
      </c>
      <c r="D12" s="10">
        <v>509662</v>
      </c>
      <c r="E12" s="10">
        <v>1302518</v>
      </c>
      <c r="F12" s="10">
        <v>509716</v>
      </c>
      <c r="G12" s="10">
        <v>3990446</v>
      </c>
      <c r="H12" s="11">
        <v>1855560</v>
      </c>
    </row>
    <row r="13" spans="2:8" ht="12">
      <c r="B13" s="6"/>
      <c r="C13" s="12" t="s">
        <v>59</v>
      </c>
      <c r="D13" s="10">
        <v>7235479</v>
      </c>
      <c r="E13" s="10">
        <v>5866809</v>
      </c>
      <c r="F13" s="10">
        <v>6377752</v>
      </c>
      <c r="G13" s="10">
        <v>6084491</v>
      </c>
      <c r="H13" s="11">
        <v>6431836</v>
      </c>
    </row>
    <row r="14" spans="2:8" ht="12">
      <c r="B14" s="6"/>
      <c r="C14" s="12" t="s">
        <v>60</v>
      </c>
      <c r="D14" s="10">
        <v>1143710</v>
      </c>
      <c r="E14" s="10">
        <v>1134896</v>
      </c>
      <c r="F14" s="10">
        <v>1167101</v>
      </c>
      <c r="G14" s="10">
        <v>1002867</v>
      </c>
      <c r="H14" s="11">
        <v>996472</v>
      </c>
    </row>
    <row r="15" spans="2:8" ht="12">
      <c r="B15" s="6"/>
      <c r="C15" s="12" t="s">
        <v>61</v>
      </c>
      <c r="D15" s="10">
        <v>10169290</v>
      </c>
      <c r="E15" s="10">
        <v>9078333</v>
      </c>
      <c r="F15" s="10">
        <v>8312257</v>
      </c>
      <c r="G15" s="10">
        <v>8599026</v>
      </c>
      <c r="H15" s="11">
        <v>7065708</v>
      </c>
    </row>
    <row r="16" spans="2:8" ht="12">
      <c r="B16" s="6"/>
      <c r="C16" s="12" t="s">
        <v>62</v>
      </c>
      <c r="D16" s="10">
        <v>56022990</v>
      </c>
      <c r="E16" s="10">
        <v>68573985</v>
      </c>
      <c r="F16" s="10">
        <v>88748133</v>
      </c>
      <c r="G16" s="10">
        <v>88118616</v>
      </c>
      <c r="H16" s="11">
        <v>89208192</v>
      </c>
    </row>
    <row r="17" spans="2:8" ht="12">
      <c r="B17" s="6"/>
      <c r="C17" s="12" t="s">
        <v>63</v>
      </c>
      <c r="D17" s="10">
        <v>82546547</v>
      </c>
      <c r="E17" s="10">
        <v>68743916</v>
      </c>
      <c r="F17" s="10">
        <v>56821408</v>
      </c>
      <c r="G17" s="10">
        <v>47028269</v>
      </c>
      <c r="H17" s="11">
        <v>37812393</v>
      </c>
    </row>
    <row r="18" spans="2:8" ht="12">
      <c r="B18" s="6"/>
      <c r="C18" s="12" t="s">
        <v>64</v>
      </c>
      <c r="D18" s="10">
        <v>24977</v>
      </c>
      <c r="E18" s="10">
        <v>71038</v>
      </c>
      <c r="F18" s="10">
        <v>6820</v>
      </c>
      <c r="G18" s="10">
        <v>14561</v>
      </c>
      <c r="H18" s="11">
        <v>22991</v>
      </c>
    </row>
    <row r="19" spans="4:8" ht="12">
      <c r="D19" s="22"/>
      <c r="E19" s="22"/>
      <c r="F19" s="22"/>
      <c r="G19" s="22"/>
      <c r="H19" s="22"/>
    </row>
    <row r="20" spans="2:8" ht="12">
      <c r="B20" s="3" t="s">
        <v>18</v>
      </c>
      <c r="D20" s="9"/>
      <c r="E20" s="9"/>
      <c r="F20" s="9"/>
      <c r="G20" s="9"/>
      <c r="H20" s="9"/>
    </row>
    <row r="21" spans="4:8" ht="12">
      <c r="D21" s="9"/>
      <c r="E21" s="9"/>
      <c r="F21" s="9"/>
      <c r="G21" s="9"/>
      <c r="H21" s="9"/>
    </row>
    <row r="22" spans="4:8" ht="12">
      <c r="D22" s="9"/>
      <c r="E22" s="9"/>
      <c r="F22" s="9"/>
      <c r="G22" s="9"/>
      <c r="H22" s="9"/>
    </row>
    <row r="28" spans="4:8" ht="12">
      <c r="D28" s="9"/>
      <c r="E28" s="9"/>
      <c r="F28" s="9"/>
      <c r="G28" s="9"/>
      <c r="H28" s="9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H31" sqref="H3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customWidth="1"/>
    <col min="6" max="6" width="13.00390625" style="2" customWidth="1"/>
    <col min="7" max="7" width="13.25390625" style="2" customWidth="1"/>
    <col min="8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65</v>
      </c>
    </row>
    <row r="3" spans="2:8" ht="12">
      <c r="B3" s="137" t="s">
        <v>51</v>
      </c>
      <c r="C3" s="138"/>
      <c r="D3" s="5" t="s">
        <v>20</v>
      </c>
      <c r="E3" s="5" t="s">
        <v>21</v>
      </c>
      <c r="F3" s="5" t="s">
        <v>22</v>
      </c>
      <c r="G3" s="5" t="s">
        <v>23</v>
      </c>
      <c r="H3" s="8" t="s">
        <v>24</v>
      </c>
    </row>
    <row r="4" spans="2:8" ht="12">
      <c r="B4" s="6"/>
      <c r="C4" s="7"/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2:9" ht="12">
      <c r="B5" s="139" t="s">
        <v>6</v>
      </c>
      <c r="C5" s="140"/>
      <c r="D5" s="10">
        <v>156819679</v>
      </c>
      <c r="E5" s="10">
        <v>153516977</v>
      </c>
      <c r="F5" s="10">
        <v>160624028</v>
      </c>
      <c r="G5" s="10">
        <v>154795240</v>
      </c>
      <c r="H5" s="11">
        <v>141914795</v>
      </c>
      <c r="I5" s="9"/>
    </row>
    <row r="6" spans="2:8" ht="19.5">
      <c r="B6" s="6"/>
      <c r="C6" s="21" t="s">
        <v>52</v>
      </c>
      <c r="D6" s="10">
        <v>191193</v>
      </c>
      <c r="E6" s="10">
        <v>284664</v>
      </c>
      <c r="F6" s="10">
        <v>286052</v>
      </c>
      <c r="G6" s="10">
        <v>167523</v>
      </c>
      <c r="H6" s="11">
        <v>85781</v>
      </c>
    </row>
    <row r="7" spans="2:8" ht="12" hidden="1">
      <c r="B7" s="6"/>
      <c r="C7" s="12" t="s">
        <v>53</v>
      </c>
      <c r="D7" s="10" t="s">
        <v>32</v>
      </c>
      <c r="E7" s="10" t="s">
        <v>32</v>
      </c>
      <c r="F7" s="10" t="s">
        <v>32</v>
      </c>
      <c r="G7" s="10"/>
      <c r="H7" s="10"/>
    </row>
    <row r="8" spans="2:8" ht="12">
      <c r="B8" s="6"/>
      <c r="C8" s="12" t="s">
        <v>54</v>
      </c>
      <c r="D8" s="10">
        <v>76176</v>
      </c>
      <c r="E8" s="10">
        <v>72366</v>
      </c>
      <c r="F8" s="10">
        <v>37791</v>
      </c>
      <c r="G8" s="10">
        <v>28877</v>
      </c>
      <c r="H8" s="11">
        <v>73446</v>
      </c>
    </row>
    <row r="9" spans="2:8" ht="12" hidden="1">
      <c r="B9" s="6"/>
      <c r="C9" s="12" t="s">
        <v>55</v>
      </c>
      <c r="D9" s="10" t="s">
        <v>32</v>
      </c>
      <c r="E9" s="10" t="s">
        <v>32</v>
      </c>
      <c r="F9" s="10" t="s">
        <v>32</v>
      </c>
      <c r="G9" s="10"/>
      <c r="H9" s="10"/>
    </row>
    <row r="10" spans="2:8" ht="12">
      <c r="B10" s="6"/>
      <c r="C10" s="12" t="s">
        <v>56</v>
      </c>
      <c r="D10" s="10">
        <v>56416</v>
      </c>
      <c r="E10" s="10">
        <v>54982</v>
      </c>
      <c r="F10" s="10">
        <v>64802</v>
      </c>
      <c r="G10" s="10">
        <v>71655</v>
      </c>
      <c r="H10" s="11">
        <v>60165</v>
      </c>
    </row>
    <row r="11" spans="2:8" ht="12">
      <c r="B11" s="6"/>
      <c r="C11" s="21" t="s">
        <v>57</v>
      </c>
      <c r="D11" s="10">
        <v>1073702</v>
      </c>
      <c r="E11" s="10">
        <v>339945</v>
      </c>
      <c r="F11" s="10">
        <v>346902</v>
      </c>
      <c r="G11" s="10">
        <v>1378911</v>
      </c>
      <c r="H11" s="11">
        <v>129769</v>
      </c>
    </row>
    <row r="12" spans="2:8" ht="12">
      <c r="B12" s="6"/>
      <c r="C12" s="12" t="s">
        <v>58</v>
      </c>
      <c r="D12" s="10">
        <v>182</v>
      </c>
      <c r="E12" s="10">
        <v>859141</v>
      </c>
      <c r="F12" s="10">
        <v>1463</v>
      </c>
      <c r="G12" s="10">
        <v>3512331</v>
      </c>
      <c r="H12" s="11">
        <v>1351101</v>
      </c>
    </row>
    <row r="13" spans="2:8" ht="12">
      <c r="B13" s="6"/>
      <c r="C13" s="12" t="s">
        <v>59</v>
      </c>
      <c r="D13" s="10">
        <v>6878872</v>
      </c>
      <c r="E13" s="10">
        <v>5504049</v>
      </c>
      <c r="F13" s="10">
        <v>6024185</v>
      </c>
      <c r="G13" s="10">
        <v>5743697</v>
      </c>
      <c r="H13" s="11">
        <v>6097556</v>
      </c>
    </row>
    <row r="14" spans="2:8" ht="12">
      <c r="B14" s="6"/>
      <c r="C14" s="12" t="s">
        <v>60</v>
      </c>
      <c r="D14" s="10">
        <v>325061</v>
      </c>
      <c r="E14" s="10">
        <v>271340</v>
      </c>
      <c r="F14" s="10">
        <v>469889</v>
      </c>
      <c r="G14" s="10">
        <v>313769</v>
      </c>
      <c r="H14" s="11">
        <v>301513</v>
      </c>
    </row>
    <row r="15" spans="2:8" ht="12">
      <c r="B15" s="6"/>
      <c r="C15" s="12" t="s">
        <v>61</v>
      </c>
      <c r="D15" s="10">
        <v>9623681</v>
      </c>
      <c r="E15" s="10">
        <v>8741623</v>
      </c>
      <c r="F15" s="10">
        <v>7822755</v>
      </c>
      <c r="G15" s="10">
        <v>8431518</v>
      </c>
      <c r="H15" s="11">
        <v>6794621</v>
      </c>
    </row>
    <row r="16" spans="2:8" ht="12">
      <c r="B16" s="6"/>
      <c r="C16" s="12" t="s">
        <v>62</v>
      </c>
      <c r="D16" s="10">
        <v>56022872</v>
      </c>
      <c r="E16" s="10">
        <v>68573985</v>
      </c>
      <c r="F16" s="10">
        <v>88748133</v>
      </c>
      <c r="G16" s="10">
        <v>88118616</v>
      </c>
      <c r="H16" s="11">
        <v>89208192</v>
      </c>
    </row>
    <row r="17" spans="2:8" ht="12">
      <c r="B17" s="6"/>
      <c r="C17" s="12" t="s">
        <v>63</v>
      </c>
      <c r="D17" s="10">
        <v>82546547</v>
      </c>
      <c r="E17" s="10">
        <v>68743916</v>
      </c>
      <c r="F17" s="10">
        <v>56821408</v>
      </c>
      <c r="G17" s="10">
        <v>47028269</v>
      </c>
      <c r="H17" s="11">
        <v>37812393</v>
      </c>
    </row>
    <row r="18" spans="2:8" ht="12">
      <c r="B18" s="6"/>
      <c r="C18" s="12" t="s">
        <v>64</v>
      </c>
      <c r="D18" s="10">
        <v>24977</v>
      </c>
      <c r="E18" s="10">
        <v>70966</v>
      </c>
      <c r="F18" s="10">
        <v>648</v>
      </c>
      <c r="G18" s="10">
        <v>74</v>
      </c>
      <c r="H18" s="11">
        <v>256</v>
      </c>
    </row>
    <row r="20" spans="2:8" ht="12">
      <c r="B20" s="3" t="s">
        <v>18</v>
      </c>
      <c r="D20" s="9"/>
      <c r="E20" s="9"/>
      <c r="F20" s="9"/>
      <c r="G20" s="9"/>
      <c r="H20" s="9"/>
    </row>
    <row r="21" spans="4:8" ht="12">
      <c r="D21" s="9"/>
      <c r="E21" s="9"/>
      <c r="F21" s="9"/>
      <c r="G21" s="9"/>
      <c r="H21" s="9"/>
    </row>
    <row r="22" spans="4:8" ht="12">
      <c r="D22" s="9"/>
      <c r="E22" s="9"/>
      <c r="F22" s="9"/>
      <c r="G22" s="9"/>
      <c r="H22" s="9"/>
    </row>
    <row r="28" spans="4:8" ht="12">
      <c r="D28" s="9"/>
      <c r="E28" s="9"/>
      <c r="F28" s="9"/>
      <c r="G28" s="9"/>
      <c r="H28" s="9"/>
    </row>
  </sheetData>
  <sheetProtection/>
  <mergeCells count="2">
    <mergeCell ref="B3:C3"/>
    <mergeCell ref="B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A1">
      <selection activeCell="K46" sqref="K46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5.125" style="2" bestFit="1" customWidth="1"/>
    <col min="5" max="5" width="9.50390625" style="2" bestFit="1" customWidth="1"/>
    <col min="6" max="6" width="14.25390625" style="2" bestFit="1" customWidth="1"/>
    <col min="7" max="7" width="9.125" style="2" bestFit="1" customWidth="1"/>
    <col min="8" max="8" width="1.875" style="2" customWidth="1"/>
    <col min="9" max="9" width="15.25390625" style="2" customWidth="1"/>
    <col min="10" max="10" width="14.25390625" style="2" bestFit="1" customWidth="1"/>
    <col min="11" max="11" width="9.125" style="2" bestFit="1" customWidth="1"/>
    <col min="12" max="12" width="14.25390625" style="2" bestFit="1" customWidth="1"/>
    <col min="13" max="13" width="9.625" style="2" customWidth="1"/>
    <col min="14" max="14" width="3.625" style="23" customWidth="1"/>
    <col min="15" max="16384" width="9.00390625" style="2" customWidth="1"/>
  </cols>
  <sheetData>
    <row r="1" spans="2:8" ht="14.25">
      <c r="B1" s="1" t="s">
        <v>66</v>
      </c>
      <c r="H1" s="1"/>
    </row>
    <row r="2" ht="13.5">
      <c r="B2" s="24" t="s">
        <v>67</v>
      </c>
    </row>
    <row r="3" spans="2:14" ht="12">
      <c r="B3" s="146" t="s">
        <v>0</v>
      </c>
      <c r="C3" s="147"/>
      <c r="D3" s="141" t="s">
        <v>68</v>
      </c>
      <c r="E3" s="142"/>
      <c r="F3" s="142"/>
      <c r="G3" s="143"/>
      <c r="H3" s="146" t="s">
        <v>0</v>
      </c>
      <c r="I3" s="147"/>
      <c r="J3" s="141" t="s">
        <v>69</v>
      </c>
      <c r="K3" s="142"/>
      <c r="L3" s="142"/>
      <c r="M3" s="143"/>
      <c r="N3" s="25"/>
    </row>
    <row r="4" spans="2:14" ht="12">
      <c r="B4" s="148"/>
      <c r="C4" s="149"/>
      <c r="D4" s="5" t="s">
        <v>70</v>
      </c>
      <c r="E4" s="5" t="s">
        <v>71</v>
      </c>
      <c r="F4" s="5" t="s">
        <v>72</v>
      </c>
      <c r="G4" s="5" t="s">
        <v>71</v>
      </c>
      <c r="H4" s="148"/>
      <c r="I4" s="149"/>
      <c r="J4" s="5" t="s">
        <v>73</v>
      </c>
      <c r="K4" s="5" t="s">
        <v>71</v>
      </c>
      <c r="L4" s="5" t="s">
        <v>74</v>
      </c>
      <c r="M4" s="5" t="s">
        <v>71</v>
      </c>
      <c r="N4" s="25"/>
    </row>
    <row r="5" spans="2:14" ht="12">
      <c r="B5" s="6"/>
      <c r="C5" s="7"/>
      <c r="D5" s="4" t="s">
        <v>15</v>
      </c>
      <c r="E5" s="4" t="s">
        <v>75</v>
      </c>
      <c r="F5" s="4" t="s">
        <v>15</v>
      </c>
      <c r="G5" s="4" t="s">
        <v>75</v>
      </c>
      <c r="H5" s="6"/>
      <c r="I5" s="7"/>
      <c r="J5" s="4" t="s">
        <v>15</v>
      </c>
      <c r="K5" s="4" t="s">
        <v>76</v>
      </c>
      <c r="L5" s="4" t="s">
        <v>15</v>
      </c>
      <c r="M5" s="4" t="s">
        <v>77</v>
      </c>
      <c r="N5" s="26"/>
    </row>
    <row r="6" spans="2:14" ht="12">
      <c r="B6" s="144" t="s">
        <v>23</v>
      </c>
      <c r="C6" s="145"/>
      <c r="D6" s="27">
        <v>730173960</v>
      </c>
      <c r="E6" s="28">
        <v>100</v>
      </c>
      <c r="F6" s="27">
        <v>724829116</v>
      </c>
      <c r="G6" s="28">
        <v>100</v>
      </c>
      <c r="H6" s="144" t="s">
        <v>23</v>
      </c>
      <c r="I6" s="145"/>
      <c r="J6" s="10">
        <v>758026364</v>
      </c>
      <c r="K6" s="29">
        <v>100</v>
      </c>
      <c r="L6" s="10">
        <v>716439053</v>
      </c>
      <c r="M6" s="29">
        <v>100</v>
      </c>
      <c r="N6" s="30"/>
    </row>
    <row r="7" spans="2:14" s="36" customFormat="1" ht="12">
      <c r="B7" s="139" t="s">
        <v>24</v>
      </c>
      <c r="C7" s="140"/>
      <c r="D7" s="31">
        <v>739855941</v>
      </c>
      <c r="E7" s="32">
        <v>100</v>
      </c>
      <c r="F7" s="31">
        <v>734939089</v>
      </c>
      <c r="G7" s="32">
        <v>100</v>
      </c>
      <c r="H7" s="139" t="s">
        <v>24</v>
      </c>
      <c r="I7" s="140"/>
      <c r="J7" s="31">
        <v>771118636</v>
      </c>
      <c r="K7" s="32">
        <v>100</v>
      </c>
      <c r="L7" s="33">
        <v>727746641</v>
      </c>
      <c r="M7" s="34">
        <v>100</v>
      </c>
      <c r="N7" s="35"/>
    </row>
    <row r="8" spans="2:14" ht="12">
      <c r="B8" s="6"/>
      <c r="C8" s="12" t="s">
        <v>1</v>
      </c>
      <c r="D8" s="37">
        <v>247910293</v>
      </c>
      <c r="E8" s="28">
        <v>33.51</v>
      </c>
      <c r="F8" s="38">
        <v>243645742</v>
      </c>
      <c r="G8" s="28">
        <v>33.15</v>
      </c>
      <c r="H8" s="6"/>
      <c r="I8" s="12" t="s">
        <v>27</v>
      </c>
      <c r="J8" s="37">
        <v>1481274</v>
      </c>
      <c r="K8" s="28">
        <v>0.19</v>
      </c>
      <c r="L8" s="10">
        <v>1457190</v>
      </c>
      <c r="M8" s="29">
        <v>0.2</v>
      </c>
      <c r="N8" s="30"/>
    </row>
    <row r="9" spans="2:14" ht="12">
      <c r="B9" s="6"/>
      <c r="C9" s="12" t="s">
        <v>2</v>
      </c>
      <c r="D9" s="37">
        <v>72652450</v>
      </c>
      <c r="E9" s="28">
        <v>9.82</v>
      </c>
      <c r="F9" s="38">
        <v>72652450</v>
      </c>
      <c r="G9" s="28">
        <v>9.89</v>
      </c>
      <c r="H9" s="6"/>
      <c r="I9" s="12" t="s">
        <v>28</v>
      </c>
      <c r="J9" s="37">
        <v>37353527</v>
      </c>
      <c r="K9" s="28">
        <v>4.84</v>
      </c>
      <c r="L9" s="10">
        <v>36850082</v>
      </c>
      <c r="M9" s="29">
        <v>5.06</v>
      </c>
      <c r="N9" s="30"/>
    </row>
    <row r="10" spans="2:14" ht="12">
      <c r="B10" s="6"/>
      <c r="C10" s="12" t="s">
        <v>3</v>
      </c>
      <c r="D10" s="37">
        <v>31650959</v>
      </c>
      <c r="E10" s="28">
        <v>4.28</v>
      </c>
      <c r="F10" s="38">
        <v>31650959</v>
      </c>
      <c r="G10" s="28">
        <v>4.31</v>
      </c>
      <c r="H10" s="6"/>
      <c r="I10" s="12" t="s">
        <v>78</v>
      </c>
      <c r="J10" s="37">
        <v>5101629</v>
      </c>
      <c r="K10" s="28">
        <v>0.66</v>
      </c>
      <c r="L10" s="10">
        <v>4377783</v>
      </c>
      <c r="M10" s="29">
        <v>0.6</v>
      </c>
      <c r="N10" s="30"/>
    </row>
    <row r="11" spans="2:14" ht="12">
      <c r="B11" s="6"/>
      <c r="C11" s="12" t="s">
        <v>16</v>
      </c>
      <c r="D11" s="39">
        <v>901885</v>
      </c>
      <c r="E11" s="28">
        <v>0.12</v>
      </c>
      <c r="F11" s="38">
        <v>901885</v>
      </c>
      <c r="G11" s="28">
        <v>0.12</v>
      </c>
      <c r="H11" s="6"/>
      <c r="I11" s="13" t="s">
        <v>79</v>
      </c>
      <c r="J11" s="39">
        <v>4718225</v>
      </c>
      <c r="K11" s="28">
        <v>0.61</v>
      </c>
      <c r="L11" s="10">
        <v>4659002</v>
      </c>
      <c r="M11" s="29">
        <v>0.64</v>
      </c>
      <c r="N11" s="30"/>
    </row>
    <row r="12" spans="2:14" ht="12">
      <c r="B12" s="6"/>
      <c r="C12" s="12" t="s">
        <v>4</v>
      </c>
      <c r="D12" s="37">
        <v>118986335</v>
      </c>
      <c r="E12" s="28">
        <v>16.08</v>
      </c>
      <c r="F12" s="38">
        <v>118986335</v>
      </c>
      <c r="G12" s="28">
        <v>16.19</v>
      </c>
      <c r="H12" s="6"/>
      <c r="I12" s="12" t="s">
        <v>31</v>
      </c>
      <c r="J12" s="37">
        <v>24407480</v>
      </c>
      <c r="K12" s="28">
        <v>3.17</v>
      </c>
      <c r="L12" s="38">
        <v>23712112</v>
      </c>
      <c r="M12" s="28">
        <v>3.26</v>
      </c>
      <c r="N12" s="30"/>
    </row>
    <row r="13" spans="2:14" ht="12">
      <c r="B13" s="6"/>
      <c r="C13" s="15" t="s">
        <v>17</v>
      </c>
      <c r="D13" s="37">
        <v>819344</v>
      </c>
      <c r="E13" s="28">
        <v>0.11</v>
      </c>
      <c r="F13" s="38">
        <v>819344</v>
      </c>
      <c r="G13" s="28">
        <v>0.11</v>
      </c>
      <c r="H13" s="6"/>
      <c r="I13" s="12" t="s">
        <v>80</v>
      </c>
      <c r="J13" s="37">
        <v>123197776</v>
      </c>
      <c r="K13" s="28">
        <v>15.98</v>
      </c>
      <c r="L13" s="38">
        <v>120838986</v>
      </c>
      <c r="M13" s="28">
        <v>16.610000000000003</v>
      </c>
      <c r="N13" s="30"/>
    </row>
    <row r="14" spans="2:14" ht="12">
      <c r="B14" s="6"/>
      <c r="C14" s="12" t="s">
        <v>5</v>
      </c>
      <c r="D14" s="37">
        <v>5380742</v>
      </c>
      <c r="E14" s="28">
        <v>0.73</v>
      </c>
      <c r="F14" s="38">
        <v>5319337</v>
      </c>
      <c r="G14" s="28">
        <v>0.72</v>
      </c>
      <c r="H14" s="6"/>
      <c r="I14" s="12" t="s">
        <v>34</v>
      </c>
      <c r="J14" s="37">
        <v>17677294</v>
      </c>
      <c r="K14" s="28">
        <v>2.29</v>
      </c>
      <c r="L14" s="38">
        <v>14869059</v>
      </c>
      <c r="M14" s="28">
        <v>2.04</v>
      </c>
      <c r="N14" s="30"/>
    </row>
    <row r="15" spans="2:14" ht="12">
      <c r="B15" s="6"/>
      <c r="C15" s="12" t="s">
        <v>7</v>
      </c>
      <c r="D15" s="37">
        <v>13457592</v>
      </c>
      <c r="E15" s="28">
        <v>1.82</v>
      </c>
      <c r="F15" s="38">
        <v>13341289</v>
      </c>
      <c r="G15" s="28">
        <v>1.82</v>
      </c>
      <c r="H15" s="6"/>
      <c r="I15" s="12" t="s">
        <v>35</v>
      </c>
      <c r="J15" s="37">
        <v>2027286</v>
      </c>
      <c r="K15" s="28">
        <v>0.26</v>
      </c>
      <c r="L15" s="38">
        <v>2001830</v>
      </c>
      <c r="M15" s="28">
        <v>0.28</v>
      </c>
      <c r="N15" s="30"/>
    </row>
    <row r="16" spans="2:14" ht="12">
      <c r="B16" s="6"/>
      <c r="C16" s="12" t="s">
        <v>8</v>
      </c>
      <c r="D16" s="37">
        <v>87623051</v>
      </c>
      <c r="E16" s="28">
        <v>11.84</v>
      </c>
      <c r="F16" s="38">
        <v>87623052</v>
      </c>
      <c r="G16" s="28">
        <v>11.92</v>
      </c>
      <c r="H16" s="6"/>
      <c r="I16" s="12" t="s">
        <v>81</v>
      </c>
      <c r="J16" s="37">
        <v>24850414</v>
      </c>
      <c r="K16" s="28">
        <v>3.22</v>
      </c>
      <c r="L16" s="38">
        <v>20615613</v>
      </c>
      <c r="M16" s="28">
        <v>2.83</v>
      </c>
      <c r="N16" s="30"/>
    </row>
    <row r="17" spans="2:14" ht="12">
      <c r="B17" s="6"/>
      <c r="C17" s="12" t="s">
        <v>9</v>
      </c>
      <c r="D17" s="37">
        <v>2236310</v>
      </c>
      <c r="E17" s="28">
        <v>0.3</v>
      </c>
      <c r="F17" s="38">
        <v>2236308</v>
      </c>
      <c r="G17" s="28">
        <v>0.3</v>
      </c>
      <c r="H17" s="6"/>
      <c r="I17" s="12" t="s">
        <v>37</v>
      </c>
      <c r="J17" s="37">
        <v>7216109</v>
      </c>
      <c r="K17" s="28">
        <v>0.94</v>
      </c>
      <c r="L17" s="38">
        <v>5925703</v>
      </c>
      <c r="M17" s="28">
        <v>0.81</v>
      </c>
      <c r="N17" s="30"/>
    </row>
    <row r="18" spans="2:14" ht="12">
      <c r="B18" s="6"/>
      <c r="C18" s="12" t="s">
        <v>10</v>
      </c>
      <c r="D18" s="37">
        <v>132635</v>
      </c>
      <c r="E18" s="28">
        <v>0.02</v>
      </c>
      <c r="F18" s="38">
        <v>132636</v>
      </c>
      <c r="G18" s="28">
        <v>0.02</v>
      </c>
      <c r="H18" s="6"/>
      <c r="I18" s="12" t="s">
        <v>82</v>
      </c>
      <c r="J18" s="37">
        <v>120568014</v>
      </c>
      <c r="K18" s="28">
        <v>15.64</v>
      </c>
      <c r="L18" s="38">
        <v>91821264</v>
      </c>
      <c r="M18" s="28">
        <v>12.62</v>
      </c>
      <c r="N18" s="30"/>
    </row>
    <row r="19" spans="2:14" ht="12">
      <c r="B19" s="6"/>
      <c r="C19" s="12" t="s">
        <v>11</v>
      </c>
      <c r="D19" s="37">
        <v>13150032</v>
      </c>
      <c r="E19" s="28">
        <v>1.78</v>
      </c>
      <c r="F19" s="38">
        <v>13150032</v>
      </c>
      <c r="G19" s="28">
        <v>1.79</v>
      </c>
      <c r="H19" s="6"/>
      <c r="I19" s="12" t="s">
        <v>39</v>
      </c>
      <c r="J19" s="37">
        <v>41767972</v>
      </c>
      <c r="K19" s="28">
        <v>5.42</v>
      </c>
      <c r="L19" s="38">
        <v>41645068</v>
      </c>
      <c r="M19" s="28">
        <v>5.72</v>
      </c>
      <c r="N19" s="30"/>
    </row>
    <row r="20" spans="2:14" ht="12">
      <c r="B20" s="6"/>
      <c r="C20" s="12" t="s">
        <v>12</v>
      </c>
      <c r="D20" s="37">
        <v>8390063</v>
      </c>
      <c r="E20" s="28">
        <v>1.13</v>
      </c>
      <c r="F20" s="38">
        <v>8390063</v>
      </c>
      <c r="G20" s="28">
        <v>1.14</v>
      </c>
      <c r="H20" s="6"/>
      <c r="I20" s="12" t="s">
        <v>40</v>
      </c>
      <c r="J20" s="37">
        <v>170907194</v>
      </c>
      <c r="K20" s="28">
        <v>22.16</v>
      </c>
      <c r="L20" s="38">
        <v>169917800</v>
      </c>
      <c r="M20" s="28">
        <v>23.35</v>
      </c>
      <c r="N20" s="30"/>
    </row>
    <row r="21" spans="2:14" ht="12">
      <c r="B21" s="6"/>
      <c r="C21" s="12" t="s">
        <v>13</v>
      </c>
      <c r="D21" s="37">
        <v>15894650</v>
      </c>
      <c r="E21" s="28">
        <v>2.15</v>
      </c>
      <c r="F21" s="40">
        <v>15420057</v>
      </c>
      <c r="G21" s="29">
        <v>2.1</v>
      </c>
      <c r="H21" s="6"/>
      <c r="I21" s="12" t="s">
        <v>41</v>
      </c>
      <c r="J21" s="37">
        <v>1647987</v>
      </c>
      <c r="K21" s="28">
        <v>0.21</v>
      </c>
      <c r="L21" s="41">
        <v>991983</v>
      </c>
      <c r="M21" s="28">
        <v>0.14</v>
      </c>
      <c r="N21" s="30"/>
    </row>
    <row r="22" spans="2:14" ht="12">
      <c r="B22" s="6"/>
      <c r="C22" s="12" t="s">
        <v>14</v>
      </c>
      <c r="D22" s="42">
        <v>120669600</v>
      </c>
      <c r="E22" s="29">
        <v>16.31</v>
      </c>
      <c r="F22" s="40">
        <v>120669600</v>
      </c>
      <c r="G22" s="29">
        <v>16.42</v>
      </c>
      <c r="H22" s="6"/>
      <c r="I22" s="12" t="s">
        <v>42</v>
      </c>
      <c r="J22" s="37">
        <v>104671064</v>
      </c>
      <c r="K22" s="28">
        <v>13.57</v>
      </c>
      <c r="L22" s="41">
        <v>104671060</v>
      </c>
      <c r="M22" s="28">
        <v>14.38</v>
      </c>
      <c r="N22" s="30"/>
    </row>
    <row r="23" spans="2:14" ht="12">
      <c r="B23" s="6"/>
      <c r="C23" s="12"/>
      <c r="D23" s="42"/>
      <c r="E23" s="29"/>
      <c r="F23" s="42"/>
      <c r="G23" s="29"/>
      <c r="H23" s="6"/>
      <c r="I23" s="12" t="s">
        <v>43</v>
      </c>
      <c r="J23" s="37">
        <v>83392108</v>
      </c>
      <c r="K23" s="28">
        <v>10.82</v>
      </c>
      <c r="L23" s="27">
        <v>83392106</v>
      </c>
      <c r="M23" s="28">
        <v>11.46</v>
      </c>
      <c r="N23" s="30"/>
    </row>
    <row r="24" spans="2:14" ht="12">
      <c r="B24" s="6"/>
      <c r="C24" s="12"/>
      <c r="D24" s="43"/>
      <c r="E24" s="29"/>
      <c r="F24" s="43"/>
      <c r="G24" s="29"/>
      <c r="H24" s="6"/>
      <c r="I24" s="12" t="s">
        <v>44</v>
      </c>
      <c r="J24" s="44">
        <v>133283</v>
      </c>
      <c r="K24" s="28">
        <v>0.02</v>
      </c>
      <c r="L24" s="16" t="s">
        <v>83</v>
      </c>
      <c r="M24" s="16" t="s">
        <v>84</v>
      </c>
      <c r="N24" s="45"/>
    </row>
    <row r="25" ht="12">
      <c r="L25" s="17"/>
    </row>
    <row r="26" spans="2:11" ht="12">
      <c r="B26" s="3" t="s">
        <v>18</v>
      </c>
      <c r="H26" s="3"/>
      <c r="J26" s="46"/>
      <c r="K26" s="47"/>
    </row>
    <row r="27" spans="2:11" ht="12">
      <c r="B27" s="3" t="s">
        <v>46</v>
      </c>
      <c r="C27" s="3"/>
      <c r="D27" s="3"/>
      <c r="E27" s="3"/>
      <c r="F27" s="3"/>
      <c r="G27" s="3"/>
      <c r="J27" s="48"/>
      <c r="K27" s="49"/>
    </row>
    <row r="28" spans="4:11" ht="12">
      <c r="D28" s="46"/>
      <c r="E28" s="47"/>
      <c r="J28" s="48"/>
      <c r="K28" s="49"/>
    </row>
    <row r="29" spans="4:14" ht="12">
      <c r="D29" s="48"/>
      <c r="E29" s="48"/>
      <c r="F29" s="48"/>
      <c r="G29" s="48"/>
      <c r="J29" s="48"/>
      <c r="K29" s="48"/>
      <c r="L29" s="48"/>
      <c r="M29" s="48"/>
      <c r="N29" s="50"/>
    </row>
    <row r="30" spans="4:11" ht="12">
      <c r="D30" s="48"/>
      <c r="E30" s="51"/>
      <c r="J30" s="48"/>
      <c r="K30" s="49"/>
    </row>
    <row r="31" spans="4:11" ht="12">
      <c r="D31" s="48"/>
      <c r="E31" s="51"/>
      <c r="J31" s="48"/>
      <c r="K31" s="49"/>
    </row>
    <row r="32" spans="4:14" ht="12">
      <c r="D32" s="48"/>
      <c r="E32" s="51"/>
      <c r="F32" s="22"/>
      <c r="G32" s="22"/>
      <c r="J32" s="48"/>
      <c r="K32" s="49"/>
      <c r="L32" s="22"/>
      <c r="M32" s="22"/>
      <c r="N32" s="52"/>
    </row>
    <row r="33" spans="4:14" ht="12">
      <c r="D33" s="48"/>
      <c r="E33" s="48"/>
      <c r="F33" s="48"/>
      <c r="G33" s="48"/>
      <c r="J33" s="48"/>
      <c r="K33" s="48"/>
      <c r="L33" s="48"/>
      <c r="M33" s="48"/>
      <c r="N33" s="50"/>
    </row>
    <row r="34" spans="4:11" ht="12">
      <c r="D34" s="48"/>
      <c r="E34" s="51"/>
      <c r="J34" s="48"/>
      <c r="K34" s="49"/>
    </row>
    <row r="35" spans="4:11" ht="12">
      <c r="D35" s="48"/>
      <c r="E35" s="51"/>
      <c r="J35" s="48"/>
      <c r="K35" s="49"/>
    </row>
    <row r="36" spans="4:11" ht="12">
      <c r="D36" s="48"/>
      <c r="E36" s="51"/>
      <c r="J36" s="48"/>
      <c r="K36" s="49"/>
    </row>
    <row r="37" spans="4:11" ht="12">
      <c r="D37" s="48"/>
      <c r="E37" s="51"/>
      <c r="J37" s="48"/>
      <c r="K37" s="49"/>
    </row>
    <row r="38" spans="4:11" ht="12">
      <c r="D38" s="48"/>
      <c r="E38" s="51"/>
      <c r="J38" s="48"/>
      <c r="K38" s="49"/>
    </row>
    <row r="39" spans="4:11" ht="12">
      <c r="D39" s="48"/>
      <c r="E39" s="51"/>
      <c r="J39" s="48"/>
      <c r="K39" s="49"/>
    </row>
    <row r="40" spans="4:11" ht="12">
      <c r="D40" s="48"/>
      <c r="E40" s="51"/>
      <c r="J40" s="48"/>
      <c r="K40" s="49"/>
    </row>
    <row r="41" spans="4:11" ht="12">
      <c r="D41" s="48"/>
      <c r="E41" s="51"/>
      <c r="J41" s="48"/>
      <c r="K41" s="49"/>
    </row>
    <row r="42" spans="4:11" ht="12">
      <c r="D42" s="48"/>
      <c r="E42" s="51"/>
      <c r="J42" s="53"/>
      <c r="K42" s="49"/>
    </row>
    <row r="43" spans="4:5" ht="12">
      <c r="D43" s="48"/>
      <c r="E43" s="51"/>
    </row>
  </sheetData>
  <sheetProtection/>
  <mergeCells count="8">
    <mergeCell ref="J3:M3"/>
    <mergeCell ref="B6:C6"/>
    <mergeCell ref="H6:I6"/>
    <mergeCell ref="B7:C7"/>
    <mergeCell ref="H7:I7"/>
    <mergeCell ref="B3:C4"/>
    <mergeCell ref="D3:G3"/>
    <mergeCell ref="H3:I4"/>
  </mergeCells>
  <dataValidations count="1">
    <dataValidation allowBlank="1" showInputMessage="1" showErrorMessage="1" promptTitle="式数値" sqref="F8 L8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53"/>
  <sheetViews>
    <sheetView zoomScalePageLayoutView="0" workbookViewId="0" topLeftCell="A1">
      <selection activeCell="I50" sqref="I50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5.50390625" style="2" bestFit="1" customWidth="1"/>
    <col min="5" max="5" width="12.00390625" style="2" customWidth="1"/>
    <col min="6" max="6" width="13.25390625" style="2" bestFit="1" customWidth="1"/>
    <col min="7" max="7" width="9.125" style="2" bestFit="1" customWidth="1"/>
    <col min="8" max="8" width="1.875" style="2" customWidth="1"/>
    <col min="9" max="9" width="22.375" style="2" customWidth="1"/>
    <col min="10" max="10" width="13.25390625" style="2" bestFit="1" customWidth="1"/>
    <col min="11" max="11" width="9.125" style="2" bestFit="1" customWidth="1"/>
    <col min="12" max="12" width="13.25390625" style="2" bestFit="1" customWidth="1"/>
    <col min="13" max="13" width="9.125" style="2" bestFit="1" customWidth="1"/>
    <col min="14" max="14" width="4.50390625" style="23" customWidth="1"/>
    <col min="15" max="16384" width="9.00390625" style="2" customWidth="1"/>
  </cols>
  <sheetData>
    <row r="1" spans="2:8" ht="14.25">
      <c r="B1" s="1" t="s">
        <v>66</v>
      </c>
      <c r="H1" s="1"/>
    </row>
    <row r="2" ht="13.5">
      <c r="B2" s="24" t="s">
        <v>85</v>
      </c>
    </row>
    <row r="3" spans="2:14" ht="12">
      <c r="B3" s="146" t="s">
        <v>51</v>
      </c>
      <c r="C3" s="147"/>
      <c r="D3" s="141" t="s">
        <v>68</v>
      </c>
      <c r="E3" s="142"/>
      <c r="F3" s="142"/>
      <c r="G3" s="143"/>
      <c r="H3" s="146" t="s">
        <v>51</v>
      </c>
      <c r="I3" s="147"/>
      <c r="J3" s="150" t="s">
        <v>69</v>
      </c>
      <c r="K3" s="151"/>
      <c r="L3" s="151"/>
      <c r="M3" s="152"/>
      <c r="N3" s="25"/>
    </row>
    <row r="4" spans="2:14" ht="12">
      <c r="B4" s="148"/>
      <c r="C4" s="149"/>
      <c r="D4" s="5" t="s">
        <v>70</v>
      </c>
      <c r="E4" s="5" t="s">
        <v>71</v>
      </c>
      <c r="F4" s="5" t="s">
        <v>72</v>
      </c>
      <c r="G4" s="5" t="s">
        <v>71</v>
      </c>
      <c r="H4" s="148"/>
      <c r="I4" s="149"/>
      <c r="J4" s="54" t="s">
        <v>73</v>
      </c>
      <c r="K4" s="54" t="s">
        <v>71</v>
      </c>
      <c r="L4" s="54" t="s">
        <v>74</v>
      </c>
      <c r="M4" s="54" t="s">
        <v>71</v>
      </c>
      <c r="N4" s="25"/>
    </row>
    <row r="5" spans="2:14" ht="12">
      <c r="B5" s="6"/>
      <c r="C5" s="7"/>
      <c r="D5" s="4" t="s">
        <v>15</v>
      </c>
      <c r="E5" s="4" t="s">
        <v>75</v>
      </c>
      <c r="F5" s="4" t="s">
        <v>15</v>
      </c>
      <c r="G5" s="4" t="s">
        <v>75</v>
      </c>
      <c r="H5" s="6"/>
      <c r="I5" s="7"/>
      <c r="J5" s="55" t="s">
        <v>15</v>
      </c>
      <c r="K5" s="55" t="s">
        <v>75</v>
      </c>
      <c r="L5" s="55" t="s">
        <v>15</v>
      </c>
      <c r="M5" s="55" t="s">
        <v>75</v>
      </c>
      <c r="N5" s="26"/>
    </row>
    <row r="6" spans="2:14" ht="12" customHeight="1">
      <c r="B6" s="144" t="s">
        <v>23</v>
      </c>
      <c r="C6" s="145"/>
      <c r="D6" s="38">
        <v>157328409</v>
      </c>
      <c r="E6" s="28">
        <v>100</v>
      </c>
      <c r="F6" s="38">
        <v>156837136</v>
      </c>
      <c r="G6" s="28">
        <v>100</v>
      </c>
      <c r="H6" s="144" t="s">
        <v>23</v>
      </c>
      <c r="I6" s="145"/>
      <c r="J6" s="38">
        <v>156169451</v>
      </c>
      <c r="K6" s="28">
        <v>100</v>
      </c>
      <c r="L6" s="38">
        <v>154795240</v>
      </c>
      <c r="M6" s="28">
        <v>100</v>
      </c>
      <c r="N6" s="30"/>
    </row>
    <row r="7" spans="2:14" ht="12" customHeight="1">
      <c r="B7" s="139" t="s">
        <v>24</v>
      </c>
      <c r="C7" s="140"/>
      <c r="D7" s="56">
        <v>144402292</v>
      </c>
      <c r="E7" s="32">
        <v>100</v>
      </c>
      <c r="F7" s="56">
        <v>144130975</v>
      </c>
      <c r="G7" s="32">
        <v>100</v>
      </c>
      <c r="H7" s="139" t="s">
        <v>24</v>
      </c>
      <c r="I7" s="140"/>
      <c r="J7" s="56">
        <v>143610947</v>
      </c>
      <c r="K7" s="32">
        <v>100</v>
      </c>
      <c r="L7" s="56">
        <v>141914795</v>
      </c>
      <c r="M7" s="32">
        <v>100</v>
      </c>
      <c r="N7" s="35"/>
    </row>
    <row r="8" spans="2:14" ht="12">
      <c r="B8" s="6"/>
      <c r="C8" s="57" t="s">
        <v>86</v>
      </c>
      <c r="D8" s="37">
        <v>520136</v>
      </c>
      <c r="E8" s="28">
        <v>0.36</v>
      </c>
      <c r="F8" s="38">
        <v>332100</v>
      </c>
      <c r="G8" s="28">
        <v>0.23</v>
      </c>
      <c r="H8" s="6"/>
      <c r="I8" s="57" t="s">
        <v>86</v>
      </c>
      <c r="J8" s="37">
        <v>367809</v>
      </c>
      <c r="K8" s="28">
        <v>0.26</v>
      </c>
      <c r="L8" s="38">
        <v>85781</v>
      </c>
      <c r="M8" s="28">
        <v>0.06</v>
      </c>
      <c r="N8" s="30"/>
    </row>
    <row r="9" spans="2:14" ht="12">
      <c r="B9" s="6"/>
      <c r="C9" s="12" t="s">
        <v>54</v>
      </c>
      <c r="D9" s="41">
        <v>129543</v>
      </c>
      <c r="E9" s="28">
        <v>0.09</v>
      </c>
      <c r="F9" s="38">
        <v>116965</v>
      </c>
      <c r="G9" s="28">
        <v>0.08</v>
      </c>
      <c r="H9" s="6"/>
      <c r="I9" s="12" t="s">
        <v>54</v>
      </c>
      <c r="J9" s="41">
        <v>78688</v>
      </c>
      <c r="K9" s="28">
        <v>0.05</v>
      </c>
      <c r="L9" s="38">
        <v>73446</v>
      </c>
      <c r="M9" s="28">
        <v>0.05</v>
      </c>
      <c r="N9" s="30"/>
    </row>
    <row r="10" spans="2:14" ht="12">
      <c r="B10" s="6"/>
      <c r="C10" s="12" t="s">
        <v>56</v>
      </c>
      <c r="D10" s="37">
        <v>90011</v>
      </c>
      <c r="E10" s="28">
        <v>0.06</v>
      </c>
      <c r="F10" s="38">
        <v>90010</v>
      </c>
      <c r="G10" s="28">
        <v>0.06</v>
      </c>
      <c r="H10" s="6"/>
      <c r="I10" s="12" t="s">
        <v>56</v>
      </c>
      <c r="J10" s="37">
        <v>76510</v>
      </c>
      <c r="K10" s="28">
        <v>0.05</v>
      </c>
      <c r="L10" s="38">
        <v>60165</v>
      </c>
      <c r="M10" s="28">
        <v>0.04</v>
      </c>
      <c r="N10" s="30"/>
    </row>
    <row r="11" spans="2:14" ht="12" hidden="1">
      <c r="B11" s="6"/>
      <c r="C11" s="12" t="s">
        <v>87</v>
      </c>
      <c r="D11" s="37">
        <v>0</v>
      </c>
      <c r="E11" s="28">
        <v>0</v>
      </c>
      <c r="F11" s="38"/>
      <c r="G11" s="28">
        <v>0</v>
      </c>
      <c r="H11" s="6"/>
      <c r="I11" s="12" t="s">
        <v>87</v>
      </c>
      <c r="J11" s="37">
        <v>0</v>
      </c>
      <c r="K11" s="28">
        <v>0</v>
      </c>
      <c r="L11" s="38"/>
      <c r="M11" s="28">
        <v>0</v>
      </c>
      <c r="N11" s="30"/>
    </row>
    <row r="12" spans="2:14" ht="12">
      <c r="B12" s="58"/>
      <c r="C12" s="59" t="s">
        <v>57</v>
      </c>
      <c r="D12" s="39">
        <v>203609</v>
      </c>
      <c r="E12" s="28">
        <v>0.14</v>
      </c>
      <c r="F12" s="38">
        <v>198745</v>
      </c>
      <c r="G12" s="28">
        <v>0.14</v>
      </c>
      <c r="H12" s="58"/>
      <c r="I12" s="59" t="s">
        <v>57</v>
      </c>
      <c r="J12" s="39">
        <v>130780</v>
      </c>
      <c r="K12" s="28">
        <v>0.09</v>
      </c>
      <c r="L12" s="38">
        <v>129769</v>
      </c>
      <c r="M12" s="28">
        <v>0.09</v>
      </c>
      <c r="N12" s="30"/>
    </row>
    <row r="13" spans="2:14" ht="12">
      <c r="B13" s="6"/>
      <c r="C13" s="12" t="s">
        <v>58</v>
      </c>
      <c r="D13" s="37">
        <v>1855560</v>
      </c>
      <c r="E13" s="28">
        <v>1.28</v>
      </c>
      <c r="F13" s="38">
        <v>1855560</v>
      </c>
      <c r="G13" s="28">
        <v>1.29</v>
      </c>
      <c r="H13" s="6"/>
      <c r="I13" s="12" t="s">
        <v>58</v>
      </c>
      <c r="J13" s="37">
        <v>1545523</v>
      </c>
      <c r="K13" s="28">
        <v>1.08</v>
      </c>
      <c r="L13" s="38">
        <v>1351101</v>
      </c>
      <c r="M13" s="28">
        <v>0.95</v>
      </c>
      <c r="N13" s="30"/>
    </row>
    <row r="14" spans="2:14" ht="12">
      <c r="B14" s="6"/>
      <c r="C14" s="12" t="s">
        <v>59</v>
      </c>
      <c r="D14" s="37">
        <v>6431836</v>
      </c>
      <c r="E14" s="28">
        <v>4.45</v>
      </c>
      <c r="F14" s="38">
        <v>6431836</v>
      </c>
      <c r="G14" s="28">
        <v>4.46</v>
      </c>
      <c r="H14" s="6"/>
      <c r="I14" s="12" t="s">
        <v>59</v>
      </c>
      <c r="J14" s="37">
        <v>6431834</v>
      </c>
      <c r="K14" s="28">
        <v>4.48</v>
      </c>
      <c r="L14" s="38">
        <v>6097556</v>
      </c>
      <c r="M14" s="28">
        <v>4.3</v>
      </c>
      <c r="N14" s="30"/>
    </row>
    <row r="15" spans="2:14" ht="12">
      <c r="B15" s="6"/>
      <c r="C15" s="12" t="s">
        <v>60</v>
      </c>
      <c r="D15" s="37">
        <v>1062312</v>
      </c>
      <c r="E15" s="28">
        <v>0.74</v>
      </c>
      <c r="F15" s="38">
        <v>996472</v>
      </c>
      <c r="G15" s="28">
        <v>0.69</v>
      </c>
      <c r="H15" s="6"/>
      <c r="I15" s="12" t="s">
        <v>60</v>
      </c>
      <c r="J15" s="37">
        <v>302873</v>
      </c>
      <c r="K15" s="28">
        <v>0.21</v>
      </c>
      <c r="L15" s="38">
        <v>301513</v>
      </c>
      <c r="M15" s="28">
        <v>0.21</v>
      </c>
      <c r="N15" s="30"/>
    </row>
    <row r="16" spans="2:14" ht="12">
      <c r="B16" s="6"/>
      <c r="C16" s="12" t="s">
        <v>61</v>
      </c>
      <c r="D16" s="37">
        <v>7065708</v>
      </c>
      <c r="E16" s="28">
        <v>4.89</v>
      </c>
      <c r="F16" s="38">
        <v>7065708</v>
      </c>
      <c r="G16" s="28">
        <v>4.9</v>
      </c>
      <c r="H16" s="6"/>
      <c r="I16" s="12" t="s">
        <v>61</v>
      </c>
      <c r="J16" s="37">
        <v>7656063</v>
      </c>
      <c r="K16" s="28">
        <v>5.33</v>
      </c>
      <c r="L16" s="38">
        <v>6794621</v>
      </c>
      <c r="M16" s="28">
        <v>4.79</v>
      </c>
      <c r="N16" s="30"/>
    </row>
    <row r="17" spans="2:14" ht="12">
      <c r="B17" s="6"/>
      <c r="C17" s="12" t="s">
        <v>62</v>
      </c>
      <c r="D17" s="37">
        <v>89208193</v>
      </c>
      <c r="E17" s="28">
        <v>61.78</v>
      </c>
      <c r="F17" s="38">
        <v>89208192</v>
      </c>
      <c r="G17" s="28">
        <v>61.89</v>
      </c>
      <c r="H17" s="6"/>
      <c r="I17" s="12" t="s">
        <v>62</v>
      </c>
      <c r="J17" s="37">
        <v>89208195</v>
      </c>
      <c r="K17" s="28">
        <v>62.12</v>
      </c>
      <c r="L17" s="38">
        <v>89208192</v>
      </c>
      <c r="M17" s="28">
        <v>62.86</v>
      </c>
      <c r="N17" s="30"/>
    </row>
    <row r="18" spans="2:14" ht="12">
      <c r="B18" s="6"/>
      <c r="C18" s="12" t="s">
        <v>63</v>
      </c>
      <c r="D18" s="37">
        <v>37812393</v>
      </c>
      <c r="E18" s="28">
        <v>26.19</v>
      </c>
      <c r="F18" s="38">
        <v>37812393</v>
      </c>
      <c r="G18" s="28">
        <v>26.240000000000002</v>
      </c>
      <c r="H18" s="6"/>
      <c r="I18" s="12" t="s">
        <v>63</v>
      </c>
      <c r="J18" s="37">
        <v>37812395</v>
      </c>
      <c r="K18" s="28">
        <v>26.33</v>
      </c>
      <c r="L18" s="38">
        <v>37812393</v>
      </c>
      <c r="M18" s="28">
        <v>26.650000000000002</v>
      </c>
      <c r="N18" s="30"/>
    </row>
    <row r="19" spans="2:14" ht="12">
      <c r="B19" s="6"/>
      <c r="C19" s="12" t="s">
        <v>64</v>
      </c>
      <c r="D19" s="37">
        <v>22991</v>
      </c>
      <c r="E19" s="28">
        <v>0.02</v>
      </c>
      <c r="F19" s="38">
        <v>22991</v>
      </c>
      <c r="G19" s="28">
        <v>0.02</v>
      </c>
      <c r="H19" s="6"/>
      <c r="I19" s="12" t="s">
        <v>64</v>
      </c>
      <c r="J19" s="37">
        <v>277</v>
      </c>
      <c r="K19" s="28">
        <v>0</v>
      </c>
      <c r="L19" s="38">
        <v>256</v>
      </c>
      <c r="M19" s="28">
        <v>0</v>
      </c>
      <c r="N19" s="30"/>
    </row>
    <row r="21" spans="2:8" ht="12">
      <c r="B21" s="3" t="s">
        <v>18</v>
      </c>
      <c r="H21" s="3"/>
    </row>
    <row r="22" spans="2:14" ht="12">
      <c r="B22" s="3"/>
      <c r="C22" s="3"/>
      <c r="D22" s="60"/>
      <c r="E22" s="60"/>
      <c r="F22" s="60"/>
      <c r="G22" s="60"/>
      <c r="J22" s="22"/>
      <c r="K22" s="22"/>
      <c r="L22" s="22"/>
      <c r="M22" s="22"/>
      <c r="N22" s="52"/>
    </row>
    <row r="24" spans="4:14" ht="12">
      <c r="D24" s="22"/>
      <c r="E24" s="22"/>
      <c r="F24" s="22"/>
      <c r="G24" s="22"/>
      <c r="J24" s="22"/>
      <c r="K24" s="22"/>
      <c r="L24" s="22"/>
      <c r="M24" s="22"/>
      <c r="N24" s="52"/>
    </row>
    <row r="25" spans="4:14" ht="12">
      <c r="D25" s="22"/>
      <c r="E25" s="22"/>
      <c r="F25" s="22"/>
      <c r="G25" s="22"/>
      <c r="J25" s="22"/>
      <c r="K25" s="22"/>
      <c r="L25" s="22"/>
      <c r="M25" s="22"/>
      <c r="N25" s="52"/>
    </row>
    <row r="31" ht="12" hidden="1"/>
    <row r="37" spans="4:5" ht="12">
      <c r="D37" s="61"/>
      <c r="E37" s="62"/>
    </row>
    <row r="38" spans="4:5" ht="12">
      <c r="D38" s="62"/>
      <c r="E38" s="61"/>
    </row>
    <row r="39" spans="4:5" ht="12">
      <c r="D39" s="62"/>
      <c r="E39" s="62"/>
    </row>
    <row r="40" spans="4:5" ht="12">
      <c r="D40" s="63"/>
      <c r="E40" s="63"/>
    </row>
    <row r="41" spans="4:5" ht="12">
      <c r="D41" s="64"/>
      <c r="E41" s="63"/>
    </row>
    <row r="42" spans="4:5" ht="12">
      <c r="D42" s="65"/>
      <c r="E42" s="63"/>
    </row>
    <row r="43" spans="4:5" ht="12">
      <c r="D43" s="65"/>
      <c r="E43" s="63"/>
    </row>
    <row r="44" spans="4:5" ht="12">
      <c r="D44" s="65"/>
      <c r="E44" s="63"/>
    </row>
    <row r="45" spans="4:5" ht="12">
      <c r="D45" s="64"/>
      <c r="E45" s="63"/>
    </row>
    <row r="46" spans="4:5" ht="12">
      <c r="D46" s="64"/>
      <c r="E46" s="63"/>
    </row>
    <row r="47" spans="4:5" ht="12">
      <c r="D47" s="66"/>
      <c r="E47" s="63"/>
    </row>
    <row r="48" spans="4:5" ht="12">
      <c r="D48" s="64"/>
      <c r="E48" s="63"/>
    </row>
    <row r="49" spans="4:5" ht="12">
      <c r="D49" s="48"/>
      <c r="E49" s="49"/>
    </row>
    <row r="50" spans="4:5" ht="12">
      <c r="D50" s="48"/>
      <c r="E50" s="49"/>
    </row>
    <row r="51" spans="4:5" ht="12">
      <c r="D51" s="48"/>
      <c r="E51" s="49"/>
    </row>
    <row r="52" spans="4:5" ht="12">
      <c r="D52" s="48"/>
      <c r="E52" s="49"/>
    </row>
    <row r="53" spans="4:5" ht="12">
      <c r="D53" s="48"/>
      <c r="E53" s="49"/>
    </row>
  </sheetData>
  <sheetProtection/>
  <mergeCells count="8">
    <mergeCell ref="J3:M3"/>
    <mergeCell ref="B6:C6"/>
    <mergeCell ref="H6:I6"/>
    <mergeCell ref="B7:C7"/>
    <mergeCell ref="H7:I7"/>
    <mergeCell ref="B3:C4"/>
    <mergeCell ref="D3:G3"/>
    <mergeCell ref="H3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9"/>
  <sheetViews>
    <sheetView zoomScalePageLayoutView="0" workbookViewId="0" topLeftCell="A1">
      <selection activeCell="M45" sqref="M45"/>
    </sheetView>
  </sheetViews>
  <sheetFormatPr defaultColWidth="9.00390625" defaultRowHeight="13.5"/>
  <cols>
    <col min="1" max="2" width="3.125" style="70" customWidth="1"/>
    <col min="3" max="3" width="2.75390625" style="70" customWidth="1"/>
    <col min="4" max="5" width="3.125" style="70" customWidth="1"/>
    <col min="6" max="6" width="16.875" style="70" customWidth="1"/>
    <col min="7" max="9" width="15.625" style="70" customWidth="1"/>
    <col min="10" max="10" width="10.375" style="70" customWidth="1"/>
    <col min="11" max="11" width="9.625" style="70" customWidth="1"/>
    <col min="12" max="12" width="13.625" style="70" customWidth="1"/>
    <col min="13" max="13" width="9.625" style="70" customWidth="1"/>
    <col min="14" max="14" width="11.25390625" style="70" bestFit="1" customWidth="1"/>
    <col min="15" max="15" width="12.125" style="70" customWidth="1"/>
    <col min="16" max="16" width="10.75390625" style="70" customWidth="1"/>
    <col min="17" max="16384" width="9.00390625" style="70" customWidth="1"/>
  </cols>
  <sheetData>
    <row r="1" spans="2:20" ht="14.25">
      <c r="B1" s="67" t="s">
        <v>88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68"/>
      <c r="P1" s="68"/>
      <c r="Q1" s="68"/>
      <c r="R1" s="68"/>
      <c r="S1" s="68"/>
      <c r="T1" s="68"/>
    </row>
    <row r="2" spans="2:20" ht="13.5">
      <c r="B2" s="68"/>
      <c r="C2" s="68"/>
      <c r="D2" s="68"/>
      <c r="E2" s="68"/>
      <c r="F2" s="68"/>
      <c r="G2" s="68"/>
      <c r="H2" s="68"/>
      <c r="I2" s="71"/>
      <c r="J2" s="71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3.5">
      <c r="B3" s="168" t="s">
        <v>89</v>
      </c>
      <c r="C3" s="169"/>
      <c r="D3" s="169"/>
      <c r="E3" s="169"/>
      <c r="F3" s="170"/>
      <c r="G3" s="72" t="s">
        <v>90</v>
      </c>
      <c r="H3" s="72" t="s">
        <v>91</v>
      </c>
      <c r="I3" s="72" t="s">
        <v>92</v>
      </c>
      <c r="J3" s="72" t="s">
        <v>93</v>
      </c>
      <c r="K3" s="72" t="s">
        <v>94</v>
      </c>
      <c r="L3" s="72" t="s">
        <v>95</v>
      </c>
      <c r="M3" s="72" t="s">
        <v>96</v>
      </c>
      <c r="N3" s="73"/>
      <c r="O3" s="73"/>
      <c r="P3" s="73"/>
      <c r="Q3" s="73"/>
      <c r="R3" s="73"/>
      <c r="S3" s="73"/>
      <c r="T3" s="73"/>
    </row>
    <row r="4" spans="2:20" ht="13.5">
      <c r="B4" s="74"/>
      <c r="C4" s="75"/>
      <c r="D4" s="75"/>
      <c r="E4" s="75"/>
      <c r="F4" s="76"/>
      <c r="G4" s="77" t="s">
        <v>15</v>
      </c>
      <c r="H4" s="77" t="s">
        <v>15</v>
      </c>
      <c r="I4" s="77" t="s">
        <v>15</v>
      </c>
      <c r="J4" s="77" t="s">
        <v>15</v>
      </c>
      <c r="K4" s="77" t="s">
        <v>15</v>
      </c>
      <c r="L4" s="77" t="s">
        <v>15</v>
      </c>
      <c r="M4" s="77" t="s">
        <v>97</v>
      </c>
      <c r="N4" s="68"/>
      <c r="O4" s="68"/>
      <c r="P4" s="68"/>
      <c r="Q4" s="68"/>
      <c r="R4" s="68"/>
      <c r="S4" s="68"/>
      <c r="T4" s="68"/>
    </row>
    <row r="5" spans="2:20" ht="13.5">
      <c r="B5" s="171" t="s">
        <v>98</v>
      </c>
      <c r="C5" s="171"/>
      <c r="D5" s="171"/>
      <c r="E5" s="171"/>
      <c r="F5" s="171"/>
      <c r="G5" s="78">
        <v>242159000</v>
      </c>
      <c r="H5" s="78">
        <v>247910294</v>
      </c>
      <c r="I5" s="78">
        <v>243645743</v>
      </c>
      <c r="J5" s="78">
        <v>398042</v>
      </c>
      <c r="K5" s="78">
        <v>544</v>
      </c>
      <c r="L5" s="78">
        <v>3867053</v>
      </c>
      <c r="M5" s="79">
        <v>98.28</v>
      </c>
      <c r="N5" s="80"/>
      <c r="O5" s="80"/>
      <c r="P5" s="80"/>
      <c r="Q5" s="80"/>
      <c r="R5" s="80"/>
      <c r="S5" s="80"/>
      <c r="T5" s="80"/>
    </row>
    <row r="6" spans="2:20" ht="13.5">
      <c r="B6" s="172" t="s">
        <v>99</v>
      </c>
      <c r="C6" s="160" t="s">
        <v>6</v>
      </c>
      <c r="D6" s="161"/>
      <c r="E6" s="161"/>
      <c r="F6" s="162"/>
      <c r="G6" s="78">
        <v>242138242</v>
      </c>
      <c r="H6" s="78">
        <v>247888718</v>
      </c>
      <c r="I6" s="78">
        <v>243624167</v>
      </c>
      <c r="J6" s="78">
        <v>398042</v>
      </c>
      <c r="K6" s="78">
        <v>544</v>
      </c>
      <c r="L6" s="78">
        <v>3867053</v>
      </c>
      <c r="M6" s="79">
        <v>98.28</v>
      </c>
      <c r="N6" s="80"/>
      <c r="O6" s="80"/>
      <c r="P6" s="80"/>
      <c r="Q6" s="80"/>
      <c r="R6" s="80"/>
      <c r="S6" s="80"/>
      <c r="T6" s="68"/>
    </row>
    <row r="7" spans="2:20" ht="13.5">
      <c r="B7" s="173"/>
      <c r="C7" s="174" t="s">
        <v>100</v>
      </c>
      <c r="D7" s="160" t="s">
        <v>6</v>
      </c>
      <c r="E7" s="161"/>
      <c r="F7" s="162"/>
      <c r="G7" s="78">
        <v>83063077</v>
      </c>
      <c r="H7" s="78">
        <v>86544726</v>
      </c>
      <c r="I7" s="78">
        <v>82905286</v>
      </c>
      <c r="J7" s="78">
        <v>307460</v>
      </c>
      <c r="K7" s="78">
        <v>140</v>
      </c>
      <c r="L7" s="78">
        <v>3332120</v>
      </c>
      <c r="M7" s="79">
        <v>95.79</v>
      </c>
      <c r="N7" s="80"/>
      <c r="O7" s="80"/>
      <c r="P7" s="80"/>
      <c r="Q7" s="80"/>
      <c r="R7" s="80"/>
      <c r="S7" s="80"/>
      <c r="T7" s="68"/>
    </row>
    <row r="8" spans="2:20" ht="13.5">
      <c r="B8" s="173"/>
      <c r="C8" s="175"/>
      <c r="D8" s="177" t="s">
        <v>101</v>
      </c>
      <c r="E8" s="163" t="s">
        <v>102</v>
      </c>
      <c r="F8" s="154"/>
      <c r="G8" s="81">
        <v>67016715</v>
      </c>
      <c r="H8" s="81">
        <v>70585528</v>
      </c>
      <c r="I8" s="81">
        <v>66975266</v>
      </c>
      <c r="J8" s="81">
        <v>303264</v>
      </c>
      <c r="K8" s="82" t="s">
        <v>103</v>
      </c>
      <c r="L8" s="81">
        <v>3306999</v>
      </c>
      <c r="M8" s="83">
        <v>94.89</v>
      </c>
      <c r="N8" s="68"/>
      <c r="O8" s="84"/>
      <c r="P8" s="80"/>
      <c r="Q8" s="68"/>
      <c r="R8" s="68"/>
      <c r="S8" s="68"/>
      <c r="T8" s="68"/>
    </row>
    <row r="9" spans="2:20" ht="13.5">
      <c r="B9" s="173"/>
      <c r="C9" s="175"/>
      <c r="D9" s="178"/>
      <c r="E9" s="163" t="s">
        <v>104</v>
      </c>
      <c r="F9" s="154"/>
      <c r="G9" s="81">
        <v>2049209</v>
      </c>
      <c r="H9" s="81">
        <v>2033430</v>
      </c>
      <c r="I9" s="81">
        <v>2033430</v>
      </c>
      <c r="J9" s="82" t="s">
        <v>105</v>
      </c>
      <c r="K9" s="82" t="s">
        <v>105</v>
      </c>
      <c r="L9" s="82" t="s">
        <v>105</v>
      </c>
      <c r="M9" s="83">
        <v>100</v>
      </c>
      <c r="N9" s="68"/>
      <c r="O9" s="84"/>
      <c r="P9" s="80"/>
      <c r="Q9" s="68"/>
      <c r="R9" s="68"/>
      <c r="S9" s="68"/>
      <c r="T9" s="68"/>
    </row>
    <row r="10" spans="2:20" ht="13.5">
      <c r="B10" s="173"/>
      <c r="C10" s="175"/>
      <c r="D10" s="179"/>
      <c r="E10" s="163" t="s">
        <v>106</v>
      </c>
      <c r="F10" s="154"/>
      <c r="G10" s="81">
        <v>2102817</v>
      </c>
      <c r="H10" s="81">
        <v>2084671</v>
      </c>
      <c r="I10" s="81">
        <v>2084671</v>
      </c>
      <c r="J10" s="82" t="s">
        <v>105</v>
      </c>
      <c r="K10" s="82" t="s">
        <v>105</v>
      </c>
      <c r="L10" s="82" t="s">
        <v>105</v>
      </c>
      <c r="M10" s="83">
        <v>100</v>
      </c>
      <c r="N10" s="68"/>
      <c r="O10" s="84"/>
      <c r="P10" s="80"/>
      <c r="Q10" s="68"/>
      <c r="R10" s="68"/>
      <c r="S10" s="68"/>
      <c r="T10" s="68"/>
    </row>
    <row r="11" spans="2:20" ht="13.5">
      <c r="B11" s="173"/>
      <c r="C11" s="175"/>
      <c r="D11" s="163" t="s">
        <v>107</v>
      </c>
      <c r="E11" s="153"/>
      <c r="F11" s="154"/>
      <c r="G11" s="81">
        <v>11153836</v>
      </c>
      <c r="H11" s="81">
        <v>11085868</v>
      </c>
      <c r="I11" s="81">
        <v>11056690</v>
      </c>
      <c r="J11" s="81">
        <v>4196</v>
      </c>
      <c r="K11" s="81">
        <v>140</v>
      </c>
      <c r="L11" s="81">
        <v>25121</v>
      </c>
      <c r="M11" s="83">
        <v>99.74</v>
      </c>
      <c r="N11" s="68"/>
      <c r="O11" s="84"/>
      <c r="P11" s="80"/>
      <c r="Q11" s="68"/>
      <c r="R11" s="68"/>
      <c r="S11" s="68"/>
      <c r="T11" s="68"/>
    </row>
    <row r="12" spans="2:20" ht="13.5">
      <c r="B12" s="173"/>
      <c r="C12" s="176"/>
      <c r="D12" s="163" t="s">
        <v>108</v>
      </c>
      <c r="E12" s="153"/>
      <c r="F12" s="154"/>
      <c r="G12" s="81">
        <v>740500</v>
      </c>
      <c r="H12" s="81">
        <v>755229</v>
      </c>
      <c r="I12" s="81">
        <v>755229</v>
      </c>
      <c r="J12" s="82" t="s">
        <v>105</v>
      </c>
      <c r="K12" s="82" t="s">
        <v>105</v>
      </c>
      <c r="L12" s="82" t="s">
        <v>105</v>
      </c>
      <c r="M12" s="83">
        <v>100</v>
      </c>
      <c r="N12" s="68"/>
      <c r="O12" s="84"/>
      <c r="P12" s="80"/>
      <c r="Q12" s="68"/>
      <c r="R12" s="68"/>
      <c r="S12" s="68"/>
      <c r="T12" s="68"/>
    </row>
    <row r="13" spans="2:20" ht="13.5">
      <c r="B13" s="173"/>
      <c r="C13" s="174" t="s">
        <v>109</v>
      </c>
      <c r="D13" s="160" t="s">
        <v>6</v>
      </c>
      <c r="E13" s="161"/>
      <c r="F13" s="162"/>
      <c r="G13" s="78">
        <v>53867821</v>
      </c>
      <c r="H13" s="78">
        <v>55223485</v>
      </c>
      <c r="I13" s="78">
        <v>54946211</v>
      </c>
      <c r="J13" s="78">
        <v>25010</v>
      </c>
      <c r="K13" s="78">
        <v>30</v>
      </c>
      <c r="L13" s="78">
        <v>252294</v>
      </c>
      <c r="M13" s="79">
        <v>99.5</v>
      </c>
      <c r="N13" s="80"/>
      <c r="O13" s="80"/>
      <c r="P13" s="80"/>
      <c r="Q13" s="80"/>
      <c r="R13" s="80"/>
      <c r="S13" s="80"/>
      <c r="T13" s="68"/>
    </row>
    <row r="14" spans="2:20" ht="13.5">
      <c r="B14" s="173"/>
      <c r="C14" s="175"/>
      <c r="D14" s="74"/>
      <c r="E14" s="153" t="s">
        <v>101</v>
      </c>
      <c r="F14" s="154"/>
      <c r="G14" s="81">
        <v>1848464</v>
      </c>
      <c r="H14" s="81">
        <v>2002822</v>
      </c>
      <c r="I14" s="81">
        <v>1932103</v>
      </c>
      <c r="J14" s="81">
        <v>12213</v>
      </c>
      <c r="K14" s="81" t="s">
        <v>105</v>
      </c>
      <c r="L14" s="81">
        <v>58506</v>
      </c>
      <c r="M14" s="83">
        <v>96.47</v>
      </c>
      <c r="N14" s="68"/>
      <c r="O14" s="84"/>
      <c r="P14" s="80"/>
      <c r="Q14" s="68"/>
      <c r="R14" s="68"/>
      <c r="S14" s="68"/>
      <c r="T14" s="68"/>
    </row>
    <row r="15" spans="2:20" ht="13.5">
      <c r="B15" s="173"/>
      <c r="C15" s="176"/>
      <c r="D15" s="74"/>
      <c r="E15" s="153" t="s">
        <v>107</v>
      </c>
      <c r="F15" s="154"/>
      <c r="G15" s="81">
        <v>52019357</v>
      </c>
      <c r="H15" s="81">
        <v>53220663</v>
      </c>
      <c r="I15" s="81">
        <v>53014108</v>
      </c>
      <c r="J15" s="81">
        <v>12797</v>
      </c>
      <c r="K15" s="81">
        <v>30</v>
      </c>
      <c r="L15" s="81">
        <v>193788</v>
      </c>
      <c r="M15" s="83">
        <v>99.61</v>
      </c>
      <c r="N15" s="68"/>
      <c r="O15" s="84"/>
      <c r="P15" s="80"/>
      <c r="Q15" s="68"/>
      <c r="R15" s="68"/>
      <c r="S15" s="68"/>
      <c r="T15" s="68"/>
    </row>
    <row r="16" spans="2:20" ht="13.5">
      <c r="B16" s="173"/>
      <c r="C16" s="163" t="s">
        <v>110</v>
      </c>
      <c r="D16" s="153"/>
      <c r="E16" s="153"/>
      <c r="F16" s="154"/>
      <c r="G16" s="81">
        <v>42279310</v>
      </c>
      <c r="H16" s="81">
        <v>41873897</v>
      </c>
      <c r="I16" s="81">
        <v>41873897</v>
      </c>
      <c r="J16" s="82" t="s">
        <v>105</v>
      </c>
      <c r="K16" s="82" t="s">
        <v>105</v>
      </c>
      <c r="L16" s="82" t="s">
        <v>105</v>
      </c>
      <c r="M16" s="83">
        <v>100</v>
      </c>
      <c r="N16" s="85"/>
      <c r="O16" s="85"/>
      <c r="P16" s="85"/>
      <c r="Q16" s="85"/>
      <c r="R16" s="85"/>
      <c r="S16" s="85"/>
      <c r="T16" s="68"/>
    </row>
    <row r="17" spans="2:19" ht="13.5">
      <c r="B17" s="173"/>
      <c r="C17" s="163" t="s">
        <v>111</v>
      </c>
      <c r="D17" s="153"/>
      <c r="E17" s="153"/>
      <c r="F17" s="154"/>
      <c r="G17" s="81">
        <v>5371081</v>
      </c>
      <c r="H17" s="81">
        <v>5716109</v>
      </c>
      <c r="I17" s="81">
        <v>5630464</v>
      </c>
      <c r="J17" s="81">
        <v>6869</v>
      </c>
      <c r="K17" s="81">
        <v>40</v>
      </c>
      <c r="L17" s="81">
        <v>78816</v>
      </c>
      <c r="M17" s="83">
        <v>98.5</v>
      </c>
      <c r="N17" s="68"/>
      <c r="O17" s="84"/>
      <c r="P17" s="80"/>
      <c r="Q17" s="68"/>
      <c r="R17" s="68"/>
      <c r="S17" s="68"/>
    </row>
    <row r="18" spans="2:19" ht="13.5">
      <c r="B18" s="173"/>
      <c r="C18" s="163" t="s">
        <v>112</v>
      </c>
      <c r="D18" s="153"/>
      <c r="E18" s="153"/>
      <c r="F18" s="154"/>
      <c r="G18" s="81">
        <v>2267434</v>
      </c>
      <c r="H18" s="81">
        <v>2219058</v>
      </c>
      <c r="I18" s="81">
        <v>2219058</v>
      </c>
      <c r="J18" s="82" t="s">
        <v>105</v>
      </c>
      <c r="K18" s="82" t="s">
        <v>105</v>
      </c>
      <c r="L18" s="82" t="s">
        <v>105</v>
      </c>
      <c r="M18" s="83">
        <v>100</v>
      </c>
      <c r="N18" s="68"/>
      <c r="O18" s="84"/>
      <c r="P18" s="80"/>
      <c r="Q18" s="68"/>
      <c r="R18" s="68"/>
      <c r="S18" s="68"/>
    </row>
    <row r="19" spans="2:19" ht="13.5">
      <c r="B19" s="173"/>
      <c r="C19" s="163" t="s">
        <v>113</v>
      </c>
      <c r="D19" s="153"/>
      <c r="E19" s="153"/>
      <c r="F19" s="154"/>
      <c r="G19" s="81">
        <v>1207089</v>
      </c>
      <c r="H19" s="81">
        <v>1200473</v>
      </c>
      <c r="I19" s="81">
        <v>1200473</v>
      </c>
      <c r="J19" s="82" t="s">
        <v>105</v>
      </c>
      <c r="K19" s="82" t="s">
        <v>105</v>
      </c>
      <c r="L19" s="82" t="s">
        <v>105</v>
      </c>
      <c r="M19" s="83">
        <v>100</v>
      </c>
      <c r="N19" s="68"/>
      <c r="O19" s="84"/>
      <c r="P19" s="80"/>
      <c r="Q19" s="68"/>
      <c r="R19" s="68"/>
      <c r="S19" s="68"/>
    </row>
    <row r="20" spans="2:19" ht="13.5">
      <c r="B20" s="173"/>
      <c r="C20" s="163" t="s">
        <v>114</v>
      </c>
      <c r="D20" s="164"/>
      <c r="E20" s="164"/>
      <c r="F20" s="165"/>
      <c r="G20" s="81">
        <v>3736133</v>
      </c>
      <c r="H20" s="81">
        <v>3719062</v>
      </c>
      <c r="I20" s="81">
        <v>3719062</v>
      </c>
      <c r="J20" s="82" t="s">
        <v>105</v>
      </c>
      <c r="K20" s="82" t="s">
        <v>105</v>
      </c>
      <c r="L20" s="82" t="s">
        <v>105</v>
      </c>
      <c r="M20" s="83">
        <v>100</v>
      </c>
      <c r="N20" s="68"/>
      <c r="O20" s="84"/>
      <c r="P20" s="80"/>
      <c r="Q20" s="68"/>
      <c r="R20" s="68"/>
      <c r="S20" s="68"/>
    </row>
    <row r="21" spans="2:19" ht="13.5">
      <c r="B21" s="173"/>
      <c r="C21" s="163" t="s">
        <v>115</v>
      </c>
      <c r="D21" s="164"/>
      <c r="E21" s="164"/>
      <c r="F21" s="165"/>
      <c r="G21" s="81">
        <v>16124682</v>
      </c>
      <c r="H21" s="81">
        <v>16941778</v>
      </c>
      <c r="I21" s="81">
        <v>16941778</v>
      </c>
      <c r="J21" s="82" t="s">
        <v>105</v>
      </c>
      <c r="K21" s="82" t="s">
        <v>105</v>
      </c>
      <c r="L21" s="82" t="s">
        <v>105</v>
      </c>
      <c r="M21" s="83">
        <v>100</v>
      </c>
      <c r="N21" s="68"/>
      <c r="O21" s="84"/>
      <c r="P21" s="80"/>
      <c r="Q21" s="68"/>
      <c r="R21" s="68"/>
      <c r="S21" s="68"/>
    </row>
    <row r="22" spans="2:19" ht="13.5">
      <c r="B22" s="173"/>
      <c r="C22" s="163" t="s">
        <v>116</v>
      </c>
      <c r="D22" s="153"/>
      <c r="E22" s="153"/>
      <c r="F22" s="154"/>
      <c r="G22" s="81">
        <v>34219876</v>
      </c>
      <c r="H22" s="81">
        <v>34448391</v>
      </c>
      <c r="I22" s="81">
        <v>34186199</v>
      </c>
      <c r="J22" s="81">
        <v>58703</v>
      </c>
      <c r="K22" s="81">
        <v>334</v>
      </c>
      <c r="L22" s="81">
        <v>203823</v>
      </c>
      <c r="M22" s="83">
        <v>99.24</v>
      </c>
      <c r="N22" s="68"/>
      <c r="O22" s="84"/>
      <c r="P22" s="80"/>
      <c r="Q22" s="68"/>
      <c r="R22" s="68"/>
      <c r="S22" s="68"/>
    </row>
    <row r="23" spans="2:19" ht="13.5">
      <c r="B23" s="173"/>
      <c r="C23" s="163" t="s">
        <v>117</v>
      </c>
      <c r="D23" s="153"/>
      <c r="E23" s="153"/>
      <c r="F23" s="154"/>
      <c r="G23" s="81">
        <v>1739</v>
      </c>
      <c r="H23" s="81">
        <v>1739</v>
      </c>
      <c r="I23" s="81">
        <v>1739</v>
      </c>
      <c r="J23" s="82" t="s">
        <v>105</v>
      </c>
      <c r="K23" s="82" t="s">
        <v>105</v>
      </c>
      <c r="L23" s="82" t="s">
        <v>105</v>
      </c>
      <c r="M23" s="83">
        <v>100</v>
      </c>
      <c r="N23" s="68"/>
      <c r="O23" s="84"/>
      <c r="P23" s="80"/>
      <c r="Q23" s="68"/>
      <c r="R23" s="68"/>
      <c r="S23" s="68"/>
    </row>
    <row r="24" spans="2:19" ht="13.5">
      <c r="B24" s="173"/>
      <c r="C24" s="163" t="s">
        <v>118</v>
      </c>
      <c r="D24" s="153"/>
      <c r="E24" s="153"/>
      <c r="F24" s="154"/>
      <c r="G24" s="82" t="s">
        <v>105</v>
      </c>
      <c r="H24" s="82" t="s">
        <v>105</v>
      </c>
      <c r="I24" s="82" t="s">
        <v>105</v>
      </c>
      <c r="J24" s="82" t="s">
        <v>105</v>
      </c>
      <c r="K24" s="82" t="s">
        <v>105</v>
      </c>
      <c r="L24" s="82" t="s">
        <v>105</v>
      </c>
      <c r="M24" s="82" t="s">
        <v>105</v>
      </c>
      <c r="N24" s="68"/>
      <c r="O24" s="84"/>
      <c r="P24" s="80"/>
      <c r="Q24" s="68"/>
      <c r="R24" s="68"/>
      <c r="S24" s="68"/>
    </row>
    <row r="25" spans="2:19" ht="13.5">
      <c r="B25" s="166" t="s">
        <v>119</v>
      </c>
      <c r="C25" s="160" t="s">
        <v>6</v>
      </c>
      <c r="D25" s="161"/>
      <c r="E25" s="161"/>
      <c r="F25" s="162"/>
      <c r="G25" s="78">
        <v>20758</v>
      </c>
      <c r="H25" s="78">
        <v>21576</v>
      </c>
      <c r="I25" s="78">
        <v>21576</v>
      </c>
      <c r="J25" s="82" t="s">
        <v>105</v>
      </c>
      <c r="K25" s="82" t="s">
        <v>105</v>
      </c>
      <c r="L25" s="82" t="s">
        <v>105</v>
      </c>
      <c r="M25" s="79">
        <v>100</v>
      </c>
      <c r="N25" s="80"/>
      <c r="O25" s="80"/>
      <c r="P25" s="80"/>
      <c r="Q25" s="80"/>
      <c r="R25" s="80"/>
      <c r="S25" s="80"/>
    </row>
    <row r="26" spans="2:19" ht="13.5">
      <c r="B26" s="167"/>
      <c r="C26" s="74"/>
      <c r="D26" s="153" t="s">
        <v>120</v>
      </c>
      <c r="E26" s="153"/>
      <c r="F26" s="154"/>
      <c r="G26" s="81">
        <v>20758</v>
      </c>
      <c r="H26" s="81">
        <v>21576</v>
      </c>
      <c r="I26" s="81">
        <v>21576</v>
      </c>
      <c r="J26" s="82" t="s">
        <v>105</v>
      </c>
      <c r="K26" s="82" t="s">
        <v>105</v>
      </c>
      <c r="L26" s="82" t="s">
        <v>105</v>
      </c>
      <c r="M26" s="83">
        <v>100</v>
      </c>
      <c r="N26" s="68"/>
      <c r="O26" s="84"/>
      <c r="P26" s="80"/>
      <c r="Q26" s="68"/>
      <c r="R26" s="68"/>
      <c r="S26" s="68"/>
    </row>
    <row r="27" spans="2:19" ht="13.5">
      <c r="B27" s="160" t="s">
        <v>121</v>
      </c>
      <c r="C27" s="161"/>
      <c r="D27" s="161"/>
      <c r="E27" s="161"/>
      <c r="F27" s="162"/>
      <c r="G27" s="78">
        <v>73015626</v>
      </c>
      <c r="H27" s="78">
        <v>73078634</v>
      </c>
      <c r="I27" s="78">
        <v>73045466</v>
      </c>
      <c r="J27" s="78">
        <v>3174</v>
      </c>
      <c r="K27" s="78">
        <v>27</v>
      </c>
      <c r="L27" s="78">
        <v>30023</v>
      </c>
      <c r="M27" s="79">
        <v>99.95</v>
      </c>
      <c r="N27" s="80"/>
      <c r="O27" s="84"/>
      <c r="P27" s="80"/>
      <c r="Q27" s="68"/>
      <c r="R27" s="68"/>
      <c r="S27" s="68"/>
    </row>
    <row r="28" spans="2:19" ht="13.5">
      <c r="B28" s="74"/>
      <c r="C28" s="153" t="s">
        <v>122</v>
      </c>
      <c r="D28" s="153"/>
      <c r="E28" s="153"/>
      <c r="F28" s="154"/>
      <c r="G28" s="81">
        <v>72652450</v>
      </c>
      <c r="H28" s="81">
        <v>72652450</v>
      </c>
      <c r="I28" s="81">
        <v>72652450</v>
      </c>
      <c r="J28" s="82" t="s">
        <v>105</v>
      </c>
      <c r="K28" s="82" t="s">
        <v>105</v>
      </c>
      <c r="L28" s="82" t="s">
        <v>105</v>
      </c>
      <c r="M28" s="83">
        <v>100</v>
      </c>
      <c r="N28" s="85"/>
      <c r="O28" s="84"/>
      <c r="P28" s="80"/>
      <c r="Q28" s="68"/>
      <c r="R28" s="68"/>
      <c r="S28" s="68"/>
    </row>
    <row r="29" spans="2:19" ht="13.5">
      <c r="B29" s="157" t="s">
        <v>123</v>
      </c>
      <c r="C29" s="160" t="s">
        <v>6</v>
      </c>
      <c r="D29" s="161"/>
      <c r="E29" s="161"/>
      <c r="F29" s="162"/>
      <c r="G29" s="78">
        <v>11136</v>
      </c>
      <c r="H29" s="78">
        <v>11136</v>
      </c>
      <c r="I29" s="78">
        <v>11136</v>
      </c>
      <c r="J29" s="78" t="s">
        <v>105</v>
      </c>
      <c r="K29" s="78" t="s">
        <v>105</v>
      </c>
      <c r="L29" s="78" t="s">
        <v>105</v>
      </c>
      <c r="M29" s="79">
        <v>100</v>
      </c>
      <c r="N29" s="85"/>
      <c r="O29" s="84"/>
      <c r="P29" s="80"/>
      <c r="Q29" s="68"/>
      <c r="R29" s="68"/>
      <c r="S29" s="68"/>
    </row>
    <row r="30" spans="2:19" ht="13.5">
      <c r="B30" s="158"/>
      <c r="C30" s="74"/>
      <c r="D30" s="153" t="s">
        <v>124</v>
      </c>
      <c r="E30" s="153"/>
      <c r="F30" s="154"/>
      <c r="G30" s="81">
        <v>11136</v>
      </c>
      <c r="H30" s="81">
        <v>11136</v>
      </c>
      <c r="I30" s="81">
        <v>11136</v>
      </c>
      <c r="J30" s="82" t="s">
        <v>105</v>
      </c>
      <c r="K30" s="82" t="s">
        <v>105</v>
      </c>
      <c r="L30" s="82" t="s">
        <v>105</v>
      </c>
      <c r="M30" s="83">
        <v>100</v>
      </c>
      <c r="N30" s="68"/>
      <c r="O30" s="84"/>
      <c r="P30" s="80"/>
      <c r="Q30" s="68"/>
      <c r="R30" s="68"/>
      <c r="S30" s="68"/>
    </row>
    <row r="31" spans="2:19" ht="13.5">
      <c r="B31" s="158"/>
      <c r="C31" s="74"/>
      <c r="D31" s="75"/>
      <c r="E31" s="153" t="s">
        <v>125</v>
      </c>
      <c r="F31" s="154"/>
      <c r="G31" s="81">
        <v>11136</v>
      </c>
      <c r="H31" s="81">
        <v>11136</v>
      </c>
      <c r="I31" s="81">
        <v>11136</v>
      </c>
      <c r="J31" s="82" t="s">
        <v>105</v>
      </c>
      <c r="K31" s="82" t="s">
        <v>105</v>
      </c>
      <c r="L31" s="82" t="s">
        <v>105</v>
      </c>
      <c r="M31" s="83">
        <v>100</v>
      </c>
      <c r="N31" s="68"/>
      <c r="O31" s="84"/>
      <c r="P31" s="80"/>
      <c r="Q31" s="68"/>
      <c r="R31" s="68"/>
      <c r="S31" s="68"/>
    </row>
    <row r="32" spans="2:19" ht="13.5">
      <c r="B32" s="159"/>
      <c r="C32" s="74"/>
      <c r="D32" s="75"/>
      <c r="E32" s="153" t="s">
        <v>126</v>
      </c>
      <c r="F32" s="154"/>
      <c r="G32" s="82" t="s">
        <v>105</v>
      </c>
      <c r="H32" s="82" t="s">
        <v>105</v>
      </c>
      <c r="I32" s="82" t="s">
        <v>105</v>
      </c>
      <c r="J32" s="82" t="s">
        <v>105</v>
      </c>
      <c r="K32" s="82" t="s">
        <v>105</v>
      </c>
      <c r="L32" s="82" t="s">
        <v>105</v>
      </c>
      <c r="M32" s="82" t="s">
        <v>105</v>
      </c>
      <c r="N32" s="68"/>
      <c r="O32" s="84"/>
      <c r="P32" s="80"/>
      <c r="Q32" s="68"/>
      <c r="R32" s="68"/>
      <c r="S32" s="68"/>
    </row>
    <row r="33" spans="2:19" ht="13.5">
      <c r="B33" s="157" t="s">
        <v>127</v>
      </c>
      <c r="C33" s="160" t="s">
        <v>6</v>
      </c>
      <c r="D33" s="161"/>
      <c r="E33" s="161"/>
      <c r="F33" s="162"/>
      <c r="G33" s="78">
        <v>352040</v>
      </c>
      <c r="H33" s="78">
        <v>415048</v>
      </c>
      <c r="I33" s="78">
        <v>381880</v>
      </c>
      <c r="J33" s="78">
        <v>3174</v>
      </c>
      <c r="K33" s="78">
        <v>27</v>
      </c>
      <c r="L33" s="78">
        <v>30023</v>
      </c>
      <c r="M33" s="79">
        <v>92.01</v>
      </c>
      <c r="N33" s="80"/>
      <c r="O33" s="84"/>
      <c r="P33" s="80"/>
      <c r="Q33" s="80"/>
      <c r="R33" s="80"/>
      <c r="S33" s="80"/>
    </row>
    <row r="34" spans="2:19" ht="13.5">
      <c r="B34" s="158"/>
      <c r="C34" s="74"/>
      <c r="D34" s="153" t="s">
        <v>128</v>
      </c>
      <c r="E34" s="153"/>
      <c r="F34" s="154"/>
      <c r="G34" s="81">
        <v>306755</v>
      </c>
      <c r="H34" s="81">
        <v>328251</v>
      </c>
      <c r="I34" s="81">
        <v>328251</v>
      </c>
      <c r="J34" s="82" t="s">
        <v>105</v>
      </c>
      <c r="K34" s="82" t="s">
        <v>105</v>
      </c>
      <c r="L34" s="82" t="s">
        <v>105</v>
      </c>
      <c r="M34" s="83">
        <v>100</v>
      </c>
      <c r="N34" s="68"/>
      <c r="O34" s="84"/>
      <c r="P34" s="80"/>
      <c r="Q34" s="68"/>
      <c r="R34" s="68"/>
      <c r="S34" s="68"/>
    </row>
    <row r="35" spans="2:19" ht="13.5">
      <c r="B35" s="158"/>
      <c r="C35" s="74"/>
      <c r="D35" s="153" t="s">
        <v>129</v>
      </c>
      <c r="E35" s="153"/>
      <c r="F35" s="154"/>
      <c r="G35" s="81">
        <v>44234</v>
      </c>
      <c r="H35" s="81">
        <v>85745</v>
      </c>
      <c r="I35" s="81">
        <v>52577</v>
      </c>
      <c r="J35" s="81">
        <v>3174</v>
      </c>
      <c r="K35" s="81">
        <v>27</v>
      </c>
      <c r="L35" s="81">
        <v>30023</v>
      </c>
      <c r="M35" s="83">
        <v>61.32</v>
      </c>
      <c r="N35" s="68"/>
      <c r="O35" s="84"/>
      <c r="P35" s="80"/>
      <c r="Q35" s="68"/>
      <c r="R35" s="68"/>
      <c r="S35" s="68"/>
    </row>
    <row r="36" spans="2:19" ht="13.5">
      <c r="B36" s="158"/>
      <c r="C36" s="74"/>
      <c r="D36" s="75"/>
      <c r="E36" s="153" t="s">
        <v>130</v>
      </c>
      <c r="F36" s="154"/>
      <c r="G36" s="81" t="s">
        <v>131</v>
      </c>
      <c r="H36" s="81">
        <v>2176</v>
      </c>
      <c r="I36" s="81">
        <v>2154</v>
      </c>
      <c r="J36" s="81" t="s">
        <v>105</v>
      </c>
      <c r="K36" s="82" t="s">
        <v>105</v>
      </c>
      <c r="L36" s="81">
        <v>23</v>
      </c>
      <c r="M36" s="83">
        <v>98.99</v>
      </c>
      <c r="N36" s="68"/>
      <c r="O36" s="84"/>
      <c r="P36" s="80"/>
      <c r="Q36" s="68"/>
      <c r="R36" s="68"/>
      <c r="S36" s="68"/>
    </row>
    <row r="37" spans="2:19" ht="13.5">
      <c r="B37" s="158"/>
      <c r="C37" s="74"/>
      <c r="D37" s="75"/>
      <c r="E37" s="153" t="s">
        <v>132</v>
      </c>
      <c r="F37" s="154"/>
      <c r="G37" s="81" t="s">
        <v>133</v>
      </c>
      <c r="H37" s="81">
        <v>2112</v>
      </c>
      <c r="I37" s="81">
        <v>1391</v>
      </c>
      <c r="J37" s="81">
        <v>115</v>
      </c>
      <c r="K37" s="82">
        <v>2</v>
      </c>
      <c r="L37" s="81">
        <v>609</v>
      </c>
      <c r="M37" s="83">
        <v>65.86</v>
      </c>
      <c r="N37" s="68"/>
      <c r="O37" s="84"/>
      <c r="P37" s="80"/>
      <c r="Q37" s="68"/>
      <c r="R37" s="68"/>
      <c r="S37" s="68"/>
    </row>
    <row r="38" spans="2:19" ht="13.5">
      <c r="B38" s="158"/>
      <c r="C38" s="74"/>
      <c r="D38" s="75"/>
      <c r="E38" s="153" t="s">
        <v>134</v>
      </c>
      <c r="F38" s="154"/>
      <c r="G38" s="81" t="s">
        <v>133</v>
      </c>
      <c r="H38" s="81">
        <v>81457</v>
      </c>
      <c r="I38" s="81">
        <v>49032</v>
      </c>
      <c r="J38" s="81">
        <v>3059</v>
      </c>
      <c r="K38" s="82">
        <v>25</v>
      </c>
      <c r="L38" s="81">
        <v>29391</v>
      </c>
      <c r="M38" s="83">
        <v>60.19</v>
      </c>
      <c r="N38" s="68"/>
      <c r="O38" s="84"/>
      <c r="P38" s="80"/>
      <c r="Q38" s="68"/>
      <c r="R38" s="68"/>
      <c r="S38" s="68"/>
    </row>
    <row r="39" spans="2:19" ht="13.5">
      <c r="B39" s="158"/>
      <c r="C39" s="74"/>
      <c r="D39" s="153" t="s">
        <v>135</v>
      </c>
      <c r="E39" s="153"/>
      <c r="F39" s="154"/>
      <c r="G39" s="81" t="s">
        <v>103</v>
      </c>
      <c r="H39" s="81" t="s">
        <v>136</v>
      </c>
      <c r="I39" s="81" t="s">
        <v>137</v>
      </c>
      <c r="J39" s="82" t="s">
        <v>105</v>
      </c>
      <c r="K39" s="82" t="s">
        <v>105</v>
      </c>
      <c r="L39" s="82" t="s">
        <v>105</v>
      </c>
      <c r="M39" s="83">
        <v>100</v>
      </c>
      <c r="N39" s="68"/>
      <c r="O39" s="84"/>
      <c r="P39" s="80"/>
      <c r="Q39" s="68"/>
      <c r="R39" s="68"/>
      <c r="S39" s="68"/>
    </row>
    <row r="40" spans="2:19" ht="13.5">
      <c r="B40" s="158"/>
      <c r="C40" s="157" t="s">
        <v>138</v>
      </c>
      <c r="D40" s="160" t="s">
        <v>6</v>
      </c>
      <c r="E40" s="161"/>
      <c r="F40" s="162"/>
      <c r="G40" s="78">
        <v>1051</v>
      </c>
      <c r="H40" s="78">
        <v>1052</v>
      </c>
      <c r="I40" s="78">
        <v>1052</v>
      </c>
      <c r="J40" s="78" t="s">
        <v>105</v>
      </c>
      <c r="K40" s="78" t="s">
        <v>105</v>
      </c>
      <c r="L40" s="78" t="s">
        <v>105</v>
      </c>
      <c r="M40" s="79">
        <v>100</v>
      </c>
      <c r="N40" s="68"/>
      <c r="O40" s="84"/>
      <c r="P40" s="80"/>
      <c r="Q40" s="68"/>
      <c r="R40" s="68"/>
      <c r="S40" s="68"/>
    </row>
    <row r="41" spans="2:19" ht="13.5">
      <c r="B41" s="158"/>
      <c r="C41" s="158"/>
      <c r="D41" s="86"/>
      <c r="E41" s="153" t="s">
        <v>139</v>
      </c>
      <c r="F41" s="154"/>
      <c r="G41" s="81">
        <v>1051</v>
      </c>
      <c r="H41" s="81">
        <v>1052</v>
      </c>
      <c r="I41" s="81">
        <v>1052</v>
      </c>
      <c r="J41" s="82" t="s">
        <v>105</v>
      </c>
      <c r="K41" s="82" t="s">
        <v>105</v>
      </c>
      <c r="L41" s="82" t="s">
        <v>105</v>
      </c>
      <c r="M41" s="83">
        <v>100</v>
      </c>
      <c r="N41" s="68"/>
      <c r="O41" s="84"/>
      <c r="P41" s="80"/>
      <c r="Q41" s="68"/>
      <c r="R41" s="68"/>
      <c r="S41" s="68"/>
    </row>
    <row r="42" spans="2:19" ht="13.5">
      <c r="B42" s="159"/>
      <c r="C42" s="159"/>
      <c r="D42" s="87"/>
      <c r="E42" s="155" t="s">
        <v>140</v>
      </c>
      <c r="F42" s="156"/>
      <c r="G42" s="82" t="s">
        <v>105</v>
      </c>
      <c r="H42" s="82" t="s">
        <v>105</v>
      </c>
      <c r="I42" s="82" t="s">
        <v>105</v>
      </c>
      <c r="J42" s="82" t="s">
        <v>105</v>
      </c>
      <c r="K42" s="82" t="s">
        <v>105</v>
      </c>
      <c r="L42" s="82" t="s">
        <v>105</v>
      </c>
      <c r="M42" s="82" t="s">
        <v>105</v>
      </c>
      <c r="N42" s="68"/>
      <c r="O42" s="84"/>
      <c r="P42" s="80"/>
      <c r="Q42" s="68"/>
      <c r="R42" s="68"/>
      <c r="S42" s="68"/>
    </row>
    <row r="44" spans="2:19" ht="13.5">
      <c r="B44" s="88" t="s">
        <v>141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 ht="13.5">
      <c r="B45" s="88"/>
      <c r="C45" s="88"/>
      <c r="D45" s="89"/>
      <c r="E45" s="89"/>
      <c r="F45" s="89"/>
      <c r="G45" s="89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 ht="13.5">
      <c r="B46" s="8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8" spans="7:13" ht="13.5">
      <c r="G48" s="90"/>
      <c r="H48" s="90"/>
      <c r="I48" s="90"/>
      <c r="J48" s="90"/>
      <c r="K48" s="90"/>
      <c r="L48" s="90"/>
      <c r="M48" s="90"/>
    </row>
    <row r="49" spans="7:13" ht="13.5">
      <c r="G49" s="90"/>
      <c r="H49" s="90"/>
      <c r="I49" s="90"/>
      <c r="J49" s="90"/>
      <c r="K49" s="90"/>
      <c r="L49" s="90"/>
      <c r="M49" s="90"/>
    </row>
    <row r="50" spans="7:13" ht="13.5">
      <c r="G50" s="90"/>
      <c r="H50" s="90"/>
      <c r="I50" s="90"/>
      <c r="J50" s="90"/>
      <c r="K50" s="90"/>
      <c r="L50" s="90"/>
      <c r="M50" s="90"/>
    </row>
    <row r="51" spans="7:13" ht="13.5">
      <c r="G51" s="90"/>
      <c r="H51" s="90"/>
      <c r="I51" s="90"/>
      <c r="J51" s="90"/>
      <c r="K51" s="90"/>
      <c r="L51" s="90"/>
      <c r="M51" s="90"/>
    </row>
    <row r="52" spans="7:13" ht="13.5">
      <c r="G52" s="90"/>
      <c r="H52" s="90"/>
      <c r="I52" s="90"/>
      <c r="J52" s="90"/>
      <c r="K52" s="90"/>
      <c r="L52" s="90"/>
      <c r="M52" s="90"/>
    </row>
    <row r="53" spans="7:13" ht="13.5">
      <c r="G53" s="90"/>
      <c r="H53" s="90"/>
      <c r="I53" s="90"/>
      <c r="J53" s="90"/>
      <c r="K53" s="90"/>
      <c r="L53" s="90"/>
      <c r="M53" s="90"/>
    </row>
    <row r="54" ht="13.5">
      <c r="G54" s="90"/>
    </row>
    <row r="55" ht="13.5">
      <c r="G55" s="90"/>
    </row>
    <row r="56" ht="13.5">
      <c r="G56" s="90"/>
    </row>
    <row r="57" ht="13.5">
      <c r="G57" s="90"/>
    </row>
    <row r="58" ht="13.5">
      <c r="G58" s="90"/>
    </row>
    <row r="59" ht="13.5">
      <c r="G59" s="90"/>
    </row>
  </sheetData>
  <sheetProtection/>
  <mergeCells count="47">
    <mergeCell ref="B3:F3"/>
    <mergeCell ref="B5:F5"/>
    <mergeCell ref="B6:B24"/>
    <mergeCell ref="C6:F6"/>
    <mergeCell ref="C7:C12"/>
    <mergeCell ref="D7:F7"/>
    <mergeCell ref="D8:D10"/>
    <mergeCell ref="E8:F8"/>
    <mergeCell ref="E9:F9"/>
    <mergeCell ref="E10:F10"/>
    <mergeCell ref="C21:F21"/>
    <mergeCell ref="D11:F11"/>
    <mergeCell ref="D12:F12"/>
    <mergeCell ref="C13:C15"/>
    <mergeCell ref="D13:F13"/>
    <mergeCell ref="E14:F14"/>
    <mergeCell ref="E15:F15"/>
    <mergeCell ref="C16:F16"/>
    <mergeCell ref="C17:F17"/>
    <mergeCell ref="C18:F18"/>
    <mergeCell ref="C19:F19"/>
    <mergeCell ref="C20:F20"/>
    <mergeCell ref="C22:F22"/>
    <mergeCell ref="C23:F23"/>
    <mergeCell ref="C24:F24"/>
    <mergeCell ref="B25:B26"/>
    <mergeCell ref="C25:F25"/>
    <mergeCell ref="D26:F26"/>
    <mergeCell ref="B27:F27"/>
    <mergeCell ref="C28:F28"/>
    <mergeCell ref="B29:B32"/>
    <mergeCell ref="C29:F29"/>
    <mergeCell ref="D30:F30"/>
    <mergeCell ref="E31:F31"/>
    <mergeCell ref="E32:F32"/>
    <mergeCell ref="E41:F41"/>
    <mergeCell ref="E42:F42"/>
    <mergeCell ref="B33:B42"/>
    <mergeCell ref="C33:F33"/>
    <mergeCell ref="D34:F34"/>
    <mergeCell ref="D35:F35"/>
    <mergeCell ref="E36:F36"/>
    <mergeCell ref="E37:F37"/>
    <mergeCell ref="E38:F38"/>
    <mergeCell ref="D39:F39"/>
    <mergeCell ref="C40:C42"/>
    <mergeCell ref="D40:F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E69"/>
  <sheetViews>
    <sheetView zoomScalePageLayoutView="0" workbookViewId="0" topLeftCell="A1">
      <selection activeCell="M35" sqref="M35"/>
    </sheetView>
  </sheetViews>
  <sheetFormatPr defaultColWidth="9.00390625" defaultRowHeight="13.5"/>
  <cols>
    <col min="1" max="1" width="2.625" style="91" customWidth="1"/>
    <col min="2" max="3" width="1.875" style="91" customWidth="1"/>
    <col min="4" max="4" width="8.75390625" style="91" customWidth="1"/>
    <col min="5" max="5" width="16.75390625" style="91" customWidth="1"/>
    <col min="6" max="6" width="13.375" style="91" customWidth="1"/>
    <col min="7" max="14" width="12.125" style="91" customWidth="1"/>
    <col min="15" max="15" width="11.75390625" style="91" customWidth="1"/>
    <col min="16" max="16" width="13.75390625" style="91" customWidth="1"/>
    <col min="17" max="20" width="12.125" style="91" customWidth="1"/>
    <col min="21" max="21" width="13.625" style="91" customWidth="1"/>
    <col min="22" max="22" width="12.125" style="91" customWidth="1"/>
    <col min="23" max="23" width="13.50390625" style="91" customWidth="1"/>
    <col min="24" max="25" width="12.125" style="91" customWidth="1"/>
    <col min="26" max="26" width="13.125" style="91" customWidth="1"/>
    <col min="27" max="27" width="13.75390625" style="91" customWidth="1"/>
    <col min="28" max="28" width="12.125" style="91" customWidth="1"/>
    <col min="29" max="29" width="12.625" style="91" customWidth="1"/>
    <col min="30" max="30" width="12.125" style="91" bestFit="1" customWidth="1"/>
    <col min="31" max="31" width="12.25390625" style="91" bestFit="1" customWidth="1"/>
    <col min="32" max="16384" width="9.00390625" style="91" customWidth="1"/>
  </cols>
  <sheetData>
    <row r="1" ht="14.25">
      <c r="B1" s="92" t="s">
        <v>142</v>
      </c>
    </row>
    <row r="3" spans="2:29" ht="12" customHeight="1">
      <c r="B3" s="201" t="s">
        <v>143</v>
      </c>
      <c r="C3" s="202"/>
      <c r="D3" s="203"/>
      <c r="E3" s="210" t="s">
        <v>144</v>
      </c>
      <c r="F3" s="210" t="s">
        <v>145</v>
      </c>
      <c r="G3" s="191" t="s">
        <v>146</v>
      </c>
      <c r="H3" s="191" t="s">
        <v>147</v>
      </c>
      <c r="I3" s="191" t="s">
        <v>148</v>
      </c>
      <c r="J3" s="191" t="s">
        <v>149</v>
      </c>
      <c r="K3" s="182" t="s">
        <v>150</v>
      </c>
      <c r="L3" s="182" t="s">
        <v>151</v>
      </c>
      <c r="M3" s="182" t="s">
        <v>152</v>
      </c>
      <c r="N3" s="182" t="s">
        <v>153</v>
      </c>
      <c r="O3" s="191" t="s">
        <v>154</v>
      </c>
      <c r="P3" s="185" t="s">
        <v>4</v>
      </c>
      <c r="Q3" s="182" t="s">
        <v>155</v>
      </c>
      <c r="R3" s="188" t="s">
        <v>156</v>
      </c>
      <c r="S3" s="185" t="s">
        <v>157</v>
      </c>
      <c r="T3" s="185" t="s">
        <v>123</v>
      </c>
      <c r="U3" s="185" t="s">
        <v>8</v>
      </c>
      <c r="V3" s="182" t="s">
        <v>158</v>
      </c>
      <c r="W3" s="185" t="s">
        <v>159</v>
      </c>
      <c r="X3" s="185" t="s">
        <v>9</v>
      </c>
      <c r="Y3" s="185" t="s">
        <v>10</v>
      </c>
      <c r="Z3" s="185" t="s">
        <v>11</v>
      </c>
      <c r="AA3" s="185" t="s">
        <v>12</v>
      </c>
      <c r="AB3" s="185" t="s">
        <v>127</v>
      </c>
      <c r="AC3" s="185" t="s">
        <v>160</v>
      </c>
    </row>
    <row r="4" spans="2:29" ht="12">
      <c r="B4" s="204"/>
      <c r="C4" s="205"/>
      <c r="D4" s="206"/>
      <c r="E4" s="211"/>
      <c r="F4" s="211"/>
      <c r="G4" s="192"/>
      <c r="H4" s="192"/>
      <c r="I4" s="192"/>
      <c r="J4" s="192"/>
      <c r="K4" s="183"/>
      <c r="L4" s="183"/>
      <c r="M4" s="183"/>
      <c r="N4" s="183"/>
      <c r="O4" s="199"/>
      <c r="P4" s="186"/>
      <c r="Q4" s="183"/>
      <c r="R4" s="189"/>
      <c r="S4" s="186"/>
      <c r="T4" s="186"/>
      <c r="U4" s="186"/>
      <c r="V4" s="183"/>
      <c r="W4" s="186"/>
      <c r="X4" s="186"/>
      <c r="Y4" s="186"/>
      <c r="Z4" s="186"/>
      <c r="AA4" s="186"/>
      <c r="AB4" s="186"/>
      <c r="AC4" s="186"/>
    </row>
    <row r="5" spans="2:29" ht="12">
      <c r="B5" s="207"/>
      <c r="C5" s="208"/>
      <c r="D5" s="209"/>
      <c r="E5" s="212"/>
      <c r="F5" s="212"/>
      <c r="G5" s="193"/>
      <c r="H5" s="193"/>
      <c r="I5" s="193"/>
      <c r="J5" s="193"/>
      <c r="K5" s="184"/>
      <c r="L5" s="184"/>
      <c r="M5" s="184"/>
      <c r="N5" s="184"/>
      <c r="O5" s="200"/>
      <c r="P5" s="187"/>
      <c r="Q5" s="184"/>
      <c r="R5" s="190"/>
      <c r="S5" s="187"/>
      <c r="T5" s="187"/>
      <c r="U5" s="187"/>
      <c r="V5" s="184"/>
      <c r="W5" s="187"/>
      <c r="X5" s="187"/>
      <c r="Y5" s="187"/>
      <c r="Z5" s="187"/>
      <c r="AA5" s="187"/>
      <c r="AB5" s="187"/>
      <c r="AC5" s="187"/>
    </row>
    <row r="6" spans="2:29" ht="12">
      <c r="B6" s="93"/>
      <c r="C6" s="94"/>
      <c r="D6" s="95"/>
      <c r="E6" s="96" t="s">
        <v>15</v>
      </c>
      <c r="F6" s="96" t="s">
        <v>15</v>
      </c>
      <c r="G6" s="96" t="s">
        <v>15</v>
      </c>
      <c r="H6" s="96" t="s">
        <v>15</v>
      </c>
      <c r="I6" s="96" t="s">
        <v>15</v>
      </c>
      <c r="J6" s="96" t="s">
        <v>15</v>
      </c>
      <c r="K6" s="96" t="s">
        <v>15</v>
      </c>
      <c r="L6" s="96" t="s">
        <v>15</v>
      </c>
      <c r="M6" s="96" t="s">
        <v>15</v>
      </c>
      <c r="N6" s="96" t="s">
        <v>15</v>
      </c>
      <c r="O6" s="96" t="s">
        <v>15</v>
      </c>
      <c r="P6" s="96" t="s">
        <v>15</v>
      </c>
      <c r="Q6" s="96" t="s">
        <v>15</v>
      </c>
      <c r="R6" s="96" t="s">
        <v>15</v>
      </c>
      <c r="S6" s="96" t="s">
        <v>15</v>
      </c>
      <c r="T6" s="96" t="s">
        <v>15</v>
      </c>
      <c r="U6" s="96" t="s">
        <v>15</v>
      </c>
      <c r="V6" s="96" t="s">
        <v>15</v>
      </c>
      <c r="W6" s="96" t="s">
        <v>15</v>
      </c>
      <c r="X6" s="96" t="s">
        <v>15</v>
      </c>
      <c r="Y6" s="96" t="s">
        <v>15</v>
      </c>
      <c r="Z6" s="96" t="s">
        <v>15</v>
      </c>
      <c r="AA6" s="96" t="s">
        <v>15</v>
      </c>
      <c r="AB6" s="96" t="s">
        <v>15</v>
      </c>
      <c r="AC6" s="96" t="s">
        <v>15</v>
      </c>
    </row>
    <row r="7" spans="2:30" ht="12" customHeight="1">
      <c r="B7" s="194" t="s">
        <v>161</v>
      </c>
      <c r="C7" s="195"/>
      <c r="D7" s="196"/>
      <c r="E7" s="97">
        <v>876350361</v>
      </c>
      <c r="F7" s="97">
        <v>303083457</v>
      </c>
      <c r="G7" s="97">
        <v>8312031</v>
      </c>
      <c r="H7" s="97">
        <v>415337</v>
      </c>
      <c r="I7" s="97">
        <v>1304705</v>
      </c>
      <c r="J7" s="97">
        <v>1317560</v>
      </c>
      <c r="K7" s="97">
        <v>38611747</v>
      </c>
      <c r="L7" s="97">
        <v>918533</v>
      </c>
      <c r="M7" s="97">
        <v>0</v>
      </c>
      <c r="N7" s="97">
        <v>1779273</v>
      </c>
      <c r="O7" s="97">
        <v>1175186</v>
      </c>
      <c r="P7" s="98">
        <v>128848160</v>
      </c>
      <c r="Q7" s="97">
        <v>456382</v>
      </c>
      <c r="R7" s="97">
        <v>9370636</v>
      </c>
      <c r="S7" s="97">
        <v>13086460</v>
      </c>
      <c r="T7" s="97">
        <v>4656226</v>
      </c>
      <c r="U7" s="97">
        <v>103332518</v>
      </c>
      <c r="V7" s="97">
        <v>105025</v>
      </c>
      <c r="W7" s="97">
        <v>70894304</v>
      </c>
      <c r="X7" s="97">
        <v>4585852</v>
      </c>
      <c r="Y7" s="97">
        <v>3413761</v>
      </c>
      <c r="Z7" s="97">
        <v>22141478</v>
      </c>
      <c r="AA7" s="97">
        <v>25154087</v>
      </c>
      <c r="AB7" s="97">
        <v>60475641</v>
      </c>
      <c r="AC7" s="97">
        <v>72912002</v>
      </c>
      <c r="AD7" s="91" t="b">
        <f>SUM(F7:AC7)=E7</f>
        <v>1</v>
      </c>
    </row>
    <row r="8" spans="2:30" ht="12" customHeight="1">
      <c r="B8" s="99"/>
      <c r="C8" s="100"/>
      <c r="D8" s="100"/>
      <c r="E8" s="96"/>
      <c r="F8" s="101"/>
      <c r="G8" s="96"/>
      <c r="H8" s="96"/>
      <c r="I8" s="96"/>
      <c r="J8" s="96"/>
      <c r="K8" s="96"/>
      <c r="L8" s="96"/>
      <c r="M8" s="97"/>
      <c r="N8" s="96"/>
      <c r="O8" s="96"/>
      <c r="P8" s="101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1" t="b">
        <f>SUM(F8:AC8)=E8</f>
        <v>1</v>
      </c>
    </row>
    <row r="9" spans="2:31" s="102" customFormat="1" ht="12" customHeight="1">
      <c r="B9" s="197" t="s">
        <v>162</v>
      </c>
      <c r="C9" s="197"/>
      <c r="D9" s="198"/>
      <c r="E9" s="103">
        <f>E11+E26</f>
        <v>858222982</v>
      </c>
      <c r="F9" s="103">
        <f aca="true" t="shared" si="0" ref="F9:AC9">F11+F26</f>
        <v>308252712</v>
      </c>
      <c r="G9" s="103">
        <f t="shared" si="0"/>
        <v>8170687</v>
      </c>
      <c r="H9" s="103">
        <f t="shared" si="0"/>
        <v>250750</v>
      </c>
      <c r="I9" s="103">
        <f t="shared" si="0"/>
        <v>802271</v>
      </c>
      <c r="J9" s="103">
        <f t="shared" si="0"/>
        <v>466632</v>
      </c>
      <c r="K9" s="103">
        <f t="shared" si="0"/>
        <v>34689153</v>
      </c>
      <c r="L9" s="103">
        <f t="shared" si="0"/>
        <v>895559</v>
      </c>
      <c r="M9" s="103">
        <f t="shared" si="0"/>
        <v>0</v>
      </c>
      <c r="N9" s="103">
        <f t="shared" si="0"/>
        <v>1871591</v>
      </c>
      <c r="O9" s="103">
        <f t="shared" si="0"/>
        <v>1247407</v>
      </c>
      <c r="P9" s="103">
        <f t="shared" si="0"/>
        <v>122264076</v>
      </c>
      <c r="Q9" s="103">
        <f t="shared" si="0"/>
        <v>434993</v>
      </c>
      <c r="R9" s="103">
        <f t="shared" si="0"/>
        <v>9148367</v>
      </c>
      <c r="S9" s="103">
        <f t="shared" si="0"/>
        <v>12907270</v>
      </c>
      <c r="T9" s="103">
        <f t="shared" si="0"/>
        <v>4463786</v>
      </c>
      <c r="U9" s="103">
        <f t="shared" si="0"/>
        <v>108461667</v>
      </c>
      <c r="V9" s="103">
        <f t="shared" si="0"/>
        <v>107714</v>
      </c>
      <c r="W9" s="103">
        <f t="shared" si="0"/>
        <v>53900030</v>
      </c>
      <c r="X9" s="103">
        <f t="shared" si="0"/>
        <v>3739359</v>
      </c>
      <c r="Y9" s="103">
        <f t="shared" si="0"/>
        <v>5950932</v>
      </c>
      <c r="Z9" s="103">
        <f t="shared" si="0"/>
        <v>33610262</v>
      </c>
      <c r="AA9" s="103">
        <f t="shared" si="0"/>
        <v>22041258</v>
      </c>
      <c r="AB9" s="103">
        <f t="shared" si="0"/>
        <v>52789473</v>
      </c>
      <c r="AC9" s="103">
        <f t="shared" si="0"/>
        <v>71757033</v>
      </c>
      <c r="AD9" s="91" t="b">
        <f>SUM(F9:AC9)=E9</f>
        <v>1</v>
      </c>
      <c r="AE9" s="91"/>
    </row>
    <row r="10" spans="2:31" s="102" customFormat="1" ht="12" customHeight="1">
      <c r="B10" s="197" t="s">
        <v>163</v>
      </c>
      <c r="C10" s="197"/>
      <c r="D10" s="198"/>
      <c r="E10" s="103"/>
      <c r="F10" s="103"/>
      <c r="G10" s="103"/>
      <c r="H10" s="103"/>
      <c r="I10" s="103"/>
      <c r="J10" s="103"/>
      <c r="K10" s="103"/>
      <c r="L10" s="103"/>
      <c r="M10" s="97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91" t="b">
        <f aca="true" t="shared" si="1" ref="AD10:AD63">SUM(F10:AC10)=E10</f>
        <v>1</v>
      </c>
      <c r="AE10" s="91"/>
    </row>
    <row r="11" spans="2:31" s="104" customFormat="1" ht="12" customHeight="1">
      <c r="B11" s="105"/>
      <c r="C11" s="180" t="s">
        <v>164</v>
      </c>
      <c r="D11" s="181"/>
      <c r="E11" s="106">
        <f aca="true" t="shared" si="2" ref="E11:AC11">SUM(E13:E24)</f>
        <v>700623313</v>
      </c>
      <c r="F11" s="106">
        <f t="shared" si="2"/>
        <v>260634907</v>
      </c>
      <c r="G11" s="106">
        <f t="shared" si="2"/>
        <v>6293489</v>
      </c>
      <c r="H11" s="106">
        <f t="shared" si="2"/>
        <v>217929</v>
      </c>
      <c r="I11" s="106">
        <f t="shared" si="2"/>
        <v>697248</v>
      </c>
      <c r="J11" s="106">
        <f t="shared" si="2"/>
        <v>405668</v>
      </c>
      <c r="K11" s="106">
        <f t="shared" si="2"/>
        <v>29554822</v>
      </c>
      <c r="L11" s="106">
        <f t="shared" si="2"/>
        <v>640757</v>
      </c>
      <c r="M11" s="103">
        <f t="shared" si="2"/>
        <v>0</v>
      </c>
      <c r="N11" s="106">
        <f t="shared" si="2"/>
        <v>1441631</v>
      </c>
      <c r="O11" s="106">
        <f t="shared" si="2"/>
        <v>1095966</v>
      </c>
      <c r="P11" s="106">
        <f t="shared" si="2"/>
        <v>84546924</v>
      </c>
      <c r="Q11" s="106">
        <f t="shared" si="2"/>
        <v>379707</v>
      </c>
      <c r="R11" s="106">
        <f t="shared" si="2"/>
        <v>7963335</v>
      </c>
      <c r="S11" s="106">
        <f t="shared" si="2"/>
        <v>10783708</v>
      </c>
      <c r="T11" s="106">
        <f t="shared" si="2"/>
        <v>4066682</v>
      </c>
      <c r="U11" s="106">
        <f t="shared" si="2"/>
        <v>94220215</v>
      </c>
      <c r="V11" s="106">
        <f t="shared" si="2"/>
        <v>33675</v>
      </c>
      <c r="W11" s="106">
        <f t="shared" si="2"/>
        <v>44633267</v>
      </c>
      <c r="X11" s="106">
        <f t="shared" si="2"/>
        <v>3014845</v>
      </c>
      <c r="Y11" s="106">
        <f t="shared" si="2"/>
        <v>1624705</v>
      </c>
      <c r="Z11" s="106">
        <f t="shared" si="2"/>
        <v>24695958</v>
      </c>
      <c r="AA11" s="106">
        <f t="shared" si="2"/>
        <v>14419593</v>
      </c>
      <c r="AB11" s="106">
        <f t="shared" si="2"/>
        <v>47471763</v>
      </c>
      <c r="AC11" s="106">
        <f t="shared" si="2"/>
        <v>61786519</v>
      </c>
      <c r="AD11" s="91" t="b">
        <f t="shared" si="1"/>
        <v>1</v>
      </c>
      <c r="AE11" s="91"/>
    </row>
    <row r="12" spans="2:31" s="104" customFormat="1" ht="12">
      <c r="B12" s="105"/>
      <c r="C12" s="107"/>
      <c r="D12" s="107"/>
      <c r="E12" s="106"/>
      <c r="F12" s="106"/>
      <c r="G12" s="106"/>
      <c r="H12" s="106"/>
      <c r="I12" s="106"/>
      <c r="J12" s="106"/>
      <c r="K12" s="106"/>
      <c r="L12" s="106"/>
      <c r="M12" s="97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91" t="b">
        <f t="shared" si="1"/>
        <v>1</v>
      </c>
      <c r="AE12" s="91"/>
    </row>
    <row r="13" spans="2:30" ht="13.5" customHeight="1">
      <c r="B13" s="108"/>
      <c r="C13" s="109"/>
      <c r="D13" s="100" t="s">
        <v>165</v>
      </c>
      <c r="E13" s="97">
        <v>143202992</v>
      </c>
      <c r="F13" s="97">
        <v>52432373</v>
      </c>
      <c r="G13" s="97">
        <v>1234954</v>
      </c>
      <c r="H13" s="97">
        <v>47854</v>
      </c>
      <c r="I13" s="97">
        <v>153033</v>
      </c>
      <c r="J13" s="97">
        <v>88861</v>
      </c>
      <c r="K13" s="97">
        <v>5998327</v>
      </c>
      <c r="L13" s="97">
        <v>20234</v>
      </c>
      <c r="M13" s="97">
        <v>0</v>
      </c>
      <c r="N13" s="97">
        <v>283274</v>
      </c>
      <c r="O13" s="97">
        <v>218457</v>
      </c>
      <c r="P13" s="97">
        <v>14080518</v>
      </c>
      <c r="Q13" s="97">
        <v>93299</v>
      </c>
      <c r="R13" s="97">
        <v>791989</v>
      </c>
      <c r="S13" s="97">
        <v>2671306</v>
      </c>
      <c r="T13" s="97">
        <v>774012</v>
      </c>
      <c r="U13" s="97">
        <v>21225628</v>
      </c>
      <c r="V13" s="97">
        <v>0</v>
      </c>
      <c r="W13" s="97">
        <v>8449171</v>
      </c>
      <c r="X13" s="97">
        <v>363696</v>
      </c>
      <c r="Y13" s="97">
        <v>328791</v>
      </c>
      <c r="Z13" s="97">
        <v>5306276</v>
      </c>
      <c r="AA13" s="97">
        <v>1699968</v>
      </c>
      <c r="AB13" s="97">
        <v>11054371</v>
      </c>
      <c r="AC13" s="97">
        <v>15886600</v>
      </c>
      <c r="AD13" s="91" t="b">
        <f t="shared" si="1"/>
        <v>1</v>
      </c>
    </row>
    <row r="14" spans="2:30" ht="12" customHeight="1">
      <c r="B14" s="108"/>
      <c r="C14" s="109"/>
      <c r="D14" s="100" t="s">
        <v>166</v>
      </c>
      <c r="E14" s="97">
        <v>166858011</v>
      </c>
      <c r="F14" s="97">
        <v>59879185</v>
      </c>
      <c r="G14" s="97">
        <v>1240205</v>
      </c>
      <c r="H14" s="97">
        <v>51712</v>
      </c>
      <c r="I14" s="97">
        <v>165545</v>
      </c>
      <c r="J14" s="97">
        <v>96567</v>
      </c>
      <c r="K14" s="97">
        <v>6491067</v>
      </c>
      <c r="L14" s="97">
        <v>138950</v>
      </c>
      <c r="M14" s="97">
        <v>0</v>
      </c>
      <c r="N14" s="97">
        <v>284106</v>
      </c>
      <c r="O14" s="97">
        <v>257474</v>
      </c>
      <c r="P14" s="97">
        <v>14808741</v>
      </c>
      <c r="Q14" s="97">
        <v>88685</v>
      </c>
      <c r="R14" s="97">
        <v>1081402</v>
      </c>
      <c r="S14" s="97">
        <v>2177950</v>
      </c>
      <c r="T14" s="97">
        <v>986391</v>
      </c>
      <c r="U14" s="97">
        <v>22395088</v>
      </c>
      <c r="V14" s="97">
        <v>33675</v>
      </c>
      <c r="W14" s="97">
        <v>9694674</v>
      </c>
      <c r="X14" s="97">
        <v>409157</v>
      </c>
      <c r="Y14" s="97">
        <v>118275</v>
      </c>
      <c r="Z14" s="97">
        <v>5323665</v>
      </c>
      <c r="AA14" s="97">
        <v>3075109</v>
      </c>
      <c r="AB14" s="97">
        <v>21002288</v>
      </c>
      <c r="AC14" s="97">
        <v>17058100</v>
      </c>
      <c r="AD14" s="91" t="b">
        <f t="shared" si="1"/>
        <v>1</v>
      </c>
    </row>
    <row r="15" spans="2:30" ht="12" customHeight="1">
      <c r="B15" s="108"/>
      <c r="C15" s="109"/>
      <c r="D15" s="100" t="s">
        <v>167</v>
      </c>
      <c r="E15" s="97">
        <v>47437494</v>
      </c>
      <c r="F15" s="97">
        <v>13362604</v>
      </c>
      <c r="G15" s="97">
        <v>389040</v>
      </c>
      <c r="H15" s="97">
        <v>13514</v>
      </c>
      <c r="I15" s="97">
        <v>43215</v>
      </c>
      <c r="J15" s="97">
        <v>25086</v>
      </c>
      <c r="K15" s="97">
        <v>2008170</v>
      </c>
      <c r="L15" s="97">
        <v>36539</v>
      </c>
      <c r="M15" s="97">
        <v>0</v>
      </c>
      <c r="N15" s="97">
        <v>89202</v>
      </c>
      <c r="O15" s="97">
        <v>52715</v>
      </c>
      <c r="P15" s="97">
        <v>10500763</v>
      </c>
      <c r="Q15" s="97">
        <v>23852</v>
      </c>
      <c r="R15" s="97">
        <v>1483433</v>
      </c>
      <c r="S15" s="97">
        <v>986351</v>
      </c>
      <c r="T15" s="97">
        <v>443587</v>
      </c>
      <c r="U15" s="97">
        <v>5749728</v>
      </c>
      <c r="V15" s="97">
        <v>0</v>
      </c>
      <c r="W15" s="97">
        <v>3253948</v>
      </c>
      <c r="X15" s="97">
        <v>311285</v>
      </c>
      <c r="Y15" s="97">
        <v>8636</v>
      </c>
      <c r="Z15" s="97">
        <v>2296129</v>
      </c>
      <c r="AA15" s="97">
        <v>2267326</v>
      </c>
      <c r="AB15" s="97">
        <v>2172871</v>
      </c>
      <c r="AC15" s="97">
        <v>1919500</v>
      </c>
      <c r="AD15" s="91" t="b">
        <f t="shared" si="1"/>
        <v>1</v>
      </c>
    </row>
    <row r="16" spans="2:30" ht="12" customHeight="1">
      <c r="B16" s="108"/>
      <c r="C16" s="109"/>
      <c r="D16" s="100" t="s">
        <v>168</v>
      </c>
      <c r="E16" s="97">
        <v>76403517</v>
      </c>
      <c r="F16" s="97">
        <v>29827734</v>
      </c>
      <c r="G16" s="97">
        <v>738028</v>
      </c>
      <c r="H16" s="97">
        <v>25639</v>
      </c>
      <c r="I16" s="97">
        <v>82078</v>
      </c>
      <c r="J16" s="97">
        <v>47875</v>
      </c>
      <c r="K16" s="97">
        <v>3632338</v>
      </c>
      <c r="L16" s="97">
        <v>2103</v>
      </c>
      <c r="M16" s="97">
        <v>0</v>
      </c>
      <c r="N16" s="97">
        <v>169013</v>
      </c>
      <c r="O16" s="97">
        <v>159241</v>
      </c>
      <c r="P16" s="97">
        <v>7515052</v>
      </c>
      <c r="Q16" s="97">
        <v>47407</v>
      </c>
      <c r="R16" s="97">
        <v>1241576</v>
      </c>
      <c r="S16" s="97">
        <v>823110</v>
      </c>
      <c r="T16" s="97">
        <v>437032</v>
      </c>
      <c r="U16" s="97">
        <v>11099584</v>
      </c>
      <c r="V16" s="97">
        <v>0</v>
      </c>
      <c r="W16" s="97">
        <v>5635476</v>
      </c>
      <c r="X16" s="97">
        <v>558972</v>
      </c>
      <c r="Y16" s="97">
        <v>10965</v>
      </c>
      <c r="Z16" s="97">
        <v>2985687</v>
      </c>
      <c r="AA16" s="97">
        <v>1420858</v>
      </c>
      <c r="AB16" s="97">
        <v>3962949</v>
      </c>
      <c r="AC16" s="97">
        <v>5980800</v>
      </c>
      <c r="AD16" s="91" t="b">
        <f t="shared" si="1"/>
        <v>1</v>
      </c>
    </row>
    <row r="17" spans="2:30" ht="12" customHeight="1">
      <c r="B17" s="108"/>
      <c r="C17" s="109"/>
      <c r="D17" s="100" t="s">
        <v>169</v>
      </c>
      <c r="E17" s="97">
        <v>86110933</v>
      </c>
      <c r="F17" s="97">
        <v>44136437</v>
      </c>
      <c r="G17" s="97">
        <v>759737</v>
      </c>
      <c r="H17" s="97">
        <v>28894</v>
      </c>
      <c r="I17" s="97">
        <v>92515</v>
      </c>
      <c r="J17" s="97">
        <v>54008</v>
      </c>
      <c r="K17" s="97">
        <v>3977302</v>
      </c>
      <c r="L17" s="97">
        <v>47629</v>
      </c>
      <c r="M17" s="97">
        <v>0</v>
      </c>
      <c r="N17" s="97">
        <v>174273</v>
      </c>
      <c r="O17" s="97">
        <v>164670</v>
      </c>
      <c r="P17" s="97">
        <v>1922166</v>
      </c>
      <c r="Q17" s="97">
        <v>50312</v>
      </c>
      <c r="R17" s="97">
        <v>1604448</v>
      </c>
      <c r="S17" s="97">
        <v>1303198</v>
      </c>
      <c r="T17" s="97">
        <v>673007</v>
      </c>
      <c r="U17" s="97">
        <v>11844014</v>
      </c>
      <c r="V17" s="97">
        <v>0</v>
      </c>
      <c r="W17" s="97">
        <v>5906069</v>
      </c>
      <c r="X17" s="97">
        <v>224481</v>
      </c>
      <c r="Y17" s="97">
        <v>102531</v>
      </c>
      <c r="Z17" s="97">
        <v>2171801</v>
      </c>
      <c r="AA17" s="97">
        <v>1453802</v>
      </c>
      <c r="AB17" s="97">
        <v>2892261</v>
      </c>
      <c r="AC17" s="97">
        <v>6527378</v>
      </c>
      <c r="AD17" s="91" t="b">
        <f t="shared" si="1"/>
        <v>1</v>
      </c>
    </row>
    <row r="18" spans="2:30" ht="12" customHeight="1">
      <c r="B18" s="108"/>
      <c r="C18" s="109"/>
      <c r="D18" s="100" t="s">
        <v>170</v>
      </c>
      <c r="E18" s="97">
        <v>22991654</v>
      </c>
      <c r="F18" s="97">
        <v>6377080</v>
      </c>
      <c r="G18" s="97">
        <v>263202</v>
      </c>
      <c r="H18" s="97">
        <v>5300</v>
      </c>
      <c r="I18" s="97">
        <v>16944</v>
      </c>
      <c r="J18" s="97">
        <v>9823</v>
      </c>
      <c r="K18" s="97">
        <v>857204</v>
      </c>
      <c r="L18" s="97">
        <v>15096</v>
      </c>
      <c r="M18" s="97">
        <v>0</v>
      </c>
      <c r="N18" s="97">
        <v>60215</v>
      </c>
      <c r="O18" s="97">
        <v>23891</v>
      </c>
      <c r="P18" s="97">
        <v>6665987</v>
      </c>
      <c r="Q18" s="97">
        <v>10172</v>
      </c>
      <c r="R18" s="97">
        <v>122907</v>
      </c>
      <c r="S18" s="97">
        <v>190937</v>
      </c>
      <c r="T18" s="97">
        <v>35097</v>
      </c>
      <c r="U18" s="97">
        <v>2877158</v>
      </c>
      <c r="V18" s="97">
        <v>0</v>
      </c>
      <c r="W18" s="97">
        <v>1400513</v>
      </c>
      <c r="X18" s="97">
        <v>62209</v>
      </c>
      <c r="Y18" s="97">
        <v>88632</v>
      </c>
      <c r="Z18" s="97">
        <v>697315</v>
      </c>
      <c r="AA18" s="97">
        <v>256079</v>
      </c>
      <c r="AB18" s="97">
        <v>703182</v>
      </c>
      <c r="AC18" s="97">
        <v>2252711</v>
      </c>
      <c r="AD18" s="91" t="b">
        <f t="shared" si="1"/>
        <v>1</v>
      </c>
    </row>
    <row r="19" spans="2:30" ht="12" customHeight="1">
      <c r="B19" s="108"/>
      <c r="C19" s="109"/>
      <c r="D19" s="100" t="s">
        <v>171</v>
      </c>
      <c r="E19" s="97">
        <v>28553235</v>
      </c>
      <c r="F19" s="97">
        <v>12130302</v>
      </c>
      <c r="G19" s="97">
        <v>249072</v>
      </c>
      <c r="H19" s="97">
        <v>9859</v>
      </c>
      <c r="I19" s="97">
        <v>31517</v>
      </c>
      <c r="J19" s="97">
        <v>18274</v>
      </c>
      <c r="K19" s="97">
        <v>1337270</v>
      </c>
      <c r="L19" s="97">
        <v>0</v>
      </c>
      <c r="M19" s="97">
        <v>0</v>
      </c>
      <c r="N19" s="97">
        <v>56999</v>
      </c>
      <c r="O19" s="97">
        <v>50443</v>
      </c>
      <c r="P19" s="97">
        <v>2329783</v>
      </c>
      <c r="Q19" s="97">
        <v>14190</v>
      </c>
      <c r="R19" s="97">
        <v>301098</v>
      </c>
      <c r="S19" s="97">
        <v>529228</v>
      </c>
      <c r="T19" s="97">
        <v>206203</v>
      </c>
      <c r="U19" s="97">
        <v>3476369</v>
      </c>
      <c r="V19" s="97">
        <v>0</v>
      </c>
      <c r="W19" s="97">
        <v>1668558</v>
      </c>
      <c r="X19" s="97">
        <v>86562</v>
      </c>
      <c r="Y19" s="97">
        <v>185688</v>
      </c>
      <c r="Z19" s="97">
        <v>1628466</v>
      </c>
      <c r="AA19" s="97">
        <v>561823</v>
      </c>
      <c r="AB19" s="97">
        <v>1569231</v>
      </c>
      <c r="AC19" s="97">
        <v>2112300</v>
      </c>
      <c r="AD19" s="91" t="b">
        <f t="shared" si="1"/>
        <v>1</v>
      </c>
    </row>
    <row r="20" spans="2:30" ht="12" customHeight="1">
      <c r="B20" s="108"/>
      <c r="C20" s="109"/>
      <c r="D20" s="100" t="s">
        <v>172</v>
      </c>
      <c r="E20" s="97">
        <v>34320672</v>
      </c>
      <c r="F20" s="97">
        <v>11132688</v>
      </c>
      <c r="G20" s="97">
        <v>461848</v>
      </c>
      <c r="H20" s="97">
        <v>8861</v>
      </c>
      <c r="I20" s="97">
        <v>28323</v>
      </c>
      <c r="J20" s="97">
        <v>16405</v>
      </c>
      <c r="K20" s="97">
        <v>1374795</v>
      </c>
      <c r="L20" s="97">
        <v>75508</v>
      </c>
      <c r="M20" s="97">
        <v>0</v>
      </c>
      <c r="N20" s="97">
        <v>105539</v>
      </c>
      <c r="O20" s="97">
        <v>38306</v>
      </c>
      <c r="P20" s="97">
        <v>9160270</v>
      </c>
      <c r="Q20" s="97">
        <v>16630</v>
      </c>
      <c r="R20" s="97">
        <v>313941</v>
      </c>
      <c r="S20" s="97">
        <v>395136</v>
      </c>
      <c r="T20" s="97">
        <v>53039</v>
      </c>
      <c r="U20" s="97">
        <v>3662616</v>
      </c>
      <c r="V20" s="97">
        <v>0</v>
      </c>
      <c r="W20" s="97">
        <v>2237870</v>
      </c>
      <c r="X20" s="97">
        <v>158721</v>
      </c>
      <c r="Y20" s="97">
        <v>229192</v>
      </c>
      <c r="Z20" s="97">
        <v>56743</v>
      </c>
      <c r="AA20" s="97">
        <v>1134167</v>
      </c>
      <c r="AB20" s="97">
        <v>1219274</v>
      </c>
      <c r="AC20" s="97">
        <v>2440800</v>
      </c>
      <c r="AD20" s="91" t="b">
        <f t="shared" si="1"/>
        <v>1</v>
      </c>
    </row>
    <row r="21" spans="2:30" ht="12" customHeight="1">
      <c r="B21" s="108"/>
      <c r="C21" s="109"/>
      <c r="D21" s="100" t="s">
        <v>173</v>
      </c>
      <c r="E21" s="97">
        <v>27266645</v>
      </c>
      <c r="F21" s="97">
        <v>8877375</v>
      </c>
      <c r="G21" s="97">
        <v>228426</v>
      </c>
      <c r="H21" s="97">
        <v>7551</v>
      </c>
      <c r="I21" s="97">
        <v>24158</v>
      </c>
      <c r="J21" s="97">
        <v>14047</v>
      </c>
      <c r="K21" s="97">
        <v>1129074</v>
      </c>
      <c r="L21" s="97">
        <v>95172</v>
      </c>
      <c r="M21" s="97">
        <v>0</v>
      </c>
      <c r="N21" s="97">
        <v>52257</v>
      </c>
      <c r="O21" s="97">
        <v>40901</v>
      </c>
      <c r="P21" s="97">
        <v>5364189</v>
      </c>
      <c r="Q21" s="97">
        <v>10417</v>
      </c>
      <c r="R21" s="97">
        <v>260357</v>
      </c>
      <c r="S21" s="97">
        <v>178171</v>
      </c>
      <c r="T21" s="97">
        <v>178110</v>
      </c>
      <c r="U21" s="97">
        <v>3828108</v>
      </c>
      <c r="V21" s="97">
        <v>0</v>
      </c>
      <c r="W21" s="97">
        <v>1777004</v>
      </c>
      <c r="X21" s="97">
        <v>146572</v>
      </c>
      <c r="Y21" s="97">
        <v>340234</v>
      </c>
      <c r="Z21" s="97">
        <v>525585</v>
      </c>
      <c r="AA21" s="97">
        <v>513906</v>
      </c>
      <c r="AB21" s="97">
        <v>748901</v>
      </c>
      <c r="AC21" s="97">
        <v>2926130</v>
      </c>
      <c r="AD21" s="91" t="b">
        <f t="shared" si="1"/>
        <v>1</v>
      </c>
    </row>
    <row r="22" spans="2:30" ht="12" customHeight="1">
      <c r="B22" s="108"/>
      <c r="C22" s="109"/>
      <c r="D22" s="100" t="s">
        <v>174</v>
      </c>
      <c r="E22" s="97">
        <v>23719895</v>
      </c>
      <c r="F22" s="97">
        <v>6632253</v>
      </c>
      <c r="G22" s="97">
        <v>218138</v>
      </c>
      <c r="H22" s="97">
        <v>5818</v>
      </c>
      <c r="I22" s="97">
        <v>18593</v>
      </c>
      <c r="J22" s="97">
        <v>10759</v>
      </c>
      <c r="K22" s="97">
        <v>895261</v>
      </c>
      <c r="L22" s="97">
        <v>106613</v>
      </c>
      <c r="M22" s="97">
        <v>0</v>
      </c>
      <c r="N22" s="97">
        <v>49838</v>
      </c>
      <c r="O22" s="97">
        <v>24955</v>
      </c>
      <c r="P22" s="97">
        <v>4384071</v>
      </c>
      <c r="Q22" s="97">
        <v>7394</v>
      </c>
      <c r="R22" s="97">
        <v>288658</v>
      </c>
      <c r="S22" s="97">
        <v>904706</v>
      </c>
      <c r="T22" s="97">
        <v>123332</v>
      </c>
      <c r="U22" s="97">
        <v>2795033</v>
      </c>
      <c r="V22" s="97">
        <v>0</v>
      </c>
      <c r="W22" s="97">
        <v>1480442</v>
      </c>
      <c r="X22" s="97">
        <v>268949</v>
      </c>
      <c r="Y22" s="97">
        <v>174703</v>
      </c>
      <c r="Z22" s="97">
        <v>1459177</v>
      </c>
      <c r="AA22" s="97">
        <v>885454</v>
      </c>
      <c r="AB22" s="97">
        <v>916548</v>
      </c>
      <c r="AC22" s="97">
        <v>2069200</v>
      </c>
      <c r="AD22" s="91" t="b">
        <f t="shared" si="1"/>
        <v>1</v>
      </c>
    </row>
    <row r="23" spans="2:30" ht="12" customHeight="1">
      <c r="B23" s="108"/>
      <c r="C23" s="109"/>
      <c r="D23" s="100" t="s">
        <v>175</v>
      </c>
      <c r="E23" s="97">
        <v>23898025</v>
      </c>
      <c r="F23" s="97">
        <v>9708095</v>
      </c>
      <c r="G23" s="97">
        <v>327558</v>
      </c>
      <c r="H23" s="97">
        <v>7009</v>
      </c>
      <c r="I23" s="97">
        <v>22398</v>
      </c>
      <c r="J23" s="97">
        <v>12966</v>
      </c>
      <c r="K23" s="97">
        <v>1002689</v>
      </c>
      <c r="L23" s="97">
        <v>89692</v>
      </c>
      <c r="M23" s="97">
        <v>0</v>
      </c>
      <c r="N23" s="97">
        <v>74956</v>
      </c>
      <c r="O23" s="97">
        <v>29132</v>
      </c>
      <c r="P23" s="97">
        <v>3517278</v>
      </c>
      <c r="Q23" s="97">
        <v>8099</v>
      </c>
      <c r="R23" s="97">
        <v>180105</v>
      </c>
      <c r="S23" s="97">
        <v>369117</v>
      </c>
      <c r="T23" s="97">
        <v>126810</v>
      </c>
      <c r="U23" s="97">
        <v>2757473</v>
      </c>
      <c r="V23" s="97">
        <v>0</v>
      </c>
      <c r="W23" s="97">
        <v>1541815</v>
      </c>
      <c r="X23" s="97">
        <v>40179</v>
      </c>
      <c r="Y23" s="97">
        <v>23372</v>
      </c>
      <c r="Z23" s="97">
        <v>1535847</v>
      </c>
      <c r="AA23" s="97">
        <v>439381</v>
      </c>
      <c r="AB23" s="97">
        <v>526854</v>
      </c>
      <c r="AC23" s="97">
        <v>1557200</v>
      </c>
      <c r="AD23" s="91" t="b">
        <f t="shared" si="1"/>
        <v>1</v>
      </c>
    </row>
    <row r="24" spans="2:30" ht="12" customHeight="1">
      <c r="B24" s="108"/>
      <c r="C24" s="109"/>
      <c r="D24" s="100" t="s">
        <v>176</v>
      </c>
      <c r="E24" s="97">
        <v>19860240</v>
      </c>
      <c r="F24" s="97">
        <v>6138781</v>
      </c>
      <c r="G24" s="97">
        <v>183281</v>
      </c>
      <c r="H24" s="97">
        <v>5918</v>
      </c>
      <c r="I24" s="97">
        <v>18929</v>
      </c>
      <c r="J24" s="97">
        <v>10997</v>
      </c>
      <c r="K24" s="97">
        <v>851325</v>
      </c>
      <c r="L24" s="97">
        <v>13221</v>
      </c>
      <c r="M24" s="97">
        <v>0</v>
      </c>
      <c r="N24" s="97">
        <v>41959</v>
      </c>
      <c r="O24" s="97">
        <v>35781</v>
      </c>
      <c r="P24" s="97">
        <v>4298106</v>
      </c>
      <c r="Q24" s="97">
        <v>9250</v>
      </c>
      <c r="R24" s="97">
        <v>293421</v>
      </c>
      <c r="S24" s="97">
        <v>254498</v>
      </c>
      <c r="T24" s="97">
        <v>30062</v>
      </c>
      <c r="U24" s="97">
        <v>2509416</v>
      </c>
      <c r="V24" s="97">
        <v>0</v>
      </c>
      <c r="W24" s="97">
        <v>1587727</v>
      </c>
      <c r="X24" s="97">
        <v>384062</v>
      </c>
      <c r="Y24" s="97">
        <v>13686</v>
      </c>
      <c r="Z24" s="97">
        <v>709267</v>
      </c>
      <c r="AA24" s="97">
        <v>711720</v>
      </c>
      <c r="AB24" s="97">
        <v>703033</v>
      </c>
      <c r="AC24" s="97">
        <v>1055800</v>
      </c>
      <c r="AD24" s="91" t="b">
        <f t="shared" si="1"/>
        <v>1</v>
      </c>
    </row>
    <row r="25" spans="2:30" ht="12" customHeight="1">
      <c r="B25" s="108"/>
      <c r="C25" s="109"/>
      <c r="D25" s="100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1" t="b">
        <f t="shared" si="1"/>
        <v>1</v>
      </c>
    </row>
    <row r="26" spans="2:31" s="102" customFormat="1" ht="12" customHeight="1">
      <c r="B26" s="110"/>
      <c r="C26" s="213" t="s">
        <v>177</v>
      </c>
      <c r="D26" s="198"/>
      <c r="E26" s="103">
        <f>+E28+E32+E36+E41+E49+E55+E58</f>
        <v>157599669</v>
      </c>
      <c r="F26" s="103">
        <f aca="true" t="shared" si="3" ref="F26:AC26">+F28+F32+F36+F41+F49+F55+F58</f>
        <v>47617805</v>
      </c>
      <c r="G26" s="103">
        <f t="shared" si="3"/>
        <v>1877198</v>
      </c>
      <c r="H26" s="103">
        <f t="shared" si="3"/>
        <v>32821</v>
      </c>
      <c r="I26" s="103">
        <f t="shared" si="3"/>
        <v>105023</v>
      </c>
      <c r="J26" s="103">
        <f t="shared" si="3"/>
        <v>60964</v>
      </c>
      <c r="K26" s="103">
        <f t="shared" si="3"/>
        <v>5134331</v>
      </c>
      <c r="L26" s="103">
        <f t="shared" si="3"/>
        <v>254802</v>
      </c>
      <c r="M26" s="103">
        <f t="shared" si="3"/>
        <v>0</v>
      </c>
      <c r="N26" s="103">
        <f t="shared" si="3"/>
        <v>429960</v>
      </c>
      <c r="O26" s="103">
        <f t="shared" si="3"/>
        <v>151441</v>
      </c>
      <c r="P26" s="103">
        <f t="shared" si="3"/>
        <v>37717152</v>
      </c>
      <c r="Q26" s="103">
        <f t="shared" si="3"/>
        <v>55286</v>
      </c>
      <c r="R26" s="103">
        <f t="shared" si="3"/>
        <v>1185032</v>
      </c>
      <c r="S26" s="103">
        <f t="shared" si="3"/>
        <v>2123562</v>
      </c>
      <c r="T26" s="103">
        <f t="shared" si="3"/>
        <v>397104</v>
      </c>
      <c r="U26" s="103">
        <f t="shared" si="3"/>
        <v>14241452</v>
      </c>
      <c r="V26" s="103">
        <f t="shared" si="3"/>
        <v>74039</v>
      </c>
      <c r="W26" s="103">
        <f t="shared" si="3"/>
        <v>9266763</v>
      </c>
      <c r="X26" s="103">
        <f t="shared" si="3"/>
        <v>724514</v>
      </c>
      <c r="Y26" s="103">
        <f t="shared" si="3"/>
        <v>4326227</v>
      </c>
      <c r="Z26" s="103">
        <f t="shared" si="3"/>
        <v>8914304</v>
      </c>
      <c r="AA26" s="103">
        <f t="shared" si="3"/>
        <v>7621665</v>
      </c>
      <c r="AB26" s="103">
        <f t="shared" si="3"/>
        <v>5317710</v>
      </c>
      <c r="AC26" s="103">
        <f t="shared" si="3"/>
        <v>9970514</v>
      </c>
      <c r="AD26" s="91" t="b">
        <f t="shared" si="1"/>
        <v>1</v>
      </c>
      <c r="AE26" s="91"/>
    </row>
    <row r="27" spans="2:30" ht="12" customHeight="1">
      <c r="B27" s="108"/>
      <c r="C27" s="111"/>
      <c r="D27" s="111"/>
      <c r="E27" s="97"/>
      <c r="F27" s="98"/>
      <c r="G27" s="97"/>
      <c r="H27" s="97"/>
      <c r="I27" s="97"/>
      <c r="J27" s="97"/>
      <c r="K27" s="97"/>
      <c r="L27" s="97"/>
      <c r="M27" s="97"/>
      <c r="N27" s="97"/>
      <c r="O27" s="97"/>
      <c r="P27" s="98"/>
      <c r="Q27" s="96"/>
      <c r="R27" s="96"/>
      <c r="S27" s="96"/>
      <c r="T27" s="96"/>
      <c r="U27" s="97"/>
      <c r="V27" s="97"/>
      <c r="W27" s="97"/>
      <c r="X27" s="96"/>
      <c r="Y27" s="96"/>
      <c r="Z27" s="97"/>
      <c r="AA27" s="96"/>
      <c r="AB27" s="96"/>
      <c r="AC27" s="97"/>
      <c r="AD27" s="91" t="b">
        <f t="shared" si="1"/>
        <v>1</v>
      </c>
    </row>
    <row r="28" spans="2:30" s="102" customFormat="1" ht="12" customHeight="1">
      <c r="B28" s="110"/>
      <c r="C28" s="213" t="s">
        <v>178</v>
      </c>
      <c r="D28" s="198"/>
      <c r="E28" s="103">
        <f aca="true" t="shared" si="4" ref="E28:AC28">SUM(E29:E30)</f>
        <v>13799620</v>
      </c>
      <c r="F28" s="103">
        <f t="shared" si="4"/>
        <v>3944006</v>
      </c>
      <c r="G28" s="103">
        <f t="shared" si="4"/>
        <v>165616</v>
      </c>
      <c r="H28" s="103">
        <f t="shared" si="4"/>
        <v>4000</v>
      </c>
      <c r="I28" s="103">
        <f t="shared" si="4"/>
        <v>12817</v>
      </c>
      <c r="J28" s="103">
        <f t="shared" si="4"/>
        <v>7488</v>
      </c>
      <c r="K28" s="103">
        <f t="shared" si="4"/>
        <v>548238</v>
      </c>
      <c r="L28" s="103">
        <f t="shared" si="4"/>
        <v>12757</v>
      </c>
      <c r="M28" s="103">
        <f t="shared" si="4"/>
        <v>0</v>
      </c>
      <c r="N28" s="103">
        <f t="shared" si="4"/>
        <v>37870</v>
      </c>
      <c r="O28" s="103">
        <f t="shared" si="4"/>
        <v>34070</v>
      </c>
      <c r="P28" s="103">
        <f t="shared" si="4"/>
        <v>2565486</v>
      </c>
      <c r="Q28" s="103">
        <f t="shared" si="4"/>
        <v>5913</v>
      </c>
      <c r="R28" s="103">
        <f t="shared" si="4"/>
        <v>231481</v>
      </c>
      <c r="S28" s="103">
        <f t="shared" si="4"/>
        <v>52398</v>
      </c>
      <c r="T28" s="103">
        <f t="shared" si="4"/>
        <v>19514</v>
      </c>
      <c r="U28" s="103">
        <f t="shared" si="4"/>
        <v>1969531</v>
      </c>
      <c r="V28" s="103">
        <f t="shared" si="4"/>
        <v>74039</v>
      </c>
      <c r="W28" s="103">
        <f t="shared" si="4"/>
        <v>1118523</v>
      </c>
      <c r="X28" s="103">
        <f t="shared" si="4"/>
        <v>52767</v>
      </c>
      <c r="Y28" s="103">
        <f t="shared" si="4"/>
        <v>593463</v>
      </c>
      <c r="Z28" s="103">
        <f t="shared" si="4"/>
        <v>1081633</v>
      </c>
      <c r="AA28" s="103">
        <f t="shared" si="4"/>
        <v>302531</v>
      </c>
      <c r="AB28" s="103">
        <f t="shared" si="4"/>
        <v>368679</v>
      </c>
      <c r="AC28" s="103">
        <f t="shared" si="4"/>
        <v>596800</v>
      </c>
      <c r="AD28" s="91" t="b">
        <f t="shared" si="1"/>
        <v>1</v>
      </c>
    </row>
    <row r="29" spans="2:30" ht="12" customHeight="1">
      <c r="B29" s="108"/>
      <c r="C29" s="109"/>
      <c r="D29" s="100" t="s">
        <v>179</v>
      </c>
      <c r="E29" s="97">
        <v>6458427</v>
      </c>
      <c r="F29" s="97">
        <v>1492464</v>
      </c>
      <c r="G29" s="97">
        <v>78870</v>
      </c>
      <c r="H29" s="97">
        <v>1597</v>
      </c>
      <c r="I29" s="97">
        <v>5112</v>
      </c>
      <c r="J29" s="97">
        <v>2974</v>
      </c>
      <c r="K29" s="97">
        <v>228025</v>
      </c>
      <c r="L29" s="97">
        <v>11467</v>
      </c>
      <c r="M29" s="97">
        <v>0</v>
      </c>
      <c r="N29" s="97">
        <v>18023</v>
      </c>
      <c r="O29" s="97">
        <v>10150</v>
      </c>
      <c r="P29" s="97">
        <v>1373215</v>
      </c>
      <c r="Q29" s="97">
        <v>2051</v>
      </c>
      <c r="R29" s="97">
        <v>61657</v>
      </c>
      <c r="S29" s="97">
        <v>27741</v>
      </c>
      <c r="T29" s="97">
        <v>8337</v>
      </c>
      <c r="U29" s="97">
        <v>697794</v>
      </c>
      <c r="V29" s="97">
        <v>74039</v>
      </c>
      <c r="W29" s="97">
        <v>484916</v>
      </c>
      <c r="X29" s="97">
        <v>46513</v>
      </c>
      <c r="Y29" s="97">
        <v>552668</v>
      </c>
      <c r="Z29" s="97">
        <v>684141</v>
      </c>
      <c r="AA29" s="97">
        <v>269115</v>
      </c>
      <c r="AB29" s="97">
        <v>149558</v>
      </c>
      <c r="AC29" s="97">
        <v>178000</v>
      </c>
      <c r="AD29" s="91" t="b">
        <f t="shared" si="1"/>
        <v>1</v>
      </c>
    </row>
    <row r="30" spans="2:30" ht="12" customHeight="1">
      <c r="B30" s="108"/>
      <c r="C30" s="109"/>
      <c r="D30" s="100" t="s">
        <v>180</v>
      </c>
      <c r="E30" s="97">
        <v>7341193</v>
      </c>
      <c r="F30" s="97">
        <v>2451542</v>
      </c>
      <c r="G30" s="97">
        <v>86746</v>
      </c>
      <c r="H30" s="97">
        <v>2403</v>
      </c>
      <c r="I30" s="97">
        <v>7705</v>
      </c>
      <c r="J30" s="97">
        <v>4514</v>
      </c>
      <c r="K30" s="97">
        <v>320213</v>
      </c>
      <c r="L30" s="97">
        <v>1290</v>
      </c>
      <c r="M30" s="97">
        <v>0</v>
      </c>
      <c r="N30" s="97">
        <v>19847</v>
      </c>
      <c r="O30" s="97">
        <v>23920</v>
      </c>
      <c r="P30" s="97">
        <v>1192271</v>
      </c>
      <c r="Q30" s="97">
        <v>3862</v>
      </c>
      <c r="R30" s="97">
        <v>169824</v>
      </c>
      <c r="S30" s="97">
        <v>24657</v>
      </c>
      <c r="T30" s="97">
        <v>11177</v>
      </c>
      <c r="U30" s="97">
        <v>1271737</v>
      </c>
      <c r="V30" s="97">
        <v>0</v>
      </c>
      <c r="W30" s="97">
        <v>633607</v>
      </c>
      <c r="X30" s="97">
        <v>6254</v>
      </c>
      <c r="Y30" s="97">
        <v>40795</v>
      </c>
      <c r="Z30" s="97">
        <v>397492</v>
      </c>
      <c r="AA30" s="97">
        <v>33416</v>
      </c>
      <c r="AB30" s="97">
        <v>219121</v>
      </c>
      <c r="AC30" s="97">
        <v>418800</v>
      </c>
      <c r="AD30" s="91" t="b">
        <f t="shared" si="1"/>
        <v>1</v>
      </c>
    </row>
    <row r="31" spans="2:30" ht="12" customHeight="1">
      <c r="B31" s="108"/>
      <c r="C31" s="109"/>
      <c r="D31" s="100"/>
      <c r="E31" s="112"/>
      <c r="F31" s="112"/>
      <c r="G31" s="112"/>
      <c r="H31" s="112"/>
      <c r="I31" s="112"/>
      <c r="J31" s="112"/>
      <c r="K31" s="112"/>
      <c r="L31" s="112"/>
      <c r="M31" s="97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91" t="b">
        <f t="shared" si="1"/>
        <v>1</v>
      </c>
    </row>
    <row r="32" spans="2:30" s="102" customFormat="1" ht="12" customHeight="1">
      <c r="B32" s="110"/>
      <c r="C32" s="213" t="s">
        <v>181</v>
      </c>
      <c r="D32" s="198"/>
      <c r="E32" s="113">
        <f aca="true" t="shared" si="5" ref="E32:AC32">SUM(E33:E34)</f>
        <v>6226709</v>
      </c>
      <c r="F32" s="113">
        <f t="shared" si="5"/>
        <v>1870102</v>
      </c>
      <c r="G32" s="113">
        <f t="shared" si="5"/>
        <v>71755</v>
      </c>
      <c r="H32" s="113">
        <f t="shared" si="5"/>
        <v>220</v>
      </c>
      <c r="I32" s="113">
        <f t="shared" si="5"/>
        <v>705</v>
      </c>
      <c r="J32" s="113">
        <f t="shared" si="5"/>
        <v>406</v>
      </c>
      <c r="K32" s="113">
        <f t="shared" si="5"/>
        <v>57971</v>
      </c>
      <c r="L32" s="113">
        <f t="shared" si="5"/>
        <v>0</v>
      </c>
      <c r="M32" s="103">
        <f t="shared" si="5"/>
        <v>0</v>
      </c>
      <c r="N32" s="113">
        <f t="shared" si="5"/>
        <v>16396</v>
      </c>
      <c r="O32" s="113">
        <f t="shared" si="5"/>
        <v>142</v>
      </c>
      <c r="P32" s="113">
        <f t="shared" si="5"/>
        <v>1768251</v>
      </c>
      <c r="Q32" s="113">
        <f t="shared" si="5"/>
        <v>754</v>
      </c>
      <c r="R32" s="113">
        <f t="shared" si="5"/>
        <v>2082</v>
      </c>
      <c r="S32" s="113">
        <f t="shared" si="5"/>
        <v>158714</v>
      </c>
      <c r="T32" s="113">
        <f t="shared" si="5"/>
        <v>6144</v>
      </c>
      <c r="U32" s="113">
        <f t="shared" si="5"/>
        <v>441073</v>
      </c>
      <c r="V32" s="113">
        <f t="shared" si="5"/>
        <v>0</v>
      </c>
      <c r="W32" s="113">
        <f t="shared" si="5"/>
        <v>254061</v>
      </c>
      <c r="X32" s="113">
        <f t="shared" si="5"/>
        <v>32692</v>
      </c>
      <c r="Y32" s="113">
        <f t="shared" si="5"/>
        <v>26328</v>
      </c>
      <c r="Z32" s="113">
        <f t="shared" si="5"/>
        <v>142449</v>
      </c>
      <c r="AA32" s="113">
        <f t="shared" si="5"/>
        <v>143786</v>
      </c>
      <c r="AB32" s="113">
        <f t="shared" si="5"/>
        <v>520541</v>
      </c>
      <c r="AC32" s="113">
        <f t="shared" si="5"/>
        <v>712137</v>
      </c>
      <c r="AD32" s="91" t="b">
        <f t="shared" si="1"/>
        <v>1</v>
      </c>
    </row>
    <row r="33" spans="2:30" ht="12" customHeight="1">
      <c r="B33" s="108"/>
      <c r="C33" s="109"/>
      <c r="D33" s="100" t="s">
        <v>182</v>
      </c>
      <c r="E33" s="97">
        <v>3391847</v>
      </c>
      <c r="F33" s="97">
        <v>1702108</v>
      </c>
      <c r="G33" s="97">
        <v>42159</v>
      </c>
      <c r="H33" s="97">
        <v>83</v>
      </c>
      <c r="I33" s="97">
        <v>266</v>
      </c>
      <c r="J33" s="97">
        <v>154</v>
      </c>
      <c r="K33" s="97">
        <v>21537</v>
      </c>
      <c r="L33" s="97">
        <v>0</v>
      </c>
      <c r="M33" s="97">
        <v>0</v>
      </c>
      <c r="N33" s="97">
        <v>9641</v>
      </c>
      <c r="O33" s="97">
        <v>17</v>
      </c>
      <c r="P33" s="97">
        <v>117899</v>
      </c>
      <c r="Q33" s="97">
        <v>754</v>
      </c>
      <c r="R33" s="97">
        <v>502</v>
      </c>
      <c r="S33" s="97">
        <v>94181</v>
      </c>
      <c r="T33" s="97">
        <v>1247</v>
      </c>
      <c r="U33" s="97">
        <v>310639</v>
      </c>
      <c r="V33" s="97">
        <v>0</v>
      </c>
      <c r="W33" s="97">
        <v>126244</v>
      </c>
      <c r="X33" s="97">
        <v>10134</v>
      </c>
      <c r="Y33" s="97">
        <v>3874</v>
      </c>
      <c r="Z33" s="97">
        <v>23032</v>
      </c>
      <c r="AA33" s="97">
        <v>24608</v>
      </c>
      <c r="AB33" s="97">
        <v>367145</v>
      </c>
      <c r="AC33" s="97">
        <v>535623</v>
      </c>
      <c r="AD33" s="91" t="b">
        <f t="shared" si="1"/>
        <v>1</v>
      </c>
    </row>
    <row r="34" spans="2:30" ht="12" customHeight="1">
      <c r="B34" s="108"/>
      <c r="C34" s="109"/>
      <c r="D34" s="100" t="s">
        <v>183</v>
      </c>
      <c r="E34" s="97">
        <v>2834862</v>
      </c>
      <c r="F34" s="97">
        <v>167994</v>
      </c>
      <c r="G34" s="97">
        <v>29596</v>
      </c>
      <c r="H34" s="97">
        <v>137</v>
      </c>
      <c r="I34" s="97">
        <v>439</v>
      </c>
      <c r="J34" s="97">
        <v>252</v>
      </c>
      <c r="K34" s="97">
        <v>36434</v>
      </c>
      <c r="L34" s="97">
        <v>0</v>
      </c>
      <c r="M34" s="97">
        <v>0</v>
      </c>
      <c r="N34" s="97">
        <v>6755</v>
      </c>
      <c r="O34" s="97">
        <v>125</v>
      </c>
      <c r="P34" s="97">
        <v>1650352</v>
      </c>
      <c r="Q34" s="97">
        <v>0</v>
      </c>
      <c r="R34" s="97">
        <v>1580</v>
      </c>
      <c r="S34" s="97">
        <v>64533</v>
      </c>
      <c r="T34" s="97">
        <v>4897</v>
      </c>
      <c r="U34" s="97">
        <v>130434</v>
      </c>
      <c r="V34" s="97">
        <v>0</v>
      </c>
      <c r="W34" s="97">
        <v>127817</v>
      </c>
      <c r="X34" s="97">
        <v>22558</v>
      </c>
      <c r="Y34" s="97">
        <v>22454</v>
      </c>
      <c r="Z34" s="97">
        <v>119417</v>
      </c>
      <c r="AA34" s="97">
        <v>119178</v>
      </c>
      <c r="AB34" s="97">
        <v>153396</v>
      </c>
      <c r="AC34" s="97">
        <v>176514</v>
      </c>
      <c r="AD34" s="91" t="b">
        <f t="shared" si="1"/>
        <v>1</v>
      </c>
    </row>
    <row r="35" spans="2:30" ht="12" customHeight="1">
      <c r="B35" s="108"/>
      <c r="C35" s="109"/>
      <c r="D35" s="100"/>
      <c r="E35" s="112"/>
      <c r="F35" s="112"/>
      <c r="G35" s="112"/>
      <c r="H35" s="112"/>
      <c r="I35" s="112"/>
      <c r="J35" s="112"/>
      <c r="K35" s="112"/>
      <c r="L35" s="112"/>
      <c r="M35" s="97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91" t="b">
        <f t="shared" si="1"/>
        <v>1</v>
      </c>
    </row>
    <row r="36" spans="2:30" s="102" customFormat="1" ht="12" customHeight="1">
      <c r="B36" s="110"/>
      <c r="C36" s="213" t="s">
        <v>184</v>
      </c>
      <c r="D36" s="198"/>
      <c r="E36" s="113">
        <f aca="true" t="shared" si="6" ref="E36:AC36">SUM(E37:E39)</f>
        <v>12994503</v>
      </c>
      <c r="F36" s="113">
        <f t="shared" si="6"/>
        <v>2467644</v>
      </c>
      <c r="G36" s="113">
        <f t="shared" si="6"/>
        <v>146109</v>
      </c>
      <c r="H36" s="113">
        <f t="shared" si="6"/>
        <v>2256</v>
      </c>
      <c r="I36" s="113">
        <f t="shared" si="6"/>
        <v>7220</v>
      </c>
      <c r="J36" s="113">
        <f t="shared" si="6"/>
        <v>4192</v>
      </c>
      <c r="K36" s="113">
        <f t="shared" si="6"/>
        <v>386480</v>
      </c>
      <c r="L36" s="113">
        <f t="shared" si="6"/>
        <v>57773</v>
      </c>
      <c r="M36" s="113">
        <f t="shared" si="6"/>
        <v>0</v>
      </c>
      <c r="N36" s="113">
        <f t="shared" si="6"/>
        <v>33388</v>
      </c>
      <c r="O36" s="113">
        <f t="shared" si="6"/>
        <v>8241</v>
      </c>
      <c r="P36" s="113">
        <f t="shared" si="6"/>
        <v>5427500</v>
      </c>
      <c r="Q36" s="113">
        <f t="shared" si="6"/>
        <v>3407</v>
      </c>
      <c r="R36" s="113">
        <f t="shared" si="6"/>
        <v>23945</v>
      </c>
      <c r="S36" s="113">
        <f t="shared" si="6"/>
        <v>185813</v>
      </c>
      <c r="T36" s="113">
        <f t="shared" si="6"/>
        <v>44647</v>
      </c>
      <c r="U36" s="113">
        <f t="shared" si="6"/>
        <v>1223248</v>
      </c>
      <c r="V36" s="113">
        <f t="shared" si="6"/>
        <v>0</v>
      </c>
      <c r="W36" s="113">
        <f t="shared" si="6"/>
        <v>736671</v>
      </c>
      <c r="X36" s="113">
        <f t="shared" si="6"/>
        <v>27091</v>
      </c>
      <c r="Y36" s="113">
        <f t="shared" si="6"/>
        <v>227280</v>
      </c>
      <c r="Z36" s="113">
        <f t="shared" si="6"/>
        <v>221140</v>
      </c>
      <c r="AA36" s="113">
        <f t="shared" si="6"/>
        <v>432266</v>
      </c>
      <c r="AB36" s="113">
        <f t="shared" si="6"/>
        <v>288473</v>
      </c>
      <c r="AC36" s="113">
        <f t="shared" si="6"/>
        <v>1039719</v>
      </c>
      <c r="AD36" s="91" t="b">
        <f t="shared" si="1"/>
        <v>1</v>
      </c>
    </row>
    <row r="37" spans="2:30" ht="12" customHeight="1">
      <c r="B37" s="108"/>
      <c r="C37" s="109"/>
      <c r="D37" s="100" t="s">
        <v>185</v>
      </c>
      <c r="E37" s="97">
        <v>5349861</v>
      </c>
      <c r="F37" s="97">
        <v>856960</v>
      </c>
      <c r="G37" s="97">
        <v>49897</v>
      </c>
      <c r="H37" s="97">
        <v>756</v>
      </c>
      <c r="I37" s="97">
        <v>2415</v>
      </c>
      <c r="J37" s="97">
        <v>1389</v>
      </c>
      <c r="K37" s="97">
        <v>137346</v>
      </c>
      <c r="L37" s="97">
        <v>12021</v>
      </c>
      <c r="M37" s="97">
        <v>0</v>
      </c>
      <c r="N37" s="97">
        <v>11418</v>
      </c>
      <c r="O37" s="97">
        <v>835</v>
      </c>
      <c r="P37" s="97">
        <v>2365172</v>
      </c>
      <c r="Q37" s="97">
        <v>1423</v>
      </c>
      <c r="R37" s="97">
        <v>16542</v>
      </c>
      <c r="S37" s="97">
        <v>35177</v>
      </c>
      <c r="T37" s="97">
        <v>5978</v>
      </c>
      <c r="U37" s="97">
        <v>416472</v>
      </c>
      <c r="V37" s="97">
        <v>0</v>
      </c>
      <c r="W37" s="97">
        <v>291733</v>
      </c>
      <c r="X37" s="97">
        <v>19798</v>
      </c>
      <c r="Y37" s="97">
        <v>143365</v>
      </c>
      <c r="Z37" s="97">
        <v>128948</v>
      </c>
      <c r="AA37" s="97">
        <v>27463</v>
      </c>
      <c r="AB37" s="97">
        <v>87853</v>
      </c>
      <c r="AC37" s="97">
        <v>736900</v>
      </c>
      <c r="AD37" s="91" t="b">
        <f t="shared" si="1"/>
        <v>1</v>
      </c>
    </row>
    <row r="38" spans="2:30" ht="12" customHeight="1">
      <c r="B38" s="108"/>
      <c r="C38" s="109"/>
      <c r="D38" s="100" t="s">
        <v>186</v>
      </c>
      <c r="E38" s="97">
        <v>2305170</v>
      </c>
      <c r="F38" s="97">
        <v>172659</v>
      </c>
      <c r="G38" s="97">
        <v>25717</v>
      </c>
      <c r="H38" s="97">
        <v>141</v>
      </c>
      <c r="I38" s="97">
        <v>453</v>
      </c>
      <c r="J38" s="97">
        <v>262</v>
      </c>
      <c r="K38" s="97">
        <v>33230</v>
      </c>
      <c r="L38" s="97">
        <v>0</v>
      </c>
      <c r="M38" s="97">
        <v>0</v>
      </c>
      <c r="N38" s="97">
        <v>5895</v>
      </c>
      <c r="O38" s="97">
        <v>0</v>
      </c>
      <c r="P38" s="97">
        <v>1369475</v>
      </c>
      <c r="Q38" s="97">
        <v>603</v>
      </c>
      <c r="R38" s="97">
        <v>2574</v>
      </c>
      <c r="S38" s="97">
        <v>29064</v>
      </c>
      <c r="T38" s="97">
        <v>2048</v>
      </c>
      <c r="U38" s="97">
        <v>235232</v>
      </c>
      <c r="V38" s="97">
        <v>0</v>
      </c>
      <c r="W38" s="97">
        <v>145622</v>
      </c>
      <c r="X38" s="97">
        <v>4623</v>
      </c>
      <c r="Y38" s="97">
        <v>21973</v>
      </c>
      <c r="Z38" s="97">
        <v>5312</v>
      </c>
      <c r="AA38" s="97">
        <v>124223</v>
      </c>
      <c r="AB38" s="97">
        <v>28245</v>
      </c>
      <c r="AC38" s="97">
        <v>97819</v>
      </c>
      <c r="AD38" s="91" t="b">
        <f t="shared" si="1"/>
        <v>1</v>
      </c>
    </row>
    <row r="39" spans="2:30" ht="12" customHeight="1">
      <c r="B39" s="108"/>
      <c r="C39" s="109"/>
      <c r="D39" s="100" t="s">
        <v>187</v>
      </c>
      <c r="E39" s="97">
        <v>5339472</v>
      </c>
      <c r="F39" s="97">
        <v>1438025</v>
      </c>
      <c r="G39" s="97">
        <v>70495</v>
      </c>
      <c r="H39" s="97">
        <v>1359</v>
      </c>
      <c r="I39" s="97">
        <v>4352</v>
      </c>
      <c r="J39" s="97">
        <v>2541</v>
      </c>
      <c r="K39" s="97">
        <v>215904</v>
      </c>
      <c r="L39" s="97">
        <v>45752</v>
      </c>
      <c r="M39" s="97">
        <v>0</v>
      </c>
      <c r="N39" s="97">
        <v>16075</v>
      </c>
      <c r="O39" s="97">
        <v>7406</v>
      </c>
      <c r="P39" s="97">
        <v>1692853</v>
      </c>
      <c r="Q39" s="97">
        <v>1381</v>
      </c>
      <c r="R39" s="97">
        <v>4829</v>
      </c>
      <c r="S39" s="97">
        <v>121572</v>
      </c>
      <c r="T39" s="97">
        <v>36621</v>
      </c>
      <c r="U39" s="97">
        <v>571544</v>
      </c>
      <c r="V39" s="97">
        <v>0</v>
      </c>
      <c r="W39" s="97">
        <v>299316</v>
      </c>
      <c r="X39" s="97">
        <v>2670</v>
      </c>
      <c r="Y39" s="97">
        <v>61942</v>
      </c>
      <c r="Z39" s="97">
        <v>86880</v>
      </c>
      <c r="AA39" s="97">
        <v>280580</v>
      </c>
      <c r="AB39" s="97">
        <v>172375</v>
      </c>
      <c r="AC39" s="97">
        <v>205000</v>
      </c>
      <c r="AD39" s="91" t="b">
        <f t="shared" si="1"/>
        <v>1</v>
      </c>
    </row>
    <row r="40" spans="2:30" ht="12" customHeight="1">
      <c r="B40" s="108"/>
      <c r="C40" s="109"/>
      <c r="D40" s="10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91" t="b">
        <f t="shared" si="1"/>
        <v>1</v>
      </c>
    </row>
    <row r="41" spans="2:30" s="102" customFormat="1" ht="12" customHeight="1">
      <c r="B41" s="110"/>
      <c r="C41" s="213" t="s">
        <v>188</v>
      </c>
      <c r="D41" s="198"/>
      <c r="E41" s="113">
        <f aca="true" t="shared" si="7" ref="E41:AC41">SUM(E42:E47)</f>
        <v>43593459</v>
      </c>
      <c r="F41" s="113">
        <f t="shared" si="7"/>
        <v>9460542</v>
      </c>
      <c r="G41" s="113">
        <f t="shared" si="7"/>
        <v>476509</v>
      </c>
      <c r="H41" s="113">
        <f t="shared" si="7"/>
        <v>6174</v>
      </c>
      <c r="I41" s="113">
        <f t="shared" si="7"/>
        <v>19776</v>
      </c>
      <c r="J41" s="113">
        <f t="shared" si="7"/>
        <v>11522</v>
      </c>
      <c r="K41" s="113">
        <f t="shared" si="7"/>
        <v>1022665</v>
      </c>
      <c r="L41" s="113">
        <f t="shared" si="7"/>
        <v>117156</v>
      </c>
      <c r="M41" s="113">
        <f t="shared" si="7"/>
        <v>0</v>
      </c>
      <c r="N41" s="113">
        <f t="shared" si="7"/>
        <v>109134</v>
      </c>
      <c r="O41" s="113">
        <f t="shared" si="7"/>
        <v>15644</v>
      </c>
      <c r="P41" s="113">
        <f t="shared" si="7"/>
        <v>12429870</v>
      </c>
      <c r="Q41" s="113">
        <f t="shared" si="7"/>
        <v>10567</v>
      </c>
      <c r="R41" s="113">
        <f t="shared" si="7"/>
        <v>576703</v>
      </c>
      <c r="S41" s="113">
        <f t="shared" si="7"/>
        <v>601995</v>
      </c>
      <c r="T41" s="113">
        <f t="shared" si="7"/>
        <v>46566</v>
      </c>
      <c r="U41" s="113">
        <f t="shared" si="7"/>
        <v>3106368</v>
      </c>
      <c r="V41" s="113">
        <f t="shared" si="7"/>
        <v>0</v>
      </c>
      <c r="W41" s="113">
        <f t="shared" si="7"/>
        <v>2419662</v>
      </c>
      <c r="X41" s="113">
        <f t="shared" si="7"/>
        <v>337597</v>
      </c>
      <c r="Y41" s="113">
        <f t="shared" si="7"/>
        <v>2497950</v>
      </c>
      <c r="Z41" s="113">
        <f t="shared" si="7"/>
        <v>2855724</v>
      </c>
      <c r="AA41" s="113">
        <f t="shared" si="7"/>
        <v>2825358</v>
      </c>
      <c r="AB41" s="113">
        <f t="shared" si="7"/>
        <v>2289205</v>
      </c>
      <c r="AC41" s="113">
        <f t="shared" si="7"/>
        <v>2356772</v>
      </c>
      <c r="AD41" s="91" t="b">
        <f t="shared" si="1"/>
        <v>1</v>
      </c>
    </row>
    <row r="42" spans="2:30" ht="12" customHeight="1">
      <c r="B42" s="108"/>
      <c r="C42" s="109"/>
      <c r="D42" s="100" t="s">
        <v>189</v>
      </c>
      <c r="E42" s="97">
        <v>11243222</v>
      </c>
      <c r="F42" s="97">
        <v>2211908</v>
      </c>
      <c r="G42" s="97">
        <v>125859</v>
      </c>
      <c r="H42" s="97">
        <v>1721</v>
      </c>
      <c r="I42" s="97">
        <v>5501</v>
      </c>
      <c r="J42" s="97">
        <v>3186</v>
      </c>
      <c r="K42" s="97">
        <v>295798</v>
      </c>
      <c r="L42" s="97">
        <v>5049</v>
      </c>
      <c r="M42" s="97">
        <v>0</v>
      </c>
      <c r="N42" s="97">
        <v>28819</v>
      </c>
      <c r="O42" s="97">
        <v>6250</v>
      </c>
      <c r="P42" s="97">
        <v>3598506</v>
      </c>
      <c r="Q42" s="97">
        <v>2482</v>
      </c>
      <c r="R42" s="97">
        <v>21585</v>
      </c>
      <c r="S42" s="97">
        <v>174184</v>
      </c>
      <c r="T42" s="97">
        <v>11836</v>
      </c>
      <c r="U42" s="97">
        <v>575065</v>
      </c>
      <c r="V42" s="97">
        <v>0</v>
      </c>
      <c r="W42" s="97">
        <v>632877</v>
      </c>
      <c r="X42" s="97">
        <v>52430</v>
      </c>
      <c r="Y42" s="97">
        <v>907653</v>
      </c>
      <c r="Z42" s="97">
        <v>611741</v>
      </c>
      <c r="AA42" s="97">
        <v>784442</v>
      </c>
      <c r="AB42" s="97">
        <v>307230</v>
      </c>
      <c r="AC42" s="97">
        <v>879100</v>
      </c>
      <c r="AD42" s="91" t="b">
        <f t="shared" si="1"/>
        <v>1</v>
      </c>
    </row>
    <row r="43" spans="2:30" ht="12" customHeight="1">
      <c r="B43" s="108"/>
      <c r="C43" s="109"/>
      <c r="D43" s="100" t="s">
        <v>190</v>
      </c>
      <c r="E43" s="97">
        <v>7802477</v>
      </c>
      <c r="F43" s="97">
        <v>1054205</v>
      </c>
      <c r="G43" s="97">
        <v>53991</v>
      </c>
      <c r="H43" s="97">
        <v>696</v>
      </c>
      <c r="I43" s="97">
        <v>2228</v>
      </c>
      <c r="J43" s="97">
        <v>1288</v>
      </c>
      <c r="K43" s="97">
        <v>106852</v>
      </c>
      <c r="L43" s="97">
        <v>35828</v>
      </c>
      <c r="M43" s="97">
        <v>0</v>
      </c>
      <c r="N43" s="97">
        <v>12385</v>
      </c>
      <c r="O43" s="97">
        <v>1268</v>
      </c>
      <c r="P43" s="97">
        <v>1489053</v>
      </c>
      <c r="Q43" s="97">
        <v>1158</v>
      </c>
      <c r="R43" s="97">
        <v>26638</v>
      </c>
      <c r="S43" s="97">
        <v>108276</v>
      </c>
      <c r="T43" s="97">
        <v>4933</v>
      </c>
      <c r="U43" s="97">
        <v>1279943</v>
      </c>
      <c r="V43" s="97">
        <v>0</v>
      </c>
      <c r="W43" s="97">
        <v>432738</v>
      </c>
      <c r="X43" s="97">
        <v>63435</v>
      </c>
      <c r="Y43" s="97">
        <v>82509</v>
      </c>
      <c r="Z43" s="97">
        <v>1000326</v>
      </c>
      <c r="AA43" s="97">
        <v>400199</v>
      </c>
      <c r="AB43" s="97">
        <v>1408744</v>
      </c>
      <c r="AC43" s="97">
        <v>235784</v>
      </c>
      <c r="AD43" s="91" t="b">
        <f t="shared" si="1"/>
        <v>1</v>
      </c>
    </row>
    <row r="44" spans="2:30" ht="12" customHeight="1">
      <c r="B44" s="108"/>
      <c r="C44" s="109"/>
      <c r="D44" s="100" t="s">
        <v>191</v>
      </c>
      <c r="E44" s="97">
        <v>7401151</v>
      </c>
      <c r="F44" s="97">
        <v>1910296</v>
      </c>
      <c r="G44" s="97">
        <v>123260</v>
      </c>
      <c r="H44" s="97">
        <v>1253</v>
      </c>
      <c r="I44" s="97">
        <v>4032</v>
      </c>
      <c r="J44" s="97">
        <v>2391</v>
      </c>
      <c r="K44" s="97">
        <v>165766</v>
      </c>
      <c r="L44" s="97">
        <v>12877</v>
      </c>
      <c r="M44" s="97">
        <v>0</v>
      </c>
      <c r="N44" s="97">
        <v>28324</v>
      </c>
      <c r="O44" s="97">
        <v>2266</v>
      </c>
      <c r="P44" s="97">
        <v>2318125</v>
      </c>
      <c r="Q44" s="97">
        <v>3203</v>
      </c>
      <c r="R44" s="97">
        <v>271833</v>
      </c>
      <c r="S44" s="97">
        <v>86911</v>
      </c>
      <c r="T44" s="97">
        <v>10352</v>
      </c>
      <c r="U44" s="97">
        <v>358413</v>
      </c>
      <c r="V44" s="97">
        <v>0</v>
      </c>
      <c r="W44" s="97">
        <v>521332</v>
      </c>
      <c r="X44" s="97">
        <v>115506</v>
      </c>
      <c r="Y44" s="97">
        <v>129670</v>
      </c>
      <c r="Z44" s="97">
        <v>88094</v>
      </c>
      <c r="AA44" s="97">
        <v>919842</v>
      </c>
      <c r="AB44" s="97">
        <v>81517</v>
      </c>
      <c r="AC44" s="97">
        <v>245888</v>
      </c>
      <c r="AD44" s="91" t="b">
        <f t="shared" si="1"/>
        <v>1</v>
      </c>
    </row>
    <row r="45" spans="2:30" ht="12" customHeight="1">
      <c r="B45" s="108"/>
      <c r="C45" s="109"/>
      <c r="D45" s="100" t="s">
        <v>192</v>
      </c>
      <c r="E45" s="97">
        <v>6083983</v>
      </c>
      <c r="F45" s="97">
        <v>1895431</v>
      </c>
      <c r="G45" s="97">
        <v>23068</v>
      </c>
      <c r="H45" s="97">
        <v>730</v>
      </c>
      <c r="I45" s="97">
        <v>2343</v>
      </c>
      <c r="J45" s="97">
        <v>1377</v>
      </c>
      <c r="K45" s="97">
        <v>142656</v>
      </c>
      <c r="L45" s="97">
        <v>8820</v>
      </c>
      <c r="M45" s="97">
        <v>0</v>
      </c>
      <c r="N45" s="97">
        <v>5269</v>
      </c>
      <c r="O45" s="97">
        <v>788</v>
      </c>
      <c r="P45" s="97">
        <v>663805</v>
      </c>
      <c r="Q45" s="97">
        <v>640</v>
      </c>
      <c r="R45" s="97">
        <v>29923</v>
      </c>
      <c r="S45" s="97">
        <v>95303</v>
      </c>
      <c r="T45" s="97">
        <v>6749</v>
      </c>
      <c r="U45" s="97">
        <v>264991</v>
      </c>
      <c r="V45" s="97">
        <v>0</v>
      </c>
      <c r="W45" s="97">
        <v>175660</v>
      </c>
      <c r="X45" s="97">
        <v>16270</v>
      </c>
      <c r="Y45" s="97">
        <v>1328367</v>
      </c>
      <c r="Z45" s="97">
        <v>1016235</v>
      </c>
      <c r="AA45" s="97">
        <v>92439</v>
      </c>
      <c r="AB45" s="97">
        <v>96819</v>
      </c>
      <c r="AC45" s="97">
        <v>216300</v>
      </c>
      <c r="AD45" s="91" t="b">
        <f t="shared" si="1"/>
        <v>1</v>
      </c>
    </row>
    <row r="46" spans="2:30" ht="12" customHeight="1">
      <c r="B46" s="108"/>
      <c r="C46" s="109"/>
      <c r="D46" s="100" t="s">
        <v>193</v>
      </c>
      <c r="E46" s="97">
        <v>2597791</v>
      </c>
      <c r="F46" s="97">
        <v>455825</v>
      </c>
      <c r="G46" s="97">
        <v>31197</v>
      </c>
      <c r="H46" s="97">
        <v>301</v>
      </c>
      <c r="I46" s="97">
        <v>964</v>
      </c>
      <c r="J46" s="97">
        <v>562</v>
      </c>
      <c r="K46" s="97">
        <v>58651</v>
      </c>
      <c r="L46" s="97">
        <v>36284</v>
      </c>
      <c r="M46" s="97">
        <v>0</v>
      </c>
      <c r="N46" s="97">
        <v>7117</v>
      </c>
      <c r="O46" s="97">
        <v>1265</v>
      </c>
      <c r="P46" s="97">
        <v>1201458</v>
      </c>
      <c r="Q46" s="97">
        <v>530</v>
      </c>
      <c r="R46" s="97">
        <v>71082</v>
      </c>
      <c r="S46" s="97">
        <v>33210</v>
      </c>
      <c r="T46" s="97">
        <v>2357</v>
      </c>
      <c r="U46" s="97">
        <v>170752</v>
      </c>
      <c r="V46" s="97">
        <v>0</v>
      </c>
      <c r="W46" s="97">
        <v>185120</v>
      </c>
      <c r="X46" s="97">
        <v>47164</v>
      </c>
      <c r="Y46" s="97">
        <v>23001</v>
      </c>
      <c r="Z46" s="97">
        <v>3471</v>
      </c>
      <c r="AA46" s="97">
        <v>135197</v>
      </c>
      <c r="AB46" s="97">
        <v>42883</v>
      </c>
      <c r="AC46" s="97">
        <v>89400</v>
      </c>
      <c r="AD46" s="91" t="b">
        <f t="shared" si="1"/>
        <v>1</v>
      </c>
    </row>
    <row r="47" spans="2:30" ht="12" customHeight="1">
      <c r="B47" s="108"/>
      <c r="C47" s="109"/>
      <c r="D47" s="100" t="s">
        <v>194</v>
      </c>
      <c r="E47" s="97">
        <v>8464835</v>
      </c>
      <c r="F47" s="97">
        <v>1932877</v>
      </c>
      <c r="G47" s="97">
        <v>119134</v>
      </c>
      <c r="H47" s="97">
        <v>1473</v>
      </c>
      <c r="I47" s="97">
        <v>4708</v>
      </c>
      <c r="J47" s="97">
        <v>2718</v>
      </c>
      <c r="K47" s="97">
        <v>252942</v>
      </c>
      <c r="L47" s="97">
        <v>18298</v>
      </c>
      <c r="M47" s="97">
        <v>0</v>
      </c>
      <c r="N47" s="97">
        <v>27220</v>
      </c>
      <c r="O47" s="97">
        <v>3807</v>
      </c>
      <c r="P47" s="97">
        <v>3158923</v>
      </c>
      <c r="Q47" s="97">
        <v>2554</v>
      </c>
      <c r="R47" s="97">
        <v>155642</v>
      </c>
      <c r="S47" s="97">
        <v>104111</v>
      </c>
      <c r="T47" s="97">
        <v>10339</v>
      </c>
      <c r="U47" s="97">
        <v>457204</v>
      </c>
      <c r="V47" s="97">
        <v>0</v>
      </c>
      <c r="W47" s="97">
        <v>471935</v>
      </c>
      <c r="X47" s="97">
        <v>42792</v>
      </c>
      <c r="Y47" s="97">
        <v>26750</v>
      </c>
      <c r="Z47" s="97">
        <v>135857</v>
      </c>
      <c r="AA47" s="97">
        <v>493239</v>
      </c>
      <c r="AB47" s="97">
        <v>352012</v>
      </c>
      <c r="AC47" s="97">
        <v>690300</v>
      </c>
      <c r="AD47" s="91" t="b">
        <f t="shared" si="1"/>
        <v>1</v>
      </c>
    </row>
    <row r="48" spans="2:30" ht="12" customHeight="1">
      <c r="B48" s="108"/>
      <c r="C48" s="109"/>
      <c r="D48" s="100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91" t="b">
        <f t="shared" si="1"/>
        <v>1</v>
      </c>
    </row>
    <row r="49" spans="2:30" s="102" customFormat="1" ht="12" customHeight="1">
      <c r="B49" s="110"/>
      <c r="C49" s="213" t="s">
        <v>195</v>
      </c>
      <c r="D49" s="198"/>
      <c r="E49" s="113">
        <f aca="true" t="shared" si="8" ref="E49:AC49">SUM(E50:E53)</f>
        <v>27325727</v>
      </c>
      <c r="F49" s="113">
        <f t="shared" si="8"/>
        <v>5735395</v>
      </c>
      <c r="G49" s="113">
        <f t="shared" si="8"/>
        <v>409611</v>
      </c>
      <c r="H49" s="113">
        <f t="shared" si="8"/>
        <v>3273</v>
      </c>
      <c r="I49" s="113">
        <f t="shared" si="8"/>
        <v>10484</v>
      </c>
      <c r="J49" s="113">
        <f t="shared" si="8"/>
        <v>6082</v>
      </c>
      <c r="K49" s="113">
        <f t="shared" si="8"/>
        <v>614297</v>
      </c>
      <c r="L49" s="113">
        <f t="shared" si="8"/>
        <v>19736</v>
      </c>
      <c r="M49" s="113">
        <f t="shared" si="8"/>
        <v>0</v>
      </c>
      <c r="N49" s="113">
        <f t="shared" si="8"/>
        <v>93712</v>
      </c>
      <c r="O49" s="113">
        <f t="shared" si="8"/>
        <v>8117</v>
      </c>
      <c r="P49" s="113">
        <f t="shared" si="8"/>
        <v>10211628</v>
      </c>
      <c r="Q49" s="113">
        <f t="shared" si="8"/>
        <v>8339</v>
      </c>
      <c r="R49" s="113">
        <f t="shared" si="8"/>
        <v>91405</v>
      </c>
      <c r="S49" s="113">
        <f t="shared" si="8"/>
        <v>336800</v>
      </c>
      <c r="T49" s="113">
        <f t="shared" si="8"/>
        <v>96114</v>
      </c>
      <c r="U49" s="113">
        <f t="shared" si="8"/>
        <v>2332088</v>
      </c>
      <c r="V49" s="113">
        <f t="shared" si="8"/>
        <v>0</v>
      </c>
      <c r="W49" s="113">
        <f t="shared" si="8"/>
        <v>1470539</v>
      </c>
      <c r="X49" s="113">
        <f t="shared" si="8"/>
        <v>114037</v>
      </c>
      <c r="Y49" s="113">
        <f t="shared" si="8"/>
        <v>749148</v>
      </c>
      <c r="Z49" s="113">
        <f t="shared" si="8"/>
        <v>1184799</v>
      </c>
      <c r="AA49" s="113">
        <f t="shared" si="8"/>
        <v>1142803</v>
      </c>
      <c r="AB49" s="113">
        <f t="shared" si="8"/>
        <v>465190</v>
      </c>
      <c r="AC49" s="113">
        <f t="shared" si="8"/>
        <v>2222130</v>
      </c>
      <c r="AD49" s="102" t="b">
        <f t="shared" si="1"/>
        <v>1</v>
      </c>
    </row>
    <row r="50" spans="2:30" ht="12" customHeight="1">
      <c r="B50" s="108"/>
      <c r="C50" s="109"/>
      <c r="D50" s="100" t="s">
        <v>196</v>
      </c>
      <c r="E50" s="97">
        <v>4978685</v>
      </c>
      <c r="F50" s="97">
        <v>606153</v>
      </c>
      <c r="G50" s="97">
        <v>63536</v>
      </c>
      <c r="H50" s="97">
        <v>357</v>
      </c>
      <c r="I50" s="97">
        <v>1146</v>
      </c>
      <c r="J50" s="97">
        <v>666</v>
      </c>
      <c r="K50" s="97">
        <v>81436</v>
      </c>
      <c r="L50" s="97">
        <v>2490</v>
      </c>
      <c r="M50" s="97">
        <v>0</v>
      </c>
      <c r="N50" s="97">
        <v>14523</v>
      </c>
      <c r="O50" s="97">
        <v>645</v>
      </c>
      <c r="P50" s="97">
        <v>1985921</v>
      </c>
      <c r="Q50" s="97">
        <v>1205</v>
      </c>
      <c r="R50" s="97">
        <v>797</v>
      </c>
      <c r="S50" s="97">
        <v>18124</v>
      </c>
      <c r="T50" s="97">
        <v>3268</v>
      </c>
      <c r="U50" s="97">
        <v>528572</v>
      </c>
      <c r="V50" s="97">
        <v>0</v>
      </c>
      <c r="W50" s="97">
        <v>212657</v>
      </c>
      <c r="X50" s="97">
        <v>19292</v>
      </c>
      <c r="Y50" s="97">
        <v>66921</v>
      </c>
      <c r="Z50" s="97">
        <v>443575</v>
      </c>
      <c r="AA50" s="97">
        <v>204757</v>
      </c>
      <c r="AB50" s="97">
        <v>60549</v>
      </c>
      <c r="AC50" s="97">
        <v>662095</v>
      </c>
      <c r="AD50" s="91" t="b">
        <f t="shared" si="1"/>
        <v>1</v>
      </c>
    </row>
    <row r="51" spans="2:30" ht="12" customHeight="1">
      <c r="B51" s="108"/>
      <c r="C51" s="109"/>
      <c r="D51" s="100" t="s">
        <v>197</v>
      </c>
      <c r="E51" s="97">
        <v>3157646</v>
      </c>
      <c r="F51" s="97">
        <v>389582</v>
      </c>
      <c r="G51" s="97">
        <v>39318</v>
      </c>
      <c r="H51" s="97">
        <v>299</v>
      </c>
      <c r="I51" s="97">
        <v>962</v>
      </c>
      <c r="J51" s="97">
        <v>562</v>
      </c>
      <c r="K51" s="97">
        <v>63119</v>
      </c>
      <c r="L51" s="97">
        <v>0</v>
      </c>
      <c r="M51" s="97">
        <v>0</v>
      </c>
      <c r="N51" s="97">
        <v>9006</v>
      </c>
      <c r="O51" s="97">
        <v>918</v>
      </c>
      <c r="P51" s="97">
        <v>1331407</v>
      </c>
      <c r="Q51" s="97">
        <v>830</v>
      </c>
      <c r="R51" s="97">
        <v>7771</v>
      </c>
      <c r="S51" s="97">
        <v>57681</v>
      </c>
      <c r="T51" s="97">
        <v>4414</v>
      </c>
      <c r="U51" s="97">
        <v>448313</v>
      </c>
      <c r="V51" s="97">
        <v>0</v>
      </c>
      <c r="W51" s="97">
        <v>178424</v>
      </c>
      <c r="X51" s="97">
        <v>3338</v>
      </c>
      <c r="Y51" s="97">
        <v>61092</v>
      </c>
      <c r="Z51" s="97">
        <v>203500</v>
      </c>
      <c r="AA51" s="97">
        <v>160785</v>
      </c>
      <c r="AB51" s="97">
        <v>54481</v>
      </c>
      <c r="AC51" s="97">
        <v>141844</v>
      </c>
      <c r="AD51" s="91" t="b">
        <f t="shared" si="1"/>
        <v>1</v>
      </c>
    </row>
    <row r="52" spans="2:30" ht="12" customHeight="1">
      <c r="B52" s="108"/>
      <c r="C52" s="109"/>
      <c r="D52" s="100" t="s">
        <v>198</v>
      </c>
      <c r="E52" s="97">
        <v>4630317</v>
      </c>
      <c r="F52" s="97">
        <v>1106304</v>
      </c>
      <c r="G52" s="97">
        <v>114617</v>
      </c>
      <c r="H52" s="97">
        <v>876</v>
      </c>
      <c r="I52" s="97">
        <v>2805</v>
      </c>
      <c r="J52" s="97">
        <v>1624</v>
      </c>
      <c r="K52" s="97">
        <v>120114</v>
      </c>
      <c r="L52" s="97">
        <v>1850</v>
      </c>
      <c r="M52" s="97">
        <v>0</v>
      </c>
      <c r="N52" s="97">
        <v>26247</v>
      </c>
      <c r="O52" s="97">
        <v>2055</v>
      </c>
      <c r="P52" s="97">
        <v>1621480</v>
      </c>
      <c r="Q52" s="97">
        <v>1974</v>
      </c>
      <c r="R52" s="97">
        <v>22527</v>
      </c>
      <c r="S52" s="97">
        <v>73882</v>
      </c>
      <c r="T52" s="97">
        <v>9761</v>
      </c>
      <c r="U52" s="97">
        <v>291347</v>
      </c>
      <c r="V52" s="97">
        <v>0</v>
      </c>
      <c r="W52" s="97">
        <v>371637</v>
      </c>
      <c r="X52" s="97">
        <v>50528</v>
      </c>
      <c r="Y52" s="97">
        <v>191384</v>
      </c>
      <c r="Z52" s="97">
        <v>206947</v>
      </c>
      <c r="AA52" s="97">
        <v>190036</v>
      </c>
      <c r="AB52" s="97">
        <v>66331</v>
      </c>
      <c r="AC52" s="97">
        <v>155991</v>
      </c>
      <c r="AD52" s="91" t="b">
        <f t="shared" si="1"/>
        <v>1</v>
      </c>
    </row>
    <row r="53" spans="2:30" ht="12" customHeight="1">
      <c r="B53" s="108"/>
      <c r="C53" s="109"/>
      <c r="D53" s="114" t="s">
        <v>199</v>
      </c>
      <c r="E53" s="97">
        <v>14559079</v>
      </c>
      <c r="F53" s="97">
        <v>3633356</v>
      </c>
      <c r="G53" s="97">
        <v>192140</v>
      </c>
      <c r="H53" s="97">
        <v>1741</v>
      </c>
      <c r="I53" s="97">
        <v>5571</v>
      </c>
      <c r="J53" s="97">
        <v>3230</v>
      </c>
      <c r="K53" s="97">
        <v>349628</v>
      </c>
      <c r="L53" s="97">
        <v>15396</v>
      </c>
      <c r="M53" s="97">
        <v>0</v>
      </c>
      <c r="N53" s="97">
        <v>43936</v>
      </c>
      <c r="O53" s="97">
        <v>4499</v>
      </c>
      <c r="P53" s="97">
        <v>5272820</v>
      </c>
      <c r="Q53" s="97">
        <v>4330</v>
      </c>
      <c r="R53" s="97">
        <v>60310</v>
      </c>
      <c r="S53" s="97">
        <v>187113</v>
      </c>
      <c r="T53" s="97">
        <v>78671</v>
      </c>
      <c r="U53" s="97">
        <v>1063856</v>
      </c>
      <c r="V53" s="97">
        <v>0</v>
      </c>
      <c r="W53" s="97">
        <v>707821</v>
      </c>
      <c r="X53" s="97">
        <v>40879</v>
      </c>
      <c r="Y53" s="97">
        <v>429751</v>
      </c>
      <c r="Z53" s="97">
        <v>330777</v>
      </c>
      <c r="AA53" s="97">
        <v>587225</v>
      </c>
      <c r="AB53" s="97">
        <v>283829</v>
      </c>
      <c r="AC53" s="97">
        <v>1262200</v>
      </c>
      <c r="AD53" s="91" t="b">
        <f t="shared" si="1"/>
        <v>1</v>
      </c>
    </row>
    <row r="54" spans="2:30" ht="12" customHeight="1">
      <c r="B54" s="108"/>
      <c r="C54" s="109"/>
      <c r="D54" s="114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91" t="b">
        <f t="shared" si="1"/>
        <v>1</v>
      </c>
    </row>
    <row r="55" spans="2:30" s="102" customFormat="1" ht="12" customHeight="1">
      <c r="B55" s="110"/>
      <c r="C55" s="213" t="s">
        <v>200</v>
      </c>
      <c r="D55" s="198"/>
      <c r="E55" s="113">
        <f aca="true" t="shared" si="9" ref="E55:AC55">E56</f>
        <v>11649766</v>
      </c>
      <c r="F55" s="113">
        <f t="shared" si="9"/>
        <v>4562542</v>
      </c>
      <c r="G55" s="113">
        <f t="shared" si="9"/>
        <v>121998</v>
      </c>
      <c r="H55" s="113">
        <f t="shared" si="9"/>
        <v>4562</v>
      </c>
      <c r="I55" s="113">
        <f t="shared" si="9"/>
        <v>14589</v>
      </c>
      <c r="J55" s="113">
        <f t="shared" si="9"/>
        <v>8461</v>
      </c>
      <c r="K55" s="113">
        <f t="shared" si="9"/>
        <v>619782</v>
      </c>
      <c r="L55" s="113">
        <f t="shared" si="9"/>
        <v>31628</v>
      </c>
      <c r="M55" s="113">
        <f t="shared" si="9"/>
        <v>0</v>
      </c>
      <c r="N55" s="113">
        <f t="shared" si="9"/>
        <v>27964</v>
      </c>
      <c r="O55" s="113">
        <f t="shared" si="9"/>
        <v>22057</v>
      </c>
      <c r="P55" s="113">
        <f t="shared" si="9"/>
        <v>1425006</v>
      </c>
      <c r="Q55" s="113">
        <f t="shared" si="9"/>
        <v>6054</v>
      </c>
      <c r="R55" s="113">
        <f t="shared" si="9"/>
        <v>16551</v>
      </c>
      <c r="S55" s="113">
        <f t="shared" si="9"/>
        <v>276219</v>
      </c>
      <c r="T55" s="113">
        <f t="shared" si="9"/>
        <v>85908</v>
      </c>
      <c r="U55" s="113">
        <f t="shared" si="9"/>
        <v>1180985</v>
      </c>
      <c r="V55" s="113">
        <f t="shared" si="9"/>
        <v>0</v>
      </c>
      <c r="W55" s="113">
        <f t="shared" si="9"/>
        <v>820665</v>
      </c>
      <c r="X55" s="113">
        <f t="shared" si="9"/>
        <v>124778</v>
      </c>
      <c r="Y55" s="113">
        <f t="shared" si="9"/>
        <v>48022</v>
      </c>
      <c r="Z55" s="113">
        <f t="shared" si="9"/>
        <v>606711</v>
      </c>
      <c r="AA55" s="113">
        <f t="shared" si="9"/>
        <v>455152</v>
      </c>
      <c r="AB55" s="113">
        <f t="shared" si="9"/>
        <v>389432</v>
      </c>
      <c r="AC55" s="113">
        <f t="shared" si="9"/>
        <v>800700</v>
      </c>
      <c r="AD55" s="102" t="b">
        <f t="shared" si="1"/>
        <v>1</v>
      </c>
    </row>
    <row r="56" spans="2:30" ht="12" customHeight="1">
      <c r="B56" s="108"/>
      <c r="C56" s="109"/>
      <c r="D56" s="100" t="s">
        <v>201</v>
      </c>
      <c r="E56" s="97">
        <v>11649766</v>
      </c>
      <c r="F56" s="97">
        <v>4562542</v>
      </c>
      <c r="G56" s="97">
        <v>121998</v>
      </c>
      <c r="H56" s="97">
        <v>4562</v>
      </c>
      <c r="I56" s="97">
        <v>14589</v>
      </c>
      <c r="J56" s="97">
        <v>8461</v>
      </c>
      <c r="K56" s="97">
        <v>619782</v>
      </c>
      <c r="L56" s="97">
        <v>31628</v>
      </c>
      <c r="M56" s="97">
        <v>0</v>
      </c>
      <c r="N56" s="97">
        <v>27964</v>
      </c>
      <c r="O56" s="97">
        <v>22057</v>
      </c>
      <c r="P56" s="97">
        <v>1425006</v>
      </c>
      <c r="Q56" s="97">
        <v>6054</v>
      </c>
      <c r="R56" s="97">
        <v>16551</v>
      </c>
      <c r="S56" s="97">
        <v>276219</v>
      </c>
      <c r="T56" s="97">
        <v>85908</v>
      </c>
      <c r="U56" s="97">
        <v>1180985</v>
      </c>
      <c r="V56" s="97">
        <v>0</v>
      </c>
      <c r="W56" s="97">
        <v>820665</v>
      </c>
      <c r="X56" s="97">
        <v>124778</v>
      </c>
      <c r="Y56" s="97">
        <v>48022</v>
      </c>
      <c r="Z56" s="97">
        <v>606711</v>
      </c>
      <c r="AA56" s="97">
        <v>455152</v>
      </c>
      <c r="AB56" s="97">
        <v>389432</v>
      </c>
      <c r="AC56" s="97">
        <v>800700</v>
      </c>
      <c r="AD56" s="91" t="b">
        <f t="shared" si="1"/>
        <v>1</v>
      </c>
    </row>
    <row r="57" spans="2:30" ht="12" customHeight="1">
      <c r="B57" s="108"/>
      <c r="C57" s="109"/>
      <c r="D57" s="100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91" t="b">
        <f t="shared" si="1"/>
        <v>1</v>
      </c>
    </row>
    <row r="58" spans="2:30" s="102" customFormat="1" ht="12" customHeight="1">
      <c r="B58" s="110"/>
      <c r="C58" s="213" t="s">
        <v>202</v>
      </c>
      <c r="D58" s="198"/>
      <c r="E58" s="113">
        <f aca="true" t="shared" si="10" ref="E58:AC58">SUM(E59:E63)</f>
        <v>42009885</v>
      </c>
      <c r="F58" s="113">
        <f t="shared" si="10"/>
        <v>19577574</v>
      </c>
      <c r="G58" s="113">
        <f t="shared" si="10"/>
        <v>485600</v>
      </c>
      <c r="H58" s="113">
        <f t="shared" si="10"/>
        <v>12336</v>
      </c>
      <c r="I58" s="113">
        <f t="shared" si="10"/>
        <v>39432</v>
      </c>
      <c r="J58" s="113">
        <f t="shared" si="10"/>
        <v>22813</v>
      </c>
      <c r="K58" s="113">
        <f t="shared" si="10"/>
        <v>1884898</v>
      </c>
      <c r="L58" s="113">
        <f t="shared" si="10"/>
        <v>15752</v>
      </c>
      <c r="M58" s="113">
        <f t="shared" si="10"/>
        <v>0</v>
      </c>
      <c r="N58" s="113">
        <f t="shared" si="10"/>
        <v>111496</v>
      </c>
      <c r="O58" s="113">
        <f t="shared" si="10"/>
        <v>63170</v>
      </c>
      <c r="P58" s="113">
        <f t="shared" si="10"/>
        <v>3889411</v>
      </c>
      <c r="Q58" s="113">
        <f t="shared" si="10"/>
        <v>20252</v>
      </c>
      <c r="R58" s="113">
        <f t="shared" si="10"/>
        <v>242865</v>
      </c>
      <c r="S58" s="113">
        <f t="shared" si="10"/>
        <v>511623</v>
      </c>
      <c r="T58" s="113">
        <f t="shared" si="10"/>
        <v>98211</v>
      </c>
      <c r="U58" s="113">
        <f t="shared" si="10"/>
        <v>3988159</v>
      </c>
      <c r="V58" s="113">
        <f t="shared" si="10"/>
        <v>0</v>
      </c>
      <c r="W58" s="113">
        <f t="shared" si="10"/>
        <v>2446642</v>
      </c>
      <c r="X58" s="113">
        <f t="shared" si="10"/>
        <v>35552</v>
      </c>
      <c r="Y58" s="113">
        <f t="shared" si="10"/>
        <v>184036</v>
      </c>
      <c r="Z58" s="113">
        <f t="shared" si="10"/>
        <v>2821848</v>
      </c>
      <c r="AA58" s="113">
        <f t="shared" si="10"/>
        <v>2319769</v>
      </c>
      <c r="AB58" s="113">
        <f t="shared" si="10"/>
        <v>996190</v>
      </c>
      <c r="AC58" s="113">
        <f t="shared" si="10"/>
        <v>2242256</v>
      </c>
      <c r="AD58" s="102" t="b">
        <f t="shared" si="1"/>
        <v>1</v>
      </c>
    </row>
    <row r="59" spans="2:30" ht="12" customHeight="1">
      <c r="B59" s="108"/>
      <c r="C59" s="109"/>
      <c r="D59" s="100" t="s">
        <v>203</v>
      </c>
      <c r="E59" s="97">
        <v>6852868</v>
      </c>
      <c r="F59" s="97">
        <v>1986926</v>
      </c>
      <c r="G59" s="97">
        <v>95746</v>
      </c>
      <c r="H59" s="97">
        <v>1743</v>
      </c>
      <c r="I59" s="97">
        <v>5570</v>
      </c>
      <c r="J59" s="97">
        <v>3217</v>
      </c>
      <c r="K59" s="97">
        <v>256626</v>
      </c>
      <c r="L59" s="97">
        <v>13890</v>
      </c>
      <c r="M59" s="97">
        <v>0</v>
      </c>
      <c r="N59" s="97">
        <v>21945</v>
      </c>
      <c r="O59" s="97">
        <v>6405</v>
      </c>
      <c r="P59" s="97">
        <v>1367236</v>
      </c>
      <c r="Q59" s="97">
        <v>2216</v>
      </c>
      <c r="R59" s="97">
        <v>23172</v>
      </c>
      <c r="S59" s="97">
        <v>58481</v>
      </c>
      <c r="T59" s="97">
        <v>26999</v>
      </c>
      <c r="U59" s="97">
        <v>468256</v>
      </c>
      <c r="V59" s="97">
        <v>0</v>
      </c>
      <c r="W59" s="97">
        <v>418172</v>
      </c>
      <c r="X59" s="97">
        <v>8169</v>
      </c>
      <c r="Y59" s="97">
        <v>41881</v>
      </c>
      <c r="Z59" s="97">
        <v>874878</v>
      </c>
      <c r="AA59" s="97">
        <v>698286</v>
      </c>
      <c r="AB59" s="97">
        <v>60754</v>
      </c>
      <c r="AC59" s="97">
        <v>412300</v>
      </c>
      <c r="AD59" s="91" t="b">
        <f t="shared" si="1"/>
        <v>1</v>
      </c>
    </row>
    <row r="60" spans="2:30" ht="12" customHeight="1">
      <c r="B60" s="108"/>
      <c r="C60" s="109"/>
      <c r="D60" s="100" t="s">
        <v>204</v>
      </c>
      <c r="E60" s="97">
        <v>5756082</v>
      </c>
      <c r="F60" s="97">
        <v>2212540</v>
      </c>
      <c r="G60" s="97">
        <v>60517</v>
      </c>
      <c r="H60" s="97">
        <v>1291</v>
      </c>
      <c r="I60" s="97">
        <v>4127</v>
      </c>
      <c r="J60" s="97">
        <v>2387</v>
      </c>
      <c r="K60" s="97">
        <v>208645</v>
      </c>
      <c r="L60" s="97">
        <v>0</v>
      </c>
      <c r="M60" s="97">
        <v>0</v>
      </c>
      <c r="N60" s="97">
        <v>13892</v>
      </c>
      <c r="O60" s="97">
        <v>7949</v>
      </c>
      <c r="P60" s="97">
        <v>715567</v>
      </c>
      <c r="Q60" s="97">
        <v>1955</v>
      </c>
      <c r="R60" s="97">
        <v>2778</v>
      </c>
      <c r="S60" s="97">
        <v>80430</v>
      </c>
      <c r="T60" s="97">
        <v>20771</v>
      </c>
      <c r="U60" s="97">
        <v>553805</v>
      </c>
      <c r="V60" s="97">
        <v>0</v>
      </c>
      <c r="W60" s="97">
        <v>299676</v>
      </c>
      <c r="X60" s="97">
        <v>5115</v>
      </c>
      <c r="Y60" s="97">
        <v>31712</v>
      </c>
      <c r="Z60" s="97">
        <v>646284</v>
      </c>
      <c r="AA60" s="97">
        <v>422827</v>
      </c>
      <c r="AB60" s="97">
        <v>95014</v>
      </c>
      <c r="AC60" s="97">
        <v>368800</v>
      </c>
      <c r="AD60" s="91" t="b">
        <f t="shared" si="1"/>
        <v>1</v>
      </c>
    </row>
    <row r="61" spans="2:30" ht="12" customHeight="1">
      <c r="B61" s="108"/>
      <c r="C61" s="109"/>
      <c r="D61" s="100" t="s">
        <v>205</v>
      </c>
      <c r="E61" s="97">
        <v>5172466</v>
      </c>
      <c r="F61" s="97">
        <v>2193966</v>
      </c>
      <c r="G61" s="97">
        <v>61432</v>
      </c>
      <c r="H61" s="97">
        <v>1254</v>
      </c>
      <c r="I61" s="97">
        <v>4009</v>
      </c>
      <c r="J61" s="97">
        <v>2318</v>
      </c>
      <c r="K61" s="97">
        <v>213637</v>
      </c>
      <c r="L61" s="97">
        <v>0</v>
      </c>
      <c r="M61" s="97">
        <v>0</v>
      </c>
      <c r="N61" s="97">
        <v>14096</v>
      </c>
      <c r="O61" s="97">
        <v>7719</v>
      </c>
      <c r="P61" s="97">
        <v>598716</v>
      </c>
      <c r="Q61" s="97">
        <v>2120</v>
      </c>
      <c r="R61" s="97">
        <v>3523</v>
      </c>
      <c r="S61" s="97">
        <v>72185</v>
      </c>
      <c r="T61" s="97">
        <v>6814</v>
      </c>
      <c r="U61" s="97">
        <v>391666</v>
      </c>
      <c r="V61" s="97">
        <v>0</v>
      </c>
      <c r="W61" s="97">
        <v>264239</v>
      </c>
      <c r="X61" s="97">
        <v>4468</v>
      </c>
      <c r="Y61" s="97">
        <v>49498</v>
      </c>
      <c r="Z61" s="97">
        <v>485430</v>
      </c>
      <c r="AA61" s="97">
        <v>279183</v>
      </c>
      <c r="AB61" s="97">
        <v>145837</v>
      </c>
      <c r="AC61" s="97">
        <v>370356</v>
      </c>
      <c r="AD61" s="91" t="b">
        <f t="shared" si="1"/>
        <v>1</v>
      </c>
    </row>
    <row r="62" spans="2:30" ht="12" customHeight="1">
      <c r="B62" s="108"/>
      <c r="C62" s="109"/>
      <c r="D62" s="100" t="s">
        <v>206</v>
      </c>
      <c r="E62" s="97">
        <v>14533344</v>
      </c>
      <c r="F62" s="97">
        <v>9545333</v>
      </c>
      <c r="G62" s="97">
        <v>126768</v>
      </c>
      <c r="H62" s="97">
        <v>4896</v>
      </c>
      <c r="I62" s="97">
        <v>15644</v>
      </c>
      <c r="J62" s="97">
        <v>9044</v>
      </c>
      <c r="K62" s="97">
        <v>763583</v>
      </c>
      <c r="L62" s="97">
        <v>1862</v>
      </c>
      <c r="M62" s="97">
        <v>0</v>
      </c>
      <c r="N62" s="97">
        <v>29219</v>
      </c>
      <c r="O62" s="97">
        <v>24929</v>
      </c>
      <c r="P62" s="97">
        <v>58587</v>
      </c>
      <c r="Q62" s="97">
        <v>9766</v>
      </c>
      <c r="R62" s="97">
        <v>186339</v>
      </c>
      <c r="S62" s="97">
        <v>194617</v>
      </c>
      <c r="T62" s="97">
        <v>30126</v>
      </c>
      <c r="U62" s="97">
        <v>1338753</v>
      </c>
      <c r="V62" s="97">
        <v>0</v>
      </c>
      <c r="W62" s="97">
        <v>863115</v>
      </c>
      <c r="X62" s="97">
        <v>14353</v>
      </c>
      <c r="Y62" s="97">
        <v>33898</v>
      </c>
      <c r="Z62" s="97">
        <v>1851</v>
      </c>
      <c r="AA62" s="97">
        <v>405106</v>
      </c>
      <c r="AB62" s="97">
        <v>500655</v>
      </c>
      <c r="AC62" s="97">
        <v>374900</v>
      </c>
      <c r="AD62" s="91" t="b">
        <f t="shared" si="1"/>
        <v>1</v>
      </c>
    </row>
    <row r="63" spans="2:30" ht="12" customHeight="1">
      <c r="B63" s="108"/>
      <c r="C63" s="109"/>
      <c r="D63" s="100" t="s">
        <v>207</v>
      </c>
      <c r="E63" s="97">
        <v>9695125</v>
      </c>
      <c r="F63" s="97">
        <v>3638809</v>
      </c>
      <c r="G63" s="97">
        <v>141137</v>
      </c>
      <c r="H63" s="97">
        <v>3152</v>
      </c>
      <c r="I63" s="97">
        <v>10082</v>
      </c>
      <c r="J63" s="97">
        <v>5847</v>
      </c>
      <c r="K63" s="97">
        <v>442407</v>
      </c>
      <c r="L63" s="97">
        <v>0</v>
      </c>
      <c r="M63" s="97">
        <v>0</v>
      </c>
      <c r="N63" s="97">
        <v>32344</v>
      </c>
      <c r="O63" s="97">
        <v>16168</v>
      </c>
      <c r="P63" s="97">
        <v>1149305</v>
      </c>
      <c r="Q63" s="97">
        <v>4195</v>
      </c>
      <c r="R63" s="97">
        <v>27053</v>
      </c>
      <c r="S63" s="97">
        <v>105910</v>
      </c>
      <c r="T63" s="97">
        <v>13501</v>
      </c>
      <c r="U63" s="97">
        <v>1235679</v>
      </c>
      <c r="V63" s="97">
        <v>0</v>
      </c>
      <c r="W63" s="97">
        <v>601440</v>
      </c>
      <c r="X63" s="97">
        <v>3447</v>
      </c>
      <c r="Y63" s="97">
        <v>27047</v>
      </c>
      <c r="Z63" s="97">
        <v>813405</v>
      </c>
      <c r="AA63" s="97">
        <v>514367</v>
      </c>
      <c r="AB63" s="97">
        <v>193930</v>
      </c>
      <c r="AC63" s="97">
        <v>715900</v>
      </c>
      <c r="AD63" s="91" t="b">
        <f t="shared" si="1"/>
        <v>1</v>
      </c>
    </row>
    <row r="64" spans="2:21" ht="14.25">
      <c r="B64" s="115"/>
      <c r="F64" s="116"/>
      <c r="P64" s="116"/>
      <c r="S64" s="117"/>
      <c r="T64" s="117"/>
      <c r="U64" s="118"/>
    </row>
    <row r="65" spans="2:21" ht="14.25">
      <c r="B65" s="115" t="s">
        <v>208</v>
      </c>
      <c r="F65" s="116"/>
      <c r="P65" s="116"/>
      <c r="S65" s="117"/>
      <c r="T65" s="117"/>
      <c r="U65" s="118"/>
    </row>
    <row r="66" spans="5:29" ht="12">
      <c r="E66" s="119" t="b">
        <f>SUM(E13:E24)=E11</f>
        <v>1</v>
      </c>
      <c r="F66" s="119" t="b">
        <f aca="true" t="shared" si="11" ref="F66:AC66">SUM(F13:F24)=F11</f>
        <v>1</v>
      </c>
      <c r="G66" s="119" t="b">
        <f t="shared" si="11"/>
        <v>1</v>
      </c>
      <c r="H66" s="119" t="b">
        <f t="shared" si="11"/>
        <v>1</v>
      </c>
      <c r="I66" s="119" t="b">
        <f t="shared" si="11"/>
        <v>1</v>
      </c>
      <c r="J66" s="119" t="b">
        <f t="shared" si="11"/>
        <v>1</v>
      </c>
      <c r="K66" s="119" t="b">
        <f t="shared" si="11"/>
        <v>1</v>
      </c>
      <c r="L66" s="119" t="b">
        <f t="shared" si="11"/>
        <v>1</v>
      </c>
      <c r="M66" s="119" t="b">
        <f t="shared" si="11"/>
        <v>1</v>
      </c>
      <c r="N66" s="119" t="b">
        <f t="shared" si="11"/>
        <v>1</v>
      </c>
      <c r="O66" s="119" t="b">
        <f t="shared" si="11"/>
        <v>1</v>
      </c>
      <c r="P66" s="119" t="b">
        <f t="shared" si="11"/>
        <v>1</v>
      </c>
      <c r="Q66" s="119" t="b">
        <f t="shared" si="11"/>
        <v>1</v>
      </c>
      <c r="R66" s="119" t="b">
        <f t="shared" si="11"/>
        <v>1</v>
      </c>
      <c r="S66" s="119" t="b">
        <f t="shared" si="11"/>
        <v>1</v>
      </c>
      <c r="T66" s="119" t="b">
        <f t="shared" si="11"/>
        <v>1</v>
      </c>
      <c r="U66" s="119" t="b">
        <f t="shared" si="11"/>
        <v>1</v>
      </c>
      <c r="V66" s="119" t="b">
        <f t="shared" si="11"/>
        <v>1</v>
      </c>
      <c r="W66" s="119" t="b">
        <f t="shared" si="11"/>
        <v>1</v>
      </c>
      <c r="X66" s="119" t="b">
        <f t="shared" si="11"/>
        <v>1</v>
      </c>
      <c r="Y66" s="119" t="b">
        <f t="shared" si="11"/>
        <v>1</v>
      </c>
      <c r="Z66" s="119" t="b">
        <f t="shared" si="11"/>
        <v>1</v>
      </c>
      <c r="AA66" s="119" t="b">
        <f t="shared" si="11"/>
        <v>1</v>
      </c>
      <c r="AB66" s="119" t="b">
        <f t="shared" si="11"/>
        <v>1</v>
      </c>
      <c r="AC66" s="119" t="b">
        <f t="shared" si="11"/>
        <v>1</v>
      </c>
    </row>
    <row r="67" spans="5:29" ht="12">
      <c r="E67" s="119" t="b">
        <f>SUM(E28:E63)=E26</f>
        <v>0</v>
      </c>
      <c r="F67" s="119" t="b">
        <f>SUM(F28:F63)=F26</f>
        <v>0</v>
      </c>
      <c r="G67" s="119" t="b">
        <f aca="true" t="shared" si="12" ref="G67:AC67">SUM(G28:G63)=G26</f>
        <v>0</v>
      </c>
      <c r="H67" s="119" t="b">
        <f t="shared" si="12"/>
        <v>0</v>
      </c>
      <c r="I67" s="119" t="b">
        <f t="shared" si="12"/>
        <v>0</v>
      </c>
      <c r="J67" s="119" t="b">
        <f t="shared" si="12"/>
        <v>0</v>
      </c>
      <c r="K67" s="119" t="b">
        <f t="shared" si="12"/>
        <v>0</v>
      </c>
      <c r="L67" s="119" t="b">
        <f t="shared" si="12"/>
        <v>0</v>
      </c>
      <c r="M67" s="119" t="b">
        <f t="shared" si="12"/>
        <v>1</v>
      </c>
      <c r="N67" s="119" t="b">
        <f t="shared" si="12"/>
        <v>0</v>
      </c>
      <c r="O67" s="119" t="b">
        <f t="shared" si="12"/>
        <v>0</v>
      </c>
      <c r="P67" s="119" t="b">
        <f t="shared" si="12"/>
        <v>0</v>
      </c>
      <c r="Q67" s="119" t="b">
        <f t="shared" si="12"/>
        <v>0</v>
      </c>
      <c r="R67" s="119" t="b">
        <f t="shared" si="12"/>
        <v>0</v>
      </c>
      <c r="S67" s="119" t="b">
        <f t="shared" si="12"/>
        <v>0</v>
      </c>
      <c r="T67" s="119" t="b">
        <f t="shared" si="12"/>
        <v>0</v>
      </c>
      <c r="U67" s="119" t="b">
        <f t="shared" si="12"/>
        <v>0</v>
      </c>
      <c r="V67" s="119" t="b">
        <f t="shared" si="12"/>
        <v>0</v>
      </c>
      <c r="W67" s="119" t="b">
        <f t="shared" si="12"/>
        <v>0</v>
      </c>
      <c r="X67" s="119" t="b">
        <f t="shared" si="12"/>
        <v>0</v>
      </c>
      <c r="Y67" s="119" t="b">
        <f t="shared" si="12"/>
        <v>0</v>
      </c>
      <c r="Z67" s="119" t="b">
        <f t="shared" si="12"/>
        <v>0</v>
      </c>
      <c r="AA67" s="119" t="b">
        <f t="shared" si="12"/>
        <v>0</v>
      </c>
      <c r="AB67" s="119" t="b">
        <f t="shared" si="12"/>
        <v>0</v>
      </c>
      <c r="AC67" s="119" t="b">
        <f t="shared" si="12"/>
        <v>0</v>
      </c>
    </row>
    <row r="68" spans="5:29" ht="12">
      <c r="E68" s="119" t="b">
        <f>+E26+E11=E9</f>
        <v>1</v>
      </c>
      <c r="F68" s="119" t="b">
        <f aca="true" t="shared" si="13" ref="F68:AC68">+F26+F11=F9</f>
        <v>1</v>
      </c>
      <c r="G68" s="119" t="b">
        <f t="shared" si="13"/>
        <v>1</v>
      </c>
      <c r="H68" s="119" t="b">
        <f t="shared" si="13"/>
        <v>1</v>
      </c>
      <c r="I68" s="119" t="b">
        <f t="shared" si="13"/>
        <v>1</v>
      </c>
      <c r="J68" s="119" t="b">
        <f t="shared" si="13"/>
        <v>1</v>
      </c>
      <c r="K68" s="119" t="b">
        <f t="shared" si="13"/>
        <v>1</v>
      </c>
      <c r="L68" s="119" t="b">
        <f t="shared" si="13"/>
        <v>1</v>
      </c>
      <c r="M68" s="119" t="b">
        <f t="shared" si="13"/>
        <v>1</v>
      </c>
      <c r="N68" s="119" t="b">
        <f t="shared" si="13"/>
        <v>1</v>
      </c>
      <c r="O68" s="119" t="b">
        <f t="shared" si="13"/>
        <v>1</v>
      </c>
      <c r="P68" s="119" t="b">
        <f t="shared" si="13"/>
        <v>1</v>
      </c>
      <c r="Q68" s="119" t="b">
        <f t="shared" si="13"/>
        <v>1</v>
      </c>
      <c r="R68" s="119" t="b">
        <f t="shared" si="13"/>
        <v>1</v>
      </c>
      <c r="S68" s="119" t="b">
        <f t="shared" si="13"/>
        <v>1</v>
      </c>
      <c r="T68" s="119" t="b">
        <f t="shared" si="13"/>
        <v>1</v>
      </c>
      <c r="U68" s="119" t="b">
        <f t="shared" si="13"/>
        <v>1</v>
      </c>
      <c r="V68" s="119" t="b">
        <f t="shared" si="13"/>
        <v>1</v>
      </c>
      <c r="W68" s="119" t="b">
        <f t="shared" si="13"/>
        <v>1</v>
      </c>
      <c r="X68" s="119" t="b">
        <f t="shared" si="13"/>
        <v>1</v>
      </c>
      <c r="Y68" s="119" t="b">
        <f t="shared" si="13"/>
        <v>1</v>
      </c>
      <c r="Z68" s="119" t="b">
        <f t="shared" si="13"/>
        <v>1</v>
      </c>
      <c r="AA68" s="119" t="b">
        <f t="shared" si="13"/>
        <v>1</v>
      </c>
      <c r="AB68" s="119" t="b">
        <f t="shared" si="13"/>
        <v>1</v>
      </c>
      <c r="AC68" s="119" t="b">
        <f t="shared" si="13"/>
        <v>1</v>
      </c>
    </row>
    <row r="69" spans="5:29" ht="12"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</row>
  </sheetData>
  <sheetProtection/>
  <mergeCells count="38">
    <mergeCell ref="C55:D55"/>
    <mergeCell ref="C58:D58"/>
    <mergeCell ref="C26:D26"/>
    <mergeCell ref="C28:D28"/>
    <mergeCell ref="C32:D32"/>
    <mergeCell ref="C36:D36"/>
    <mergeCell ref="C41:D41"/>
    <mergeCell ref="C49:D49"/>
    <mergeCell ref="AB3:AB5"/>
    <mergeCell ref="AC3:AC5"/>
    <mergeCell ref="B7:D7"/>
    <mergeCell ref="B9:D9"/>
    <mergeCell ref="B10:D10"/>
    <mergeCell ref="Z3:Z5"/>
    <mergeCell ref="AA3:AA5"/>
    <mergeCell ref="O3:O5"/>
    <mergeCell ref="B3:D5"/>
    <mergeCell ref="E3:E5"/>
    <mergeCell ref="F3:F5"/>
    <mergeCell ref="G3:G5"/>
    <mergeCell ref="H3:H5"/>
    <mergeCell ref="I3:I5"/>
    <mergeCell ref="C11:D11"/>
    <mergeCell ref="V3:V5"/>
    <mergeCell ref="W3:W5"/>
    <mergeCell ref="X3:X5"/>
    <mergeCell ref="Y3:Y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zai033</dc:creator>
  <cp:keywords/>
  <dc:description/>
  <cp:lastModifiedBy>矢澤 悟０８</cp:lastModifiedBy>
  <cp:lastPrinted>2019-02-06T07:51:11Z</cp:lastPrinted>
  <dcterms:created xsi:type="dcterms:W3CDTF">1999-08-08T13:52:57Z</dcterms:created>
  <dcterms:modified xsi:type="dcterms:W3CDTF">2019-10-10T06:31:41Z</dcterms:modified>
  <cp:category/>
  <cp:version/>
  <cp:contentType/>
  <cp:contentStatus/>
</cp:coreProperties>
</file>