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45" windowWidth="10635" windowHeight="6075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4" r:id="rId3"/>
    <sheet name="19-4 県特別会計歳入決算額年度別比較" sheetId="3" r:id="rId4"/>
    <sheet name="19-5 県特別会計歳出決算額年度別比較" sheetId="5" r:id="rId5"/>
    <sheet name="19-6 県歳入・歳出予算及び決算額（1）一般会計" sheetId="6" r:id="rId6"/>
    <sheet name="（2）特別会計" sheetId="7" r:id="rId7"/>
    <sheet name="19-7 税目別県税及び県税に伴う徴収金決算額" sheetId="8" r:id="rId8"/>
    <sheet name="19-8 市町村歳入決算状況" sheetId="9" r:id="rId9"/>
    <sheet name="19-9 市町村歳出決算状況" sheetId="10" r:id="rId10"/>
  </sheets>
  <externalReferences>
    <externalReference r:id="rId11"/>
  </externalReferences>
  <definedNames>
    <definedName name="_xlnm.Print_Area" localSheetId="0">'19-1 県一般会計歳入決算額年度別比較'!$A$1:$H$22</definedName>
  </definedNames>
  <calcPr calcId="145621"/>
</workbook>
</file>

<file path=xl/calcChain.xml><?xml version="1.0" encoding="utf-8"?>
<calcChain xmlns="http://schemas.openxmlformats.org/spreadsheetml/2006/main">
  <c r="T69" i="10" l="1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R10" i="10"/>
  <c r="R8" i="10" s="1"/>
  <c r="Q10" i="10"/>
  <c r="Q8" i="10" s="1"/>
  <c r="P10" i="10"/>
  <c r="O10" i="10"/>
  <c r="N10" i="10"/>
  <c r="N8" i="10" s="1"/>
  <c r="M10" i="10"/>
  <c r="M8" i="10" s="1"/>
  <c r="L10" i="10"/>
  <c r="K10" i="10"/>
  <c r="J10" i="10"/>
  <c r="J8" i="10" s="1"/>
  <c r="I10" i="10"/>
  <c r="I8" i="10" s="1"/>
  <c r="H10" i="10"/>
  <c r="G10" i="10"/>
  <c r="F10" i="10"/>
  <c r="F8" i="10" s="1"/>
  <c r="E10" i="10"/>
  <c r="E8" i="10" s="1"/>
  <c r="P8" i="10"/>
  <c r="O8" i="10"/>
  <c r="L8" i="10"/>
  <c r="K8" i="10"/>
  <c r="H8" i="10"/>
  <c r="G8" i="10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L11" i="9"/>
  <c r="K11" i="9"/>
  <c r="J11" i="9"/>
  <c r="I11" i="9"/>
  <c r="H11" i="9"/>
  <c r="G11" i="9"/>
  <c r="F11" i="9"/>
  <c r="E11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L9" i="9"/>
  <c r="K9" i="9"/>
  <c r="J9" i="9"/>
  <c r="I9" i="9"/>
  <c r="H9" i="9"/>
  <c r="G9" i="9"/>
  <c r="F9" i="9"/>
  <c r="E9" i="9"/>
  <c r="M43" i="8"/>
  <c r="L43" i="8"/>
  <c r="K43" i="8"/>
  <c r="J43" i="8"/>
  <c r="I43" i="8"/>
  <c r="H43" i="8"/>
  <c r="G43" i="8"/>
  <c r="M42" i="8"/>
  <c r="L42" i="8"/>
  <c r="K42" i="8"/>
  <c r="J42" i="8"/>
  <c r="I42" i="8"/>
  <c r="H42" i="8"/>
  <c r="G42" i="8"/>
  <c r="M41" i="8"/>
  <c r="L41" i="8"/>
  <c r="K41" i="8"/>
  <c r="J41" i="8"/>
  <c r="I41" i="8"/>
  <c r="H41" i="8"/>
  <c r="G41" i="8"/>
  <c r="M40" i="8"/>
  <c r="L40" i="8"/>
  <c r="K40" i="8"/>
  <c r="J40" i="8"/>
  <c r="I40" i="8"/>
  <c r="H40" i="8"/>
  <c r="G40" i="8"/>
  <c r="M39" i="8"/>
  <c r="L39" i="8"/>
  <c r="K39" i="8"/>
  <c r="J39" i="8"/>
  <c r="I39" i="8"/>
  <c r="H39" i="8"/>
  <c r="G39" i="8"/>
  <c r="M38" i="8"/>
  <c r="L38" i="8"/>
  <c r="K38" i="8"/>
  <c r="J38" i="8"/>
  <c r="I38" i="8"/>
  <c r="H38" i="8"/>
  <c r="G38" i="8"/>
  <c r="M37" i="8"/>
  <c r="L37" i="8"/>
  <c r="K37" i="8"/>
  <c r="J37" i="8"/>
  <c r="I37" i="8"/>
  <c r="H37" i="8"/>
  <c r="G37" i="8"/>
  <c r="M36" i="8"/>
  <c r="L36" i="8"/>
  <c r="K36" i="8"/>
  <c r="J36" i="8"/>
  <c r="I36" i="8"/>
  <c r="H36" i="8"/>
  <c r="G36" i="8"/>
  <c r="M35" i="8"/>
  <c r="L35" i="8"/>
  <c r="K35" i="8"/>
  <c r="J35" i="8"/>
  <c r="I35" i="8"/>
  <c r="H35" i="8"/>
  <c r="G35" i="8"/>
  <c r="M34" i="8"/>
  <c r="L34" i="8"/>
  <c r="K34" i="8"/>
  <c r="J34" i="8"/>
  <c r="I34" i="8"/>
  <c r="H34" i="8"/>
  <c r="G34" i="8"/>
  <c r="M33" i="8"/>
  <c r="L33" i="8"/>
  <c r="K33" i="8"/>
  <c r="J33" i="8"/>
  <c r="I33" i="8"/>
  <c r="H33" i="8"/>
  <c r="G33" i="8"/>
  <c r="M32" i="8"/>
  <c r="L32" i="8"/>
  <c r="K32" i="8"/>
  <c r="J32" i="8"/>
  <c r="I32" i="8"/>
  <c r="H32" i="8"/>
  <c r="G32" i="8"/>
  <c r="M31" i="8"/>
  <c r="L31" i="8"/>
  <c r="K31" i="8"/>
  <c r="J31" i="8"/>
  <c r="I31" i="8"/>
  <c r="H31" i="8"/>
  <c r="G31" i="8"/>
  <c r="M30" i="8"/>
  <c r="L30" i="8"/>
  <c r="K30" i="8"/>
  <c r="J30" i="8"/>
  <c r="I30" i="8"/>
  <c r="H30" i="8"/>
  <c r="G30" i="8"/>
  <c r="M29" i="8"/>
  <c r="L29" i="8"/>
  <c r="K29" i="8"/>
  <c r="J29" i="8"/>
  <c r="I29" i="8"/>
  <c r="H29" i="8"/>
  <c r="G29" i="8"/>
  <c r="M28" i="8"/>
  <c r="L28" i="8"/>
  <c r="K28" i="8"/>
  <c r="J28" i="8"/>
  <c r="I28" i="8"/>
  <c r="H28" i="8"/>
  <c r="G28" i="8"/>
  <c r="L27" i="8"/>
  <c r="K27" i="8"/>
  <c r="J27" i="8"/>
  <c r="I27" i="8"/>
  <c r="H27" i="8"/>
  <c r="G27" i="8"/>
  <c r="M26" i="8"/>
  <c r="L26" i="8"/>
  <c r="K26" i="8"/>
  <c r="J26" i="8"/>
  <c r="I26" i="8"/>
  <c r="H26" i="8"/>
  <c r="G26" i="8"/>
  <c r="M25" i="8"/>
  <c r="L25" i="8"/>
  <c r="K25" i="8"/>
  <c r="J25" i="8"/>
  <c r="I25" i="8"/>
  <c r="H25" i="8"/>
  <c r="G25" i="8"/>
  <c r="M24" i="8"/>
  <c r="L24" i="8"/>
  <c r="K24" i="8"/>
  <c r="J24" i="8"/>
  <c r="I24" i="8"/>
  <c r="H24" i="8"/>
  <c r="G24" i="8"/>
  <c r="M23" i="8"/>
  <c r="L23" i="8"/>
  <c r="K23" i="8"/>
  <c r="J23" i="8"/>
  <c r="I23" i="8"/>
  <c r="H23" i="8"/>
  <c r="G23" i="8"/>
  <c r="M22" i="8"/>
  <c r="L22" i="8"/>
  <c r="K22" i="8"/>
  <c r="J22" i="8"/>
  <c r="I22" i="8"/>
  <c r="H22" i="8"/>
  <c r="G22" i="8"/>
  <c r="M21" i="8"/>
  <c r="L21" i="8"/>
  <c r="K21" i="8"/>
  <c r="J21" i="8"/>
  <c r="I21" i="8"/>
  <c r="H21" i="8"/>
  <c r="G21" i="8"/>
  <c r="M20" i="8"/>
  <c r="L20" i="8"/>
  <c r="K20" i="8"/>
  <c r="J20" i="8"/>
  <c r="I20" i="8"/>
  <c r="H20" i="8"/>
  <c r="G20" i="8"/>
  <c r="M19" i="8"/>
  <c r="L19" i="8"/>
  <c r="K19" i="8"/>
  <c r="J19" i="8"/>
  <c r="I19" i="8"/>
  <c r="H19" i="8"/>
  <c r="G19" i="8"/>
  <c r="M18" i="8"/>
  <c r="L18" i="8"/>
  <c r="K18" i="8"/>
  <c r="J18" i="8"/>
  <c r="I18" i="8"/>
  <c r="H18" i="8"/>
  <c r="G18" i="8"/>
  <c r="M17" i="8"/>
  <c r="L17" i="8"/>
  <c r="K17" i="8"/>
  <c r="J17" i="8"/>
  <c r="I17" i="8"/>
  <c r="H17" i="8"/>
  <c r="G17" i="8"/>
  <c r="M16" i="8"/>
  <c r="L16" i="8"/>
  <c r="K16" i="8"/>
  <c r="J16" i="8"/>
  <c r="I16" i="8"/>
  <c r="H16" i="8"/>
  <c r="G16" i="8"/>
  <c r="M15" i="8"/>
  <c r="L15" i="8"/>
  <c r="K15" i="8"/>
  <c r="J15" i="8"/>
  <c r="I15" i="8"/>
  <c r="H15" i="8"/>
  <c r="G15" i="8"/>
  <c r="M14" i="8"/>
  <c r="L14" i="8"/>
  <c r="K14" i="8"/>
  <c r="J14" i="8"/>
  <c r="I14" i="8"/>
  <c r="H14" i="8"/>
  <c r="G14" i="8"/>
  <c r="M13" i="8"/>
  <c r="L13" i="8"/>
  <c r="K13" i="8"/>
  <c r="J13" i="8"/>
  <c r="I13" i="8"/>
  <c r="H13" i="8"/>
  <c r="G13" i="8"/>
  <c r="M12" i="8"/>
  <c r="L12" i="8"/>
  <c r="K12" i="8"/>
  <c r="J12" i="8"/>
  <c r="I12" i="8"/>
  <c r="H12" i="8"/>
  <c r="G12" i="8"/>
  <c r="M11" i="8"/>
  <c r="L11" i="8"/>
  <c r="K11" i="8"/>
  <c r="J11" i="8"/>
  <c r="I11" i="8"/>
  <c r="H11" i="8"/>
  <c r="G11" i="8"/>
  <c r="M10" i="8"/>
  <c r="L10" i="8"/>
  <c r="K10" i="8"/>
  <c r="J10" i="8"/>
  <c r="I10" i="8"/>
  <c r="H10" i="8"/>
  <c r="G10" i="8"/>
  <c r="M9" i="8"/>
  <c r="L9" i="8"/>
  <c r="K9" i="8"/>
  <c r="J9" i="8"/>
  <c r="I9" i="8"/>
  <c r="H9" i="8"/>
  <c r="G9" i="8"/>
  <c r="M8" i="8"/>
  <c r="L8" i="8"/>
  <c r="K8" i="8"/>
  <c r="J8" i="8"/>
  <c r="I8" i="8"/>
  <c r="H8" i="8"/>
  <c r="G8" i="8"/>
  <c r="M7" i="8"/>
  <c r="L7" i="8"/>
  <c r="K7" i="8"/>
  <c r="J7" i="8"/>
  <c r="I7" i="8"/>
  <c r="H7" i="8"/>
  <c r="G7" i="8"/>
  <c r="M6" i="8"/>
  <c r="L6" i="8"/>
  <c r="K6" i="8"/>
  <c r="J6" i="8"/>
  <c r="I6" i="8"/>
  <c r="H6" i="8"/>
  <c r="G6" i="8"/>
  <c r="M5" i="8"/>
  <c r="L5" i="8"/>
  <c r="K5" i="8"/>
  <c r="J5" i="8"/>
  <c r="I5" i="8"/>
  <c r="H5" i="8"/>
  <c r="G5" i="8"/>
  <c r="M19" i="7"/>
  <c r="K19" i="7"/>
  <c r="G19" i="7"/>
  <c r="E19" i="7"/>
  <c r="M18" i="7"/>
  <c r="K18" i="7"/>
  <c r="G18" i="7"/>
  <c r="E18" i="7"/>
  <c r="M17" i="7"/>
  <c r="K17" i="7"/>
  <c r="G17" i="7"/>
  <c r="E17" i="7"/>
  <c r="M16" i="7"/>
  <c r="K16" i="7"/>
  <c r="G16" i="7"/>
  <c r="E16" i="7"/>
  <c r="M15" i="7"/>
  <c r="K15" i="7"/>
  <c r="G15" i="7"/>
  <c r="E15" i="7"/>
  <c r="M14" i="7"/>
  <c r="K14" i="7"/>
  <c r="G14" i="7"/>
  <c r="E14" i="7"/>
  <c r="M13" i="7"/>
  <c r="K13" i="7"/>
  <c r="G13" i="7"/>
  <c r="E13" i="7"/>
  <c r="M12" i="7"/>
  <c r="K12" i="7"/>
  <c r="G12" i="7"/>
  <c r="E12" i="7"/>
  <c r="M11" i="7"/>
  <c r="K11" i="7"/>
  <c r="G11" i="7"/>
  <c r="E11" i="7"/>
  <c r="M10" i="7"/>
  <c r="K10" i="7"/>
  <c r="G10" i="7"/>
  <c r="E10" i="7"/>
  <c r="M9" i="7"/>
  <c r="K9" i="7"/>
  <c r="G9" i="7"/>
  <c r="E9" i="7"/>
  <c r="M8" i="7"/>
  <c r="K8" i="7"/>
  <c r="G8" i="7"/>
  <c r="E8" i="7"/>
  <c r="M7" i="7"/>
  <c r="K7" i="7"/>
  <c r="G7" i="7"/>
  <c r="E7" i="7"/>
  <c r="K23" i="6"/>
  <c r="M22" i="6"/>
  <c r="K22" i="6"/>
  <c r="G22" i="6"/>
  <c r="E22" i="6"/>
  <c r="M21" i="6"/>
  <c r="K21" i="6"/>
  <c r="G21" i="6"/>
  <c r="E21" i="6"/>
  <c r="M20" i="6"/>
  <c r="K20" i="6"/>
  <c r="G20" i="6"/>
  <c r="E20" i="6"/>
  <c r="M19" i="6"/>
  <c r="K19" i="6"/>
  <c r="G19" i="6"/>
  <c r="E19" i="6"/>
  <c r="M18" i="6"/>
  <c r="K18" i="6"/>
  <c r="G18" i="6"/>
  <c r="E18" i="6"/>
  <c r="M17" i="6"/>
  <c r="K17" i="6"/>
  <c r="G17" i="6"/>
  <c r="E17" i="6"/>
  <c r="M16" i="6"/>
  <c r="K16" i="6"/>
  <c r="G16" i="6"/>
  <c r="E16" i="6"/>
  <c r="M15" i="6"/>
  <c r="K15" i="6"/>
  <c r="G15" i="6"/>
  <c r="E15" i="6"/>
  <c r="M14" i="6"/>
  <c r="K14" i="6"/>
  <c r="G14" i="6"/>
  <c r="E14" i="6"/>
  <c r="M13" i="6"/>
  <c r="K13" i="6"/>
  <c r="G13" i="6"/>
  <c r="E13" i="6"/>
  <c r="M12" i="6"/>
  <c r="K12" i="6"/>
  <c r="G12" i="6"/>
  <c r="E12" i="6"/>
  <c r="M11" i="6"/>
  <c r="K11" i="6"/>
  <c r="G11" i="6"/>
  <c r="E11" i="6"/>
  <c r="M10" i="6"/>
  <c r="K10" i="6"/>
  <c r="G10" i="6"/>
  <c r="E10" i="6"/>
  <c r="M9" i="6"/>
  <c r="K9" i="6"/>
  <c r="G9" i="6"/>
  <c r="E9" i="6"/>
  <c r="M8" i="6"/>
  <c r="K8" i="6"/>
  <c r="G8" i="6"/>
  <c r="E8" i="6"/>
  <c r="M7" i="6"/>
  <c r="K7" i="6"/>
  <c r="G7" i="6"/>
  <c r="E7" i="6"/>
</calcChain>
</file>

<file path=xl/sharedStrings.xml><?xml version="1.0" encoding="utf-8"?>
<sst xmlns="http://schemas.openxmlformats.org/spreadsheetml/2006/main" count="519" uniqueCount="216">
  <si>
    <t>科目</t>
    <rPh sb="0" eb="2">
      <t>カモク</t>
    </rPh>
    <phoneticPr fontId="2"/>
  </si>
  <si>
    <t>県税</t>
    <rPh sb="0" eb="1">
      <t>ケン</t>
    </rPh>
    <rPh sb="1" eb="2">
      <t>ゼイ</t>
    </rPh>
    <phoneticPr fontId="2"/>
  </si>
  <si>
    <t>地方消費税清算金</t>
    <rPh sb="0" eb="2">
      <t>チホウ</t>
    </rPh>
    <rPh sb="2" eb="5">
      <t>ショウヒゼイ</t>
    </rPh>
    <rPh sb="5" eb="7">
      <t>セイサン</t>
    </rPh>
    <rPh sb="7" eb="8">
      <t>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</si>
  <si>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</si>
  <si>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地方交付税</t>
    <rPh sb="0" eb="2">
      <t>チホウ</t>
    </rPh>
    <rPh sb="2" eb="5">
      <t>コウフゼイ</t>
    </rPh>
    <phoneticPr fontId="2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</si>
  <si>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2"/>
  </si>
  <si>
    <t>総額</t>
    <rPh sb="0" eb="2">
      <t>ソウガク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</si>
  <si>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</si>
  <si>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</si>
  <si>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</si>
  <si>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</si>
  <si>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3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</si>
  <si>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</si>
  <si>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</si>
  <si>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県債</t>
    <rPh sb="0" eb="2">
      <t>ケンサイ</t>
    </rPh>
    <phoneticPr fontId="2"/>
  </si>
  <si>
    <t>千円</t>
    <rPh sb="0" eb="2">
      <t>センエン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</si>
  <si>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</si>
  <si>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</si>
  <si>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資料：県会計局</t>
    <rPh sb="0" eb="2">
      <t>シリョウ</t>
    </rPh>
    <rPh sb="3" eb="4">
      <t>ケン</t>
    </rPh>
    <rPh sb="4" eb="6">
      <t>カイケイ</t>
    </rPh>
    <rPh sb="6" eb="7">
      <t>キョク</t>
    </rPh>
    <phoneticPr fontId="2"/>
  </si>
  <si>
    <t xml:space="preserve">   </t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</si>
  <si>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</si>
  <si>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</si>
  <si>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</si>
  <si>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</si>
  <si>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</si>
  <si>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１９－１ 県一般会計歳入決算額年度別比較 （平成21～25年度）</t>
    <rPh sb="5" eb="6">
      <t>ケン</t>
    </rPh>
    <rPh sb="6" eb="8">
      <t>イッパン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</si>
  <si>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１９－２ 県一般会計歳出決算額年度別比較 （平成21～25年度）</t>
    <rPh sb="5" eb="6">
      <t>ケン</t>
    </rPh>
    <rPh sb="6" eb="8">
      <t>イッパン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</si>
  <si>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</si>
  <si>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</si>
  <si>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企画費</t>
    <rPh sb="0" eb="2">
      <t>キカク</t>
    </rPh>
    <rPh sb="2" eb="3">
      <t>ヒ</t>
    </rPh>
    <phoneticPr fontId="2"/>
  </si>
  <si>
    <t>生活文化スポーツ費</t>
    <rPh sb="0" eb="2">
      <t>セイカツ</t>
    </rPh>
    <rPh sb="2" eb="4">
      <t>ブンカ</t>
    </rPh>
    <rPh sb="8" eb="9">
      <t>ヒ</t>
    </rPh>
    <phoneticPr fontId="2"/>
  </si>
  <si>
    <t>健康福祉費</t>
    <rPh sb="0" eb="2">
      <t>ケンコウ</t>
    </rPh>
    <rPh sb="2" eb="5">
      <t>フクシヒ</t>
    </rPh>
    <phoneticPr fontId="2"/>
  </si>
  <si>
    <t>環境森林費</t>
    <rPh sb="0" eb="2">
      <t>カンキョウ</t>
    </rPh>
    <rPh sb="2" eb="4">
      <t>シンリン</t>
    </rPh>
    <rPh sb="4" eb="5">
      <t>ヒ</t>
    </rPh>
    <phoneticPr fontId="2"/>
  </si>
  <si>
    <t>労働費</t>
    <rPh sb="0" eb="3">
      <t>ロウドウヒ</t>
    </rPh>
    <phoneticPr fontId="2"/>
  </si>
  <si>
    <t>農政費</t>
    <rPh sb="0" eb="3">
      <t>ノウセイヒ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</si>
  <si>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</si>
  <si>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県土整備費</t>
    <rPh sb="0" eb="2">
      <t>ケンド</t>
    </rPh>
    <rPh sb="2" eb="5">
      <t>セイビヒ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</si>
  <si>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</si>
  <si>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</si>
  <si>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</si>
  <si>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</si>
  <si>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</si>
  <si>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3">
      <t>ヨビヒ</t>
    </rPh>
    <phoneticPr fontId="2"/>
  </si>
  <si>
    <t>(-)</t>
  </si>
  <si>
    <t>注）予備費は、決算額では各費目に計上するので、(-)と表記した。</t>
    <rPh sb="0" eb="1">
      <t>チュウ</t>
    </rPh>
    <rPh sb="2" eb="5">
      <t>ヨビヒ</t>
    </rPh>
    <rPh sb="7" eb="10">
      <t>ケッサンガク</t>
    </rPh>
    <rPh sb="12" eb="13">
      <t>カク</t>
    </rPh>
    <rPh sb="13" eb="15">
      <t>ヒモク</t>
    </rPh>
    <rPh sb="16" eb="18">
      <t>ケイジョウ</t>
    </rPh>
    <rPh sb="27" eb="29">
      <t>ヒョウキ</t>
    </rPh>
    <phoneticPr fontId="2"/>
  </si>
  <si>
    <t>１９－４ 県特別会計歳入決算額年度別比較 （平成21～25年度）</t>
    <rPh sb="5" eb="6">
      <t>ケン</t>
    </rPh>
    <rPh sb="6" eb="8">
      <t>トクベツ</t>
    </rPh>
    <rPh sb="8" eb="10">
      <t>カイケイ</t>
    </rPh>
    <rPh sb="10" eb="12">
      <t>サイニュウ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</si>
  <si>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会計</t>
    <rPh sb="0" eb="2">
      <t>カイケイ</t>
    </rPh>
    <phoneticPr fontId="2"/>
  </si>
  <si>
    <t>母子寡婦福祉資金貸付金</t>
    <rPh sb="0" eb="2">
      <t>ボシ</t>
    </rPh>
    <rPh sb="2" eb="4">
      <t>カフ</t>
    </rPh>
    <rPh sb="4" eb="6">
      <t>フクシ</t>
    </rPh>
    <rPh sb="6" eb="8">
      <t>シキン</t>
    </rPh>
    <rPh sb="8" eb="11">
      <t>カシツケキン</t>
    </rPh>
    <phoneticPr fontId="2"/>
  </si>
  <si>
    <t>災害救助基金</t>
    <rPh sb="0" eb="2">
      <t>サイガイ</t>
    </rPh>
    <rPh sb="2" eb="4">
      <t>キュウジョ</t>
    </rPh>
    <rPh sb="4" eb="6">
      <t>キキン</t>
    </rPh>
    <phoneticPr fontId="2"/>
  </si>
  <si>
    <t>-</t>
  </si>
  <si>
    <t>農業改良資金</t>
    <rPh sb="0" eb="2">
      <t>ノウギョウ</t>
    </rPh>
    <rPh sb="2" eb="4">
      <t>カイリョウ</t>
    </rPh>
    <rPh sb="4" eb="6">
      <t>シキン</t>
    </rPh>
    <phoneticPr fontId="2"/>
  </si>
  <si>
    <t>農業災害対策費</t>
    <rPh sb="0" eb="2">
      <t>ノウギョウ</t>
    </rPh>
    <rPh sb="2" eb="4">
      <t>サイガイ</t>
    </rPh>
    <rPh sb="4" eb="7">
      <t>タイサクヒ</t>
    </rPh>
    <phoneticPr fontId="2"/>
  </si>
  <si>
    <t>県有模範林施設費</t>
    <rPh sb="0" eb="2">
      <t>ケンユウ</t>
    </rPh>
    <rPh sb="2" eb="4">
      <t>モハン</t>
    </rPh>
    <rPh sb="4" eb="5">
      <t>ハヤシ</t>
    </rPh>
    <rPh sb="5" eb="7">
      <t>シセツ</t>
    </rPh>
    <rPh sb="7" eb="8">
      <t>ヒ</t>
    </rPh>
    <phoneticPr fontId="2"/>
  </si>
  <si>
    <t>小規模企業者等設備導入資金 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4" eb="16">
      <t>ジョセイ</t>
    </rPh>
    <rPh sb="16" eb="17">
      <t>ヒ</t>
    </rPh>
    <phoneticPr fontId="2"/>
  </si>
  <si>
    <t>用地先行取得</t>
    <rPh sb="0" eb="2">
      <t>ヨウチ</t>
    </rPh>
    <rPh sb="2" eb="4">
      <t>センコウ</t>
    </rPh>
    <rPh sb="4" eb="6">
      <t>シュトク</t>
    </rPh>
    <phoneticPr fontId="2"/>
  </si>
  <si>
    <t>収入証紙</t>
    <rPh sb="0" eb="2">
      <t>シュウニュウ</t>
    </rPh>
    <rPh sb="2" eb="4">
      <t>ショウシ</t>
    </rPh>
    <phoneticPr fontId="2"/>
  </si>
  <si>
    <t>林業改善資金</t>
    <rPh sb="0" eb="2">
      <t>リンギョウ</t>
    </rPh>
    <rPh sb="2" eb="4">
      <t>カイゼン</t>
    </rPh>
    <rPh sb="4" eb="6">
      <t>シキン</t>
    </rPh>
    <phoneticPr fontId="2"/>
  </si>
  <si>
    <t>流域下水道事業費</t>
    <rPh sb="0" eb="2">
      <t>リュウイキ</t>
    </rPh>
    <rPh sb="2" eb="5">
      <t>ゲスイドウ</t>
    </rPh>
    <rPh sb="5" eb="8">
      <t>ジギョウヒ</t>
    </rPh>
    <phoneticPr fontId="2"/>
  </si>
  <si>
    <t>公債管理</t>
    <rPh sb="0" eb="2">
      <t>コウサイ</t>
    </rPh>
    <rPh sb="2" eb="4">
      <t>カンリ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</si>
  <si>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</si>
  <si>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新エネルギー</t>
    <rPh sb="0" eb="1">
      <t>シン</t>
    </rPh>
    <phoneticPr fontId="2"/>
  </si>
  <si>
    <t>-</t>
    <phoneticPr fontId="2"/>
  </si>
  <si>
    <t>１９－３ 県一般会計歳入・歳出差引残額年度別比較 （平成21～25年度）</t>
    <rPh sb="13" eb="15">
      <t>サイシュツ</t>
    </rPh>
    <rPh sb="15" eb="17">
      <t>サシヒキ</t>
    </rPh>
    <rPh sb="17" eb="19">
      <t>ザンガク</t>
    </rPh>
    <rPh sb="26" eb="28">
      <t>ヘイセイ</t>
    </rPh>
    <rPh sb="33" eb="35">
      <t>ネンド</t>
    </rPh>
    <phoneticPr fontId="2"/>
  </si>
  <si>
    <t>項目</t>
    <rPh sb="0" eb="2">
      <t>コウモク</t>
    </rPh>
    <phoneticPr fontId="2"/>
  </si>
  <si>
    <t>歳入・歳出差引残額</t>
    <rPh sb="0" eb="2">
      <t>サイニュウ</t>
    </rPh>
    <rPh sb="3" eb="5">
      <t>サイシュツ</t>
    </rPh>
    <rPh sb="5" eb="7">
      <t>サシヒキ</t>
    </rPh>
    <rPh sb="7" eb="9">
      <t>ザンガク</t>
    </rPh>
    <phoneticPr fontId="2"/>
  </si>
  <si>
    <t>１９－５ 県特別会計歳出決算額年度別比較 （平成21～25年度）</t>
    <rPh sb="5" eb="6">
      <t>ケン</t>
    </rPh>
    <rPh sb="6" eb="8">
      <t>トクベツ</t>
    </rPh>
    <rPh sb="8" eb="10">
      <t>カイケイ</t>
    </rPh>
    <rPh sb="10" eb="11">
      <t>サイニュウ</t>
    </rPh>
    <rPh sb="11" eb="12">
      <t>デ</t>
    </rPh>
    <rPh sb="12" eb="14">
      <t>ケッサン</t>
    </rPh>
    <rPh sb="14" eb="15">
      <t>ガク</t>
    </rPh>
    <rPh sb="15" eb="17">
      <t>ネンド</t>
    </rPh>
    <rPh sb="17" eb="18">
      <t>ベツ</t>
    </rPh>
    <rPh sb="18" eb="20">
      <t>ヒカク</t>
    </rPh>
    <rPh sb="22" eb="24">
      <t>ヘイセイ</t>
    </rPh>
    <rPh sb="29" eb="31">
      <t>ネンド</t>
    </rPh>
    <phoneticPr fontId="2"/>
  </si>
  <si>
    <t>-</t>
    <phoneticPr fontId="2"/>
  </si>
  <si>
    <t>（1）一般会計</t>
    <rPh sb="3" eb="5">
      <t>イッパン</t>
    </rPh>
    <rPh sb="5" eb="7">
      <t>カイケイ</t>
    </rPh>
    <phoneticPr fontId="2"/>
  </si>
  <si>
    <t>歳入</t>
    <rPh sb="0" eb="2">
      <t>サイニュウ</t>
    </rPh>
    <phoneticPr fontId="2"/>
  </si>
  <si>
    <t>歳出</t>
    <rPh sb="0" eb="1">
      <t>サイニュウ</t>
    </rPh>
    <rPh sb="1" eb="2">
      <t>デ</t>
    </rPh>
    <phoneticPr fontId="2"/>
  </si>
  <si>
    <t>調定額</t>
    <rPh sb="0" eb="1">
      <t>チョウサ</t>
    </rPh>
    <rPh sb="1" eb="3">
      <t>テイガク</t>
    </rPh>
    <phoneticPr fontId="2"/>
  </si>
  <si>
    <t>構成比</t>
    <rPh sb="0" eb="2">
      <t>コウセイ</t>
    </rPh>
    <rPh sb="2" eb="3">
      <t>ヒ</t>
    </rPh>
    <phoneticPr fontId="2"/>
  </si>
  <si>
    <t>収入済額</t>
    <rPh sb="0" eb="2">
      <t>シュウニュウ</t>
    </rPh>
    <rPh sb="2" eb="3">
      <t>ス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</si>
  <si>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</si>
  <si>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支出済額</t>
    <rPh sb="0" eb="2">
      <t>シシュツ</t>
    </rPh>
    <rPh sb="2" eb="3">
      <t>ズ</t>
    </rPh>
    <rPh sb="3" eb="4">
      <t>ガク</t>
    </rPh>
    <phoneticPr fontId="2"/>
  </si>
  <si>
    <t>％</t>
    <phoneticPr fontId="2"/>
  </si>
  <si>
    <t>企画費</t>
    <rPh sb="0" eb="3">
      <t>キカクヒ</t>
    </rPh>
    <phoneticPr fontId="2"/>
  </si>
  <si>
    <t>健康福祉費</t>
    <rPh sb="0" eb="2">
      <t>ケンコウ</t>
    </rPh>
    <rPh sb="2" eb="4">
      <t>フクシ</t>
    </rPh>
    <rPh sb="4" eb="5">
      <t>ヒ</t>
    </rPh>
    <phoneticPr fontId="2"/>
  </si>
  <si>
    <t>農政費</t>
    <rPh sb="0" eb="2">
      <t>ノウセイ</t>
    </rPh>
    <rPh sb="2" eb="3">
      <t>ヒ</t>
    </rPh>
    <phoneticPr fontId="2"/>
  </si>
  <si>
    <t>県土整備費</t>
    <rPh sb="0" eb="2">
      <t>ケンド</t>
    </rPh>
    <rPh sb="2" eb="4">
      <t>セイビ</t>
    </rPh>
    <rPh sb="4" eb="5">
      <t>ヒ</t>
    </rPh>
    <phoneticPr fontId="2"/>
  </si>
  <si>
    <t>(-)</t>
    <phoneticPr fontId="2"/>
  </si>
  <si>
    <t>（2）特別会計</t>
    <rPh sb="3" eb="5">
      <t>トクベツ</t>
    </rPh>
    <rPh sb="5" eb="7">
      <t>カイケイ</t>
    </rPh>
    <phoneticPr fontId="2"/>
  </si>
  <si>
    <t>％</t>
    <phoneticPr fontId="2"/>
  </si>
  <si>
    <t>県営競輪費</t>
    <rPh sb="0" eb="2">
      <t>ケンエイ</t>
    </rPh>
    <rPh sb="2" eb="4">
      <t>ケイリン</t>
    </rPh>
    <rPh sb="4" eb="5">
      <t>ヒ</t>
    </rPh>
    <phoneticPr fontId="2"/>
  </si>
  <si>
    <t>小規模企業者等設備導入資金助成費</t>
    <rPh sb="0" eb="3">
      <t>ショウキボ</t>
    </rPh>
    <rPh sb="3" eb="5">
      <t>キギョウ</t>
    </rPh>
    <rPh sb="5" eb="7">
      <t>シャナド</t>
    </rPh>
    <rPh sb="7" eb="9">
      <t>セツビ</t>
    </rPh>
    <rPh sb="9" eb="11">
      <t>ドウニュウ</t>
    </rPh>
    <rPh sb="11" eb="13">
      <t>シキン</t>
    </rPh>
    <rPh sb="13" eb="15">
      <t>ジョセイ</t>
    </rPh>
    <rPh sb="15" eb="16">
      <t>ヒ</t>
    </rPh>
    <phoneticPr fontId="2"/>
  </si>
  <si>
    <t>１９－７ 税目別県税及び県税に伴う徴収金決算額 （平成25年度）</t>
    <rPh sb="5" eb="6">
      <t>ゼイ</t>
    </rPh>
    <rPh sb="6" eb="7">
      <t>モク</t>
    </rPh>
    <rPh sb="7" eb="8">
      <t>ベツ</t>
    </rPh>
    <rPh sb="8" eb="10">
      <t>ケンゼイ</t>
    </rPh>
    <rPh sb="10" eb="11">
      <t>オヨ</t>
    </rPh>
    <rPh sb="12" eb="14">
      <t>ケンゼイ</t>
    </rPh>
    <rPh sb="15" eb="16">
      <t>トモナ</t>
    </rPh>
    <rPh sb="17" eb="19">
      <t>チョウシュウ</t>
    </rPh>
    <rPh sb="19" eb="20">
      <t>キン</t>
    </rPh>
    <rPh sb="20" eb="22">
      <t>ケッサン</t>
    </rPh>
    <rPh sb="22" eb="23">
      <t>ガク</t>
    </rPh>
    <rPh sb="25" eb="27">
      <t>ヘイセイ</t>
    </rPh>
    <rPh sb="29" eb="31">
      <t>ネンド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</si>
  <si>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</si>
  <si>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</si>
  <si>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調定済額</t>
    <rPh sb="0" eb="1">
      <t>シラ</t>
    </rPh>
    <rPh sb="1" eb="2">
      <t>テイ</t>
    </rPh>
    <rPh sb="2" eb="3">
      <t>ズ</t>
    </rPh>
    <rPh sb="3" eb="4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</si>
  <si>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</si>
  <si>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</si>
  <si>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過誤納額</t>
    <rPh sb="0" eb="2">
      <t>カゴ</t>
    </rPh>
    <rPh sb="2" eb="3">
      <t>ノウ</t>
    </rPh>
    <rPh sb="3" eb="4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</si>
  <si>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</si>
  <si>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収入歩合</t>
    <rPh sb="0" eb="2">
      <t>シュウニュウ</t>
    </rPh>
    <rPh sb="2" eb="3">
      <t>アユム</t>
    </rPh>
    <rPh sb="3" eb="4">
      <t>ア</t>
    </rPh>
    <phoneticPr fontId="2"/>
  </si>
  <si>
    <t>％</t>
    <phoneticPr fontId="2"/>
  </si>
  <si>
    <t>県税収入総額</t>
    <rPh sb="0" eb="2">
      <t>ケンゼイ</t>
    </rPh>
    <rPh sb="2" eb="4">
      <t>シュウニュウ</t>
    </rPh>
    <rPh sb="4" eb="6">
      <t>ソウガク</t>
    </rPh>
    <phoneticPr fontId="2"/>
  </si>
  <si>
    <t>普通税</t>
    <rPh sb="0" eb="2">
      <t>フツウ</t>
    </rPh>
    <rPh sb="2" eb="3">
      <t>ゼイ</t>
    </rPh>
    <phoneticPr fontId="2"/>
  </si>
  <si>
    <t>県民税</t>
    <rPh sb="0" eb="3">
      <t>ケンミンゼイ</t>
    </rPh>
    <phoneticPr fontId="2"/>
  </si>
  <si>
    <t>個人</t>
    <rPh sb="0" eb="2">
      <t>コジン</t>
    </rPh>
    <phoneticPr fontId="2"/>
  </si>
  <si>
    <t>均等割・所得割</t>
    <rPh sb="0" eb="3">
      <t>キントウワリ</t>
    </rPh>
    <rPh sb="4" eb="7">
      <t>ショトクワリ</t>
    </rPh>
    <phoneticPr fontId="2"/>
  </si>
  <si>
    <t>配当割</t>
    <rPh sb="0" eb="2">
      <t>ハイトウ</t>
    </rPh>
    <rPh sb="2" eb="3">
      <t>ワ</t>
    </rPh>
    <phoneticPr fontId="2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</si>
  <si>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</si>
  <si>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法人</t>
    <rPh sb="0" eb="2">
      <t>ホウジン</t>
    </rPh>
    <phoneticPr fontId="2"/>
  </si>
  <si>
    <t>利子割</t>
    <rPh sb="0" eb="2">
      <t>リシ</t>
    </rPh>
    <rPh sb="2" eb="3">
      <t>ワリ</t>
    </rPh>
    <phoneticPr fontId="2"/>
  </si>
  <si>
    <t>事業税</t>
    <rPh sb="0" eb="3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</si>
  <si>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</si>
  <si>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</si>
  <si>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</si>
  <si>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  <rPh sb="0" eb="4">
      <t>ゴルフジョウ</t>
    </rPh>
    <rPh sb="4" eb="6">
      <t>リヨウ</t>
    </rPh>
    <rPh sb="6" eb="7">
      <t>ゼイ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</si>
  <si>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</si>
  <si>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2"/>
  </si>
  <si>
    <t>自動車税</t>
    <rPh sb="0" eb="3">
      <t>ジドウシャ</t>
    </rPh>
    <rPh sb="3" eb="4">
      <t>ゼイ</t>
    </rPh>
    <phoneticPr fontId="2"/>
  </si>
  <si>
    <t>鉱区税</t>
    <rPh sb="0" eb="2">
      <t>コウク</t>
    </rPh>
    <rPh sb="2" eb="3">
      <t>ゼイ</t>
    </rPh>
    <phoneticPr fontId="2"/>
  </si>
  <si>
    <t>県固定資産税</t>
    <rPh sb="0" eb="1">
      <t>ケン</t>
    </rPh>
    <rPh sb="1" eb="3">
      <t>コテイ</t>
    </rPh>
    <rPh sb="3" eb="6">
      <t>シサンゼイ</t>
    </rPh>
    <phoneticPr fontId="2"/>
  </si>
  <si>
    <t>目的税</t>
    <rPh sb="0" eb="2">
      <t>モクテキ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</si>
  <si>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</si>
  <si>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旧法による税</t>
    <rPh sb="0" eb="2">
      <t>キュウホウ</t>
    </rPh>
    <rPh sb="5" eb="6">
      <t>ゼイ</t>
    </rPh>
    <phoneticPr fontId="2"/>
  </si>
  <si>
    <t>－</t>
    <phoneticPr fontId="2"/>
  </si>
  <si>
    <t>県税に伴う徴収金額</t>
    <rPh sb="0" eb="2">
      <t>ケンゼイ</t>
    </rPh>
    <rPh sb="3" eb="4">
      <t>トモナ</t>
    </rPh>
    <rPh sb="5" eb="7">
      <t>チョウシュウ</t>
    </rPh>
    <rPh sb="7" eb="9">
      <t>キンガク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</si>
  <si>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</si>
  <si>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手数料</t>
    <rPh sb="0" eb="3">
      <t>テスウリョウ</t>
    </rPh>
    <phoneticPr fontId="2"/>
  </si>
  <si>
    <t>総務手数料</t>
    <rPh sb="0" eb="2">
      <t>ソウム</t>
    </rPh>
    <rPh sb="2" eb="5">
      <t>テスウリョウ</t>
    </rPh>
    <phoneticPr fontId="2"/>
  </si>
  <si>
    <t>納税証明手数料</t>
    <rPh sb="0" eb="2">
      <t>ノウゼイ</t>
    </rPh>
    <rPh sb="2" eb="4">
      <t>ショウメイ</t>
    </rPh>
    <rPh sb="4" eb="7">
      <t>テスウリョウ</t>
    </rPh>
    <phoneticPr fontId="2"/>
  </si>
  <si>
    <t>督促手数料</t>
    <rPh sb="0" eb="2">
      <t>トクソク</t>
    </rPh>
    <rPh sb="2" eb="5">
      <t>テスウリョウ</t>
    </rPh>
    <phoneticPr fontId="2"/>
  </si>
  <si>
    <t>諸収入</t>
    <rPh sb="0" eb="3">
      <t>ショシュウニュウ</t>
    </rPh>
    <phoneticPr fontId="2"/>
  </si>
  <si>
    <t>延滞金</t>
    <rPh sb="0" eb="2">
      <t>エンタイ</t>
    </rPh>
    <rPh sb="2" eb="3">
      <t>キン</t>
    </rPh>
    <phoneticPr fontId="2"/>
  </si>
  <si>
    <t>加算金</t>
    <rPh sb="0" eb="3">
      <t>カサンキン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</si>
  <si>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</si>
  <si>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</si>
  <si>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</si>
  <si>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利子割精算金収入</t>
    <rPh sb="0" eb="2">
      <t>リシ</t>
    </rPh>
    <rPh sb="2" eb="3">
      <t>ワリ</t>
    </rPh>
    <rPh sb="3" eb="6">
      <t>セイサンキン</t>
    </rPh>
    <rPh sb="6" eb="8">
      <t>シュウニュウ</t>
    </rPh>
    <phoneticPr fontId="2"/>
  </si>
  <si>
    <t>雑入</t>
    <rPh sb="0" eb="1">
      <t>ザツ</t>
    </rPh>
    <rPh sb="1" eb="2">
      <t>ニュウ</t>
    </rPh>
    <phoneticPr fontId="2"/>
  </si>
  <si>
    <t>滞納処分費</t>
    <rPh sb="0" eb="2">
      <t>タイノウ</t>
    </rPh>
    <rPh sb="2" eb="4">
      <t>ショブン</t>
    </rPh>
    <rPh sb="4" eb="5">
      <t>ヒ</t>
    </rPh>
    <phoneticPr fontId="2"/>
  </si>
  <si>
    <t>違約金及び延納利息</t>
    <rPh sb="0" eb="3">
      <t>イヤクキン</t>
    </rPh>
    <rPh sb="3" eb="4">
      <t>オヨ</t>
    </rPh>
    <rPh sb="5" eb="7">
      <t>エンノウ</t>
    </rPh>
    <rPh sb="7" eb="9">
      <t>リソク</t>
    </rPh>
    <phoneticPr fontId="2"/>
  </si>
  <si>
    <t>資料：県税務課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</si>
  <si>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注）</t>
    <rPh sb="0" eb="1">
      <t>チュウイ</t>
    </rPh>
    <phoneticPr fontId="2"/>
  </si>
  <si>
    <t>旧法による税は、軽油引取税（目的税）である。</t>
    <rPh sb="0" eb="2">
      <t>キュウホウ</t>
    </rPh>
    <rPh sb="5" eb="6">
      <t>ゼイ</t>
    </rPh>
    <rPh sb="8" eb="13">
      <t>ケイユヒキトリゼイ</t>
    </rPh>
    <rPh sb="14" eb="17">
      <t>モクテキゼイ</t>
    </rPh>
    <phoneticPr fontId="2"/>
  </si>
  <si>
    <t>１９－８ 市町村歳入決算状況 （平成24年度）</t>
    <rPh sb="5" eb="8">
      <t>シチョウソン</t>
    </rPh>
    <rPh sb="8" eb="10">
      <t>サイニュウ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</si>
  <si>
    <t>市町村</t>
    <rPh sb="0" eb="3">
      <t>シチョウソン</t>
    </rPh>
    <phoneticPr fontId="2"/>
  </si>
  <si>
    <t>歳入総額</t>
    <rPh sb="0" eb="2">
      <t>サイニュウ</t>
    </rPh>
    <rPh sb="2" eb="4">
      <t>ソウガク</t>
    </rPh>
    <phoneticPr fontId="2"/>
  </si>
  <si>
    <t>市町村税</t>
    <rPh sb="0" eb="4">
      <t>シチョウソンゼイ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</si>
  <si>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</si>
  <si>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</si>
  <si>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</si>
  <si>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</si>
  <si>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</si>
  <si>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ゴルフ場
利用税
交付金</t>
    <rPh sb="0" eb="4">
      <t>ゴルフジョウ</t>
    </rPh>
    <rPh sb="5" eb="8">
      <t>リヨウゼイ</t>
    </rPh>
    <rPh sb="9" eb="12">
      <t>コウフキン</t>
    </rPh>
    <phoneticPr fontId="2"/>
  </si>
  <si>
    <t>特別地方
消費税
交付金</t>
    <rPh sb="0" eb="2">
      <t>トクベツ</t>
    </rPh>
    <rPh sb="2" eb="4">
      <t>チホウ</t>
    </rPh>
    <rPh sb="5" eb="8">
      <t>ショウヒゼイ</t>
    </rPh>
    <rPh sb="9" eb="12">
      <t>コウフキン</t>
    </rPh>
    <phoneticPr fontId="2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</si>
  <si>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2"/>
  </si>
  <si>
    <t>地方特例                                                                                                                                                           交付金</t>
    <rPh sb="0" eb="2">
      <t>チホウ</t>
    </rPh>
    <rPh sb="2" eb="4">
      <t>トクレイ</t>
    </rPh>
    <rPh sb="159" eb="162">
      <t>コウフキン</t>
    </rPh>
    <phoneticPr fontId="2"/>
  </si>
  <si>
    <t>交通安全対策
特別交付金</t>
    <rPh sb="0" eb="2">
      <t>コウツウ</t>
    </rPh>
    <rPh sb="2" eb="4">
      <t>アンゼン</t>
    </rPh>
    <rPh sb="4" eb="6">
      <t>タイサク</t>
    </rPh>
    <rPh sb="7" eb="9">
      <t>トクベツ</t>
    </rPh>
    <rPh sb="9" eb="12">
      <t>コウフキン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</si>
  <si>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</si>
  <si>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</t>
    <rPh sb="0" eb="3">
      <t>シヨウリョウ</t>
    </rPh>
    <phoneticPr fontId="2"/>
  </si>
  <si>
    <t>国有提供施設
等所在市町村
助成交付金</t>
    <rPh sb="0" eb="2">
      <t>コクユウ</t>
    </rPh>
    <rPh sb="2" eb="4">
      <t>テイキョウ</t>
    </rPh>
    <rPh sb="4" eb="6">
      <t>シセツ</t>
    </rPh>
    <rPh sb="7" eb="8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</si>
  <si>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県支出金</t>
    <rPh sb="0" eb="1">
      <t>ケン</t>
    </rPh>
    <rPh sb="1" eb="4">
      <t>シシュツキン</t>
    </rPh>
    <phoneticPr fontId="2"/>
  </si>
  <si>
    <t>地方債</t>
    <rPh sb="0" eb="3">
      <t>チホウサイ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</si>
  <si>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</si>
  <si>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</si>
  <si>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</si>
  <si>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-</t>
    <phoneticPr fontId="2"/>
  </si>
  <si>
    <t xml:space="preserve"> </t>
    <phoneticPr fontId="2"/>
  </si>
  <si>
    <t>市部総数</t>
    <rPh sb="0" eb="2">
      <t>シブ</t>
    </rPh>
    <rPh sb="2" eb="4">
      <t>ソウスウ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</si>
  <si>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</si>
  <si>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</si>
  <si>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</si>
  <si>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3">
      <t>イセザキ</t>
    </rPh>
    <rPh sb="3" eb="4">
      <t>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</si>
  <si>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</si>
  <si>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</si>
  <si>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</si>
  <si>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</si>
  <si>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</si>
  <si>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</si>
  <si>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</si>
  <si>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</si>
  <si>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郡部総数</t>
    <rPh sb="0" eb="2">
      <t>グンブ</t>
    </rPh>
    <rPh sb="2" eb="4">
      <t>ソウスウ</t>
    </rPh>
    <phoneticPr fontId="2"/>
  </si>
  <si>
    <t>北群馬郡</t>
    <rPh sb="0" eb="4">
      <t>キタグンマグン</t>
    </rPh>
    <phoneticPr fontId="2"/>
  </si>
  <si>
    <t>榛東村</t>
    <rPh sb="0" eb="1">
      <t>シン</t>
    </rPh>
    <rPh sb="1" eb="2">
      <t>ヒガシ</t>
    </rPh>
    <rPh sb="2" eb="3">
      <t>ムラ</t>
    </rPh>
    <phoneticPr fontId="2"/>
  </si>
  <si>
    <t>吉岡町</t>
    <rPh sb="0" eb="2">
      <t>ヨシオカ</t>
    </rPh>
    <rPh sb="2" eb="3">
      <t>マチ</t>
    </rPh>
    <phoneticPr fontId="2"/>
  </si>
  <si>
    <t>多野郡</t>
    <rPh sb="0" eb="3">
      <t>タノグン</t>
    </rPh>
    <phoneticPr fontId="2"/>
  </si>
  <si>
    <t>上野村</t>
    <rPh sb="0" eb="3">
      <t>ウエノムラ</t>
    </rPh>
    <phoneticPr fontId="2"/>
  </si>
  <si>
    <t>神流町</t>
    <rPh sb="0" eb="3">
      <t>カンナマチ</t>
    </rPh>
    <phoneticPr fontId="2"/>
  </si>
  <si>
    <t>甘楽郡</t>
    <rPh sb="0" eb="3">
      <t>カンラグン</t>
    </rPh>
    <phoneticPr fontId="2"/>
  </si>
  <si>
    <t>下仁田町</t>
    <rPh sb="0" eb="4">
      <t>シモニタマチ</t>
    </rPh>
    <phoneticPr fontId="2"/>
  </si>
  <si>
    <t>南牧村</t>
    <rPh sb="0" eb="3">
      <t>ミナミマキムラ</t>
    </rPh>
    <phoneticPr fontId="2"/>
  </si>
  <si>
    <t>甘楽町</t>
    <rPh sb="0" eb="3">
      <t>カンラマチ</t>
    </rPh>
    <phoneticPr fontId="2"/>
  </si>
  <si>
    <t>吾妻郡</t>
    <rPh sb="0" eb="3">
      <t>アガツマグン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</si>
  <si>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</si>
  <si>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</si>
  <si>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</si>
  <si>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</si>
  <si>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</si>
  <si>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東吾妻町</t>
    <rPh sb="0" eb="1">
      <t>ヒガシ</t>
    </rPh>
    <rPh sb="1" eb="4">
      <t>アガツママチ</t>
    </rPh>
    <phoneticPr fontId="2"/>
  </si>
  <si>
    <t>利根郡</t>
    <rPh sb="0" eb="3">
      <t>トネグン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</si>
  <si>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</si>
  <si>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</si>
  <si>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</si>
  <si>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</si>
  <si>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佐波郡</t>
    <rPh sb="0" eb="3">
      <t>サワグン</t>
    </rPh>
    <phoneticPr fontId="2"/>
  </si>
  <si>
    <t>玉村町</t>
    <rPh sb="0" eb="3">
      <t>タマムラマチ</t>
    </rPh>
    <phoneticPr fontId="2"/>
  </si>
  <si>
    <t>邑楽郡</t>
    <rPh sb="0" eb="3">
      <t>オウラグン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</si>
  <si>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</si>
  <si>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</si>
  <si>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</si>
  <si>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</si>
  <si>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</si>
  <si>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資料：県市町村課「市町村の財政状況」</t>
    <rPh sb="0" eb="2">
      <t>シリョウ</t>
    </rPh>
    <rPh sb="3" eb="4">
      <t>ケン</t>
    </rPh>
    <rPh sb="4" eb="7">
      <t>シチョウソン</t>
    </rPh>
    <rPh sb="7" eb="8">
      <t>カ</t>
    </rPh>
    <rPh sb="9" eb="12">
      <t>シチョウソン</t>
    </rPh>
    <rPh sb="13" eb="15">
      <t>ザイセイ</t>
    </rPh>
    <rPh sb="15" eb="17">
      <t>ジョウキョウ</t>
    </rPh>
    <phoneticPr fontId="2"/>
  </si>
  <si>
    <t>１９－９ 市町村歳出決算状況 （平成24年度）</t>
    <rPh sb="5" eb="8">
      <t>シチョウソン</t>
    </rPh>
    <rPh sb="8" eb="9">
      <t>サイニュウ</t>
    </rPh>
    <rPh sb="9" eb="10">
      <t>デ</t>
    </rPh>
    <rPh sb="10" eb="12">
      <t>ケッサン</t>
    </rPh>
    <rPh sb="12" eb="14">
      <t>ジョウキョウ</t>
    </rPh>
    <rPh sb="16" eb="18">
      <t>ヘイセイ</t>
    </rPh>
    <rPh sb="20" eb="22">
      <t>ネンド</t>
    </rPh>
    <phoneticPr fontId="2"/>
  </si>
  <si>
    <t>歳出総額</t>
    <rPh sb="0" eb="1">
      <t>サイニュウ</t>
    </rPh>
    <rPh sb="1" eb="2">
      <t>デ</t>
    </rPh>
    <rPh sb="2" eb="4">
      <t>ソウガク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</si>
  <si>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</si>
  <si>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</si>
  <si>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</si>
  <si>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</si>
  <si>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</si>
  <si>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</si>
  <si>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"/>
  </si>
  <si>
    <t>１９－６ 県歳入・歳出予算及び決算額 （平成25年度）</t>
    <rPh sb="5" eb="6">
      <t>ケン</t>
    </rPh>
    <rPh sb="6" eb="8">
      <t>サイニュウ</t>
    </rPh>
    <rPh sb="9" eb="11">
      <t>サイシュツ</t>
    </rPh>
    <rPh sb="11" eb="13">
      <t>ヨサン</t>
    </rPh>
    <rPh sb="13" eb="14">
      <t>オヨ</t>
    </rPh>
    <rPh sb="15" eb="17">
      <t>ケッサン</t>
    </rPh>
    <rPh sb="17" eb="18">
      <t>ガク</t>
    </rPh>
    <rPh sb="20" eb="22">
      <t>ヘイセイ</t>
    </rPh>
    <rPh sb="24" eb="2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</si>
</sst>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;[Red]#,##0"/>
    <numFmt numFmtId="177" formatCode="#,##0;&quot;△ &quot;#,##0"/>
    <numFmt numFmtId="178" formatCode="0.00;[Red]0.00"/>
    <numFmt numFmtId="179" formatCode="0.0000_ "/>
    <numFmt numFmtId="180" formatCode="0.00000;[Red]0.00000"/>
    <numFmt numFmtId="181" formatCode="0.0000;[Red]0.0000"/>
    <numFmt numFmtId="182" formatCode="0.00000_ "/>
    <numFmt numFmtId="183" formatCode="#,##0.000;&quot;▲ &quot;#,##0.000"/>
    <numFmt numFmtId="184" formatCode="#,##0.000;[Red]#,##0.000"/>
    <numFmt numFmtId="185" formatCode="#,##0;&quot;▲ &quot;#,##0"/>
    <numFmt numFmtId="186" formatCode="#,##0.00;&quot;▲ &quot;#,##0.00"/>
    <numFmt numFmtId="187" formatCode="#,##0_);[Red]\(#,##0\)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1" fillId="0" borderId="0" xfId="0" applyNumberFormat="1" applyFont="1" applyAlignment="1">
      <alignment vertical="center"/>
    </xf>
    <xf numFmtId="0" fontId="6" fillId="3" borderId="3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9" xfId="0" applyNumberFormat="1" applyFont="1" applyBorder="1"/>
    <xf numFmtId="179" fontId="1" fillId="0" borderId="0" xfId="0" applyNumberFormat="1" applyFont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/>
    <xf numFmtId="180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1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85" fontId="4" fillId="0" borderId="1" xfId="0" applyNumberFormat="1" applyFont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185" fontId="1" fillId="0" borderId="1" xfId="0" applyNumberFormat="1" applyFont="1" applyBorder="1" applyAlignment="1">
      <alignment horizontal="right" vertical="center"/>
    </xf>
    <xf numFmtId="186" fontId="1" fillId="0" borderId="1" xfId="0" applyNumberFormat="1" applyFont="1" applyBorder="1" applyAlignment="1">
      <alignment horizontal="right" vertical="center"/>
    </xf>
    <xf numFmtId="185" fontId="1" fillId="0" borderId="1" xfId="0" quotePrefix="1" applyNumberFormat="1" applyFont="1" applyBorder="1" applyAlignment="1">
      <alignment horizontal="right" vertical="center"/>
    </xf>
    <xf numFmtId="185" fontId="4" fillId="0" borderId="1" xfId="0" quotePrefix="1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distributed" textRotation="255" justifyLastLine="1"/>
    </xf>
    <xf numFmtId="0" fontId="1" fillId="3" borderId="7" xfId="0" applyFont="1" applyFill="1" applyBorder="1" applyAlignment="1">
      <alignment vertical="distributed" textRotation="255" justifyLastLine="1"/>
    </xf>
    <xf numFmtId="0" fontId="1" fillId="3" borderId="2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" fillId="3" borderId="3" xfId="0" applyFont="1" applyFill="1" applyBorder="1" applyAlignment="1">
      <alignment horizontal="distributed" vertical="center" justifyLastLine="1"/>
    </xf>
    <xf numFmtId="187" fontId="1" fillId="0" borderId="1" xfId="0" applyNumberFormat="1" applyFont="1" applyBorder="1" applyAlignment="1" applyProtection="1">
      <alignment horizontal="right" vertical="center"/>
    </xf>
    <xf numFmtId="41" fontId="1" fillId="0" borderId="1" xfId="0" applyNumberFormat="1" applyFont="1" applyBorder="1" applyAlignment="1" applyProtection="1">
      <alignment horizontal="right" vertical="center"/>
    </xf>
    <xf numFmtId="187" fontId="1" fillId="0" borderId="1" xfId="0" applyNumberFormat="1" applyFont="1" applyBorder="1" applyAlignment="1" applyProtection="1">
      <alignment horizontal="right" vertical="center" shrinkToFit="1"/>
    </xf>
    <xf numFmtId="0" fontId="1" fillId="3" borderId="6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 shrinkToFit="1"/>
    </xf>
    <xf numFmtId="187" fontId="4" fillId="0" borderId="1" xfId="0" applyNumberFormat="1" applyFont="1" applyBorder="1" applyAlignment="1" applyProtection="1">
      <alignment horizontal="right" vertical="center"/>
    </xf>
    <xf numFmtId="18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3" borderId="2" xfId="0" applyFont="1" applyFill="1" applyBorder="1" applyAlignment="1">
      <alignment vertical="center" shrinkToFit="1"/>
    </xf>
    <xf numFmtId="187" fontId="4" fillId="0" borderId="1" xfId="0" applyNumberFormat="1" applyFont="1" applyBorder="1" applyAlignment="1" applyProtection="1">
      <alignment horizontal="right" vertical="center" shrinkToFit="1"/>
    </xf>
    <xf numFmtId="0" fontId="4" fillId="3" borderId="6" xfId="0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4" fillId="3" borderId="6" xfId="0" applyFont="1" applyFill="1" applyBorder="1" applyAlignment="1">
      <alignment horizontal="distributed" vertical="center"/>
    </xf>
    <xf numFmtId="41" fontId="1" fillId="0" borderId="1" xfId="0" applyNumberFormat="1" applyFont="1" applyBorder="1" applyAlignment="1" applyProtection="1">
      <alignment horizontal="right" vertical="center" shrinkToFit="1"/>
    </xf>
    <xf numFmtId="4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6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38" fontId="1" fillId="0" borderId="0" xfId="1" applyFont="1" applyAlignment="1">
      <alignment horizontal="right" vertical="center"/>
    </xf>
    <xf numFmtId="38" fontId="1" fillId="0" borderId="0" xfId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41" fontId="1" fillId="0" borderId="1" xfId="0" applyNumberFormat="1" applyFont="1" applyFill="1" applyBorder="1" applyAlignment="1" applyProtection="1">
      <alignment vertical="center" shrinkToFit="1"/>
    </xf>
    <xf numFmtId="41" fontId="1" fillId="0" borderId="1" xfId="0" applyNumberFormat="1" applyFont="1" applyBorder="1" applyAlignment="1">
      <alignment vertical="center" shrinkToFit="1"/>
    </xf>
    <xf numFmtId="41" fontId="7" fillId="0" borderId="1" xfId="0" applyNumberFormat="1" applyFont="1" applyFill="1" applyBorder="1" applyAlignment="1" applyProtection="1">
      <alignment vertical="center" shrinkToFit="1"/>
    </xf>
    <xf numFmtId="0" fontId="1" fillId="3" borderId="3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 shrinkToFit="1"/>
    </xf>
    <xf numFmtId="41" fontId="4" fillId="0" borderId="1" xfId="0" applyNumberFormat="1" applyFont="1" applyFill="1" applyBorder="1" applyAlignment="1" applyProtection="1">
      <alignment vertical="center" shrinkToFit="1"/>
    </xf>
    <xf numFmtId="41" fontId="4" fillId="0" borderId="1" xfId="0" applyNumberFormat="1" applyFont="1" applyFill="1" applyBorder="1" applyAlignment="1" applyProtection="1">
      <alignment horizontal="right" vertical="center" shrinkToFit="1"/>
    </xf>
    <xf numFmtId="41" fontId="1" fillId="0" borderId="0" xfId="0" applyNumberFormat="1" applyFont="1" applyAlignment="1">
      <alignment vertical="center" shrinkToFit="1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 shrinkToFit="1"/>
    </xf>
    <xf numFmtId="0" fontId="1" fillId="3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horizontal="distributed" vertical="center" shrinkToFit="1"/>
    </xf>
    <xf numFmtId="177" fontId="1" fillId="0" borderId="0" xfId="0" applyNumberFormat="1" applyFont="1" applyBorder="1" applyAlignment="1">
      <alignment horizontal="right" vertical="center"/>
    </xf>
    <xf numFmtId="38" fontId="12" fillId="0" borderId="0" xfId="1" applyFont="1" applyAlignment="1">
      <alignment vertical="center"/>
    </xf>
    <xf numFmtId="38" fontId="12" fillId="0" borderId="0" xfId="1" applyFont="1" applyBorder="1" applyAlignment="1">
      <alignment vertical="center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center" wrapText="1" justifyLastLine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 justifyLastLine="1"/>
    </xf>
    <xf numFmtId="0" fontId="1" fillId="3" borderId="5" xfId="0" applyFont="1" applyFill="1" applyBorder="1" applyAlignment="1">
      <alignment horizontal="distributed" vertical="center" wrapText="1" justifyLastLine="1"/>
    </xf>
    <xf numFmtId="0" fontId="1" fillId="3" borderId="7" xfId="0" applyFont="1" applyFill="1" applyBorder="1" applyAlignment="1">
      <alignment horizontal="distributed" vertical="center" wrapText="1" justifyLastLine="1"/>
    </xf>
    <xf numFmtId="0" fontId="1" fillId="3" borderId="8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0" fontId="1" fillId="2" borderId="6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vertical="distributed" textRotation="255" justifyLastLine="1"/>
    </xf>
    <xf numFmtId="0" fontId="1" fillId="3" borderId="11" xfId="0" applyFont="1" applyFill="1" applyBorder="1" applyAlignment="1">
      <alignment vertical="distributed" textRotation="255" justifyLastLine="1"/>
    </xf>
    <xf numFmtId="0" fontId="1" fillId="3" borderId="9" xfId="0" applyFont="1" applyFill="1" applyBorder="1" applyAlignment="1">
      <alignment vertical="distributed" textRotation="255" justifyLastLine="1"/>
    </xf>
    <xf numFmtId="0" fontId="4" fillId="3" borderId="2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10" xfId="0" applyFont="1" applyFill="1" applyBorder="1" applyAlignment="1">
      <alignment vertical="center" textRotation="255"/>
    </xf>
    <xf numFmtId="0" fontId="1" fillId="3" borderId="11" xfId="0" applyFont="1" applyFill="1" applyBorder="1" applyAlignment="1">
      <alignment vertical="center" textRotation="255"/>
    </xf>
    <xf numFmtId="0" fontId="1" fillId="3" borderId="9" xfId="0" applyFont="1" applyFill="1" applyBorder="1" applyAlignment="1">
      <alignment vertical="center" textRotation="255"/>
    </xf>
    <xf numFmtId="0" fontId="1" fillId="3" borderId="2" xfId="0" applyFont="1" applyFill="1" applyBorder="1" applyAlignment="1">
      <alignment horizontal="distributed" vertical="center" shrinkToFit="1"/>
    </xf>
    <xf numFmtId="0" fontId="1" fillId="3" borderId="6" xfId="0" applyFont="1" applyFill="1" applyBorder="1" applyAlignment="1">
      <alignment horizontal="distributed" vertical="center" shrinkToFit="1"/>
    </xf>
    <xf numFmtId="0" fontId="1" fillId="3" borderId="3" xfId="0" applyFont="1" applyFill="1" applyBorder="1" applyAlignment="1">
      <alignment horizontal="distributed" vertical="center" shrinkToFit="1"/>
    </xf>
    <xf numFmtId="0" fontId="4" fillId="3" borderId="1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center" vertical="distributed" textRotation="255" justifyLastLine="1"/>
    </xf>
    <xf numFmtId="0" fontId="0" fillId="0" borderId="11" xfId="0" applyBorder="1" applyAlignment="1">
      <alignment vertical="distributed" textRotation="255" justifyLastLine="1"/>
    </xf>
    <xf numFmtId="0" fontId="1" fillId="3" borderId="10" xfId="0" applyFont="1" applyFill="1" applyBorder="1" applyAlignment="1">
      <alignment horizontal="center" vertical="center" textRotation="255"/>
    </xf>
    <xf numFmtId="0" fontId="1" fillId="3" borderId="11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11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4" fillId="3" borderId="3" xfId="0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>
      <alignment horizontal="distributed" vertical="center" shrinkToFit="1"/>
    </xf>
    <xf numFmtId="0" fontId="5" fillId="2" borderId="10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distributed" vertical="center" wrapText="1" justifyLastLine="1"/>
    </xf>
    <xf numFmtId="0" fontId="5" fillId="2" borderId="11" xfId="0" applyFont="1" applyFill="1" applyBorder="1" applyAlignment="1">
      <alignment horizontal="distributed" vertical="center" wrapText="1" justifyLastLine="1"/>
    </xf>
    <xf numFmtId="0" fontId="5" fillId="2" borderId="9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distributed" vertical="center" justifyLastLine="1"/>
    </xf>
    <xf numFmtId="0" fontId="1" fillId="3" borderId="5" xfId="0" applyFont="1" applyFill="1" applyBorder="1" applyAlignment="1">
      <alignment horizontal="distributed" vertical="center" justifyLastLine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0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0" fontId="1" fillId="3" borderId="7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4" fillId="3" borderId="1" xfId="0" applyFont="1" applyFill="1" applyBorder="1" applyAlignment="1">
      <alignment horizontal="distributed" vertical="center" shrinkToFit="1"/>
    </xf>
    <xf numFmtId="0" fontId="1" fillId="3" borderId="1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100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値転写用"/>
    </sheetNames>
    <sheetDataSet>
      <sheetData sheetId="0">
        <row r="5">
          <cell r="G5">
            <v>199500000</v>
          </cell>
          <cell r="H5">
            <v>208589564</v>
          </cell>
          <cell r="I5">
            <v>201894946</v>
          </cell>
          <cell r="J5">
            <v>702057.12600000005</v>
          </cell>
          <cell r="K5">
            <v>496.90699999999998</v>
          </cell>
          <cell r="L5">
            <v>5993058.0810000002</v>
          </cell>
          <cell r="M5">
            <v>96.790530709388705</v>
          </cell>
        </row>
        <row r="6">
          <cell r="G6">
            <v>199451069</v>
          </cell>
          <cell r="H6">
            <v>208548332</v>
          </cell>
          <cell r="I6">
            <v>201853714</v>
          </cell>
          <cell r="J6">
            <v>702057.12600000005</v>
          </cell>
          <cell r="K6">
            <v>496.90699999999998</v>
          </cell>
          <cell r="L6">
            <v>5993058.0810000002</v>
          </cell>
          <cell r="M6">
            <v>96.789896166611385</v>
          </cell>
        </row>
        <row r="7">
          <cell r="G7">
            <v>77338091</v>
          </cell>
          <cell r="H7">
            <v>83177725</v>
          </cell>
          <cell r="I7">
            <v>77627689</v>
          </cell>
          <cell r="J7">
            <v>525005.34200000006</v>
          </cell>
          <cell r="K7">
            <v>56.718000000000004</v>
          </cell>
          <cell r="L7">
            <v>5025087.6620000005</v>
          </cell>
          <cell r="M7">
            <v>93.327497235588012</v>
          </cell>
        </row>
        <row r="8">
          <cell r="G8">
            <v>62204906</v>
          </cell>
          <cell r="H8">
            <v>67869683</v>
          </cell>
          <cell r="I8">
            <v>62359957</v>
          </cell>
          <cell r="J8">
            <v>510632.42800000001</v>
          </cell>
          <cell r="L8">
            <v>4999092.9730000002</v>
          </cell>
          <cell r="M8">
            <v>91.88190403069953</v>
          </cell>
        </row>
        <row r="9">
          <cell r="G9">
            <v>1555760</v>
          </cell>
          <cell r="H9">
            <v>1560197</v>
          </cell>
          <cell r="I9">
            <v>1560197</v>
          </cell>
          <cell r="M9">
            <v>100</v>
          </cell>
        </row>
        <row r="10">
          <cell r="G10">
            <v>2475355</v>
          </cell>
          <cell r="H10">
            <v>2474464</v>
          </cell>
          <cell r="I10">
            <v>2474464</v>
          </cell>
          <cell r="M10">
            <v>100</v>
          </cell>
        </row>
        <row r="11">
          <cell r="G11">
            <v>10215678</v>
          </cell>
          <cell r="H11">
            <v>10118593</v>
          </cell>
          <cell r="I11">
            <v>10078283</v>
          </cell>
          <cell r="J11">
            <v>14372.914000000001</v>
          </cell>
          <cell r="K11">
            <v>56.718000000000004</v>
          </cell>
          <cell r="L11">
            <v>25994.688999999998</v>
          </cell>
          <cell r="M11">
            <v>99.601624455099639</v>
          </cell>
        </row>
        <row r="12">
          <cell r="G12">
            <v>886392</v>
          </cell>
          <cell r="H12">
            <v>1154788</v>
          </cell>
          <cell r="I12">
            <v>1154788</v>
          </cell>
          <cell r="M12">
            <v>100</v>
          </cell>
        </row>
        <row r="13">
          <cell r="G13">
            <v>35778343</v>
          </cell>
          <cell r="H13">
            <v>37353932</v>
          </cell>
          <cell r="I13">
            <v>37173530</v>
          </cell>
          <cell r="J13">
            <v>49410.062999999995</v>
          </cell>
          <cell r="K13">
            <v>14.933</v>
          </cell>
          <cell r="L13">
            <v>131007.11199999999</v>
          </cell>
          <cell r="M13">
            <v>99.51704682655631</v>
          </cell>
        </row>
        <row r="14">
          <cell r="G14">
            <v>1412039</v>
          </cell>
          <cell r="H14">
            <v>1683325</v>
          </cell>
          <cell r="I14">
            <v>1581789</v>
          </cell>
          <cell r="J14">
            <v>4447.5789999999997</v>
          </cell>
          <cell r="L14">
            <v>97088.665999999997</v>
          </cell>
          <cell r="M14">
            <v>93.968128555091852</v>
          </cell>
        </row>
        <row r="15">
          <cell r="G15">
            <v>34366304</v>
          </cell>
          <cell r="H15">
            <v>35670607</v>
          </cell>
          <cell r="I15">
            <v>35591741</v>
          </cell>
          <cell r="J15">
            <v>44962.483999999997</v>
          </cell>
          <cell r="K15">
            <v>14.933</v>
          </cell>
          <cell r="L15">
            <v>33918.446000000004</v>
          </cell>
          <cell r="M15">
            <v>99.778904799685634</v>
          </cell>
        </row>
        <row r="16">
          <cell r="G16">
            <v>21991876</v>
          </cell>
          <cell r="H16">
            <v>21645210</v>
          </cell>
          <cell r="I16">
            <v>21645210</v>
          </cell>
          <cell r="M16">
            <v>100</v>
          </cell>
        </row>
        <row r="17">
          <cell r="G17">
            <v>4594741</v>
          </cell>
          <cell r="H17">
            <v>5383620</v>
          </cell>
          <cell r="I17">
            <v>5051241</v>
          </cell>
          <cell r="J17">
            <v>33212.928999999996</v>
          </cell>
          <cell r="L17">
            <v>299165.70299999998</v>
          </cell>
          <cell r="M17">
            <v>93.826105854425094</v>
          </cell>
        </row>
        <row r="18">
          <cell r="G18">
            <v>2606835</v>
          </cell>
          <cell r="H18">
            <v>2728924</v>
          </cell>
          <cell r="I18">
            <v>2728924</v>
          </cell>
          <cell r="M18">
            <v>100</v>
          </cell>
        </row>
        <row r="19">
          <cell r="G19">
            <v>1383837</v>
          </cell>
          <cell r="H19">
            <v>1405112</v>
          </cell>
          <cell r="I19">
            <v>1405112</v>
          </cell>
          <cell r="M19">
            <v>100</v>
          </cell>
        </row>
        <row r="20">
          <cell r="G20">
            <v>3746879</v>
          </cell>
          <cell r="H20">
            <v>3735253</v>
          </cell>
          <cell r="I20">
            <v>3735253</v>
          </cell>
          <cell r="M20">
            <v>100</v>
          </cell>
        </row>
        <row r="21">
          <cell r="G21">
            <v>16700044</v>
          </cell>
          <cell r="H21">
            <v>17395721</v>
          </cell>
          <cell r="I21">
            <v>17395721</v>
          </cell>
          <cell r="M21">
            <v>100</v>
          </cell>
        </row>
        <row r="22">
          <cell r="G22">
            <v>35308311</v>
          </cell>
          <cell r="H22">
            <v>35720962</v>
          </cell>
          <cell r="I22">
            <v>35089161</v>
          </cell>
          <cell r="J22">
            <v>94428.792000000001</v>
          </cell>
          <cell r="K22">
            <v>425.25599999999997</v>
          </cell>
          <cell r="L22">
            <v>537797.60400000005</v>
          </cell>
          <cell r="M22">
            <v>98.231287835977099</v>
          </cell>
        </row>
        <row r="23">
          <cell r="G23">
            <v>2112</v>
          </cell>
          <cell r="H23">
            <v>1873</v>
          </cell>
          <cell r="I23">
            <v>1873</v>
          </cell>
          <cell r="M23">
            <v>100</v>
          </cell>
        </row>
        <row r="25">
          <cell r="G25">
            <v>48931</v>
          </cell>
          <cell r="H25">
            <v>41232</v>
          </cell>
          <cell r="I25">
            <v>41232</v>
          </cell>
          <cell r="J25">
            <v>0</v>
          </cell>
          <cell r="L25">
            <v>0</v>
          </cell>
          <cell r="M25">
            <v>100</v>
          </cell>
        </row>
        <row r="26">
          <cell r="G26">
            <v>48690</v>
          </cell>
          <cell r="H26">
            <v>41232</v>
          </cell>
          <cell r="I26">
            <v>41232</v>
          </cell>
          <cell r="M26">
            <v>100</v>
          </cell>
        </row>
        <row r="27">
          <cell r="G27">
            <v>241</v>
          </cell>
        </row>
        <row r="28">
          <cell r="G28">
            <v>38597216</v>
          </cell>
          <cell r="H28">
            <v>38661397.864</v>
          </cell>
          <cell r="I28">
            <v>38630473.244000003</v>
          </cell>
          <cell r="J28">
            <v>16752.098999999998</v>
          </cell>
          <cell r="K28">
            <v>33.300000000000004</v>
          </cell>
          <cell r="L28">
            <v>14205.821</v>
          </cell>
          <cell r="M28">
            <v>99.920011635097154</v>
          </cell>
        </row>
        <row r="29">
          <cell r="G29">
            <v>38006633</v>
          </cell>
          <cell r="H29">
            <v>38006633</v>
          </cell>
          <cell r="I29">
            <v>38006633</v>
          </cell>
          <cell r="M29">
            <v>100</v>
          </cell>
        </row>
        <row r="30">
          <cell r="G30">
            <v>12474</v>
          </cell>
          <cell r="H30">
            <v>24948</v>
          </cell>
          <cell r="I30">
            <v>24948</v>
          </cell>
          <cell r="M30">
            <v>100</v>
          </cell>
        </row>
        <row r="31">
          <cell r="G31">
            <v>12474</v>
          </cell>
          <cell r="H31">
            <v>12474</v>
          </cell>
          <cell r="I31">
            <v>12474</v>
          </cell>
          <cell r="M31">
            <v>100</v>
          </cell>
        </row>
        <row r="32">
          <cell r="G32">
            <v>12474</v>
          </cell>
          <cell r="H32">
            <v>12474</v>
          </cell>
          <cell r="I32">
            <v>12474</v>
          </cell>
          <cell r="M32">
            <v>100</v>
          </cell>
        </row>
        <row r="34">
          <cell r="G34">
            <v>578109</v>
          </cell>
          <cell r="H34">
            <v>629816.86400000006</v>
          </cell>
          <cell r="I34">
            <v>598892.24399999995</v>
          </cell>
          <cell r="J34">
            <v>16752.098999999998</v>
          </cell>
          <cell r="K34">
            <v>33.300000000000004</v>
          </cell>
          <cell r="L34">
            <v>14205.821</v>
          </cell>
          <cell r="M34">
            <v>95.089902832452552</v>
          </cell>
        </row>
        <row r="35">
          <cell r="G35">
            <v>387572</v>
          </cell>
          <cell r="H35">
            <v>403133.30800000002</v>
          </cell>
          <cell r="I35">
            <v>403133.30800000002</v>
          </cell>
          <cell r="M35">
            <v>100</v>
          </cell>
        </row>
        <row r="36">
          <cell r="G36">
            <v>38789</v>
          </cell>
          <cell r="H36">
            <v>74934.615999999995</v>
          </cell>
          <cell r="I36">
            <v>44009.995999999999</v>
          </cell>
          <cell r="J36">
            <v>16752.098999999998</v>
          </cell>
          <cell r="K36">
            <v>33.300000000000004</v>
          </cell>
          <cell r="L36">
            <v>14205.821</v>
          </cell>
          <cell r="M36">
            <v>58.731195740030216</v>
          </cell>
        </row>
        <row r="37">
          <cell r="G37" t="str">
            <v>…</v>
          </cell>
          <cell r="H37">
            <v>4704.1000000000004</v>
          </cell>
          <cell r="I37">
            <v>4471.8</v>
          </cell>
          <cell r="J37">
            <v>61.5</v>
          </cell>
          <cell r="K37">
            <v>7.2</v>
          </cell>
          <cell r="L37">
            <v>178</v>
          </cell>
          <cell r="M37">
            <v>95.061754639569727</v>
          </cell>
        </row>
        <row r="38">
          <cell r="G38" t="str">
            <v>…</v>
          </cell>
          <cell r="H38">
            <v>2218.2510000000002</v>
          </cell>
          <cell r="I38">
            <v>1266.4670000000001</v>
          </cell>
          <cell r="J38">
            <v>263.5</v>
          </cell>
          <cell r="K38">
            <v>26.1</v>
          </cell>
          <cell r="L38">
            <v>714.38400000000001</v>
          </cell>
          <cell r="M38">
            <v>57.093043122712437</v>
          </cell>
        </row>
        <row r="39">
          <cell r="G39" t="str">
            <v>…</v>
          </cell>
          <cell r="H39">
            <v>68012.264999999999</v>
          </cell>
          <cell r="I39">
            <v>38271.728999999999</v>
          </cell>
          <cell r="J39">
            <v>16427.098999999998</v>
          </cell>
          <cell r="L39">
            <v>13313.437</v>
          </cell>
          <cell r="M39">
            <v>56.271804798737399</v>
          </cell>
        </row>
        <row r="40">
          <cell r="G40">
            <v>150749</v>
          </cell>
          <cell r="H40">
            <v>150749.74</v>
          </cell>
          <cell r="I40">
            <v>150749.74</v>
          </cell>
          <cell r="M40">
            <v>100</v>
          </cell>
        </row>
        <row r="41">
          <cell r="G41">
            <v>999</v>
          </cell>
          <cell r="H41">
            <v>999.2</v>
          </cell>
          <cell r="I41">
            <v>999.2</v>
          </cell>
          <cell r="M41">
            <v>100</v>
          </cell>
        </row>
        <row r="42">
          <cell r="G42">
            <v>999</v>
          </cell>
          <cell r="H42">
            <v>999.2</v>
          </cell>
          <cell r="I42">
            <v>999.2</v>
          </cell>
          <cell r="M42">
            <v>100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27"/>
  <sheetViews>
    <sheetView tabSelected="1" view="pageBreakPreview" zoomScale="115" zoomScaleNormal="100" zoomScaleSheetLayoutView="115" workbookViewId="0">
      <selection activeCell="C36" sqref="C36"/>
    </sheetView>
  </sheetViews>
  <sheetFormatPr defaultRowHeight="12" x14ac:dyDescent="0.15"/>
  <cols>
    <col min="1" max="1" width="2.625" style="2" customWidth="1"/>
    <col min="2" max="2" width="1.875" style="2" customWidth="1"/>
    <col min="3" max="3" width="20.375" style="2" customWidth="1"/>
    <col min="4" max="5" width="14.25" style="2" bestFit="1" customWidth="1"/>
    <col min="6" max="6" width="14.5" style="2" customWidth="1"/>
    <col min="7" max="8" width="14.25" style="2" bestFit="1" customWidth="1"/>
    <col min="9" max="9" width="14.5" style="2" customWidth="1"/>
    <col min="10" max="16384" width="9" style="2"/>
  </cols>
  <sheetData>
    <row r="1" spans="2:8" ht="14.25" x14ac:dyDescent="0.15">
      <c r="B1" s="1" t="s">
        <v>25</v>
      </c>
    </row>
    <row r="3" spans="2:8" ht="12" customHeight="1" x14ac:dyDescent="0.15">
      <c r="B3" s="105" t="s">
        <v>0</v>
      </c>
      <c r="C3" s="106"/>
      <c r="D3" s="5" t="s">
        <v>20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 x14ac:dyDescent="0.15">
      <c r="B5" s="107" t="s">
        <v>6</v>
      </c>
      <c r="C5" s="108"/>
      <c r="D5" s="10">
        <v>722415404</v>
      </c>
      <c r="E5" s="10">
        <v>698930437</v>
      </c>
      <c r="F5" s="10">
        <v>682457216</v>
      </c>
      <c r="G5" s="10">
        <v>670046625</v>
      </c>
      <c r="H5" s="9">
        <v>689890653</v>
      </c>
    </row>
    <row r="6" spans="2:8" x14ac:dyDescent="0.15">
      <c r="B6" s="6"/>
      <c r="C6" s="8" t="s">
        <v>1</v>
      </c>
      <c r="D6" s="10">
        <v>203648482</v>
      </c>
      <c r="E6" s="10">
        <v>196239756</v>
      </c>
      <c r="F6" s="10">
        <v>195617903</v>
      </c>
      <c r="G6" s="10">
        <v>197468745</v>
      </c>
      <c r="H6" s="9">
        <v>201894946</v>
      </c>
    </row>
    <row r="7" spans="2:8" x14ac:dyDescent="0.15">
      <c r="B7" s="6"/>
      <c r="C7" s="8" t="s">
        <v>2</v>
      </c>
      <c r="D7" s="10">
        <v>38739213</v>
      </c>
      <c r="E7" s="10">
        <v>38680512</v>
      </c>
      <c r="F7" s="10">
        <v>38330676</v>
      </c>
      <c r="G7" s="10">
        <v>38308076</v>
      </c>
      <c r="H7" s="9">
        <v>38006634</v>
      </c>
    </row>
    <row r="8" spans="2:8" x14ac:dyDescent="0.15">
      <c r="B8" s="6"/>
      <c r="C8" s="8" t="s">
        <v>3</v>
      </c>
      <c r="D8" s="10">
        <v>13673620</v>
      </c>
      <c r="E8" s="10">
        <v>26215321</v>
      </c>
      <c r="F8" s="10">
        <v>27352210</v>
      </c>
      <c r="G8" s="10">
        <v>28126425</v>
      </c>
      <c r="H8" s="9">
        <v>33279985</v>
      </c>
    </row>
    <row r="9" spans="2:8" x14ac:dyDescent="0.15">
      <c r="B9" s="6"/>
      <c r="C9" s="8" t="s">
        <v>16</v>
      </c>
      <c r="D9" s="10">
        <v>2546683</v>
      </c>
      <c r="E9" s="10">
        <v>2401004</v>
      </c>
      <c r="F9" s="10">
        <v>2029645</v>
      </c>
      <c r="G9" s="10">
        <v>817835</v>
      </c>
      <c r="H9" s="9">
        <v>809815</v>
      </c>
    </row>
    <row r="10" spans="2:8" x14ac:dyDescent="0.15">
      <c r="B10" s="6"/>
      <c r="C10" s="8" t="s">
        <v>4</v>
      </c>
      <c r="D10" s="10">
        <v>130751906</v>
      </c>
      <c r="E10" s="10">
        <v>141058766</v>
      </c>
      <c r="F10" s="10">
        <v>141931891</v>
      </c>
      <c r="G10" s="10">
        <v>137451258</v>
      </c>
      <c r="H10" s="9">
        <v>132315202</v>
      </c>
    </row>
    <row r="11" spans="2:8" x14ac:dyDescent="0.15">
      <c r="B11" s="6"/>
      <c r="C11" s="11" t="s">
        <v>17</v>
      </c>
      <c r="D11" s="10">
        <v>1060765</v>
      </c>
      <c r="E11" s="10">
        <v>1016897</v>
      </c>
      <c r="F11" s="10">
        <v>986678</v>
      </c>
      <c r="G11" s="10">
        <v>980295</v>
      </c>
      <c r="H11" s="9">
        <v>951563</v>
      </c>
    </row>
    <row r="12" spans="2:8" x14ac:dyDescent="0.15">
      <c r="B12" s="6"/>
      <c r="C12" s="8" t="s">
        <v>5</v>
      </c>
      <c r="D12" s="10">
        <v>9327903</v>
      </c>
      <c r="E12" s="10">
        <v>6834284</v>
      </c>
      <c r="F12" s="10">
        <v>7984259</v>
      </c>
      <c r="G12" s="10">
        <v>7607212</v>
      </c>
      <c r="H12" s="9">
        <v>7533752</v>
      </c>
    </row>
    <row r="13" spans="2:8" x14ac:dyDescent="0.15">
      <c r="B13" s="6"/>
      <c r="C13" s="8" t="s">
        <v>7</v>
      </c>
      <c r="D13" s="10">
        <v>14389390</v>
      </c>
      <c r="E13" s="10">
        <v>10058616</v>
      </c>
      <c r="F13" s="10">
        <v>9645017</v>
      </c>
      <c r="G13" s="10">
        <v>9488137</v>
      </c>
      <c r="H13" s="9">
        <v>9449095</v>
      </c>
    </row>
    <row r="14" spans="2:8" x14ac:dyDescent="0.15">
      <c r="B14" s="6"/>
      <c r="C14" s="8" t="s">
        <v>8</v>
      </c>
      <c r="D14" s="10">
        <v>133523723</v>
      </c>
      <c r="E14" s="10">
        <v>99247499</v>
      </c>
      <c r="F14" s="10">
        <v>89297352</v>
      </c>
      <c r="G14" s="10">
        <v>84159773</v>
      </c>
      <c r="H14" s="9">
        <v>110448660</v>
      </c>
    </row>
    <row r="15" spans="2:8" x14ac:dyDescent="0.15">
      <c r="B15" s="6"/>
      <c r="C15" s="8" t="s">
        <v>9</v>
      </c>
      <c r="D15" s="10">
        <v>1788795</v>
      </c>
      <c r="E15" s="10">
        <v>1760415</v>
      </c>
      <c r="F15" s="10">
        <v>1209309</v>
      </c>
      <c r="G15" s="10">
        <v>2204589</v>
      </c>
      <c r="H15" s="9">
        <v>1222438</v>
      </c>
    </row>
    <row r="16" spans="2:8" x14ac:dyDescent="0.15">
      <c r="B16" s="6"/>
      <c r="C16" s="8" t="s">
        <v>10</v>
      </c>
      <c r="D16" s="10">
        <v>290125</v>
      </c>
      <c r="E16" s="10">
        <v>27764</v>
      </c>
      <c r="F16" s="10">
        <v>213237</v>
      </c>
      <c r="G16" s="10">
        <v>77489</v>
      </c>
      <c r="H16" s="9">
        <v>76564</v>
      </c>
    </row>
    <row r="17" spans="2:8" x14ac:dyDescent="0.15">
      <c r="B17" s="6"/>
      <c r="C17" s="8" t="s">
        <v>11</v>
      </c>
      <c r="D17" s="10">
        <v>27344609</v>
      </c>
      <c r="E17" s="10">
        <v>23358801</v>
      </c>
      <c r="F17" s="10">
        <v>35058533</v>
      </c>
      <c r="G17" s="10">
        <v>30501517</v>
      </c>
      <c r="H17" s="9">
        <v>16910396</v>
      </c>
    </row>
    <row r="18" spans="2:8" x14ac:dyDescent="0.15">
      <c r="B18" s="6"/>
      <c r="C18" s="8" t="s">
        <v>12</v>
      </c>
      <c r="D18" s="10">
        <v>7919657</v>
      </c>
      <c r="E18" s="10">
        <v>10400397</v>
      </c>
      <c r="F18" s="10">
        <v>11072423</v>
      </c>
      <c r="G18" s="10">
        <v>9478969</v>
      </c>
      <c r="H18" s="9">
        <v>8506480</v>
      </c>
    </row>
    <row r="19" spans="2:8" x14ac:dyDescent="0.15">
      <c r="B19" s="6"/>
      <c r="C19" s="8" t="s">
        <v>13</v>
      </c>
      <c r="D19" s="10">
        <v>17247968</v>
      </c>
      <c r="E19" s="10">
        <v>17914170</v>
      </c>
      <c r="F19" s="10">
        <v>17083983</v>
      </c>
      <c r="G19" s="10">
        <v>16775905</v>
      </c>
      <c r="H19" s="9">
        <v>17807423</v>
      </c>
    </row>
    <row r="20" spans="2:8" x14ac:dyDescent="0.15">
      <c r="B20" s="6"/>
      <c r="C20" s="8" t="s">
        <v>14</v>
      </c>
      <c r="D20" s="10">
        <v>120162565</v>
      </c>
      <c r="E20" s="10">
        <v>123716235</v>
      </c>
      <c r="F20" s="10">
        <v>104644100</v>
      </c>
      <c r="G20" s="10">
        <v>106600400</v>
      </c>
      <c r="H20" s="9">
        <v>110677700</v>
      </c>
    </row>
    <row r="22" spans="2:8" x14ac:dyDescent="0.15">
      <c r="B22" s="3" t="s">
        <v>18</v>
      </c>
    </row>
    <row r="23" spans="2:8" x14ac:dyDescent="0.15">
      <c r="D23" s="13"/>
      <c r="E23" s="13"/>
      <c r="F23" s="13"/>
      <c r="G23" s="13"/>
      <c r="H23" s="13"/>
    </row>
    <row r="27" spans="2:8" x14ac:dyDescent="0.15">
      <c r="F27" s="2" t="s">
        <v>19</v>
      </c>
    </row>
  </sheetData>
  <mergeCells count="2">
    <mergeCell ref="B3:C3"/>
    <mergeCell ref="B5:C5"/>
  </mergeCells>
  <phoneticPr fontId="2"/>
  <pageMargins left="0.78740157480314965" right="0.59055118110236227" top="0.98425196850393704" bottom="0.98425196850393704" header="0.51181102362204722" footer="0.51181102362204722"/>
  <pageSetup paperSize="9" scale="93" orientation="portrait" r:id="rId1"/>
  <headerFooter alignWithMargins="0">
    <oddHeader>&amp;L&amp;F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0"/>
  <sheetViews>
    <sheetView workbookViewId="0">
      <selection activeCell="G42" sqref="G42"/>
    </sheetView>
  </sheetViews>
  <sheetFormatPr defaultRowHeight="12" x14ac:dyDescent="0.15"/>
  <cols>
    <col min="1" max="1" width="2.625" style="2" customWidth="1"/>
    <col min="2" max="3" width="1.875" style="2" customWidth="1"/>
    <col min="4" max="4" width="8.875" style="2" customWidth="1"/>
    <col min="5" max="5" width="14.125" style="2" customWidth="1"/>
    <col min="6" max="6" width="12.125" style="2" customWidth="1"/>
    <col min="7" max="7" width="13.125" style="2" customWidth="1"/>
    <col min="8" max="8" width="13.625" style="2" customWidth="1"/>
    <col min="9" max="9" width="12.875" style="2" customWidth="1"/>
    <col min="10" max="10" width="12.125" style="2" customWidth="1"/>
    <col min="11" max="11" width="12.625" style="2" customWidth="1"/>
    <col min="12" max="12" width="12.875" style="2" customWidth="1"/>
    <col min="13" max="13" width="12.75" style="2" customWidth="1"/>
    <col min="14" max="14" width="12.625" style="2" customWidth="1"/>
    <col min="15" max="15" width="13.625" style="2" customWidth="1"/>
    <col min="16" max="16" width="12.125" style="2" customWidth="1"/>
    <col min="17" max="17" width="12.625" style="2" customWidth="1"/>
    <col min="18" max="19" width="12.125" style="2" customWidth="1"/>
    <col min="20" max="256" width="9" style="2"/>
    <col min="257" max="257" width="2.625" style="2" customWidth="1"/>
    <col min="258" max="259" width="1.875" style="2" customWidth="1"/>
    <col min="260" max="260" width="8.875" style="2" customWidth="1"/>
    <col min="261" max="261" width="14.125" style="2" customWidth="1"/>
    <col min="262" max="262" width="12.125" style="2" customWidth="1"/>
    <col min="263" max="263" width="13.125" style="2" customWidth="1"/>
    <col min="264" max="264" width="13.625" style="2" customWidth="1"/>
    <col min="265" max="265" width="12.875" style="2" customWidth="1"/>
    <col min="266" max="266" width="12.125" style="2" customWidth="1"/>
    <col min="267" max="267" width="12.625" style="2" customWidth="1"/>
    <col min="268" max="268" width="12.875" style="2" customWidth="1"/>
    <col min="269" max="269" width="12.75" style="2" customWidth="1"/>
    <col min="270" max="270" width="12.625" style="2" customWidth="1"/>
    <col min="271" max="271" width="13.625" style="2" customWidth="1"/>
    <col min="272" max="272" width="12.125" style="2" customWidth="1"/>
    <col min="273" max="273" width="12.625" style="2" customWidth="1"/>
    <col min="274" max="275" width="12.125" style="2" customWidth="1"/>
    <col min="276" max="512" width="9" style="2"/>
    <col min="513" max="513" width="2.625" style="2" customWidth="1"/>
    <col min="514" max="515" width="1.875" style="2" customWidth="1"/>
    <col min="516" max="516" width="8.875" style="2" customWidth="1"/>
    <col min="517" max="517" width="14.125" style="2" customWidth="1"/>
    <col min="518" max="518" width="12.125" style="2" customWidth="1"/>
    <col min="519" max="519" width="13.125" style="2" customWidth="1"/>
    <col min="520" max="520" width="13.625" style="2" customWidth="1"/>
    <col min="521" max="521" width="12.875" style="2" customWidth="1"/>
    <col min="522" max="522" width="12.125" style="2" customWidth="1"/>
    <col min="523" max="523" width="12.625" style="2" customWidth="1"/>
    <col min="524" max="524" width="12.875" style="2" customWidth="1"/>
    <col min="525" max="525" width="12.75" style="2" customWidth="1"/>
    <col min="526" max="526" width="12.625" style="2" customWidth="1"/>
    <col min="527" max="527" width="13.625" style="2" customWidth="1"/>
    <col min="528" max="528" width="12.125" style="2" customWidth="1"/>
    <col min="529" max="529" width="12.625" style="2" customWidth="1"/>
    <col min="530" max="531" width="12.125" style="2" customWidth="1"/>
    <col min="532" max="768" width="9" style="2"/>
    <col min="769" max="769" width="2.625" style="2" customWidth="1"/>
    <col min="770" max="771" width="1.875" style="2" customWidth="1"/>
    <col min="772" max="772" width="8.875" style="2" customWidth="1"/>
    <col min="773" max="773" width="14.125" style="2" customWidth="1"/>
    <col min="774" max="774" width="12.125" style="2" customWidth="1"/>
    <col min="775" max="775" width="13.125" style="2" customWidth="1"/>
    <col min="776" max="776" width="13.625" style="2" customWidth="1"/>
    <col min="777" max="777" width="12.875" style="2" customWidth="1"/>
    <col min="778" max="778" width="12.125" style="2" customWidth="1"/>
    <col min="779" max="779" width="12.625" style="2" customWidth="1"/>
    <col min="780" max="780" width="12.875" style="2" customWidth="1"/>
    <col min="781" max="781" width="12.75" style="2" customWidth="1"/>
    <col min="782" max="782" width="12.625" style="2" customWidth="1"/>
    <col min="783" max="783" width="13.625" style="2" customWidth="1"/>
    <col min="784" max="784" width="12.125" style="2" customWidth="1"/>
    <col min="785" max="785" width="12.625" style="2" customWidth="1"/>
    <col min="786" max="787" width="12.125" style="2" customWidth="1"/>
    <col min="788" max="1024" width="9" style="2"/>
    <col min="1025" max="1025" width="2.625" style="2" customWidth="1"/>
    <col min="1026" max="1027" width="1.875" style="2" customWidth="1"/>
    <col min="1028" max="1028" width="8.875" style="2" customWidth="1"/>
    <col min="1029" max="1029" width="14.125" style="2" customWidth="1"/>
    <col min="1030" max="1030" width="12.125" style="2" customWidth="1"/>
    <col min="1031" max="1031" width="13.125" style="2" customWidth="1"/>
    <col min="1032" max="1032" width="13.625" style="2" customWidth="1"/>
    <col min="1033" max="1033" width="12.875" style="2" customWidth="1"/>
    <col min="1034" max="1034" width="12.125" style="2" customWidth="1"/>
    <col min="1035" max="1035" width="12.625" style="2" customWidth="1"/>
    <col min="1036" max="1036" width="12.875" style="2" customWidth="1"/>
    <col min="1037" max="1037" width="12.75" style="2" customWidth="1"/>
    <col min="1038" max="1038" width="12.625" style="2" customWidth="1"/>
    <col min="1039" max="1039" width="13.625" style="2" customWidth="1"/>
    <col min="1040" max="1040" width="12.125" style="2" customWidth="1"/>
    <col min="1041" max="1041" width="12.625" style="2" customWidth="1"/>
    <col min="1042" max="1043" width="12.125" style="2" customWidth="1"/>
    <col min="1044" max="1280" width="9" style="2"/>
    <col min="1281" max="1281" width="2.625" style="2" customWidth="1"/>
    <col min="1282" max="1283" width="1.875" style="2" customWidth="1"/>
    <col min="1284" max="1284" width="8.875" style="2" customWidth="1"/>
    <col min="1285" max="1285" width="14.125" style="2" customWidth="1"/>
    <col min="1286" max="1286" width="12.125" style="2" customWidth="1"/>
    <col min="1287" max="1287" width="13.125" style="2" customWidth="1"/>
    <col min="1288" max="1288" width="13.625" style="2" customWidth="1"/>
    <col min="1289" max="1289" width="12.875" style="2" customWidth="1"/>
    <col min="1290" max="1290" width="12.125" style="2" customWidth="1"/>
    <col min="1291" max="1291" width="12.625" style="2" customWidth="1"/>
    <col min="1292" max="1292" width="12.875" style="2" customWidth="1"/>
    <col min="1293" max="1293" width="12.75" style="2" customWidth="1"/>
    <col min="1294" max="1294" width="12.625" style="2" customWidth="1"/>
    <col min="1295" max="1295" width="13.625" style="2" customWidth="1"/>
    <col min="1296" max="1296" width="12.125" style="2" customWidth="1"/>
    <col min="1297" max="1297" width="12.625" style="2" customWidth="1"/>
    <col min="1298" max="1299" width="12.125" style="2" customWidth="1"/>
    <col min="1300" max="1536" width="9" style="2"/>
    <col min="1537" max="1537" width="2.625" style="2" customWidth="1"/>
    <col min="1538" max="1539" width="1.875" style="2" customWidth="1"/>
    <col min="1540" max="1540" width="8.875" style="2" customWidth="1"/>
    <col min="1541" max="1541" width="14.125" style="2" customWidth="1"/>
    <col min="1542" max="1542" width="12.125" style="2" customWidth="1"/>
    <col min="1543" max="1543" width="13.125" style="2" customWidth="1"/>
    <col min="1544" max="1544" width="13.625" style="2" customWidth="1"/>
    <col min="1545" max="1545" width="12.875" style="2" customWidth="1"/>
    <col min="1546" max="1546" width="12.125" style="2" customWidth="1"/>
    <col min="1547" max="1547" width="12.625" style="2" customWidth="1"/>
    <col min="1548" max="1548" width="12.875" style="2" customWidth="1"/>
    <col min="1549" max="1549" width="12.75" style="2" customWidth="1"/>
    <col min="1550" max="1550" width="12.625" style="2" customWidth="1"/>
    <col min="1551" max="1551" width="13.625" style="2" customWidth="1"/>
    <col min="1552" max="1552" width="12.125" style="2" customWidth="1"/>
    <col min="1553" max="1553" width="12.625" style="2" customWidth="1"/>
    <col min="1554" max="1555" width="12.125" style="2" customWidth="1"/>
    <col min="1556" max="1792" width="9" style="2"/>
    <col min="1793" max="1793" width="2.625" style="2" customWidth="1"/>
    <col min="1794" max="1795" width="1.875" style="2" customWidth="1"/>
    <col min="1796" max="1796" width="8.875" style="2" customWidth="1"/>
    <col min="1797" max="1797" width="14.125" style="2" customWidth="1"/>
    <col min="1798" max="1798" width="12.125" style="2" customWidth="1"/>
    <col min="1799" max="1799" width="13.125" style="2" customWidth="1"/>
    <col min="1800" max="1800" width="13.625" style="2" customWidth="1"/>
    <col min="1801" max="1801" width="12.875" style="2" customWidth="1"/>
    <col min="1802" max="1802" width="12.125" style="2" customWidth="1"/>
    <col min="1803" max="1803" width="12.625" style="2" customWidth="1"/>
    <col min="1804" max="1804" width="12.875" style="2" customWidth="1"/>
    <col min="1805" max="1805" width="12.75" style="2" customWidth="1"/>
    <col min="1806" max="1806" width="12.625" style="2" customWidth="1"/>
    <col min="1807" max="1807" width="13.625" style="2" customWidth="1"/>
    <col min="1808" max="1808" width="12.125" style="2" customWidth="1"/>
    <col min="1809" max="1809" width="12.625" style="2" customWidth="1"/>
    <col min="1810" max="1811" width="12.125" style="2" customWidth="1"/>
    <col min="1812" max="2048" width="9" style="2"/>
    <col min="2049" max="2049" width="2.625" style="2" customWidth="1"/>
    <col min="2050" max="2051" width="1.875" style="2" customWidth="1"/>
    <col min="2052" max="2052" width="8.875" style="2" customWidth="1"/>
    <col min="2053" max="2053" width="14.125" style="2" customWidth="1"/>
    <col min="2054" max="2054" width="12.125" style="2" customWidth="1"/>
    <col min="2055" max="2055" width="13.125" style="2" customWidth="1"/>
    <col min="2056" max="2056" width="13.625" style="2" customWidth="1"/>
    <col min="2057" max="2057" width="12.875" style="2" customWidth="1"/>
    <col min="2058" max="2058" width="12.125" style="2" customWidth="1"/>
    <col min="2059" max="2059" width="12.625" style="2" customWidth="1"/>
    <col min="2060" max="2060" width="12.875" style="2" customWidth="1"/>
    <col min="2061" max="2061" width="12.75" style="2" customWidth="1"/>
    <col min="2062" max="2062" width="12.625" style="2" customWidth="1"/>
    <col min="2063" max="2063" width="13.625" style="2" customWidth="1"/>
    <col min="2064" max="2064" width="12.125" style="2" customWidth="1"/>
    <col min="2065" max="2065" width="12.625" style="2" customWidth="1"/>
    <col min="2066" max="2067" width="12.125" style="2" customWidth="1"/>
    <col min="2068" max="2304" width="9" style="2"/>
    <col min="2305" max="2305" width="2.625" style="2" customWidth="1"/>
    <col min="2306" max="2307" width="1.875" style="2" customWidth="1"/>
    <col min="2308" max="2308" width="8.875" style="2" customWidth="1"/>
    <col min="2309" max="2309" width="14.125" style="2" customWidth="1"/>
    <col min="2310" max="2310" width="12.125" style="2" customWidth="1"/>
    <col min="2311" max="2311" width="13.125" style="2" customWidth="1"/>
    <col min="2312" max="2312" width="13.625" style="2" customWidth="1"/>
    <col min="2313" max="2313" width="12.875" style="2" customWidth="1"/>
    <col min="2314" max="2314" width="12.125" style="2" customWidth="1"/>
    <col min="2315" max="2315" width="12.625" style="2" customWidth="1"/>
    <col min="2316" max="2316" width="12.875" style="2" customWidth="1"/>
    <col min="2317" max="2317" width="12.75" style="2" customWidth="1"/>
    <col min="2318" max="2318" width="12.625" style="2" customWidth="1"/>
    <col min="2319" max="2319" width="13.625" style="2" customWidth="1"/>
    <col min="2320" max="2320" width="12.125" style="2" customWidth="1"/>
    <col min="2321" max="2321" width="12.625" style="2" customWidth="1"/>
    <col min="2322" max="2323" width="12.125" style="2" customWidth="1"/>
    <col min="2324" max="2560" width="9" style="2"/>
    <col min="2561" max="2561" width="2.625" style="2" customWidth="1"/>
    <col min="2562" max="2563" width="1.875" style="2" customWidth="1"/>
    <col min="2564" max="2564" width="8.875" style="2" customWidth="1"/>
    <col min="2565" max="2565" width="14.125" style="2" customWidth="1"/>
    <col min="2566" max="2566" width="12.125" style="2" customWidth="1"/>
    <col min="2567" max="2567" width="13.125" style="2" customWidth="1"/>
    <col min="2568" max="2568" width="13.625" style="2" customWidth="1"/>
    <col min="2569" max="2569" width="12.875" style="2" customWidth="1"/>
    <col min="2570" max="2570" width="12.125" style="2" customWidth="1"/>
    <col min="2571" max="2571" width="12.625" style="2" customWidth="1"/>
    <col min="2572" max="2572" width="12.875" style="2" customWidth="1"/>
    <col min="2573" max="2573" width="12.75" style="2" customWidth="1"/>
    <col min="2574" max="2574" width="12.625" style="2" customWidth="1"/>
    <col min="2575" max="2575" width="13.625" style="2" customWidth="1"/>
    <col min="2576" max="2576" width="12.125" style="2" customWidth="1"/>
    <col min="2577" max="2577" width="12.625" style="2" customWidth="1"/>
    <col min="2578" max="2579" width="12.125" style="2" customWidth="1"/>
    <col min="2580" max="2816" width="9" style="2"/>
    <col min="2817" max="2817" width="2.625" style="2" customWidth="1"/>
    <col min="2818" max="2819" width="1.875" style="2" customWidth="1"/>
    <col min="2820" max="2820" width="8.875" style="2" customWidth="1"/>
    <col min="2821" max="2821" width="14.125" style="2" customWidth="1"/>
    <col min="2822" max="2822" width="12.125" style="2" customWidth="1"/>
    <col min="2823" max="2823" width="13.125" style="2" customWidth="1"/>
    <col min="2824" max="2824" width="13.625" style="2" customWidth="1"/>
    <col min="2825" max="2825" width="12.875" style="2" customWidth="1"/>
    <col min="2826" max="2826" width="12.125" style="2" customWidth="1"/>
    <col min="2827" max="2827" width="12.625" style="2" customWidth="1"/>
    <col min="2828" max="2828" width="12.875" style="2" customWidth="1"/>
    <col min="2829" max="2829" width="12.75" style="2" customWidth="1"/>
    <col min="2830" max="2830" width="12.625" style="2" customWidth="1"/>
    <col min="2831" max="2831" width="13.625" style="2" customWidth="1"/>
    <col min="2832" max="2832" width="12.125" style="2" customWidth="1"/>
    <col min="2833" max="2833" width="12.625" style="2" customWidth="1"/>
    <col min="2834" max="2835" width="12.125" style="2" customWidth="1"/>
    <col min="2836" max="3072" width="9" style="2"/>
    <col min="3073" max="3073" width="2.625" style="2" customWidth="1"/>
    <col min="3074" max="3075" width="1.875" style="2" customWidth="1"/>
    <col min="3076" max="3076" width="8.875" style="2" customWidth="1"/>
    <col min="3077" max="3077" width="14.125" style="2" customWidth="1"/>
    <col min="3078" max="3078" width="12.125" style="2" customWidth="1"/>
    <col min="3079" max="3079" width="13.125" style="2" customWidth="1"/>
    <col min="3080" max="3080" width="13.625" style="2" customWidth="1"/>
    <col min="3081" max="3081" width="12.875" style="2" customWidth="1"/>
    <col min="3082" max="3082" width="12.125" style="2" customWidth="1"/>
    <col min="3083" max="3083" width="12.625" style="2" customWidth="1"/>
    <col min="3084" max="3084" width="12.875" style="2" customWidth="1"/>
    <col min="3085" max="3085" width="12.75" style="2" customWidth="1"/>
    <col min="3086" max="3086" width="12.625" style="2" customWidth="1"/>
    <col min="3087" max="3087" width="13.625" style="2" customWidth="1"/>
    <col min="3088" max="3088" width="12.125" style="2" customWidth="1"/>
    <col min="3089" max="3089" width="12.625" style="2" customWidth="1"/>
    <col min="3090" max="3091" width="12.125" style="2" customWidth="1"/>
    <col min="3092" max="3328" width="9" style="2"/>
    <col min="3329" max="3329" width="2.625" style="2" customWidth="1"/>
    <col min="3330" max="3331" width="1.875" style="2" customWidth="1"/>
    <col min="3332" max="3332" width="8.875" style="2" customWidth="1"/>
    <col min="3333" max="3333" width="14.125" style="2" customWidth="1"/>
    <col min="3334" max="3334" width="12.125" style="2" customWidth="1"/>
    <col min="3335" max="3335" width="13.125" style="2" customWidth="1"/>
    <col min="3336" max="3336" width="13.625" style="2" customWidth="1"/>
    <col min="3337" max="3337" width="12.875" style="2" customWidth="1"/>
    <col min="3338" max="3338" width="12.125" style="2" customWidth="1"/>
    <col min="3339" max="3339" width="12.625" style="2" customWidth="1"/>
    <col min="3340" max="3340" width="12.875" style="2" customWidth="1"/>
    <col min="3341" max="3341" width="12.75" style="2" customWidth="1"/>
    <col min="3342" max="3342" width="12.625" style="2" customWidth="1"/>
    <col min="3343" max="3343" width="13.625" style="2" customWidth="1"/>
    <col min="3344" max="3344" width="12.125" style="2" customWidth="1"/>
    <col min="3345" max="3345" width="12.625" style="2" customWidth="1"/>
    <col min="3346" max="3347" width="12.125" style="2" customWidth="1"/>
    <col min="3348" max="3584" width="9" style="2"/>
    <col min="3585" max="3585" width="2.625" style="2" customWidth="1"/>
    <col min="3586" max="3587" width="1.875" style="2" customWidth="1"/>
    <col min="3588" max="3588" width="8.875" style="2" customWidth="1"/>
    <col min="3589" max="3589" width="14.125" style="2" customWidth="1"/>
    <col min="3590" max="3590" width="12.125" style="2" customWidth="1"/>
    <col min="3591" max="3591" width="13.125" style="2" customWidth="1"/>
    <col min="3592" max="3592" width="13.625" style="2" customWidth="1"/>
    <col min="3593" max="3593" width="12.875" style="2" customWidth="1"/>
    <col min="3594" max="3594" width="12.125" style="2" customWidth="1"/>
    <col min="3595" max="3595" width="12.625" style="2" customWidth="1"/>
    <col min="3596" max="3596" width="12.875" style="2" customWidth="1"/>
    <col min="3597" max="3597" width="12.75" style="2" customWidth="1"/>
    <col min="3598" max="3598" width="12.625" style="2" customWidth="1"/>
    <col min="3599" max="3599" width="13.625" style="2" customWidth="1"/>
    <col min="3600" max="3600" width="12.125" style="2" customWidth="1"/>
    <col min="3601" max="3601" width="12.625" style="2" customWidth="1"/>
    <col min="3602" max="3603" width="12.125" style="2" customWidth="1"/>
    <col min="3604" max="3840" width="9" style="2"/>
    <col min="3841" max="3841" width="2.625" style="2" customWidth="1"/>
    <col min="3842" max="3843" width="1.875" style="2" customWidth="1"/>
    <col min="3844" max="3844" width="8.875" style="2" customWidth="1"/>
    <col min="3845" max="3845" width="14.125" style="2" customWidth="1"/>
    <col min="3846" max="3846" width="12.125" style="2" customWidth="1"/>
    <col min="3847" max="3847" width="13.125" style="2" customWidth="1"/>
    <col min="3848" max="3848" width="13.625" style="2" customWidth="1"/>
    <col min="3849" max="3849" width="12.875" style="2" customWidth="1"/>
    <col min="3850" max="3850" width="12.125" style="2" customWidth="1"/>
    <col min="3851" max="3851" width="12.625" style="2" customWidth="1"/>
    <col min="3852" max="3852" width="12.875" style="2" customWidth="1"/>
    <col min="3853" max="3853" width="12.75" style="2" customWidth="1"/>
    <col min="3854" max="3854" width="12.625" style="2" customWidth="1"/>
    <col min="3855" max="3855" width="13.625" style="2" customWidth="1"/>
    <col min="3856" max="3856" width="12.125" style="2" customWidth="1"/>
    <col min="3857" max="3857" width="12.625" style="2" customWidth="1"/>
    <col min="3858" max="3859" width="12.125" style="2" customWidth="1"/>
    <col min="3860" max="4096" width="9" style="2"/>
    <col min="4097" max="4097" width="2.625" style="2" customWidth="1"/>
    <col min="4098" max="4099" width="1.875" style="2" customWidth="1"/>
    <col min="4100" max="4100" width="8.875" style="2" customWidth="1"/>
    <col min="4101" max="4101" width="14.125" style="2" customWidth="1"/>
    <col min="4102" max="4102" width="12.125" style="2" customWidth="1"/>
    <col min="4103" max="4103" width="13.125" style="2" customWidth="1"/>
    <col min="4104" max="4104" width="13.625" style="2" customWidth="1"/>
    <col min="4105" max="4105" width="12.875" style="2" customWidth="1"/>
    <col min="4106" max="4106" width="12.125" style="2" customWidth="1"/>
    <col min="4107" max="4107" width="12.625" style="2" customWidth="1"/>
    <col min="4108" max="4108" width="12.875" style="2" customWidth="1"/>
    <col min="4109" max="4109" width="12.75" style="2" customWidth="1"/>
    <col min="4110" max="4110" width="12.625" style="2" customWidth="1"/>
    <col min="4111" max="4111" width="13.625" style="2" customWidth="1"/>
    <col min="4112" max="4112" width="12.125" style="2" customWidth="1"/>
    <col min="4113" max="4113" width="12.625" style="2" customWidth="1"/>
    <col min="4114" max="4115" width="12.125" style="2" customWidth="1"/>
    <col min="4116" max="4352" width="9" style="2"/>
    <col min="4353" max="4353" width="2.625" style="2" customWidth="1"/>
    <col min="4354" max="4355" width="1.875" style="2" customWidth="1"/>
    <col min="4356" max="4356" width="8.875" style="2" customWidth="1"/>
    <col min="4357" max="4357" width="14.125" style="2" customWidth="1"/>
    <col min="4358" max="4358" width="12.125" style="2" customWidth="1"/>
    <col min="4359" max="4359" width="13.125" style="2" customWidth="1"/>
    <col min="4360" max="4360" width="13.625" style="2" customWidth="1"/>
    <col min="4361" max="4361" width="12.875" style="2" customWidth="1"/>
    <col min="4362" max="4362" width="12.125" style="2" customWidth="1"/>
    <col min="4363" max="4363" width="12.625" style="2" customWidth="1"/>
    <col min="4364" max="4364" width="12.875" style="2" customWidth="1"/>
    <col min="4365" max="4365" width="12.75" style="2" customWidth="1"/>
    <col min="4366" max="4366" width="12.625" style="2" customWidth="1"/>
    <col min="4367" max="4367" width="13.625" style="2" customWidth="1"/>
    <col min="4368" max="4368" width="12.125" style="2" customWidth="1"/>
    <col min="4369" max="4369" width="12.625" style="2" customWidth="1"/>
    <col min="4370" max="4371" width="12.125" style="2" customWidth="1"/>
    <col min="4372" max="4608" width="9" style="2"/>
    <col min="4609" max="4609" width="2.625" style="2" customWidth="1"/>
    <col min="4610" max="4611" width="1.875" style="2" customWidth="1"/>
    <col min="4612" max="4612" width="8.875" style="2" customWidth="1"/>
    <col min="4613" max="4613" width="14.125" style="2" customWidth="1"/>
    <col min="4614" max="4614" width="12.125" style="2" customWidth="1"/>
    <col min="4615" max="4615" width="13.125" style="2" customWidth="1"/>
    <col min="4616" max="4616" width="13.625" style="2" customWidth="1"/>
    <col min="4617" max="4617" width="12.875" style="2" customWidth="1"/>
    <col min="4618" max="4618" width="12.125" style="2" customWidth="1"/>
    <col min="4619" max="4619" width="12.625" style="2" customWidth="1"/>
    <col min="4620" max="4620" width="12.875" style="2" customWidth="1"/>
    <col min="4621" max="4621" width="12.75" style="2" customWidth="1"/>
    <col min="4622" max="4622" width="12.625" style="2" customWidth="1"/>
    <col min="4623" max="4623" width="13.625" style="2" customWidth="1"/>
    <col min="4624" max="4624" width="12.125" style="2" customWidth="1"/>
    <col min="4625" max="4625" width="12.625" style="2" customWidth="1"/>
    <col min="4626" max="4627" width="12.125" style="2" customWidth="1"/>
    <col min="4628" max="4864" width="9" style="2"/>
    <col min="4865" max="4865" width="2.625" style="2" customWidth="1"/>
    <col min="4866" max="4867" width="1.875" style="2" customWidth="1"/>
    <col min="4868" max="4868" width="8.875" style="2" customWidth="1"/>
    <col min="4869" max="4869" width="14.125" style="2" customWidth="1"/>
    <col min="4870" max="4870" width="12.125" style="2" customWidth="1"/>
    <col min="4871" max="4871" width="13.125" style="2" customWidth="1"/>
    <col min="4872" max="4872" width="13.625" style="2" customWidth="1"/>
    <col min="4873" max="4873" width="12.875" style="2" customWidth="1"/>
    <col min="4874" max="4874" width="12.125" style="2" customWidth="1"/>
    <col min="4875" max="4875" width="12.625" style="2" customWidth="1"/>
    <col min="4876" max="4876" width="12.875" style="2" customWidth="1"/>
    <col min="4877" max="4877" width="12.75" style="2" customWidth="1"/>
    <col min="4878" max="4878" width="12.625" style="2" customWidth="1"/>
    <col min="4879" max="4879" width="13.625" style="2" customWidth="1"/>
    <col min="4880" max="4880" width="12.125" style="2" customWidth="1"/>
    <col min="4881" max="4881" width="12.625" style="2" customWidth="1"/>
    <col min="4882" max="4883" width="12.125" style="2" customWidth="1"/>
    <col min="4884" max="5120" width="9" style="2"/>
    <col min="5121" max="5121" width="2.625" style="2" customWidth="1"/>
    <col min="5122" max="5123" width="1.875" style="2" customWidth="1"/>
    <col min="5124" max="5124" width="8.875" style="2" customWidth="1"/>
    <col min="5125" max="5125" width="14.125" style="2" customWidth="1"/>
    <col min="5126" max="5126" width="12.125" style="2" customWidth="1"/>
    <col min="5127" max="5127" width="13.125" style="2" customWidth="1"/>
    <col min="5128" max="5128" width="13.625" style="2" customWidth="1"/>
    <col min="5129" max="5129" width="12.875" style="2" customWidth="1"/>
    <col min="5130" max="5130" width="12.125" style="2" customWidth="1"/>
    <col min="5131" max="5131" width="12.625" style="2" customWidth="1"/>
    <col min="5132" max="5132" width="12.875" style="2" customWidth="1"/>
    <col min="5133" max="5133" width="12.75" style="2" customWidth="1"/>
    <col min="5134" max="5134" width="12.625" style="2" customWidth="1"/>
    <col min="5135" max="5135" width="13.625" style="2" customWidth="1"/>
    <col min="5136" max="5136" width="12.125" style="2" customWidth="1"/>
    <col min="5137" max="5137" width="12.625" style="2" customWidth="1"/>
    <col min="5138" max="5139" width="12.125" style="2" customWidth="1"/>
    <col min="5140" max="5376" width="9" style="2"/>
    <col min="5377" max="5377" width="2.625" style="2" customWidth="1"/>
    <col min="5378" max="5379" width="1.875" style="2" customWidth="1"/>
    <col min="5380" max="5380" width="8.875" style="2" customWidth="1"/>
    <col min="5381" max="5381" width="14.125" style="2" customWidth="1"/>
    <col min="5382" max="5382" width="12.125" style="2" customWidth="1"/>
    <col min="5383" max="5383" width="13.125" style="2" customWidth="1"/>
    <col min="5384" max="5384" width="13.625" style="2" customWidth="1"/>
    <col min="5385" max="5385" width="12.875" style="2" customWidth="1"/>
    <col min="5386" max="5386" width="12.125" style="2" customWidth="1"/>
    <col min="5387" max="5387" width="12.625" style="2" customWidth="1"/>
    <col min="5388" max="5388" width="12.875" style="2" customWidth="1"/>
    <col min="5389" max="5389" width="12.75" style="2" customWidth="1"/>
    <col min="5390" max="5390" width="12.625" style="2" customWidth="1"/>
    <col min="5391" max="5391" width="13.625" style="2" customWidth="1"/>
    <col min="5392" max="5392" width="12.125" style="2" customWidth="1"/>
    <col min="5393" max="5393" width="12.625" style="2" customWidth="1"/>
    <col min="5394" max="5395" width="12.125" style="2" customWidth="1"/>
    <col min="5396" max="5632" width="9" style="2"/>
    <col min="5633" max="5633" width="2.625" style="2" customWidth="1"/>
    <col min="5634" max="5635" width="1.875" style="2" customWidth="1"/>
    <col min="5636" max="5636" width="8.875" style="2" customWidth="1"/>
    <col min="5637" max="5637" width="14.125" style="2" customWidth="1"/>
    <col min="5638" max="5638" width="12.125" style="2" customWidth="1"/>
    <col min="5639" max="5639" width="13.125" style="2" customWidth="1"/>
    <col min="5640" max="5640" width="13.625" style="2" customWidth="1"/>
    <col min="5641" max="5641" width="12.875" style="2" customWidth="1"/>
    <col min="5642" max="5642" width="12.125" style="2" customWidth="1"/>
    <col min="5643" max="5643" width="12.625" style="2" customWidth="1"/>
    <col min="5644" max="5644" width="12.875" style="2" customWidth="1"/>
    <col min="5645" max="5645" width="12.75" style="2" customWidth="1"/>
    <col min="5646" max="5646" width="12.625" style="2" customWidth="1"/>
    <col min="5647" max="5647" width="13.625" style="2" customWidth="1"/>
    <col min="5648" max="5648" width="12.125" style="2" customWidth="1"/>
    <col min="5649" max="5649" width="12.625" style="2" customWidth="1"/>
    <col min="5650" max="5651" width="12.125" style="2" customWidth="1"/>
    <col min="5652" max="5888" width="9" style="2"/>
    <col min="5889" max="5889" width="2.625" style="2" customWidth="1"/>
    <col min="5890" max="5891" width="1.875" style="2" customWidth="1"/>
    <col min="5892" max="5892" width="8.875" style="2" customWidth="1"/>
    <col min="5893" max="5893" width="14.125" style="2" customWidth="1"/>
    <col min="5894" max="5894" width="12.125" style="2" customWidth="1"/>
    <col min="5895" max="5895" width="13.125" style="2" customWidth="1"/>
    <col min="5896" max="5896" width="13.625" style="2" customWidth="1"/>
    <col min="5897" max="5897" width="12.875" style="2" customWidth="1"/>
    <col min="5898" max="5898" width="12.125" style="2" customWidth="1"/>
    <col min="5899" max="5899" width="12.625" style="2" customWidth="1"/>
    <col min="5900" max="5900" width="12.875" style="2" customWidth="1"/>
    <col min="5901" max="5901" width="12.75" style="2" customWidth="1"/>
    <col min="5902" max="5902" width="12.625" style="2" customWidth="1"/>
    <col min="5903" max="5903" width="13.625" style="2" customWidth="1"/>
    <col min="5904" max="5904" width="12.125" style="2" customWidth="1"/>
    <col min="5905" max="5905" width="12.625" style="2" customWidth="1"/>
    <col min="5906" max="5907" width="12.125" style="2" customWidth="1"/>
    <col min="5908" max="6144" width="9" style="2"/>
    <col min="6145" max="6145" width="2.625" style="2" customWidth="1"/>
    <col min="6146" max="6147" width="1.875" style="2" customWidth="1"/>
    <col min="6148" max="6148" width="8.875" style="2" customWidth="1"/>
    <col min="6149" max="6149" width="14.125" style="2" customWidth="1"/>
    <col min="6150" max="6150" width="12.125" style="2" customWidth="1"/>
    <col min="6151" max="6151" width="13.125" style="2" customWidth="1"/>
    <col min="6152" max="6152" width="13.625" style="2" customWidth="1"/>
    <col min="6153" max="6153" width="12.875" style="2" customWidth="1"/>
    <col min="6154" max="6154" width="12.125" style="2" customWidth="1"/>
    <col min="6155" max="6155" width="12.625" style="2" customWidth="1"/>
    <col min="6156" max="6156" width="12.875" style="2" customWidth="1"/>
    <col min="6157" max="6157" width="12.75" style="2" customWidth="1"/>
    <col min="6158" max="6158" width="12.625" style="2" customWidth="1"/>
    <col min="6159" max="6159" width="13.625" style="2" customWidth="1"/>
    <col min="6160" max="6160" width="12.125" style="2" customWidth="1"/>
    <col min="6161" max="6161" width="12.625" style="2" customWidth="1"/>
    <col min="6162" max="6163" width="12.125" style="2" customWidth="1"/>
    <col min="6164" max="6400" width="9" style="2"/>
    <col min="6401" max="6401" width="2.625" style="2" customWidth="1"/>
    <col min="6402" max="6403" width="1.875" style="2" customWidth="1"/>
    <col min="6404" max="6404" width="8.875" style="2" customWidth="1"/>
    <col min="6405" max="6405" width="14.125" style="2" customWidth="1"/>
    <col min="6406" max="6406" width="12.125" style="2" customWidth="1"/>
    <col min="6407" max="6407" width="13.125" style="2" customWidth="1"/>
    <col min="6408" max="6408" width="13.625" style="2" customWidth="1"/>
    <col min="6409" max="6409" width="12.875" style="2" customWidth="1"/>
    <col min="6410" max="6410" width="12.125" style="2" customWidth="1"/>
    <col min="6411" max="6411" width="12.625" style="2" customWidth="1"/>
    <col min="6412" max="6412" width="12.875" style="2" customWidth="1"/>
    <col min="6413" max="6413" width="12.75" style="2" customWidth="1"/>
    <col min="6414" max="6414" width="12.625" style="2" customWidth="1"/>
    <col min="6415" max="6415" width="13.625" style="2" customWidth="1"/>
    <col min="6416" max="6416" width="12.125" style="2" customWidth="1"/>
    <col min="6417" max="6417" width="12.625" style="2" customWidth="1"/>
    <col min="6418" max="6419" width="12.125" style="2" customWidth="1"/>
    <col min="6420" max="6656" width="9" style="2"/>
    <col min="6657" max="6657" width="2.625" style="2" customWidth="1"/>
    <col min="6658" max="6659" width="1.875" style="2" customWidth="1"/>
    <col min="6660" max="6660" width="8.875" style="2" customWidth="1"/>
    <col min="6661" max="6661" width="14.125" style="2" customWidth="1"/>
    <col min="6662" max="6662" width="12.125" style="2" customWidth="1"/>
    <col min="6663" max="6663" width="13.125" style="2" customWidth="1"/>
    <col min="6664" max="6664" width="13.625" style="2" customWidth="1"/>
    <col min="6665" max="6665" width="12.875" style="2" customWidth="1"/>
    <col min="6666" max="6666" width="12.125" style="2" customWidth="1"/>
    <col min="6667" max="6667" width="12.625" style="2" customWidth="1"/>
    <col min="6668" max="6668" width="12.875" style="2" customWidth="1"/>
    <col min="6669" max="6669" width="12.75" style="2" customWidth="1"/>
    <col min="6670" max="6670" width="12.625" style="2" customWidth="1"/>
    <col min="6671" max="6671" width="13.625" style="2" customWidth="1"/>
    <col min="6672" max="6672" width="12.125" style="2" customWidth="1"/>
    <col min="6673" max="6673" width="12.625" style="2" customWidth="1"/>
    <col min="6674" max="6675" width="12.125" style="2" customWidth="1"/>
    <col min="6676" max="6912" width="9" style="2"/>
    <col min="6913" max="6913" width="2.625" style="2" customWidth="1"/>
    <col min="6914" max="6915" width="1.875" style="2" customWidth="1"/>
    <col min="6916" max="6916" width="8.875" style="2" customWidth="1"/>
    <col min="6917" max="6917" width="14.125" style="2" customWidth="1"/>
    <col min="6918" max="6918" width="12.125" style="2" customWidth="1"/>
    <col min="6919" max="6919" width="13.125" style="2" customWidth="1"/>
    <col min="6920" max="6920" width="13.625" style="2" customWidth="1"/>
    <col min="6921" max="6921" width="12.875" style="2" customWidth="1"/>
    <col min="6922" max="6922" width="12.125" style="2" customWidth="1"/>
    <col min="6923" max="6923" width="12.625" style="2" customWidth="1"/>
    <col min="6924" max="6924" width="12.875" style="2" customWidth="1"/>
    <col min="6925" max="6925" width="12.75" style="2" customWidth="1"/>
    <col min="6926" max="6926" width="12.625" style="2" customWidth="1"/>
    <col min="6927" max="6927" width="13.625" style="2" customWidth="1"/>
    <col min="6928" max="6928" width="12.125" style="2" customWidth="1"/>
    <col min="6929" max="6929" width="12.625" style="2" customWidth="1"/>
    <col min="6930" max="6931" width="12.125" style="2" customWidth="1"/>
    <col min="6932" max="7168" width="9" style="2"/>
    <col min="7169" max="7169" width="2.625" style="2" customWidth="1"/>
    <col min="7170" max="7171" width="1.875" style="2" customWidth="1"/>
    <col min="7172" max="7172" width="8.875" style="2" customWidth="1"/>
    <col min="7173" max="7173" width="14.125" style="2" customWidth="1"/>
    <col min="7174" max="7174" width="12.125" style="2" customWidth="1"/>
    <col min="7175" max="7175" width="13.125" style="2" customWidth="1"/>
    <col min="7176" max="7176" width="13.625" style="2" customWidth="1"/>
    <col min="7177" max="7177" width="12.875" style="2" customWidth="1"/>
    <col min="7178" max="7178" width="12.125" style="2" customWidth="1"/>
    <col min="7179" max="7179" width="12.625" style="2" customWidth="1"/>
    <col min="7180" max="7180" width="12.875" style="2" customWidth="1"/>
    <col min="7181" max="7181" width="12.75" style="2" customWidth="1"/>
    <col min="7182" max="7182" width="12.625" style="2" customWidth="1"/>
    <col min="7183" max="7183" width="13.625" style="2" customWidth="1"/>
    <col min="7184" max="7184" width="12.125" style="2" customWidth="1"/>
    <col min="7185" max="7185" width="12.625" style="2" customWidth="1"/>
    <col min="7186" max="7187" width="12.125" style="2" customWidth="1"/>
    <col min="7188" max="7424" width="9" style="2"/>
    <col min="7425" max="7425" width="2.625" style="2" customWidth="1"/>
    <col min="7426" max="7427" width="1.875" style="2" customWidth="1"/>
    <col min="7428" max="7428" width="8.875" style="2" customWidth="1"/>
    <col min="7429" max="7429" width="14.125" style="2" customWidth="1"/>
    <col min="7430" max="7430" width="12.125" style="2" customWidth="1"/>
    <col min="7431" max="7431" width="13.125" style="2" customWidth="1"/>
    <col min="7432" max="7432" width="13.625" style="2" customWidth="1"/>
    <col min="7433" max="7433" width="12.875" style="2" customWidth="1"/>
    <col min="7434" max="7434" width="12.125" style="2" customWidth="1"/>
    <col min="7435" max="7435" width="12.625" style="2" customWidth="1"/>
    <col min="7436" max="7436" width="12.875" style="2" customWidth="1"/>
    <col min="7437" max="7437" width="12.75" style="2" customWidth="1"/>
    <col min="7438" max="7438" width="12.625" style="2" customWidth="1"/>
    <col min="7439" max="7439" width="13.625" style="2" customWidth="1"/>
    <col min="7440" max="7440" width="12.125" style="2" customWidth="1"/>
    <col min="7441" max="7441" width="12.625" style="2" customWidth="1"/>
    <col min="7442" max="7443" width="12.125" style="2" customWidth="1"/>
    <col min="7444" max="7680" width="9" style="2"/>
    <col min="7681" max="7681" width="2.625" style="2" customWidth="1"/>
    <col min="7682" max="7683" width="1.875" style="2" customWidth="1"/>
    <col min="7684" max="7684" width="8.875" style="2" customWidth="1"/>
    <col min="7685" max="7685" width="14.125" style="2" customWidth="1"/>
    <col min="7686" max="7686" width="12.125" style="2" customWidth="1"/>
    <col min="7687" max="7687" width="13.125" style="2" customWidth="1"/>
    <col min="7688" max="7688" width="13.625" style="2" customWidth="1"/>
    <col min="7689" max="7689" width="12.875" style="2" customWidth="1"/>
    <col min="7690" max="7690" width="12.125" style="2" customWidth="1"/>
    <col min="7691" max="7691" width="12.625" style="2" customWidth="1"/>
    <col min="7692" max="7692" width="12.875" style="2" customWidth="1"/>
    <col min="7693" max="7693" width="12.75" style="2" customWidth="1"/>
    <col min="7694" max="7694" width="12.625" style="2" customWidth="1"/>
    <col min="7695" max="7695" width="13.625" style="2" customWidth="1"/>
    <col min="7696" max="7696" width="12.125" style="2" customWidth="1"/>
    <col min="7697" max="7697" width="12.625" style="2" customWidth="1"/>
    <col min="7698" max="7699" width="12.125" style="2" customWidth="1"/>
    <col min="7700" max="7936" width="9" style="2"/>
    <col min="7937" max="7937" width="2.625" style="2" customWidth="1"/>
    <col min="7938" max="7939" width="1.875" style="2" customWidth="1"/>
    <col min="7940" max="7940" width="8.875" style="2" customWidth="1"/>
    <col min="7941" max="7941" width="14.125" style="2" customWidth="1"/>
    <col min="7942" max="7942" width="12.125" style="2" customWidth="1"/>
    <col min="7943" max="7943" width="13.125" style="2" customWidth="1"/>
    <col min="7944" max="7944" width="13.625" style="2" customWidth="1"/>
    <col min="7945" max="7945" width="12.875" style="2" customWidth="1"/>
    <col min="7946" max="7946" width="12.125" style="2" customWidth="1"/>
    <col min="7947" max="7947" width="12.625" style="2" customWidth="1"/>
    <col min="7948" max="7948" width="12.875" style="2" customWidth="1"/>
    <col min="7949" max="7949" width="12.75" style="2" customWidth="1"/>
    <col min="7950" max="7950" width="12.625" style="2" customWidth="1"/>
    <col min="7951" max="7951" width="13.625" style="2" customWidth="1"/>
    <col min="7952" max="7952" width="12.125" style="2" customWidth="1"/>
    <col min="7953" max="7953" width="12.625" style="2" customWidth="1"/>
    <col min="7954" max="7955" width="12.125" style="2" customWidth="1"/>
    <col min="7956" max="8192" width="9" style="2"/>
    <col min="8193" max="8193" width="2.625" style="2" customWidth="1"/>
    <col min="8194" max="8195" width="1.875" style="2" customWidth="1"/>
    <col min="8196" max="8196" width="8.875" style="2" customWidth="1"/>
    <col min="8197" max="8197" width="14.125" style="2" customWidth="1"/>
    <col min="8198" max="8198" width="12.125" style="2" customWidth="1"/>
    <col min="8199" max="8199" width="13.125" style="2" customWidth="1"/>
    <col min="8200" max="8200" width="13.625" style="2" customWidth="1"/>
    <col min="8201" max="8201" width="12.875" style="2" customWidth="1"/>
    <col min="8202" max="8202" width="12.125" style="2" customWidth="1"/>
    <col min="8203" max="8203" width="12.625" style="2" customWidth="1"/>
    <col min="8204" max="8204" width="12.875" style="2" customWidth="1"/>
    <col min="8205" max="8205" width="12.75" style="2" customWidth="1"/>
    <col min="8206" max="8206" width="12.625" style="2" customWidth="1"/>
    <col min="8207" max="8207" width="13.625" style="2" customWidth="1"/>
    <col min="8208" max="8208" width="12.125" style="2" customWidth="1"/>
    <col min="8209" max="8209" width="12.625" style="2" customWidth="1"/>
    <col min="8210" max="8211" width="12.125" style="2" customWidth="1"/>
    <col min="8212" max="8448" width="9" style="2"/>
    <col min="8449" max="8449" width="2.625" style="2" customWidth="1"/>
    <col min="8450" max="8451" width="1.875" style="2" customWidth="1"/>
    <col min="8452" max="8452" width="8.875" style="2" customWidth="1"/>
    <col min="8453" max="8453" width="14.125" style="2" customWidth="1"/>
    <col min="8454" max="8454" width="12.125" style="2" customWidth="1"/>
    <col min="8455" max="8455" width="13.125" style="2" customWidth="1"/>
    <col min="8456" max="8456" width="13.625" style="2" customWidth="1"/>
    <col min="8457" max="8457" width="12.875" style="2" customWidth="1"/>
    <col min="8458" max="8458" width="12.125" style="2" customWidth="1"/>
    <col min="8459" max="8459" width="12.625" style="2" customWidth="1"/>
    <col min="8460" max="8460" width="12.875" style="2" customWidth="1"/>
    <col min="8461" max="8461" width="12.75" style="2" customWidth="1"/>
    <col min="8462" max="8462" width="12.625" style="2" customWidth="1"/>
    <col min="8463" max="8463" width="13.625" style="2" customWidth="1"/>
    <col min="8464" max="8464" width="12.125" style="2" customWidth="1"/>
    <col min="8465" max="8465" width="12.625" style="2" customWidth="1"/>
    <col min="8466" max="8467" width="12.125" style="2" customWidth="1"/>
    <col min="8468" max="8704" width="9" style="2"/>
    <col min="8705" max="8705" width="2.625" style="2" customWidth="1"/>
    <col min="8706" max="8707" width="1.875" style="2" customWidth="1"/>
    <col min="8708" max="8708" width="8.875" style="2" customWidth="1"/>
    <col min="8709" max="8709" width="14.125" style="2" customWidth="1"/>
    <col min="8710" max="8710" width="12.125" style="2" customWidth="1"/>
    <col min="8711" max="8711" width="13.125" style="2" customWidth="1"/>
    <col min="8712" max="8712" width="13.625" style="2" customWidth="1"/>
    <col min="8713" max="8713" width="12.875" style="2" customWidth="1"/>
    <col min="8714" max="8714" width="12.125" style="2" customWidth="1"/>
    <col min="8715" max="8715" width="12.625" style="2" customWidth="1"/>
    <col min="8716" max="8716" width="12.875" style="2" customWidth="1"/>
    <col min="8717" max="8717" width="12.75" style="2" customWidth="1"/>
    <col min="8718" max="8718" width="12.625" style="2" customWidth="1"/>
    <col min="8719" max="8719" width="13.625" style="2" customWidth="1"/>
    <col min="8720" max="8720" width="12.125" style="2" customWidth="1"/>
    <col min="8721" max="8721" width="12.625" style="2" customWidth="1"/>
    <col min="8722" max="8723" width="12.125" style="2" customWidth="1"/>
    <col min="8724" max="8960" width="9" style="2"/>
    <col min="8961" max="8961" width="2.625" style="2" customWidth="1"/>
    <col min="8962" max="8963" width="1.875" style="2" customWidth="1"/>
    <col min="8964" max="8964" width="8.875" style="2" customWidth="1"/>
    <col min="8965" max="8965" width="14.125" style="2" customWidth="1"/>
    <col min="8966" max="8966" width="12.125" style="2" customWidth="1"/>
    <col min="8967" max="8967" width="13.125" style="2" customWidth="1"/>
    <col min="8968" max="8968" width="13.625" style="2" customWidth="1"/>
    <col min="8969" max="8969" width="12.875" style="2" customWidth="1"/>
    <col min="8970" max="8970" width="12.125" style="2" customWidth="1"/>
    <col min="8971" max="8971" width="12.625" style="2" customWidth="1"/>
    <col min="8972" max="8972" width="12.875" style="2" customWidth="1"/>
    <col min="8973" max="8973" width="12.75" style="2" customWidth="1"/>
    <col min="8974" max="8974" width="12.625" style="2" customWidth="1"/>
    <col min="8975" max="8975" width="13.625" style="2" customWidth="1"/>
    <col min="8976" max="8976" width="12.125" style="2" customWidth="1"/>
    <col min="8977" max="8977" width="12.625" style="2" customWidth="1"/>
    <col min="8978" max="8979" width="12.125" style="2" customWidth="1"/>
    <col min="8980" max="9216" width="9" style="2"/>
    <col min="9217" max="9217" width="2.625" style="2" customWidth="1"/>
    <col min="9218" max="9219" width="1.875" style="2" customWidth="1"/>
    <col min="9220" max="9220" width="8.875" style="2" customWidth="1"/>
    <col min="9221" max="9221" width="14.125" style="2" customWidth="1"/>
    <col min="9222" max="9222" width="12.125" style="2" customWidth="1"/>
    <col min="9223" max="9223" width="13.125" style="2" customWidth="1"/>
    <col min="9224" max="9224" width="13.625" style="2" customWidth="1"/>
    <col min="9225" max="9225" width="12.875" style="2" customWidth="1"/>
    <col min="9226" max="9226" width="12.125" style="2" customWidth="1"/>
    <col min="9227" max="9227" width="12.625" style="2" customWidth="1"/>
    <col min="9228" max="9228" width="12.875" style="2" customWidth="1"/>
    <col min="9229" max="9229" width="12.75" style="2" customWidth="1"/>
    <col min="9230" max="9230" width="12.625" style="2" customWidth="1"/>
    <col min="9231" max="9231" width="13.625" style="2" customWidth="1"/>
    <col min="9232" max="9232" width="12.125" style="2" customWidth="1"/>
    <col min="9233" max="9233" width="12.625" style="2" customWidth="1"/>
    <col min="9234" max="9235" width="12.125" style="2" customWidth="1"/>
    <col min="9236" max="9472" width="9" style="2"/>
    <col min="9473" max="9473" width="2.625" style="2" customWidth="1"/>
    <col min="9474" max="9475" width="1.875" style="2" customWidth="1"/>
    <col min="9476" max="9476" width="8.875" style="2" customWidth="1"/>
    <col min="9477" max="9477" width="14.125" style="2" customWidth="1"/>
    <col min="9478" max="9478" width="12.125" style="2" customWidth="1"/>
    <col min="9479" max="9479" width="13.125" style="2" customWidth="1"/>
    <col min="9480" max="9480" width="13.625" style="2" customWidth="1"/>
    <col min="9481" max="9481" width="12.875" style="2" customWidth="1"/>
    <col min="9482" max="9482" width="12.125" style="2" customWidth="1"/>
    <col min="9483" max="9483" width="12.625" style="2" customWidth="1"/>
    <col min="9484" max="9484" width="12.875" style="2" customWidth="1"/>
    <col min="9485" max="9485" width="12.75" style="2" customWidth="1"/>
    <col min="9486" max="9486" width="12.625" style="2" customWidth="1"/>
    <col min="9487" max="9487" width="13.625" style="2" customWidth="1"/>
    <col min="9488" max="9488" width="12.125" style="2" customWidth="1"/>
    <col min="9489" max="9489" width="12.625" style="2" customWidth="1"/>
    <col min="9490" max="9491" width="12.125" style="2" customWidth="1"/>
    <col min="9492" max="9728" width="9" style="2"/>
    <col min="9729" max="9729" width="2.625" style="2" customWidth="1"/>
    <col min="9730" max="9731" width="1.875" style="2" customWidth="1"/>
    <col min="9732" max="9732" width="8.875" style="2" customWidth="1"/>
    <col min="9733" max="9733" width="14.125" style="2" customWidth="1"/>
    <col min="9734" max="9734" width="12.125" style="2" customWidth="1"/>
    <col min="9735" max="9735" width="13.125" style="2" customWidth="1"/>
    <col min="9736" max="9736" width="13.625" style="2" customWidth="1"/>
    <col min="9737" max="9737" width="12.875" style="2" customWidth="1"/>
    <col min="9738" max="9738" width="12.125" style="2" customWidth="1"/>
    <col min="9739" max="9739" width="12.625" style="2" customWidth="1"/>
    <col min="9740" max="9740" width="12.875" style="2" customWidth="1"/>
    <col min="9741" max="9741" width="12.75" style="2" customWidth="1"/>
    <col min="9742" max="9742" width="12.625" style="2" customWidth="1"/>
    <col min="9743" max="9743" width="13.625" style="2" customWidth="1"/>
    <col min="9744" max="9744" width="12.125" style="2" customWidth="1"/>
    <col min="9745" max="9745" width="12.625" style="2" customWidth="1"/>
    <col min="9746" max="9747" width="12.125" style="2" customWidth="1"/>
    <col min="9748" max="9984" width="9" style="2"/>
    <col min="9985" max="9985" width="2.625" style="2" customWidth="1"/>
    <col min="9986" max="9987" width="1.875" style="2" customWidth="1"/>
    <col min="9988" max="9988" width="8.875" style="2" customWidth="1"/>
    <col min="9989" max="9989" width="14.125" style="2" customWidth="1"/>
    <col min="9990" max="9990" width="12.125" style="2" customWidth="1"/>
    <col min="9991" max="9991" width="13.125" style="2" customWidth="1"/>
    <col min="9992" max="9992" width="13.625" style="2" customWidth="1"/>
    <col min="9993" max="9993" width="12.875" style="2" customWidth="1"/>
    <col min="9994" max="9994" width="12.125" style="2" customWidth="1"/>
    <col min="9995" max="9995" width="12.625" style="2" customWidth="1"/>
    <col min="9996" max="9996" width="12.875" style="2" customWidth="1"/>
    <col min="9997" max="9997" width="12.75" style="2" customWidth="1"/>
    <col min="9998" max="9998" width="12.625" style="2" customWidth="1"/>
    <col min="9999" max="9999" width="13.625" style="2" customWidth="1"/>
    <col min="10000" max="10000" width="12.125" style="2" customWidth="1"/>
    <col min="10001" max="10001" width="12.625" style="2" customWidth="1"/>
    <col min="10002" max="10003" width="12.125" style="2" customWidth="1"/>
    <col min="10004" max="10240" width="9" style="2"/>
    <col min="10241" max="10241" width="2.625" style="2" customWidth="1"/>
    <col min="10242" max="10243" width="1.875" style="2" customWidth="1"/>
    <col min="10244" max="10244" width="8.875" style="2" customWidth="1"/>
    <col min="10245" max="10245" width="14.125" style="2" customWidth="1"/>
    <col min="10246" max="10246" width="12.125" style="2" customWidth="1"/>
    <col min="10247" max="10247" width="13.125" style="2" customWidth="1"/>
    <col min="10248" max="10248" width="13.625" style="2" customWidth="1"/>
    <col min="10249" max="10249" width="12.875" style="2" customWidth="1"/>
    <col min="10250" max="10250" width="12.125" style="2" customWidth="1"/>
    <col min="10251" max="10251" width="12.625" style="2" customWidth="1"/>
    <col min="10252" max="10252" width="12.875" style="2" customWidth="1"/>
    <col min="10253" max="10253" width="12.75" style="2" customWidth="1"/>
    <col min="10254" max="10254" width="12.625" style="2" customWidth="1"/>
    <col min="10255" max="10255" width="13.625" style="2" customWidth="1"/>
    <col min="10256" max="10256" width="12.125" style="2" customWidth="1"/>
    <col min="10257" max="10257" width="12.625" style="2" customWidth="1"/>
    <col min="10258" max="10259" width="12.125" style="2" customWidth="1"/>
    <col min="10260" max="10496" width="9" style="2"/>
    <col min="10497" max="10497" width="2.625" style="2" customWidth="1"/>
    <col min="10498" max="10499" width="1.875" style="2" customWidth="1"/>
    <col min="10500" max="10500" width="8.875" style="2" customWidth="1"/>
    <col min="10501" max="10501" width="14.125" style="2" customWidth="1"/>
    <col min="10502" max="10502" width="12.125" style="2" customWidth="1"/>
    <col min="10503" max="10503" width="13.125" style="2" customWidth="1"/>
    <col min="10504" max="10504" width="13.625" style="2" customWidth="1"/>
    <col min="10505" max="10505" width="12.875" style="2" customWidth="1"/>
    <col min="10506" max="10506" width="12.125" style="2" customWidth="1"/>
    <col min="10507" max="10507" width="12.625" style="2" customWidth="1"/>
    <col min="10508" max="10508" width="12.875" style="2" customWidth="1"/>
    <col min="10509" max="10509" width="12.75" style="2" customWidth="1"/>
    <col min="10510" max="10510" width="12.625" style="2" customWidth="1"/>
    <col min="10511" max="10511" width="13.625" style="2" customWidth="1"/>
    <col min="10512" max="10512" width="12.125" style="2" customWidth="1"/>
    <col min="10513" max="10513" width="12.625" style="2" customWidth="1"/>
    <col min="10514" max="10515" width="12.125" style="2" customWidth="1"/>
    <col min="10516" max="10752" width="9" style="2"/>
    <col min="10753" max="10753" width="2.625" style="2" customWidth="1"/>
    <col min="10754" max="10755" width="1.875" style="2" customWidth="1"/>
    <col min="10756" max="10756" width="8.875" style="2" customWidth="1"/>
    <col min="10757" max="10757" width="14.125" style="2" customWidth="1"/>
    <col min="10758" max="10758" width="12.125" style="2" customWidth="1"/>
    <col min="10759" max="10759" width="13.125" style="2" customWidth="1"/>
    <col min="10760" max="10760" width="13.625" style="2" customWidth="1"/>
    <col min="10761" max="10761" width="12.875" style="2" customWidth="1"/>
    <col min="10762" max="10762" width="12.125" style="2" customWidth="1"/>
    <col min="10763" max="10763" width="12.625" style="2" customWidth="1"/>
    <col min="10764" max="10764" width="12.875" style="2" customWidth="1"/>
    <col min="10765" max="10765" width="12.75" style="2" customWidth="1"/>
    <col min="10766" max="10766" width="12.625" style="2" customWidth="1"/>
    <col min="10767" max="10767" width="13.625" style="2" customWidth="1"/>
    <col min="10768" max="10768" width="12.125" style="2" customWidth="1"/>
    <col min="10769" max="10769" width="12.625" style="2" customWidth="1"/>
    <col min="10770" max="10771" width="12.125" style="2" customWidth="1"/>
    <col min="10772" max="11008" width="9" style="2"/>
    <col min="11009" max="11009" width="2.625" style="2" customWidth="1"/>
    <col min="11010" max="11011" width="1.875" style="2" customWidth="1"/>
    <col min="11012" max="11012" width="8.875" style="2" customWidth="1"/>
    <col min="11013" max="11013" width="14.125" style="2" customWidth="1"/>
    <col min="11014" max="11014" width="12.125" style="2" customWidth="1"/>
    <col min="11015" max="11015" width="13.125" style="2" customWidth="1"/>
    <col min="11016" max="11016" width="13.625" style="2" customWidth="1"/>
    <col min="11017" max="11017" width="12.875" style="2" customWidth="1"/>
    <col min="11018" max="11018" width="12.125" style="2" customWidth="1"/>
    <col min="11019" max="11019" width="12.625" style="2" customWidth="1"/>
    <col min="11020" max="11020" width="12.875" style="2" customWidth="1"/>
    <col min="11021" max="11021" width="12.75" style="2" customWidth="1"/>
    <col min="11022" max="11022" width="12.625" style="2" customWidth="1"/>
    <col min="11023" max="11023" width="13.625" style="2" customWidth="1"/>
    <col min="11024" max="11024" width="12.125" style="2" customWidth="1"/>
    <col min="11025" max="11025" width="12.625" style="2" customWidth="1"/>
    <col min="11026" max="11027" width="12.125" style="2" customWidth="1"/>
    <col min="11028" max="11264" width="9" style="2"/>
    <col min="11265" max="11265" width="2.625" style="2" customWidth="1"/>
    <col min="11266" max="11267" width="1.875" style="2" customWidth="1"/>
    <col min="11268" max="11268" width="8.875" style="2" customWidth="1"/>
    <col min="11269" max="11269" width="14.125" style="2" customWidth="1"/>
    <col min="11270" max="11270" width="12.125" style="2" customWidth="1"/>
    <col min="11271" max="11271" width="13.125" style="2" customWidth="1"/>
    <col min="11272" max="11272" width="13.625" style="2" customWidth="1"/>
    <col min="11273" max="11273" width="12.875" style="2" customWidth="1"/>
    <col min="11274" max="11274" width="12.125" style="2" customWidth="1"/>
    <col min="11275" max="11275" width="12.625" style="2" customWidth="1"/>
    <col min="11276" max="11276" width="12.875" style="2" customWidth="1"/>
    <col min="11277" max="11277" width="12.75" style="2" customWidth="1"/>
    <col min="11278" max="11278" width="12.625" style="2" customWidth="1"/>
    <col min="11279" max="11279" width="13.625" style="2" customWidth="1"/>
    <col min="11280" max="11280" width="12.125" style="2" customWidth="1"/>
    <col min="11281" max="11281" width="12.625" style="2" customWidth="1"/>
    <col min="11282" max="11283" width="12.125" style="2" customWidth="1"/>
    <col min="11284" max="11520" width="9" style="2"/>
    <col min="11521" max="11521" width="2.625" style="2" customWidth="1"/>
    <col min="11522" max="11523" width="1.875" style="2" customWidth="1"/>
    <col min="11524" max="11524" width="8.875" style="2" customWidth="1"/>
    <col min="11525" max="11525" width="14.125" style="2" customWidth="1"/>
    <col min="11526" max="11526" width="12.125" style="2" customWidth="1"/>
    <col min="11527" max="11527" width="13.125" style="2" customWidth="1"/>
    <col min="11528" max="11528" width="13.625" style="2" customWidth="1"/>
    <col min="11529" max="11529" width="12.875" style="2" customWidth="1"/>
    <col min="11530" max="11530" width="12.125" style="2" customWidth="1"/>
    <col min="11531" max="11531" width="12.625" style="2" customWidth="1"/>
    <col min="11532" max="11532" width="12.875" style="2" customWidth="1"/>
    <col min="11533" max="11533" width="12.75" style="2" customWidth="1"/>
    <col min="11534" max="11534" width="12.625" style="2" customWidth="1"/>
    <col min="11535" max="11535" width="13.625" style="2" customWidth="1"/>
    <col min="11536" max="11536" width="12.125" style="2" customWidth="1"/>
    <col min="11537" max="11537" width="12.625" style="2" customWidth="1"/>
    <col min="11538" max="11539" width="12.125" style="2" customWidth="1"/>
    <col min="11540" max="11776" width="9" style="2"/>
    <col min="11777" max="11777" width="2.625" style="2" customWidth="1"/>
    <col min="11778" max="11779" width="1.875" style="2" customWidth="1"/>
    <col min="11780" max="11780" width="8.875" style="2" customWidth="1"/>
    <col min="11781" max="11781" width="14.125" style="2" customWidth="1"/>
    <col min="11782" max="11782" width="12.125" style="2" customWidth="1"/>
    <col min="11783" max="11783" width="13.125" style="2" customWidth="1"/>
    <col min="11784" max="11784" width="13.625" style="2" customWidth="1"/>
    <col min="11785" max="11785" width="12.875" style="2" customWidth="1"/>
    <col min="11786" max="11786" width="12.125" style="2" customWidth="1"/>
    <col min="11787" max="11787" width="12.625" style="2" customWidth="1"/>
    <col min="11788" max="11788" width="12.875" style="2" customWidth="1"/>
    <col min="11789" max="11789" width="12.75" style="2" customWidth="1"/>
    <col min="11790" max="11790" width="12.625" style="2" customWidth="1"/>
    <col min="11791" max="11791" width="13.625" style="2" customWidth="1"/>
    <col min="11792" max="11792" width="12.125" style="2" customWidth="1"/>
    <col min="11793" max="11793" width="12.625" style="2" customWidth="1"/>
    <col min="11794" max="11795" width="12.125" style="2" customWidth="1"/>
    <col min="11796" max="12032" width="9" style="2"/>
    <col min="12033" max="12033" width="2.625" style="2" customWidth="1"/>
    <col min="12034" max="12035" width="1.875" style="2" customWidth="1"/>
    <col min="12036" max="12036" width="8.875" style="2" customWidth="1"/>
    <col min="12037" max="12037" width="14.125" style="2" customWidth="1"/>
    <col min="12038" max="12038" width="12.125" style="2" customWidth="1"/>
    <col min="12039" max="12039" width="13.125" style="2" customWidth="1"/>
    <col min="12040" max="12040" width="13.625" style="2" customWidth="1"/>
    <col min="12041" max="12041" width="12.875" style="2" customWidth="1"/>
    <col min="12042" max="12042" width="12.125" style="2" customWidth="1"/>
    <col min="12043" max="12043" width="12.625" style="2" customWidth="1"/>
    <col min="12044" max="12044" width="12.875" style="2" customWidth="1"/>
    <col min="12045" max="12045" width="12.75" style="2" customWidth="1"/>
    <col min="12046" max="12046" width="12.625" style="2" customWidth="1"/>
    <col min="12047" max="12047" width="13.625" style="2" customWidth="1"/>
    <col min="12048" max="12048" width="12.125" style="2" customWidth="1"/>
    <col min="12049" max="12049" width="12.625" style="2" customWidth="1"/>
    <col min="12050" max="12051" width="12.125" style="2" customWidth="1"/>
    <col min="12052" max="12288" width="9" style="2"/>
    <col min="12289" max="12289" width="2.625" style="2" customWidth="1"/>
    <col min="12290" max="12291" width="1.875" style="2" customWidth="1"/>
    <col min="12292" max="12292" width="8.875" style="2" customWidth="1"/>
    <col min="12293" max="12293" width="14.125" style="2" customWidth="1"/>
    <col min="12294" max="12294" width="12.125" style="2" customWidth="1"/>
    <col min="12295" max="12295" width="13.125" style="2" customWidth="1"/>
    <col min="12296" max="12296" width="13.625" style="2" customWidth="1"/>
    <col min="12297" max="12297" width="12.875" style="2" customWidth="1"/>
    <col min="12298" max="12298" width="12.125" style="2" customWidth="1"/>
    <col min="12299" max="12299" width="12.625" style="2" customWidth="1"/>
    <col min="12300" max="12300" width="12.875" style="2" customWidth="1"/>
    <col min="12301" max="12301" width="12.75" style="2" customWidth="1"/>
    <col min="12302" max="12302" width="12.625" style="2" customWidth="1"/>
    <col min="12303" max="12303" width="13.625" style="2" customWidth="1"/>
    <col min="12304" max="12304" width="12.125" style="2" customWidth="1"/>
    <col min="12305" max="12305" width="12.625" style="2" customWidth="1"/>
    <col min="12306" max="12307" width="12.125" style="2" customWidth="1"/>
    <col min="12308" max="12544" width="9" style="2"/>
    <col min="12545" max="12545" width="2.625" style="2" customWidth="1"/>
    <col min="12546" max="12547" width="1.875" style="2" customWidth="1"/>
    <col min="12548" max="12548" width="8.875" style="2" customWidth="1"/>
    <col min="12549" max="12549" width="14.125" style="2" customWidth="1"/>
    <col min="12550" max="12550" width="12.125" style="2" customWidth="1"/>
    <col min="12551" max="12551" width="13.125" style="2" customWidth="1"/>
    <col min="12552" max="12552" width="13.625" style="2" customWidth="1"/>
    <col min="12553" max="12553" width="12.875" style="2" customWidth="1"/>
    <col min="12554" max="12554" width="12.125" style="2" customWidth="1"/>
    <col min="12555" max="12555" width="12.625" style="2" customWidth="1"/>
    <col min="12556" max="12556" width="12.875" style="2" customWidth="1"/>
    <col min="12557" max="12557" width="12.75" style="2" customWidth="1"/>
    <col min="12558" max="12558" width="12.625" style="2" customWidth="1"/>
    <col min="12559" max="12559" width="13.625" style="2" customWidth="1"/>
    <col min="12560" max="12560" width="12.125" style="2" customWidth="1"/>
    <col min="12561" max="12561" width="12.625" style="2" customWidth="1"/>
    <col min="12562" max="12563" width="12.125" style="2" customWidth="1"/>
    <col min="12564" max="12800" width="9" style="2"/>
    <col min="12801" max="12801" width="2.625" style="2" customWidth="1"/>
    <col min="12802" max="12803" width="1.875" style="2" customWidth="1"/>
    <col min="12804" max="12804" width="8.875" style="2" customWidth="1"/>
    <col min="12805" max="12805" width="14.125" style="2" customWidth="1"/>
    <col min="12806" max="12806" width="12.125" style="2" customWidth="1"/>
    <col min="12807" max="12807" width="13.125" style="2" customWidth="1"/>
    <col min="12808" max="12808" width="13.625" style="2" customWidth="1"/>
    <col min="12809" max="12809" width="12.875" style="2" customWidth="1"/>
    <col min="12810" max="12810" width="12.125" style="2" customWidth="1"/>
    <col min="12811" max="12811" width="12.625" style="2" customWidth="1"/>
    <col min="12812" max="12812" width="12.875" style="2" customWidth="1"/>
    <col min="12813" max="12813" width="12.75" style="2" customWidth="1"/>
    <col min="12814" max="12814" width="12.625" style="2" customWidth="1"/>
    <col min="12815" max="12815" width="13.625" style="2" customWidth="1"/>
    <col min="12816" max="12816" width="12.125" style="2" customWidth="1"/>
    <col min="12817" max="12817" width="12.625" style="2" customWidth="1"/>
    <col min="12818" max="12819" width="12.125" style="2" customWidth="1"/>
    <col min="12820" max="13056" width="9" style="2"/>
    <col min="13057" max="13057" width="2.625" style="2" customWidth="1"/>
    <col min="13058" max="13059" width="1.875" style="2" customWidth="1"/>
    <col min="13060" max="13060" width="8.875" style="2" customWidth="1"/>
    <col min="13061" max="13061" width="14.125" style="2" customWidth="1"/>
    <col min="13062" max="13062" width="12.125" style="2" customWidth="1"/>
    <col min="13063" max="13063" width="13.125" style="2" customWidth="1"/>
    <col min="13064" max="13064" width="13.625" style="2" customWidth="1"/>
    <col min="13065" max="13065" width="12.875" style="2" customWidth="1"/>
    <col min="13066" max="13066" width="12.125" style="2" customWidth="1"/>
    <col min="13067" max="13067" width="12.625" style="2" customWidth="1"/>
    <col min="13068" max="13068" width="12.875" style="2" customWidth="1"/>
    <col min="13069" max="13069" width="12.75" style="2" customWidth="1"/>
    <col min="13070" max="13070" width="12.625" style="2" customWidth="1"/>
    <col min="13071" max="13071" width="13.625" style="2" customWidth="1"/>
    <col min="13072" max="13072" width="12.125" style="2" customWidth="1"/>
    <col min="13073" max="13073" width="12.625" style="2" customWidth="1"/>
    <col min="13074" max="13075" width="12.125" style="2" customWidth="1"/>
    <col min="13076" max="13312" width="9" style="2"/>
    <col min="13313" max="13313" width="2.625" style="2" customWidth="1"/>
    <col min="13314" max="13315" width="1.875" style="2" customWidth="1"/>
    <col min="13316" max="13316" width="8.875" style="2" customWidth="1"/>
    <col min="13317" max="13317" width="14.125" style="2" customWidth="1"/>
    <col min="13318" max="13318" width="12.125" style="2" customWidth="1"/>
    <col min="13319" max="13319" width="13.125" style="2" customWidth="1"/>
    <col min="13320" max="13320" width="13.625" style="2" customWidth="1"/>
    <col min="13321" max="13321" width="12.875" style="2" customWidth="1"/>
    <col min="13322" max="13322" width="12.125" style="2" customWidth="1"/>
    <col min="13323" max="13323" width="12.625" style="2" customWidth="1"/>
    <col min="13324" max="13324" width="12.875" style="2" customWidth="1"/>
    <col min="13325" max="13325" width="12.75" style="2" customWidth="1"/>
    <col min="13326" max="13326" width="12.625" style="2" customWidth="1"/>
    <col min="13327" max="13327" width="13.625" style="2" customWidth="1"/>
    <col min="13328" max="13328" width="12.125" style="2" customWidth="1"/>
    <col min="13329" max="13329" width="12.625" style="2" customWidth="1"/>
    <col min="13330" max="13331" width="12.125" style="2" customWidth="1"/>
    <col min="13332" max="13568" width="9" style="2"/>
    <col min="13569" max="13569" width="2.625" style="2" customWidth="1"/>
    <col min="13570" max="13571" width="1.875" style="2" customWidth="1"/>
    <col min="13572" max="13572" width="8.875" style="2" customWidth="1"/>
    <col min="13573" max="13573" width="14.125" style="2" customWidth="1"/>
    <col min="13574" max="13574" width="12.125" style="2" customWidth="1"/>
    <col min="13575" max="13575" width="13.125" style="2" customWidth="1"/>
    <col min="13576" max="13576" width="13.625" style="2" customWidth="1"/>
    <col min="13577" max="13577" width="12.875" style="2" customWidth="1"/>
    <col min="13578" max="13578" width="12.125" style="2" customWidth="1"/>
    <col min="13579" max="13579" width="12.625" style="2" customWidth="1"/>
    <col min="13580" max="13580" width="12.875" style="2" customWidth="1"/>
    <col min="13581" max="13581" width="12.75" style="2" customWidth="1"/>
    <col min="13582" max="13582" width="12.625" style="2" customWidth="1"/>
    <col min="13583" max="13583" width="13.625" style="2" customWidth="1"/>
    <col min="13584" max="13584" width="12.125" style="2" customWidth="1"/>
    <col min="13585" max="13585" width="12.625" style="2" customWidth="1"/>
    <col min="13586" max="13587" width="12.125" style="2" customWidth="1"/>
    <col min="13588" max="13824" width="9" style="2"/>
    <col min="13825" max="13825" width="2.625" style="2" customWidth="1"/>
    <col min="13826" max="13827" width="1.875" style="2" customWidth="1"/>
    <col min="13828" max="13828" width="8.875" style="2" customWidth="1"/>
    <col min="13829" max="13829" width="14.125" style="2" customWidth="1"/>
    <col min="13830" max="13830" width="12.125" style="2" customWidth="1"/>
    <col min="13831" max="13831" width="13.125" style="2" customWidth="1"/>
    <col min="13832" max="13832" width="13.625" style="2" customWidth="1"/>
    <col min="13833" max="13833" width="12.875" style="2" customWidth="1"/>
    <col min="13834" max="13834" width="12.125" style="2" customWidth="1"/>
    <col min="13835" max="13835" width="12.625" style="2" customWidth="1"/>
    <col min="13836" max="13836" width="12.875" style="2" customWidth="1"/>
    <col min="13837" max="13837" width="12.75" style="2" customWidth="1"/>
    <col min="13838" max="13838" width="12.625" style="2" customWidth="1"/>
    <col min="13839" max="13839" width="13.625" style="2" customWidth="1"/>
    <col min="13840" max="13840" width="12.125" style="2" customWidth="1"/>
    <col min="13841" max="13841" width="12.625" style="2" customWidth="1"/>
    <col min="13842" max="13843" width="12.125" style="2" customWidth="1"/>
    <col min="13844" max="14080" width="9" style="2"/>
    <col min="14081" max="14081" width="2.625" style="2" customWidth="1"/>
    <col min="14082" max="14083" width="1.875" style="2" customWidth="1"/>
    <col min="14084" max="14084" width="8.875" style="2" customWidth="1"/>
    <col min="14085" max="14085" width="14.125" style="2" customWidth="1"/>
    <col min="14086" max="14086" width="12.125" style="2" customWidth="1"/>
    <col min="14087" max="14087" width="13.125" style="2" customWidth="1"/>
    <col min="14088" max="14088" width="13.625" style="2" customWidth="1"/>
    <col min="14089" max="14089" width="12.875" style="2" customWidth="1"/>
    <col min="14090" max="14090" width="12.125" style="2" customWidth="1"/>
    <col min="14091" max="14091" width="12.625" style="2" customWidth="1"/>
    <col min="14092" max="14092" width="12.875" style="2" customWidth="1"/>
    <col min="14093" max="14093" width="12.75" style="2" customWidth="1"/>
    <col min="14094" max="14094" width="12.625" style="2" customWidth="1"/>
    <col min="14095" max="14095" width="13.625" style="2" customWidth="1"/>
    <col min="14096" max="14096" width="12.125" style="2" customWidth="1"/>
    <col min="14097" max="14097" width="12.625" style="2" customWidth="1"/>
    <col min="14098" max="14099" width="12.125" style="2" customWidth="1"/>
    <col min="14100" max="14336" width="9" style="2"/>
    <col min="14337" max="14337" width="2.625" style="2" customWidth="1"/>
    <col min="14338" max="14339" width="1.875" style="2" customWidth="1"/>
    <col min="14340" max="14340" width="8.875" style="2" customWidth="1"/>
    <col min="14341" max="14341" width="14.125" style="2" customWidth="1"/>
    <col min="14342" max="14342" width="12.125" style="2" customWidth="1"/>
    <col min="14343" max="14343" width="13.125" style="2" customWidth="1"/>
    <col min="14344" max="14344" width="13.625" style="2" customWidth="1"/>
    <col min="14345" max="14345" width="12.875" style="2" customWidth="1"/>
    <col min="14346" max="14346" width="12.125" style="2" customWidth="1"/>
    <col min="14347" max="14347" width="12.625" style="2" customWidth="1"/>
    <col min="14348" max="14348" width="12.875" style="2" customWidth="1"/>
    <col min="14349" max="14349" width="12.75" style="2" customWidth="1"/>
    <col min="14350" max="14350" width="12.625" style="2" customWidth="1"/>
    <col min="14351" max="14351" width="13.625" style="2" customWidth="1"/>
    <col min="14352" max="14352" width="12.125" style="2" customWidth="1"/>
    <col min="14353" max="14353" width="12.625" style="2" customWidth="1"/>
    <col min="14354" max="14355" width="12.125" style="2" customWidth="1"/>
    <col min="14356" max="14592" width="9" style="2"/>
    <col min="14593" max="14593" width="2.625" style="2" customWidth="1"/>
    <col min="14594" max="14595" width="1.875" style="2" customWidth="1"/>
    <col min="14596" max="14596" width="8.875" style="2" customWidth="1"/>
    <col min="14597" max="14597" width="14.125" style="2" customWidth="1"/>
    <col min="14598" max="14598" width="12.125" style="2" customWidth="1"/>
    <col min="14599" max="14599" width="13.125" style="2" customWidth="1"/>
    <col min="14600" max="14600" width="13.625" style="2" customWidth="1"/>
    <col min="14601" max="14601" width="12.875" style="2" customWidth="1"/>
    <col min="14602" max="14602" width="12.125" style="2" customWidth="1"/>
    <col min="14603" max="14603" width="12.625" style="2" customWidth="1"/>
    <col min="14604" max="14604" width="12.875" style="2" customWidth="1"/>
    <col min="14605" max="14605" width="12.75" style="2" customWidth="1"/>
    <col min="14606" max="14606" width="12.625" style="2" customWidth="1"/>
    <col min="14607" max="14607" width="13.625" style="2" customWidth="1"/>
    <col min="14608" max="14608" width="12.125" style="2" customWidth="1"/>
    <col min="14609" max="14609" width="12.625" style="2" customWidth="1"/>
    <col min="14610" max="14611" width="12.125" style="2" customWidth="1"/>
    <col min="14612" max="14848" width="9" style="2"/>
    <col min="14849" max="14849" width="2.625" style="2" customWidth="1"/>
    <col min="14850" max="14851" width="1.875" style="2" customWidth="1"/>
    <col min="14852" max="14852" width="8.875" style="2" customWidth="1"/>
    <col min="14853" max="14853" width="14.125" style="2" customWidth="1"/>
    <col min="14854" max="14854" width="12.125" style="2" customWidth="1"/>
    <col min="14855" max="14855" width="13.125" style="2" customWidth="1"/>
    <col min="14856" max="14856" width="13.625" style="2" customWidth="1"/>
    <col min="14857" max="14857" width="12.875" style="2" customWidth="1"/>
    <col min="14858" max="14858" width="12.125" style="2" customWidth="1"/>
    <col min="14859" max="14859" width="12.625" style="2" customWidth="1"/>
    <col min="14860" max="14860" width="12.875" style="2" customWidth="1"/>
    <col min="14861" max="14861" width="12.75" style="2" customWidth="1"/>
    <col min="14862" max="14862" width="12.625" style="2" customWidth="1"/>
    <col min="14863" max="14863" width="13.625" style="2" customWidth="1"/>
    <col min="14864" max="14864" width="12.125" style="2" customWidth="1"/>
    <col min="14865" max="14865" width="12.625" style="2" customWidth="1"/>
    <col min="14866" max="14867" width="12.125" style="2" customWidth="1"/>
    <col min="14868" max="15104" width="9" style="2"/>
    <col min="15105" max="15105" width="2.625" style="2" customWidth="1"/>
    <col min="15106" max="15107" width="1.875" style="2" customWidth="1"/>
    <col min="15108" max="15108" width="8.875" style="2" customWidth="1"/>
    <col min="15109" max="15109" width="14.125" style="2" customWidth="1"/>
    <col min="15110" max="15110" width="12.125" style="2" customWidth="1"/>
    <col min="15111" max="15111" width="13.125" style="2" customWidth="1"/>
    <col min="15112" max="15112" width="13.625" style="2" customWidth="1"/>
    <col min="15113" max="15113" width="12.875" style="2" customWidth="1"/>
    <col min="15114" max="15114" width="12.125" style="2" customWidth="1"/>
    <col min="15115" max="15115" width="12.625" style="2" customWidth="1"/>
    <col min="15116" max="15116" width="12.875" style="2" customWidth="1"/>
    <col min="15117" max="15117" width="12.75" style="2" customWidth="1"/>
    <col min="15118" max="15118" width="12.625" style="2" customWidth="1"/>
    <col min="15119" max="15119" width="13.625" style="2" customWidth="1"/>
    <col min="15120" max="15120" width="12.125" style="2" customWidth="1"/>
    <col min="15121" max="15121" width="12.625" style="2" customWidth="1"/>
    <col min="15122" max="15123" width="12.125" style="2" customWidth="1"/>
    <col min="15124" max="15360" width="9" style="2"/>
    <col min="15361" max="15361" width="2.625" style="2" customWidth="1"/>
    <col min="15362" max="15363" width="1.875" style="2" customWidth="1"/>
    <col min="15364" max="15364" width="8.875" style="2" customWidth="1"/>
    <col min="15365" max="15365" width="14.125" style="2" customWidth="1"/>
    <col min="15366" max="15366" width="12.125" style="2" customWidth="1"/>
    <col min="15367" max="15367" width="13.125" style="2" customWidth="1"/>
    <col min="15368" max="15368" width="13.625" style="2" customWidth="1"/>
    <col min="15369" max="15369" width="12.875" style="2" customWidth="1"/>
    <col min="15370" max="15370" width="12.125" style="2" customWidth="1"/>
    <col min="15371" max="15371" width="12.625" style="2" customWidth="1"/>
    <col min="15372" max="15372" width="12.875" style="2" customWidth="1"/>
    <col min="15373" max="15373" width="12.75" style="2" customWidth="1"/>
    <col min="15374" max="15374" width="12.625" style="2" customWidth="1"/>
    <col min="15375" max="15375" width="13.625" style="2" customWidth="1"/>
    <col min="15376" max="15376" width="12.125" style="2" customWidth="1"/>
    <col min="15377" max="15377" width="12.625" style="2" customWidth="1"/>
    <col min="15378" max="15379" width="12.125" style="2" customWidth="1"/>
    <col min="15380" max="15616" width="9" style="2"/>
    <col min="15617" max="15617" width="2.625" style="2" customWidth="1"/>
    <col min="15618" max="15619" width="1.875" style="2" customWidth="1"/>
    <col min="15620" max="15620" width="8.875" style="2" customWidth="1"/>
    <col min="15621" max="15621" width="14.125" style="2" customWidth="1"/>
    <col min="15622" max="15622" width="12.125" style="2" customWidth="1"/>
    <col min="15623" max="15623" width="13.125" style="2" customWidth="1"/>
    <col min="15624" max="15624" width="13.625" style="2" customWidth="1"/>
    <col min="15625" max="15625" width="12.875" style="2" customWidth="1"/>
    <col min="15626" max="15626" width="12.125" style="2" customWidth="1"/>
    <col min="15627" max="15627" width="12.625" style="2" customWidth="1"/>
    <col min="15628" max="15628" width="12.875" style="2" customWidth="1"/>
    <col min="15629" max="15629" width="12.75" style="2" customWidth="1"/>
    <col min="15630" max="15630" width="12.625" style="2" customWidth="1"/>
    <col min="15631" max="15631" width="13.625" style="2" customWidth="1"/>
    <col min="15632" max="15632" width="12.125" style="2" customWidth="1"/>
    <col min="15633" max="15633" width="12.625" style="2" customWidth="1"/>
    <col min="15634" max="15635" width="12.125" style="2" customWidth="1"/>
    <col min="15636" max="15872" width="9" style="2"/>
    <col min="15873" max="15873" width="2.625" style="2" customWidth="1"/>
    <col min="15874" max="15875" width="1.875" style="2" customWidth="1"/>
    <col min="15876" max="15876" width="8.875" style="2" customWidth="1"/>
    <col min="15877" max="15877" width="14.125" style="2" customWidth="1"/>
    <col min="15878" max="15878" width="12.125" style="2" customWidth="1"/>
    <col min="15879" max="15879" width="13.125" style="2" customWidth="1"/>
    <col min="15880" max="15880" width="13.625" style="2" customWidth="1"/>
    <col min="15881" max="15881" width="12.875" style="2" customWidth="1"/>
    <col min="15882" max="15882" width="12.125" style="2" customWidth="1"/>
    <col min="15883" max="15883" width="12.625" style="2" customWidth="1"/>
    <col min="15884" max="15884" width="12.875" style="2" customWidth="1"/>
    <col min="15885" max="15885" width="12.75" style="2" customWidth="1"/>
    <col min="15886" max="15886" width="12.625" style="2" customWidth="1"/>
    <col min="15887" max="15887" width="13.625" style="2" customWidth="1"/>
    <col min="15888" max="15888" width="12.125" style="2" customWidth="1"/>
    <col min="15889" max="15889" width="12.625" style="2" customWidth="1"/>
    <col min="15890" max="15891" width="12.125" style="2" customWidth="1"/>
    <col min="15892" max="16128" width="9" style="2"/>
    <col min="16129" max="16129" width="2.625" style="2" customWidth="1"/>
    <col min="16130" max="16131" width="1.875" style="2" customWidth="1"/>
    <col min="16132" max="16132" width="8.875" style="2" customWidth="1"/>
    <col min="16133" max="16133" width="14.125" style="2" customWidth="1"/>
    <col min="16134" max="16134" width="12.125" style="2" customWidth="1"/>
    <col min="16135" max="16135" width="13.125" style="2" customWidth="1"/>
    <col min="16136" max="16136" width="13.625" style="2" customWidth="1"/>
    <col min="16137" max="16137" width="12.875" style="2" customWidth="1"/>
    <col min="16138" max="16138" width="12.125" style="2" customWidth="1"/>
    <col min="16139" max="16139" width="12.625" style="2" customWidth="1"/>
    <col min="16140" max="16140" width="12.875" style="2" customWidth="1"/>
    <col min="16141" max="16141" width="12.75" style="2" customWidth="1"/>
    <col min="16142" max="16142" width="12.625" style="2" customWidth="1"/>
    <col min="16143" max="16143" width="13.625" style="2" customWidth="1"/>
    <col min="16144" max="16144" width="12.125" style="2" customWidth="1"/>
    <col min="16145" max="16145" width="12.625" style="2" customWidth="1"/>
    <col min="16146" max="16147" width="12.125" style="2" customWidth="1"/>
    <col min="16148" max="16384" width="9" style="2"/>
  </cols>
  <sheetData>
    <row r="1" spans="2:21" ht="14.25" x14ac:dyDescent="0.15">
      <c r="B1" s="1" t="s">
        <v>206</v>
      </c>
    </row>
    <row r="2" spans="2:21" x14ac:dyDescent="0.15"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21" ht="12" customHeight="1" x14ac:dyDescent="0.15">
      <c r="B3" s="164" t="s">
        <v>138</v>
      </c>
      <c r="C3" s="165"/>
      <c r="D3" s="166"/>
      <c r="E3" s="173" t="s">
        <v>207</v>
      </c>
      <c r="F3" s="173" t="s">
        <v>27</v>
      </c>
      <c r="G3" s="148" t="s">
        <v>28</v>
      </c>
      <c r="H3" s="148" t="s">
        <v>208</v>
      </c>
      <c r="I3" s="148" t="s">
        <v>209</v>
      </c>
      <c r="J3" s="148" t="s">
        <v>33</v>
      </c>
      <c r="K3" s="148" t="s">
        <v>210</v>
      </c>
      <c r="L3" s="148" t="s">
        <v>211</v>
      </c>
      <c r="M3" s="148" t="s">
        <v>212</v>
      </c>
      <c r="N3" s="148" t="s">
        <v>213</v>
      </c>
      <c r="O3" s="148" t="s">
        <v>38</v>
      </c>
      <c r="P3" s="148" t="s">
        <v>39</v>
      </c>
      <c r="Q3" s="148" t="s">
        <v>40</v>
      </c>
      <c r="R3" s="148" t="s">
        <v>41</v>
      </c>
      <c r="S3" s="159" t="s">
        <v>214</v>
      </c>
    </row>
    <row r="4" spans="2:21" x14ac:dyDescent="0.15">
      <c r="B4" s="170"/>
      <c r="C4" s="171"/>
      <c r="D4" s="172"/>
      <c r="E4" s="175"/>
      <c r="F4" s="175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61"/>
    </row>
    <row r="5" spans="2:21" x14ac:dyDescent="0.15">
      <c r="B5" s="62"/>
      <c r="C5" s="63"/>
      <c r="D5" s="64"/>
      <c r="E5" s="50" t="s">
        <v>15</v>
      </c>
      <c r="F5" s="50" t="s">
        <v>15</v>
      </c>
      <c r="G5" s="50" t="s">
        <v>15</v>
      </c>
      <c r="H5" s="50" t="s">
        <v>15</v>
      </c>
      <c r="I5" s="50" t="s">
        <v>15</v>
      </c>
      <c r="J5" s="50" t="s">
        <v>15</v>
      </c>
      <c r="K5" s="50" t="s">
        <v>15</v>
      </c>
      <c r="L5" s="50" t="s">
        <v>15</v>
      </c>
      <c r="M5" s="50" t="s">
        <v>15</v>
      </c>
      <c r="N5" s="50" t="s">
        <v>15</v>
      </c>
      <c r="O5" s="50" t="s">
        <v>15</v>
      </c>
      <c r="P5" s="50" t="s">
        <v>15</v>
      </c>
      <c r="Q5" s="50" t="s">
        <v>15</v>
      </c>
      <c r="R5" s="50" t="s">
        <v>15</v>
      </c>
      <c r="S5" s="50" t="s">
        <v>15</v>
      </c>
    </row>
    <row r="6" spans="2:21" s="46" customFormat="1" ht="12" customHeight="1" x14ac:dyDescent="0.15">
      <c r="B6" s="177" t="s">
        <v>22</v>
      </c>
      <c r="C6" s="177"/>
      <c r="D6" s="177"/>
      <c r="E6" s="89">
        <v>777319281</v>
      </c>
      <c r="F6" s="90">
        <v>7528913</v>
      </c>
      <c r="G6" s="90">
        <v>91967475</v>
      </c>
      <c r="H6" s="90">
        <v>236220014</v>
      </c>
      <c r="I6" s="90">
        <v>62606354</v>
      </c>
      <c r="J6" s="90">
        <v>5095977</v>
      </c>
      <c r="K6" s="90">
        <v>22043733</v>
      </c>
      <c r="L6" s="90">
        <v>56360362</v>
      </c>
      <c r="M6" s="90">
        <v>84728173</v>
      </c>
      <c r="N6" s="90">
        <v>28944788</v>
      </c>
      <c r="O6" s="90">
        <v>102683937</v>
      </c>
      <c r="P6" s="90">
        <v>1240878</v>
      </c>
      <c r="Q6" s="90">
        <v>77598186</v>
      </c>
      <c r="R6" s="90">
        <v>300491</v>
      </c>
      <c r="S6" s="91">
        <v>0</v>
      </c>
    </row>
    <row r="7" spans="2:21" ht="12" customHeight="1" x14ac:dyDescent="0.15">
      <c r="B7" s="58"/>
      <c r="C7" s="68"/>
      <c r="D7" s="92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6"/>
    </row>
    <row r="8" spans="2:21" s="93" customFormat="1" ht="12" customHeight="1" x14ac:dyDescent="0.15">
      <c r="B8" s="176" t="s">
        <v>23</v>
      </c>
      <c r="C8" s="176"/>
      <c r="D8" s="176"/>
      <c r="E8" s="94">
        <f>E10+E25</f>
        <v>762261764</v>
      </c>
      <c r="F8" s="94">
        <f t="shared" ref="F8:R8" si="0">F10+F25</f>
        <v>6542229</v>
      </c>
      <c r="G8" s="94">
        <f t="shared" si="0"/>
        <v>86591728</v>
      </c>
      <c r="H8" s="94">
        <f t="shared" si="0"/>
        <v>241037280</v>
      </c>
      <c r="I8" s="94">
        <f t="shared" si="0"/>
        <v>59134086</v>
      </c>
      <c r="J8" s="94">
        <f t="shared" si="0"/>
        <v>3852284</v>
      </c>
      <c r="K8" s="94">
        <f t="shared" si="0"/>
        <v>22481992</v>
      </c>
      <c r="L8" s="94">
        <f t="shared" si="0"/>
        <v>54056113</v>
      </c>
      <c r="M8" s="94">
        <f t="shared" si="0"/>
        <v>84023613</v>
      </c>
      <c r="N8" s="94">
        <f t="shared" si="0"/>
        <v>29622236</v>
      </c>
      <c r="O8" s="94">
        <f t="shared" si="0"/>
        <v>95952182</v>
      </c>
      <c r="P8" s="94">
        <f t="shared" si="0"/>
        <v>1019062</v>
      </c>
      <c r="Q8" s="94">
        <f t="shared" si="0"/>
        <v>77802210</v>
      </c>
      <c r="R8" s="94">
        <f t="shared" si="0"/>
        <v>146749</v>
      </c>
      <c r="S8" s="95" t="s">
        <v>158</v>
      </c>
      <c r="T8" s="96"/>
      <c r="U8" s="46"/>
    </row>
    <row r="9" spans="2:21" x14ac:dyDescent="0.15">
      <c r="B9" s="97"/>
      <c r="C9" s="78"/>
      <c r="D9" s="98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96"/>
      <c r="U9" s="46"/>
    </row>
    <row r="10" spans="2:21" s="72" customFormat="1" ht="12" customHeight="1" x14ac:dyDescent="0.15">
      <c r="B10" s="73"/>
      <c r="C10" s="151" t="s">
        <v>161</v>
      </c>
      <c r="D10" s="176"/>
      <c r="E10" s="74">
        <f>SUM(E12:E23)</f>
        <v>626992125</v>
      </c>
      <c r="F10" s="74">
        <f t="shared" ref="F10:R10" si="1">SUM(F12:F23)</f>
        <v>4582811</v>
      </c>
      <c r="G10" s="74">
        <f t="shared" si="1"/>
        <v>62592365</v>
      </c>
      <c r="H10" s="74">
        <f t="shared" si="1"/>
        <v>209797524</v>
      </c>
      <c r="I10" s="74">
        <f t="shared" si="1"/>
        <v>45554787</v>
      </c>
      <c r="J10" s="74">
        <f t="shared" si="1"/>
        <v>3064856</v>
      </c>
      <c r="K10" s="74">
        <f t="shared" si="1"/>
        <v>12789961</v>
      </c>
      <c r="L10" s="74">
        <f t="shared" si="1"/>
        <v>49637583</v>
      </c>
      <c r="M10" s="74">
        <f t="shared" si="1"/>
        <v>71144531</v>
      </c>
      <c r="N10" s="74">
        <f t="shared" si="1"/>
        <v>23605296</v>
      </c>
      <c r="O10" s="74">
        <f t="shared" si="1"/>
        <v>79472199</v>
      </c>
      <c r="P10" s="74">
        <f t="shared" si="1"/>
        <v>418292</v>
      </c>
      <c r="Q10" s="74">
        <f t="shared" si="1"/>
        <v>64310525</v>
      </c>
      <c r="R10" s="74">
        <f t="shared" si="1"/>
        <v>21395</v>
      </c>
      <c r="S10" s="95" t="s">
        <v>158</v>
      </c>
      <c r="T10" s="96"/>
      <c r="U10" s="46"/>
    </row>
    <row r="11" spans="2:21" s="72" customFormat="1" x14ac:dyDescent="0.15">
      <c r="B11" s="73"/>
      <c r="C11" s="75"/>
      <c r="D11" s="9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6"/>
      <c r="U11" s="46"/>
    </row>
    <row r="12" spans="2:21" s="46" customFormat="1" x14ac:dyDescent="0.15">
      <c r="B12" s="100"/>
      <c r="C12" s="82"/>
      <c r="D12" s="101" t="s">
        <v>162</v>
      </c>
      <c r="E12" s="89">
        <v>132834083</v>
      </c>
      <c r="F12" s="89">
        <v>769505</v>
      </c>
      <c r="G12" s="89">
        <v>11463734</v>
      </c>
      <c r="H12" s="89">
        <v>43937939</v>
      </c>
      <c r="I12" s="89">
        <v>8134411</v>
      </c>
      <c r="J12" s="89">
        <v>799769</v>
      </c>
      <c r="K12" s="89">
        <v>2349749</v>
      </c>
      <c r="L12" s="89">
        <v>14021131</v>
      </c>
      <c r="M12" s="89">
        <v>18351083</v>
      </c>
      <c r="N12" s="89">
        <v>4547461</v>
      </c>
      <c r="O12" s="89">
        <v>13554265</v>
      </c>
      <c r="P12" s="89">
        <v>1336</v>
      </c>
      <c r="Q12" s="89">
        <v>14903700</v>
      </c>
      <c r="R12" s="89">
        <v>0</v>
      </c>
      <c r="S12" s="89">
        <v>0</v>
      </c>
      <c r="T12" s="96"/>
    </row>
    <row r="13" spans="2:21" x14ac:dyDescent="0.15">
      <c r="B13" s="39"/>
      <c r="C13" s="48"/>
      <c r="D13" s="92" t="s">
        <v>163</v>
      </c>
      <c r="E13" s="89">
        <v>148240834</v>
      </c>
      <c r="F13" s="89">
        <v>762808</v>
      </c>
      <c r="G13" s="89">
        <v>12861932</v>
      </c>
      <c r="H13" s="89">
        <v>45784821</v>
      </c>
      <c r="I13" s="89">
        <v>8600549</v>
      </c>
      <c r="J13" s="89">
        <v>275748</v>
      </c>
      <c r="K13" s="89">
        <v>2717942</v>
      </c>
      <c r="L13" s="89">
        <v>23747069</v>
      </c>
      <c r="M13" s="89">
        <v>18650730</v>
      </c>
      <c r="N13" s="89">
        <v>4219633</v>
      </c>
      <c r="O13" s="89">
        <v>16390526</v>
      </c>
      <c r="P13" s="89">
        <v>70962</v>
      </c>
      <c r="Q13" s="89">
        <v>14158114</v>
      </c>
      <c r="R13" s="89">
        <v>0</v>
      </c>
      <c r="S13" s="89">
        <v>0</v>
      </c>
      <c r="T13" s="96"/>
      <c r="U13" s="46"/>
    </row>
    <row r="14" spans="2:21" x14ac:dyDescent="0.15">
      <c r="B14" s="39"/>
      <c r="C14" s="48"/>
      <c r="D14" s="92" t="s">
        <v>164</v>
      </c>
      <c r="E14" s="89">
        <v>42598456</v>
      </c>
      <c r="F14" s="89">
        <v>319735</v>
      </c>
      <c r="G14" s="89">
        <v>4097921</v>
      </c>
      <c r="H14" s="89">
        <v>16254446</v>
      </c>
      <c r="I14" s="89">
        <v>4046595</v>
      </c>
      <c r="J14" s="89">
        <v>189627</v>
      </c>
      <c r="K14" s="89">
        <v>561657</v>
      </c>
      <c r="L14" s="89">
        <v>1512153</v>
      </c>
      <c r="M14" s="89">
        <v>3770430</v>
      </c>
      <c r="N14" s="89">
        <v>2089253</v>
      </c>
      <c r="O14" s="89">
        <v>5932663</v>
      </c>
      <c r="P14" s="89">
        <v>24338</v>
      </c>
      <c r="Q14" s="89">
        <v>3799638</v>
      </c>
      <c r="R14" s="89">
        <v>0</v>
      </c>
      <c r="S14" s="89">
        <v>0</v>
      </c>
      <c r="T14" s="96"/>
      <c r="U14" s="46"/>
    </row>
    <row r="15" spans="2:21" x14ac:dyDescent="0.15">
      <c r="B15" s="39"/>
      <c r="C15" s="48"/>
      <c r="D15" s="92" t="s">
        <v>165</v>
      </c>
      <c r="E15" s="89">
        <v>70428543</v>
      </c>
      <c r="F15" s="89">
        <v>478051</v>
      </c>
      <c r="G15" s="89">
        <v>7801656</v>
      </c>
      <c r="H15" s="89">
        <v>24505005</v>
      </c>
      <c r="I15" s="89">
        <v>5175829</v>
      </c>
      <c r="J15" s="89">
        <v>653454</v>
      </c>
      <c r="K15" s="89">
        <v>1122081</v>
      </c>
      <c r="L15" s="89">
        <v>2405460</v>
      </c>
      <c r="M15" s="89">
        <v>7974581</v>
      </c>
      <c r="N15" s="89">
        <v>2390260</v>
      </c>
      <c r="O15" s="89">
        <v>10240820</v>
      </c>
      <c r="P15" s="89">
        <v>228921</v>
      </c>
      <c r="Q15" s="89">
        <v>7452425</v>
      </c>
      <c r="R15" s="89">
        <v>0</v>
      </c>
      <c r="S15" s="89">
        <v>0</v>
      </c>
      <c r="T15" s="96"/>
      <c r="U15" s="46"/>
    </row>
    <row r="16" spans="2:21" x14ac:dyDescent="0.15">
      <c r="B16" s="39"/>
      <c r="C16" s="48"/>
      <c r="D16" s="92" t="s">
        <v>166</v>
      </c>
      <c r="E16" s="89">
        <v>70278141</v>
      </c>
      <c r="F16" s="89">
        <v>519745</v>
      </c>
      <c r="G16" s="89">
        <v>7450525</v>
      </c>
      <c r="H16" s="89">
        <v>24902255</v>
      </c>
      <c r="I16" s="89">
        <v>5123884</v>
      </c>
      <c r="J16" s="89">
        <v>584164</v>
      </c>
      <c r="K16" s="89">
        <v>914995</v>
      </c>
      <c r="L16" s="89">
        <v>2737541</v>
      </c>
      <c r="M16" s="89">
        <v>7053257</v>
      </c>
      <c r="N16" s="89">
        <v>3263202</v>
      </c>
      <c r="O16" s="89">
        <v>9995469</v>
      </c>
      <c r="P16" s="89">
        <v>0</v>
      </c>
      <c r="Q16" s="89">
        <v>7733104</v>
      </c>
      <c r="R16" s="89">
        <v>0</v>
      </c>
      <c r="S16" s="89">
        <v>0</v>
      </c>
      <c r="T16" s="96"/>
      <c r="U16" s="46"/>
    </row>
    <row r="17" spans="2:21" x14ac:dyDescent="0.15">
      <c r="B17" s="39"/>
      <c r="C17" s="48"/>
      <c r="D17" s="92" t="s">
        <v>167</v>
      </c>
      <c r="E17" s="89">
        <v>20809330</v>
      </c>
      <c r="F17" s="89">
        <v>209919</v>
      </c>
      <c r="G17" s="89">
        <v>2442703</v>
      </c>
      <c r="H17" s="89">
        <v>6707086</v>
      </c>
      <c r="I17" s="89">
        <v>1493358</v>
      </c>
      <c r="J17" s="89">
        <v>64776</v>
      </c>
      <c r="K17" s="89">
        <v>1049171</v>
      </c>
      <c r="L17" s="89">
        <v>455075</v>
      </c>
      <c r="M17" s="89">
        <v>2016627</v>
      </c>
      <c r="N17" s="89">
        <v>789000</v>
      </c>
      <c r="O17" s="89">
        <v>2996225</v>
      </c>
      <c r="P17" s="89">
        <v>67004</v>
      </c>
      <c r="Q17" s="89">
        <v>2518386</v>
      </c>
      <c r="R17" s="89">
        <v>0</v>
      </c>
      <c r="S17" s="89">
        <v>0</v>
      </c>
      <c r="T17" s="96"/>
      <c r="U17" s="46"/>
    </row>
    <row r="18" spans="2:21" x14ac:dyDescent="0.15">
      <c r="B18" s="39"/>
      <c r="C18" s="48"/>
      <c r="D18" s="92" t="s">
        <v>168</v>
      </c>
      <c r="E18" s="89">
        <v>25006144</v>
      </c>
      <c r="F18" s="89">
        <v>268384</v>
      </c>
      <c r="G18" s="89">
        <v>2454222</v>
      </c>
      <c r="H18" s="89">
        <v>8785493</v>
      </c>
      <c r="I18" s="89">
        <v>2679325</v>
      </c>
      <c r="J18" s="89">
        <v>121876</v>
      </c>
      <c r="K18" s="89">
        <v>342851</v>
      </c>
      <c r="L18" s="89">
        <v>1235050</v>
      </c>
      <c r="M18" s="89">
        <v>2916074</v>
      </c>
      <c r="N18" s="89">
        <v>986962</v>
      </c>
      <c r="O18" s="89">
        <v>3031355</v>
      </c>
      <c r="P18" s="89">
        <v>0</v>
      </c>
      <c r="Q18" s="89">
        <v>2184552</v>
      </c>
      <c r="R18" s="89">
        <v>0</v>
      </c>
      <c r="S18" s="89">
        <v>0</v>
      </c>
      <c r="T18" s="96"/>
      <c r="U18" s="46"/>
    </row>
    <row r="19" spans="2:21" x14ac:dyDescent="0.15">
      <c r="B19" s="39"/>
      <c r="C19" s="48"/>
      <c r="D19" s="92" t="s">
        <v>169</v>
      </c>
      <c r="E19" s="89">
        <v>33023169</v>
      </c>
      <c r="F19" s="89">
        <v>289984</v>
      </c>
      <c r="G19" s="89">
        <v>3959483</v>
      </c>
      <c r="H19" s="89">
        <v>10494504</v>
      </c>
      <c r="I19" s="89">
        <v>2831974</v>
      </c>
      <c r="J19" s="89">
        <v>63804</v>
      </c>
      <c r="K19" s="89">
        <v>1652601</v>
      </c>
      <c r="L19" s="89">
        <v>976875</v>
      </c>
      <c r="M19" s="89">
        <v>3619097</v>
      </c>
      <c r="N19" s="89">
        <v>1691535</v>
      </c>
      <c r="O19" s="89">
        <v>4323107</v>
      </c>
      <c r="P19" s="89">
        <v>1359</v>
      </c>
      <c r="Q19" s="89">
        <v>3118846</v>
      </c>
      <c r="R19" s="89">
        <v>0</v>
      </c>
      <c r="S19" s="89">
        <v>0</v>
      </c>
      <c r="T19" s="96"/>
      <c r="U19" s="46"/>
    </row>
    <row r="20" spans="2:21" ht="12" customHeight="1" x14ac:dyDescent="0.15">
      <c r="B20" s="39"/>
      <c r="C20" s="48"/>
      <c r="D20" s="92" t="s">
        <v>170</v>
      </c>
      <c r="E20" s="89">
        <v>25380674</v>
      </c>
      <c r="F20" s="89">
        <v>256420</v>
      </c>
      <c r="G20" s="89">
        <v>2801198</v>
      </c>
      <c r="H20" s="89">
        <v>8603984</v>
      </c>
      <c r="I20" s="89">
        <v>2545667</v>
      </c>
      <c r="J20" s="89">
        <v>70477</v>
      </c>
      <c r="K20" s="89">
        <v>448675</v>
      </c>
      <c r="L20" s="89">
        <v>792131</v>
      </c>
      <c r="M20" s="89">
        <v>2624105</v>
      </c>
      <c r="N20" s="89">
        <v>879760</v>
      </c>
      <c r="O20" s="89">
        <v>3515571</v>
      </c>
      <c r="P20" s="89">
        <v>19839</v>
      </c>
      <c r="Q20" s="89">
        <v>2822847</v>
      </c>
      <c r="R20" s="89">
        <v>0</v>
      </c>
      <c r="S20" s="89">
        <v>0</v>
      </c>
      <c r="T20" s="96"/>
      <c r="U20" s="46"/>
    </row>
    <row r="21" spans="2:21" ht="12" customHeight="1" x14ac:dyDescent="0.15">
      <c r="B21" s="39"/>
      <c r="C21" s="48"/>
      <c r="D21" s="92" t="s">
        <v>171</v>
      </c>
      <c r="E21" s="89">
        <v>18241971</v>
      </c>
      <c r="F21" s="89">
        <v>227676</v>
      </c>
      <c r="G21" s="89">
        <v>2052927</v>
      </c>
      <c r="H21" s="89">
        <v>5743822</v>
      </c>
      <c r="I21" s="89">
        <v>1796874</v>
      </c>
      <c r="J21" s="89">
        <v>99286</v>
      </c>
      <c r="K21" s="89">
        <v>583660</v>
      </c>
      <c r="L21" s="89">
        <v>611459</v>
      </c>
      <c r="M21" s="89">
        <v>1468697</v>
      </c>
      <c r="N21" s="89">
        <v>896779</v>
      </c>
      <c r="O21" s="89">
        <v>2947328</v>
      </c>
      <c r="P21" s="89">
        <v>941</v>
      </c>
      <c r="Q21" s="89">
        <v>1811994</v>
      </c>
      <c r="R21" s="89">
        <v>528</v>
      </c>
      <c r="S21" s="89">
        <v>0</v>
      </c>
      <c r="T21" s="96"/>
      <c r="U21" s="46"/>
    </row>
    <row r="22" spans="2:21" x14ac:dyDescent="0.15">
      <c r="B22" s="39"/>
      <c r="C22" s="48"/>
      <c r="D22" s="92" t="s">
        <v>172</v>
      </c>
      <c r="E22" s="89">
        <v>22832823</v>
      </c>
      <c r="F22" s="89">
        <v>268257</v>
      </c>
      <c r="G22" s="89">
        <v>2946461</v>
      </c>
      <c r="H22" s="89">
        <v>7790587</v>
      </c>
      <c r="I22" s="89">
        <v>1956125</v>
      </c>
      <c r="J22" s="89">
        <v>50027</v>
      </c>
      <c r="K22" s="89">
        <v>650881</v>
      </c>
      <c r="L22" s="89">
        <v>496126</v>
      </c>
      <c r="M22" s="89">
        <v>1550592</v>
      </c>
      <c r="N22" s="89">
        <v>972695</v>
      </c>
      <c r="O22" s="89">
        <v>3803761</v>
      </c>
      <c r="P22" s="89">
        <v>3592</v>
      </c>
      <c r="Q22" s="89">
        <v>2343719</v>
      </c>
      <c r="R22" s="89">
        <v>0</v>
      </c>
      <c r="S22" s="89">
        <v>0</v>
      </c>
      <c r="T22" s="96"/>
      <c r="U22" s="46"/>
    </row>
    <row r="23" spans="2:21" x14ac:dyDescent="0.15">
      <c r="B23" s="39"/>
      <c r="C23" s="48"/>
      <c r="D23" s="92" t="s">
        <v>173</v>
      </c>
      <c r="E23" s="89">
        <v>17317957</v>
      </c>
      <c r="F23" s="89">
        <v>212327</v>
      </c>
      <c r="G23" s="89">
        <v>2259603</v>
      </c>
      <c r="H23" s="89">
        <v>6287582</v>
      </c>
      <c r="I23" s="89">
        <v>1170196</v>
      </c>
      <c r="J23" s="89">
        <v>91848</v>
      </c>
      <c r="K23" s="89">
        <v>395698</v>
      </c>
      <c r="L23" s="89">
        <v>647513</v>
      </c>
      <c r="M23" s="89">
        <v>1149258</v>
      </c>
      <c r="N23" s="89">
        <v>878756</v>
      </c>
      <c r="O23" s="89">
        <v>2741109</v>
      </c>
      <c r="P23" s="89">
        <v>0</v>
      </c>
      <c r="Q23" s="89">
        <v>1463200</v>
      </c>
      <c r="R23" s="89">
        <v>20867</v>
      </c>
      <c r="S23" s="89">
        <v>0</v>
      </c>
      <c r="T23" s="96"/>
      <c r="U23" s="46"/>
    </row>
    <row r="24" spans="2:21" x14ac:dyDescent="0.15">
      <c r="B24" s="39"/>
      <c r="C24" s="48"/>
      <c r="D24" s="9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6"/>
      <c r="U24" s="46"/>
    </row>
    <row r="25" spans="2:21" s="26" customFormat="1" ht="12" customHeight="1" x14ac:dyDescent="0.15">
      <c r="B25" s="73"/>
      <c r="C25" s="151" t="s">
        <v>174</v>
      </c>
      <c r="D25" s="176"/>
      <c r="E25" s="70">
        <f>SUM(E28:E62)</f>
        <v>135269639</v>
      </c>
      <c r="F25" s="70">
        <f t="shared" ref="F25:R25" si="2">SUM(F28:F62)</f>
        <v>1959418</v>
      </c>
      <c r="G25" s="70">
        <f t="shared" si="2"/>
        <v>23999363</v>
      </c>
      <c r="H25" s="70">
        <f t="shared" si="2"/>
        <v>31239756</v>
      </c>
      <c r="I25" s="70">
        <f t="shared" si="2"/>
        <v>13579299</v>
      </c>
      <c r="J25" s="70">
        <f t="shared" si="2"/>
        <v>787428</v>
      </c>
      <c r="K25" s="70">
        <f t="shared" si="2"/>
        <v>9692031</v>
      </c>
      <c r="L25" s="70">
        <f t="shared" si="2"/>
        <v>4418530</v>
      </c>
      <c r="M25" s="70">
        <f t="shared" si="2"/>
        <v>12879082</v>
      </c>
      <c r="N25" s="70">
        <f t="shared" si="2"/>
        <v>6016940</v>
      </c>
      <c r="O25" s="70">
        <f t="shared" si="2"/>
        <v>16479983</v>
      </c>
      <c r="P25" s="70">
        <f t="shared" si="2"/>
        <v>600770</v>
      </c>
      <c r="Q25" s="70">
        <f t="shared" si="2"/>
        <v>13491685</v>
      </c>
      <c r="R25" s="70">
        <f t="shared" si="2"/>
        <v>125354</v>
      </c>
      <c r="S25" s="95" t="s">
        <v>158</v>
      </c>
      <c r="T25" s="96"/>
      <c r="U25" s="46"/>
    </row>
    <row r="26" spans="2:21" x14ac:dyDescent="0.15">
      <c r="B26" s="39"/>
      <c r="C26" s="78"/>
      <c r="D26" s="9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6"/>
      <c r="U26" s="46"/>
    </row>
    <row r="27" spans="2:21" ht="12" customHeight="1" x14ac:dyDescent="0.15">
      <c r="B27" s="39"/>
      <c r="C27" s="127" t="s">
        <v>175</v>
      </c>
      <c r="D27" s="14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6"/>
      <c r="U27" s="46"/>
    </row>
    <row r="28" spans="2:21" ht="12" customHeight="1" x14ac:dyDescent="0.15">
      <c r="B28" s="39"/>
      <c r="C28" s="48"/>
      <c r="D28" s="92" t="s">
        <v>176</v>
      </c>
      <c r="E28" s="89">
        <v>4741998</v>
      </c>
      <c r="F28" s="89">
        <v>88185</v>
      </c>
      <c r="G28" s="89">
        <v>731883</v>
      </c>
      <c r="H28" s="89">
        <v>1591457</v>
      </c>
      <c r="I28" s="89">
        <v>293644</v>
      </c>
      <c r="J28" s="89">
        <v>20774</v>
      </c>
      <c r="K28" s="89">
        <v>340434</v>
      </c>
      <c r="L28" s="89">
        <v>13782</v>
      </c>
      <c r="M28" s="89">
        <v>323134</v>
      </c>
      <c r="N28" s="89">
        <v>263557</v>
      </c>
      <c r="O28" s="89">
        <v>791063</v>
      </c>
      <c r="P28" s="89">
        <v>0</v>
      </c>
      <c r="Q28" s="89">
        <v>284085</v>
      </c>
      <c r="R28" s="89">
        <v>0</v>
      </c>
      <c r="S28" s="89">
        <v>0</v>
      </c>
      <c r="T28" s="96"/>
      <c r="U28" s="46"/>
    </row>
    <row r="29" spans="2:21" x14ac:dyDescent="0.15">
      <c r="B29" s="39"/>
      <c r="C29" s="48"/>
      <c r="D29" s="92" t="s">
        <v>177</v>
      </c>
      <c r="E29" s="89">
        <v>5766195</v>
      </c>
      <c r="F29" s="89">
        <v>99881</v>
      </c>
      <c r="G29" s="89">
        <v>1064703</v>
      </c>
      <c r="H29" s="89">
        <v>2111993</v>
      </c>
      <c r="I29" s="89">
        <v>452360</v>
      </c>
      <c r="J29" s="89">
        <v>21228</v>
      </c>
      <c r="K29" s="89">
        <v>314463</v>
      </c>
      <c r="L29" s="89">
        <v>21429</v>
      </c>
      <c r="M29" s="89">
        <v>438109</v>
      </c>
      <c r="N29" s="89">
        <v>328635</v>
      </c>
      <c r="O29" s="89">
        <v>471701</v>
      </c>
      <c r="P29" s="89">
        <v>0</v>
      </c>
      <c r="Q29" s="89">
        <v>441693</v>
      </c>
      <c r="R29" s="89">
        <v>0</v>
      </c>
      <c r="S29" s="89">
        <v>0</v>
      </c>
      <c r="T29" s="96"/>
      <c r="U29" s="46"/>
    </row>
    <row r="30" spans="2:21" x14ac:dyDescent="0.15">
      <c r="B30" s="39"/>
      <c r="C30" s="48"/>
      <c r="D30" s="9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96"/>
      <c r="U30" s="46"/>
    </row>
    <row r="31" spans="2:21" ht="12" customHeight="1" x14ac:dyDescent="0.15">
      <c r="B31" s="39"/>
      <c r="C31" s="127" t="s">
        <v>178</v>
      </c>
      <c r="D31" s="14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6"/>
      <c r="U31" s="46"/>
    </row>
    <row r="32" spans="2:21" x14ac:dyDescent="0.15">
      <c r="B32" s="39"/>
      <c r="C32" s="48"/>
      <c r="D32" s="92" t="s">
        <v>179</v>
      </c>
      <c r="E32" s="89">
        <v>4362508</v>
      </c>
      <c r="F32" s="89">
        <v>48123</v>
      </c>
      <c r="G32" s="89">
        <v>717160</v>
      </c>
      <c r="H32" s="89">
        <v>357372</v>
      </c>
      <c r="I32" s="89">
        <v>221988</v>
      </c>
      <c r="J32" s="89">
        <v>0</v>
      </c>
      <c r="K32" s="89">
        <v>1831100</v>
      </c>
      <c r="L32" s="89">
        <v>116187</v>
      </c>
      <c r="M32" s="89">
        <v>313123</v>
      </c>
      <c r="N32" s="89">
        <v>91561</v>
      </c>
      <c r="O32" s="89">
        <v>157995</v>
      </c>
      <c r="P32" s="89">
        <v>0</v>
      </c>
      <c r="Q32" s="89">
        <v>507899</v>
      </c>
      <c r="R32" s="89">
        <v>0</v>
      </c>
      <c r="S32" s="89">
        <v>0</v>
      </c>
      <c r="T32" s="96"/>
      <c r="U32" s="46"/>
    </row>
    <row r="33" spans="2:21" x14ac:dyDescent="0.15">
      <c r="B33" s="39"/>
      <c r="C33" s="48"/>
      <c r="D33" s="92" t="s">
        <v>180</v>
      </c>
      <c r="E33" s="89">
        <v>3013857</v>
      </c>
      <c r="F33" s="89">
        <v>56851</v>
      </c>
      <c r="G33" s="89">
        <v>464803</v>
      </c>
      <c r="H33" s="89">
        <v>441119</v>
      </c>
      <c r="I33" s="89">
        <v>361366</v>
      </c>
      <c r="J33" s="89">
        <v>29131</v>
      </c>
      <c r="K33" s="89">
        <v>146192</v>
      </c>
      <c r="L33" s="89">
        <v>155215</v>
      </c>
      <c r="M33" s="89">
        <v>211178</v>
      </c>
      <c r="N33" s="89">
        <v>139058</v>
      </c>
      <c r="O33" s="89">
        <v>519251</v>
      </c>
      <c r="P33" s="89">
        <v>0</v>
      </c>
      <c r="Q33" s="89">
        <v>368947</v>
      </c>
      <c r="R33" s="89">
        <v>120746</v>
      </c>
      <c r="S33" s="89">
        <v>0</v>
      </c>
      <c r="T33" s="96"/>
      <c r="U33" s="46"/>
    </row>
    <row r="34" spans="2:21" x14ac:dyDescent="0.15">
      <c r="B34" s="39"/>
      <c r="C34" s="48"/>
      <c r="D34" s="9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96"/>
      <c r="U34" s="46"/>
    </row>
    <row r="35" spans="2:21" ht="12" customHeight="1" x14ac:dyDescent="0.15">
      <c r="B35" s="39"/>
      <c r="C35" s="127" t="s">
        <v>181</v>
      </c>
      <c r="D35" s="14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96"/>
      <c r="U35" s="46"/>
    </row>
    <row r="36" spans="2:21" x14ac:dyDescent="0.15">
      <c r="B36" s="39"/>
      <c r="C36" s="48"/>
      <c r="D36" s="92" t="s">
        <v>182</v>
      </c>
      <c r="E36" s="89">
        <v>5270787</v>
      </c>
      <c r="F36" s="89">
        <v>80986</v>
      </c>
      <c r="G36" s="89">
        <v>656253</v>
      </c>
      <c r="H36" s="89">
        <v>1101388</v>
      </c>
      <c r="I36" s="89">
        <v>1375146</v>
      </c>
      <c r="J36" s="89">
        <v>36217</v>
      </c>
      <c r="K36" s="89">
        <v>170487</v>
      </c>
      <c r="L36" s="89">
        <v>130546</v>
      </c>
      <c r="M36" s="89">
        <v>195667</v>
      </c>
      <c r="N36" s="89">
        <v>299569</v>
      </c>
      <c r="O36" s="89">
        <v>573854</v>
      </c>
      <c r="P36" s="89">
        <v>0</v>
      </c>
      <c r="Q36" s="89">
        <v>646371</v>
      </c>
      <c r="R36" s="89">
        <v>4303</v>
      </c>
      <c r="S36" s="89">
        <v>0</v>
      </c>
      <c r="T36" s="96"/>
      <c r="U36" s="46"/>
    </row>
    <row r="37" spans="2:21" x14ac:dyDescent="0.15">
      <c r="B37" s="39"/>
      <c r="C37" s="48"/>
      <c r="D37" s="92" t="s">
        <v>183</v>
      </c>
      <c r="E37" s="89">
        <v>2021244</v>
      </c>
      <c r="F37" s="89">
        <v>67126</v>
      </c>
      <c r="G37" s="89">
        <v>422329</v>
      </c>
      <c r="H37" s="89">
        <v>437101</v>
      </c>
      <c r="I37" s="89">
        <v>210338</v>
      </c>
      <c r="J37" s="89">
        <v>14499</v>
      </c>
      <c r="K37" s="89">
        <v>231959</v>
      </c>
      <c r="L37" s="89">
        <v>26559</v>
      </c>
      <c r="M37" s="89">
        <v>95407</v>
      </c>
      <c r="N37" s="89">
        <v>85678</v>
      </c>
      <c r="O37" s="89">
        <v>150445</v>
      </c>
      <c r="P37" s="89">
        <v>2116</v>
      </c>
      <c r="Q37" s="89">
        <v>277687</v>
      </c>
      <c r="R37" s="89">
        <v>0</v>
      </c>
      <c r="S37" s="89">
        <v>0</v>
      </c>
      <c r="T37" s="96"/>
      <c r="U37" s="46"/>
    </row>
    <row r="38" spans="2:21" x14ac:dyDescent="0.15">
      <c r="B38" s="39"/>
      <c r="C38" s="48"/>
      <c r="D38" s="92" t="s">
        <v>184</v>
      </c>
      <c r="E38" s="89">
        <v>5107353</v>
      </c>
      <c r="F38" s="89">
        <v>79829</v>
      </c>
      <c r="G38" s="89">
        <v>749502</v>
      </c>
      <c r="H38" s="89">
        <v>1164220</v>
      </c>
      <c r="I38" s="89">
        <v>343454</v>
      </c>
      <c r="J38" s="89">
        <v>26261</v>
      </c>
      <c r="K38" s="89">
        <v>376297</v>
      </c>
      <c r="L38" s="89">
        <v>110765</v>
      </c>
      <c r="M38" s="89">
        <v>524285</v>
      </c>
      <c r="N38" s="89">
        <v>292462</v>
      </c>
      <c r="O38" s="89">
        <v>888614</v>
      </c>
      <c r="P38" s="89">
        <v>1626</v>
      </c>
      <c r="Q38" s="89">
        <v>550038</v>
      </c>
      <c r="R38" s="89">
        <v>0</v>
      </c>
      <c r="S38" s="89">
        <v>0</v>
      </c>
      <c r="T38" s="96"/>
      <c r="U38" s="46"/>
    </row>
    <row r="39" spans="2:21" x14ac:dyDescent="0.15">
      <c r="B39" s="39"/>
      <c r="C39" s="48"/>
      <c r="D39" s="9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96"/>
      <c r="U39" s="46"/>
    </row>
    <row r="40" spans="2:21" ht="12" customHeight="1" x14ac:dyDescent="0.15">
      <c r="B40" s="39"/>
      <c r="C40" s="127" t="s">
        <v>185</v>
      </c>
      <c r="D40" s="14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96"/>
      <c r="U40" s="46"/>
    </row>
    <row r="41" spans="2:21" x14ac:dyDescent="0.15">
      <c r="B41" s="39"/>
      <c r="C41" s="48"/>
      <c r="D41" s="92" t="s">
        <v>186</v>
      </c>
      <c r="E41" s="89">
        <v>9117644</v>
      </c>
      <c r="F41" s="89">
        <v>124665</v>
      </c>
      <c r="G41" s="89">
        <v>1974175</v>
      </c>
      <c r="H41" s="89">
        <v>1794031</v>
      </c>
      <c r="I41" s="89">
        <v>762943</v>
      </c>
      <c r="J41" s="89">
        <v>63671</v>
      </c>
      <c r="K41" s="89">
        <v>702937</v>
      </c>
      <c r="L41" s="89">
        <v>286879</v>
      </c>
      <c r="M41" s="89">
        <v>696277</v>
      </c>
      <c r="N41" s="89">
        <v>391672</v>
      </c>
      <c r="O41" s="89">
        <v>1125520</v>
      </c>
      <c r="P41" s="89">
        <v>59584</v>
      </c>
      <c r="Q41" s="89">
        <v>1135290</v>
      </c>
      <c r="R41" s="89">
        <v>0</v>
      </c>
      <c r="S41" s="89">
        <v>0</v>
      </c>
      <c r="T41" s="96"/>
      <c r="U41" s="46"/>
    </row>
    <row r="42" spans="2:21" x14ac:dyDescent="0.15">
      <c r="B42" s="39"/>
      <c r="C42" s="48"/>
      <c r="D42" s="92" t="s">
        <v>187</v>
      </c>
      <c r="E42" s="89">
        <v>6254316</v>
      </c>
      <c r="F42" s="89">
        <v>56884</v>
      </c>
      <c r="G42" s="89">
        <v>1623714</v>
      </c>
      <c r="H42" s="89">
        <v>690652</v>
      </c>
      <c r="I42" s="89">
        <v>765050</v>
      </c>
      <c r="J42" s="89">
        <v>4871</v>
      </c>
      <c r="K42" s="89">
        <v>391474</v>
      </c>
      <c r="L42" s="89">
        <v>545205</v>
      </c>
      <c r="M42" s="89">
        <v>1070755</v>
      </c>
      <c r="N42" s="89">
        <v>141915</v>
      </c>
      <c r="O42" s="89">
        <v>611053</v>
      </c>
      <c r="P42" s="89">
        <v>0</v>
      </c>
      <c r="Q42" s="89">
        <v>352743</v>
      </c>
      <c r="R42" s="89">
        <v>0</v>
      </c>
      <c r="S42" s="89">
        <v>0</v>
      </c>
      <c r="T42" s="96"/>
      <c r="U42" s="46"/>
    </row>
    <row r="43" spans="2:21" x14ac:dyDescent="0.15">
      <c r="B43" s="39"/>
      <c r="C43" s="48"/>
      <c r="D43" s="92" t="s">
        <v>188</v>
      </c>
      <c r="E43" s="89">
        <v>6514801</v>
      </c>
      <c r="F43" s="89">
        <v>76464</v>
      </c>
      <c r="G43" s="89">
        <v>1192385</v>
      </c>
      <c r="H43" s="89">
        <v>956020</v>
      </c>
      <c r="I43" s="89">
        <v>433996</v>
      </c>
      <c r="J43" s="89">
        <v>28333</v>
      </c>
      <c r="K43" s="89">
        <v>712349</v>
      </c>
      <c r="L43" s="89">
        <v>218177</v>
      </c>
      <c r="M43" s="89">
        <v>662429</v>
      </c>
      <c r="N43" s="89">
        <v>208573</v>
      </c>
      <c r="O43" s="89">
        <v>1298566</v>
      </c>
      <c r="P43" s="89">
        <v>58559</v>
      </c>
      <c r="Q43" s="89">
        <v>668950</v>
      </c>
      <c r="R43" s="89">
        <v>0</v>
      </c>
      <c r="S43" s="89">
        <v>0</v>
      </c>
      <c r="T43" s="96"/>
      <c r="U43" s="46"/>
    </row>
    <row r="44" spans="2:21" x14ac:dyDescent="0.15">
      <c r="B44" s="39"/>
      <c r="C44" s="48"/>
      <c r="D44" s="92" t="s">
        <v>189</v>
      </c>
      <c r="E44" s="89">
        <v>3912186</v>
      </c>
      <c r="F44" s="89">
        <v>76168</v>
      </c>
      <c r="G44" s="89">
        <v>749711</v>
      </c>
      <c r="H44" s="89">
        <v>747411</v>
      </c>
      <c r="I44" s="89">
        <v>414083</v>
      </c>
      <c r="J44" s="89">
        <v>19008</v>
      </c>
      <c r="K44" s="89">
        <v>25963</v>
      </c>
      <c r="L44" s="89">
        <v>188906</v>
      </c>
      <c r="M44" s="89">
        <v>808151</v>
      </c>
      <c r="N44" s="89">
        <v>154460</v>
      </c>
      <c r="O44" s="89">
        <v>449563</v>
      </c>
      <c r="P44" s="89">
        <v>1208</v>
      </c>
      <c r="Q44" s="89">
        <v>277554</v>
      </c>
      <c r="R44" s="89">
        <v>0</v>
      </c>
      <c r="S44" s="89">
        <v>0</v>
      </c>
      <c r="T44" s="96"/>
      <c r="U44" s="46"/>
    </row>
    <row r="45" spans="2:21" x14ac:dyDescent="0.15">
      <c r="B45" s="39"/>
      <c r="C45" s="48"/>
      <c r="D45" s="92" t="s">
        <v>190</v>
      </c>
      <c r="E45" s="89">
        <v>2320722</v>
      </c>
      <c r="F45" s="89">
        <v>48152</v>
      </c>
      <c r="G45" s="89">
        <v>398464</v>
      </c>
      <c r="H45" s="89">
        <v>522577</v>
      </c>
      <c r="I45" s="89">
        <v>182035</v>
      </c>
      <c r="J45" s="89">
        <v>35599</v>
      </c>
      <c r="K45" s="89">
        <v>342436</v>
      </c>
      <c r="L45" s="89">
        <v>116319</v>
      </c>
      <c r="M45" s="89">
        <v>94985</v>
      </c>
      <c r="N45" s="89">
        <v>88327</v>
      </c>
      <c r="O45" s="89">
        <v>380919</v>
      </c>
      <c r="P45" s="89">
        <v>0</v>
      </c>
      <c r="Q45" s="89">
        <v>110909</v>
      </c>
      <c r="R45" s="89">
        <v>0</v>
      </c>
      <c r="S45" s="89">
        <v>0</v>
      </c>
      <c r="T45" s="96"/>
      <c r="U45" s="46"/>
    </row>
    <row r="46" spans="2:21" x14ac:dyDescent="0.15">
      <c r="B46" s="39"/>
      <c r="C46" s="48"/>
      <c r="D46" s="92" t="s">
        <v>191</v>
      </c>
      <c r="E46" s="89">
        <v>8151472</v>
      </c>
      <c r="F46" s="89">
        <v>98819</v>
      </c>
      <c r="G46" s="89">
        <v>2045403</v>
      </c>
      <c r="H46" s="89">
        <v>1776435</v>
      </c>
      <c r="I46" s="89">
        <v>486397</v>
      </c>
      <c r="J46" s="89">
        <v>19186</v>
      </c>
      <c r="K46" s="89">
        <v>669337</v>
      </c>
      <c r="L46" s="89">
        <v>247761</v>
      </c>
      <c r="M46" s="89">
        <v>503317</v>
      </c>
      <c r="N46" s="89">
        <v>315276</v>
      </c>
      <c r="O46" s="89">
        <v>949830</v>
      </c>
      <c r="P46" s="89">
        <v>44334</v>
      </c>
      <c r="Q46" s="89">
        <v>995377</v>
      </c>
      <c r="R46" s="89">
        <v>0</v>
      </c>
      <c r="S46" s="89">
        <v>0</v>
      </c>
      <c r="T46" s="96"/>
      <c r="U46" s="46"/>
    </row>
    <row r="47" spans="2:21" x14ac:dyDescent="0.15">
      <c r="B47" s="39"/>
      <c r="C47" s="48"/>
      <c r="D47" s="9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96"/>
      <c r="U47" s="46"/>
    </row>
    <row r="48" spans="2:21" ht="12" customHeight="1" x14ac:dyDescent="0.15">
      <c r="B48" s="39"/>
      <c r="C48" s="127" t="s">
        <v>192</v>
      </c>
      <c r="D48" s="14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96"/>
      <c r="U48" s="46"/>
    </row>
    <row r="49" spans="2:21" x14ac:dyDescent="0.15">
      <c r="B49" s="39"/>
      <c r="C49" s="48"/>
      <c r="D49" s="92" t="s">
        <v>193</v>
      </c>
      <c r="E49" s="89">
        <v>3623443</v>
      </c>
      <c r="F49" s="89">
        <v>75073</v>
      </c>
      <c r="G49" s="89">
        <v>489322</v>
      </c>
      <c r="H49" s="89">
        <v>758639</v>
      </c>
      <c r="I49" s="89">
        <v>427755</v>
      </c>
      <c r="J49" s="89">
        <v>49459</v>
      </c>
      <c r="K49" s="89">
        <v>237264</v>
      </c>
      <c r="L49" s="89">
        <v>213134</v>
      </c>
      <c r="M49" s="89">
        <v>256865</v>
      </c>
      <c r="N49" s="89">
        <v>158093</v>
      </c>
      <c r="O49" s="89">
        <v>533442</v>
      </c>
      <c r="P49" s="89">
        <v>97481</v>
      </c>
      <c r="Q49" s="89">
        <v>326611</v>
      </c>
      <c r="R49" s="89">
        <v>305</v>
      </c>
      <c r="S49" s="89">
        <v>0</v>
      </c>
      <c r="T49" s="96"/>
      <c r="U49" s="46"/>
    </row>
    <row r="50" spans="2:21" x14ac:dyDescent="0.15">
      <c r="B50" s="39"/>
      <c r="C50" s="48"/>
      <c r="D50" s="92" t="s">
        <v>194</v>
      </c>
      <c r="E50" s="89">
        <v>2930552</v>
      </c>
      <c r="F50" s="89">
        <v>51624</v>
      </c>
      <c r="G50" s="89">
        <v>487486</v>
      </c>
      <c r="H50" s="89">
        <v>543473</v>
      </c>
      <c r="I50" s="89">
        <v>109126</v>
      </c>
      <c r="J50" s="89">
        <v>52</v>
      </c>
      <c r="K50" s="89">
        <v>334446</v>
      </c>
      <c r="L50" s="89">
        <v>351649</v>
      </c>
      <c r="M50" s="89">
        <v>261284</v>
      </c>
      <c r="N50" s="89">
        <v>104482</v>
      </c>
      <c r="O50" s="89">
        <v>272744</v>
      </c>
      <c r="P50" s="89">
        <v>272203</v>
      </c>
      <c r="Q50" s="89">
        <v>141983</v>
      </c>
      <c r="R50" s="89">
        <v>0</v>
      </c>
      <c r="S50" s="89">
        <v>0</v>
      </c>
      <c r="T50" s="96"/>
      <c r="U50" s="46"/>
    </row>
    <row r="51" spans="2:21" x14ac:dyDescent="0.15">
      <c r="B51" s="39"/>
      <c r="C51" s="48"/>
      <c r="D51" s="92" t="s">
        <v>195</v>
      </c>
      <c r="E51" s="89">
        <v>3897545</v>
      </c>
      <c r="F51" s="89">
        <v>66298</v>
      </c>
      <c r="G51" s="89">
        <v>712475</v>
      </c>
      <c r="H51" s="89">
        <v>1011901</v>
      </c>
      <c r="I51" s="89">
        <v>161677</v>
      </c>
      <c r="J51" s="89">
        <v>21808</v>
      </c>
      <c r="K51" s="89">
        <v>885085</v>
      </c>
      <c r="L51" s="89">
        <v>5111</v>
      </c>
      <c r="M51" s="89">
        <v>300812</v>
      </c>
      <c r="N51" s="89">
        <v>184006</v>
      </c>
      <c r="O51" s="89">
        <v>277779</v>
      </c>
      <c r="P51" s="89">
        <v>0</v>
      </c>
      <c r="Q51" s="89">
        <v>270593</v>
      </c>
      <c r="R51" s="89">
        <v>0</v>
      </c>
      <c r="S51" s="89">
        <v>0</v>
      </c>
      <c r="T51" s="96"/>
      <c r="U51" s="46"/>
    </row>
    <row r="52" spans="2:21" x14ac:dyDescent="0.15">
      <c r="B52" s="39"/>
      <c r="C52" s="48"/>
      <c r="D52" s="49" t="s">
        <v>196</v>
      </c>
      <c r="E52" s="89">
        <v>13631076</v>
      </c>
      <c r="F52" s="89">
        <v>106735</v>
      </c>
      <c r="G52" s="89">
        <v>1717187</v>
      </c>
      <c r="H52" s="89">
        <v>2507671</v>
      </c>
      <c r="I52" s="89">
        <v>1006912</v>
      </c>
      <c r="J52" s="89">
        <v>76089</v>
      </c>
      <c r="K52" s="89">
        <v>1133772</v>
      </c>
      <c r="L52" s="89">
        <v>477776</v>
      </c>
      <c r="M52" s="89">
        <v>1822963</v>
      </c>
      <c r="N52" s="89">
        <v>501325</v>
      </c>
      <c r="O52" s="89">
        <v>1615854</v>
      </c>
      <c r="P52" s="89">
        <v>63659</v>
      </c>
      <c r="Q52" s="89">
        <v>2601133</v>
      </c>
      <c r="R52" s="89">
        <v>0</v>
      </c>
      <c r="S52" s="89">
        <v>0</v>
      </c>
      <c r="T52" s="96"/>
      <c r="U52" s="46"/>
    </row>
    <row r="53" spans="2:21" x14ac:dyDescent="0.15">
      <c r="B53" s="39"/>
      <c r="C53" s="48"/>
      <c r="D53" s="49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96"/>
      <c r="U53" s="46"/>
    </row>
    <row r="54" spans="2:21" ht="12" customHeight="1" x14ac:dyDescent="0.15">
      <c r="B54" s="39"/>
      <c r="C54" s="127" t="s">
        <v>197</v>
      </c>
      <c r="D54" s="14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96"/>
      <c r="U54" s="46"/>
    </row>
    <row r="55" spans="2:21" x14ac:dyDescent="0.15">
      <c r="B55" s="39"/>
      <c r="C55" s="48"/>
      <c r="D55" s="92" t="s">
        <v>198</v>
      </c>
      <c r="E55" s="89">
        <v>11036516</v>
      </c>
      <c r="F55" s="89">
        <v>118041</v>
      </c>
      <c r="G55" s="89">
        <v>1524837</v>
      </c>
      <c r="H55" s="89">
        <v>3259282</v>
      </c>
      <c r="I55" s="89">
        <v>2114674</v>
      </c>
      <c r="J55" s="89">
        <v>42780</v>
      </c>
      <c r="K55" s="89">
        <v>141925</v>
      </c>
      <c r="L55" s="89">
        <v>285235</v>
      </c>
      <c r="M55" s="89">
        <v>1002811</v>
      </c>
      <c r="N55" s="89">
        <v>381603</v>
      </c>
      <c r="O55" s="89">
        <v>1282131</v>
      </c>
      <c r="P55" s="89">
        <v>0</v>
      </c>
      <c r="Q55" s="89">
        <v>883197</v>
      </c>
      <c r="R55" s="89">
        <v>0</v>
      </c>
      <c r="S55" s="89">
        <v>0</v>
      </c>
      <c r="T55" s="96"/>
      <c r="U55" s="46"/>
    </row>
    <row r="56" spans="2:21" x14ac:dyDescent="0.15">
      <c r="B56" s="39"/>
      <c r="C56" s="48"/>
      <c r="D56" s="9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96"/>
      <c r="U56" s="46"/>
    </row>
    <row r="57" spans="2:21" ht="12" customHeight="1" x14ac:dyDescent="0.15">
      <c r="B57" s="39"/>
      <c r="C57" s="127" t="s">
        <v>199</v>
      </c>
      <c r="D57" s="14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96"/>
      <c r="U57" s="46"/>
    </row>
    <row r="58" spans="2:21" x14ac:dyDescent="0.15">
      <c r="B58" s="39"/>
      <c r="C58" s="48"/>
      <c r="D58" s="92" t="s">
        <v>200</v>
      </c>
      <c r="E58" s="89">
        <v>5384614</v>
      </c>
      <c r="F58" s="89">
        <v>85951</v>
      </c>
      <c r="G58" s="89">
        <v>1152236</v>
      </c>
      <c r="H58" s="89">
        <v>1568109</v>
      </c>
      <c r="I58" s="89">
        <v>463172</v>
      </c>
      <c r="J58" s="89">
        <v>5999</v>
      </c>
      <c r="K58" s="89">
        <v>179064</v>
      </c>
      <c r="L58" s="89">
        <v>68476</v>
      </c>
      <c r="M58" s="89">
        <v>573894</v>
      </c>
      <c r="N58" s="89">
        <v>275038</v>
      </c>
      <c r="O58" s="89">
        <v>525092</v>
      </c>
      <c r="P58" s="89">
        <v>0</v>
      </c>
      <c r="Q58" s="89">
        <v>487583</v>
      </c>
      <c r="R58" s="89">
        <v>0</v>
      </c>
      <c r="S58" s="89">
        <v>0</v>
      </c>
      <c r="T58" s="96"/>
      <c r="U58" s="46"/>
    </row>
    <row r="59" spans="2:21" x14ac:dyDescent="0.15">
      <c r="B59" s="39"/>
      <c r="C59" s="48"/>
      <c r="D59" s="92" t="s">
        <v>201</v>
      </c>
      <c r="E59" s="89">
        <v>4089225</v>
      </c>
      <c r="F59" s="89">
        <v>81641</v>
      </c>
      <c r="G59" s="89">
        <v>968724</v>
      </c>
      <c r="H59" s="89">
        <v>971671</v>
      </c>
      <c r="I59" s="89">
        <v>400834</v>
      </c>
      <c r="J59" s="89">
        <v>21386</v>
      </c>
      <c r="K59" s="89">
        <v>107659</v>
      </c>
      <c r="L59" s="89">
        <v>16271</v>
      </c>
      <c r="M59" s="89">
        <v>435251</v>
      </c>
      <c r="N59" s="89">
        <v>208239</v>
      </c>
      <c r="O59" s="89">
        <v>548361</v>
      </c>
      <c r="P59" s="89">
        <v>0</v>
      </c>
      <c r="Q59" s="89">
        <v>329188</v>
      </c>
      <c r="R59" s="89">
        <v>0</v>
      </c>
      <c r="S59" s="89">
        <v>0</v>
      </c>
      <c r="T59" s="96"/>
      <c r="U59" s="46"/>
    </row>
    <row r="60" spans="2:21" x14ac:dyDescent="0.15">
      <c r="B60" s="39"/>
      <c r="C60" s="48"/>
      <c r="D60" s="92" t="s">
        <v>202</v>
      </c>
      <c r="E60" s="89">
        <v>4521763</v>
      </c>
      <c r="F60" s="89">
        <v>87423</v>
      </c>
      <c r="G60" s="89">
        <v>922125</v>
      </c>
      <c r="H60" s="89">
        <v>1285781</v>
      </c>
      <c r="I60" s="89">
        <v>423754</v>
      </c>
      <c r="J60" s="89">
        <v>9881</v>
      </c>
      <c r="K60" s="89">
        <v>151444</v>
      </c>
      <c r="L60" s="89">
        <v>129209</v>
      </c>
      <c r="M60" s="89">
        <v>360859</v>
      </c>
      <c r="N60" s="89">
        <v>236732</v>
      </c>
      <c r="O60" s="89">
        <v>522584</v>
      </c>
      <c r="P60" s="89">
        <v>0</v>
      </c>
      <c r="Q60" s="89">
        <v>391971</v>
      </c>
      <c r="R60" s="89">
        <v>0</v>
      </c>
      <c r="S60" s="89">
        <v>0</v>
      </c>
      <c r="T60" s="96"/>
      <c r="U60" s="46"/>
    </row>
    <row r="61" spans="2:21" x14ac:dyDescent="0.15">
      <c r="B61" s="39"/>
      <c r="C61" s="48"/>
      <c r="D61" s="92" t="s">
        <v>203</v>
      </c>
      <c r="E61" s="89">
        <v>11244272</v>
      </c>
      <c r="F61" s="89">
        <v>176079</v>
      </c>
      <c r="G61" s="89">
        <v>1759573</v>
      </c>
      <c r="H61" s="89">
        <v>3427347</v>
      </c>
      <c r="I61" s="89">
        <v>1364948</v>
      </c>
      <c r="J61" s="89">
        <v>210369</v>
      </c>
      <c r="K61" s="89">
        <v>50510</v>
      </c>
      <c r="L61" s="89">
        <v>580320</v>
      </c>
      <c r="M61" s="89">
        <v>848567</v>
      </c>
      <c r="N61" s="89">
        <v>681587</v>
      </c>
      <c r="O61" s="89">
        <v>1326114</v>
      </c>
      <c r="P61" s="89">
        <v>0</v>
      </c>
      <c r="Q61" s="89">
        <v>818858</v>
      </c>
      <c r="R61" s="89">
        <v>0</v>
      </c>
      <c r="S61" s="89">
        <v>0</v>
      </c>
      <c r="T61" s="96"/>
      <c r="U61" s="46"/>
    </row>
    <row r="62" spans="2:21" x14ac:dyDescent="0.15">
      <c r="B62" s="39"/>
      <c r="C62" s="48"/>
      <c r="D62" s="92" t="s">
        <v>204</v>
      </c>
      <c r="E62" s="89">
        <v>8355550</v>
      </c>
      <c r="F62" s="89">
        <v>108420</v>
      </c>
      <c r="G62" s="89">
        <v>1474913</v>
      </c>
      <c r="H62" s="89">
        <v>2214106</v>
      </c>
      <c r="I62" s="89">
        <v>803647</v>
      </c>
      <c r="J62" s="89">
        <v>30827</v>
      </c>
      <c r="K62" s="89">
        <v>215434</v>
      </c>
      <c r="L62" s="89">
        <v>113619</v>
      </c>
      <c r="M62" s="89">
        <v>1078959</v>
      </c>
      <c r="N62" s="89">
        <v>485092</v>
      </c>
      <c r="O62" s="89">
        <v>1207508</v>
      </c>
      <c r="P62" s="89">
        <v>0</v>
      </c>
      <c r="Q62" s="89">
        <v>623025</v>
      </c>
      <c r="R62" s="89">
        <v>0</v>
      </c>
      <c r="S62" s="89">
        <v>0</v>
      </c>
      <c r="T62" s="96"/>
      <c r="U62" s="46"/>
    </row>
    <row r="63" spans="2:21" x14ac:dyDescent="0.15">
      <c r="K63" s="102"/>
      <c r="T63" s="96"/>
    </row>
    <row r="64" spans="2:21" x14ac:dyDescent="0.15">
      <c r="B64" s="3" t="s">
        <v>205</v>
      </c>
      <c r="T64" s="96"/>
    </row>
    <row r="65" spans="5:20" x14ac:dyDescent="0.15">
      <c r="T65" s="96"/>
    </row>
    <row r="66" spans="5:20" x14ac:dyDescent="0.15"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96"/>
    </row>
    <row r="67" spans="5:20" x14ac:dyDescent="0.15"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96"/>
    </row>
    <row r="68" spans="5:20" x14ac:dyDescent="0.15"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96"/>
    </row>
    <row r="69" spans="5:20" x14ac:dyDescent="0.15">
      <c r="E69" s="103"/>
      <c r="T69" s="96">
        <f>SUM(F69:S69)</f>
        <v>0</v>
      </c>
    </row>
    <row r="70" spans="5:20" x14ac:dyDescent="0.15">
      <c r="E70" s="103"/>
    </row>
    <row r="71" spans="5:20" x14ac:dyDescent="0.15">
      <c r="E71" s="103"/>
    </row>
    <row r="72" spans="5:20" x14ac:dyDescent="0.15">
      <c r="E72" s="103"/>
    </row>
    <row r="73" spans="5:20" x14ac:dyDescent="0.15">
      <c r="E73" s="103"/>
    </row>
    <row r="74" spans="5:20" x14ac:dyDescent="0.15">
      <c r="E74" s="103"/>
    </row>
    <row r="75" spans="5:20" x14ac:dyDescent="0.15">
      <c r="E75" s="103"/>
    </row>
    <row r="76" spans="5:20" x14ac:dyDescent="0.15">
      <c r="E76" s="103"/>
    </row>
    <row r="77" spans="5:20" x14ac:dyDescent="0.15">
      <c r="E77" s="103"/>
    </row>
    <row r="78" spans="5:20" x14ac:dyDescent="0.15">
      <c r="E78" s="103"/>
    </row>
    <row r="79" spans="5:20" x14ac:dyDescent="0.15">
      <c r="E79" s="103"/>
    </row>
    <row r="80" spans="5:20" x14ac:dyDescent="0.15">
      <c r="E80" s="103"/>
    </row>
    <row r="81" spans="5:5" x14ac:dyDescent="0.15">
      <c r="E81" s="103"/>
    </row>
    <row r="82" spans="5:5" x14ac:dyDescent="0.15">
      <c r="E82" s="103"/>
    </row>
    <row r="83" spans="5:5" x14ac:dyDescent="0.15">
      <c r="E83" s="103"/>
    </row>
    <row r="84" spans="5:5" x14ac:dyDescent="0.15">
      <c r="E84" s="103"/>
    </row>
    <row r="85" spans="5:5" x14ac:dyDescent="0.15">
      <c r="E85" s="103"/>
    </row>
    <row r="86" spans="5:5" x14ac:dyDescent="0.15">
      <c r="E86" s="103"/>
    </row>
    <row r="87" spans="5:5" x14ac:dyDescent="0.15">
      <c r="E87" s="103"/>
    </row>
    <row r="88" spans="5:5" x14ac:dyDescent="0.15">
      <c r="E88" s="103"/>
    </row>
    <row r="89" spans="5:5" x14ac:dyDescent="0.15">
      <c r="E89" s="103"/>
    </row>
    <row r="90" spans="5:5" x14ac:dyDescent="0.15">
      <c r="E90" s="103"/>
    </row>
    <row r="91" spans="5:5" x14ac:dyDescent="0.15">
      <c r="E91" s="103"/>
    </row>
    <row r="92" spans="5:5" x14ac:dyDescent="0.15">
      <c r="E92" s="103"/>
    </row>
    <row r="93" spans="5:5" x14ac:dyDescent="0.15">
      <c r="E93" s="103"/>
    </row>
    <row r="94" spans="5:5" x14ac:dyDescent="0.15">
      <c r="E94" s="103"/>
    </row>
    <row r="95" spans="5:5" x14ac:dyDescent="0.15">
      <c r="E95" s="103"/>
    </row>
    <row r="96" spans="5:5" x14ac:dyDescent="0.15">
      <c r="E96" s="103"/>
    </row>
    <row r="97" spans="5:5" x14ac:dyDescent="0.15">
      <c r="E97" s="103"/>
    </row>
    <row r="98" spans="5:5" x14ac:dyDescent="0.15">
      <c r="E98" s="103"/>
    </row>
    <row r="99" spans="5:5" x14ac:dyDescent="0.15">
      <c r="E99" s="103"/>
    </row>
    <row r="100" spans="5:5" x14ac:dyDescent="0.15">
      <c r="E100" s="104"/>
    </row>
  </sheetData>
  <mergeCells count="27">
    <mergeCell ref="B8:D8"/>
    <mergeCell ref="J3:J4"/>
    <mergeCell ref="K3:K4"/>
    <mergeCell ref="L3:L4"/>
    <mergeCell ref="M3:M4"/>
    <mergeCell ref="B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B6:D6"/>
    <mergeCell ref="N3:N4"/>
    <mergeCell ref="O3:O4"/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E43" sqref="E43"/>
    </sheetView>
  </sheetViews>
  <sheetFormatPr defaultRowHeight="12" x14ac:dyDescent="0.15"/>
  <cols>
    <col min="1" max="1" width="2.625" style="2" customWidth="1"/>
    <col min="2" max="2" width="1.875" style="2" customWidth="1"/>
    <col min="3" max="3" width="12.125" style="2" customWidth="1"/>
    <col min="4" max="4" width="14.25" style="2" bestFit="1" customWidth="1"/>
    <col min="5" max="6" width="13.625" style="2" customWidth="1"/>
    <col min="7" max="8" width="14.25" style="2" bestFit="1" customWidth="1"/>
    <col min="9" max="9" width="13.625" style="2" customWidth="1"/>
    <col min="10" max="16384" width="9" style="2"/>
  </cols>
  <sheetData>
    <row r="1" spans="2:8" ht="14.25" x14ac:dyDescent="0.15">
      <c r="B1" s="1" t="s">
        <v>26</v>
      </c>
    </row>
    <row r="3" spans="2:8" x14ac:dyDescent="0.15">
      <c r="B3" s="105" t="s">
        <v>0</v>
      </c>
      <c r="C3" s="106"/>
      <c r="D3" s="5" t="s">
        <v>20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 x14ac:dyDescent="0.15">
      <c r="B5" s="107" t="s">
        <v>6</v>
      </c>
      <c r="C5" s="108"/>
      <c r="D5" s="10">
        <v>712015007</v>
      </c>
      <c r="E5" s="10">
        <v>687858014</v>
      </c>
      <c r="F5" s="10">
        <v>672978247</v>
      </c>
      <c r="G5" s="10">
        <v>661540145</v>
      </c>
      <c r="H5" s="9">
        <v>681712741</v>
      </c>
    </row>
    <row r="6" spans="2:8" x14ac:dyDescent="0.15">
      <c r="B6" s="6"/>
      <c r="C6" s="8" t="s">
        <v>27</v>
      </c>
      <c r="D6" s="10">
        <v>1357720</v>
      </c>
      <c r="E6" s="10">
        <v>1346642</v>
      </c>
      <c r="F6" s="10">
        <v>1507074</v>
      </c>
      <c r="G6" s="10">
        <v>1470470</v>
      </c>
      <c r="H6" s="9">
        <v>1388374</v>
      </c>
    </row>
    <row r="7" spans="2:8" x14ac:dyDescent="0.15">
      <c r="B7" s="6"/>
      <c r="C7" s="8" t="s">
        <v>28</v>
      </c>
      <c r="D7" s="10">
        <v>59545463</v>
      </c>
      <c r="E7" s="10">
        <v>45696188</v>
      </c>
      <c r="F7" s="10">
        <v>37582825</v>
      </c>
      <c r="G7" s="10">
        <v>34963449</v>
      </c>
      <c r="H7" s="9">
        <v>45460183</v>
      </c>
    </row>
    <row r="8" spans="2:8" x14ac:dyDescent="0.15">
      <c r="B8" s="6"/>
      <c r="C8" s="8" t="s">
        <v>29</v>
      </c>
      <c r="D8" s="10">
        <v>3523158</v>
      </c>
      <c r="E8" s="10">
        <v>4177751</v>
      </c>
      <c r="F8" s="10">
        <v>3067381</v>
      </c>
      <c r="G8" s="10">
        <v>2538727</v>
      </c>
      <c r="H8" s="9">
        <v>2623234</v>
      </c>
    </row>
    <row r="9" spans="2:8" x14ac:dyDescent="0.15">
      <c r="B9" s="6"/>
      <c r="C9" s="14" t="s">
        <v>30</v>
      </c>
      <c r="D9" s="10">
        <v>3801671</v>
      </c>
      <c r="E9" s="10">
        <v>3949985</v>
      </c>
      <c r="F9" s="10">
        <v>3643178</v>
      </c>
      <c r="G9" s="10">
        <v>4200943</v>
      </c>
      <c r="H9" s="9">
        <v>4512062</v>
      </c>
    </row>
    <row r="10" spans="2:8" x14ac:dyDescent="0.15">
      <c r="B10" s="6"/>
      <c r="C10" s="8" t="s">
        <v>31</v>
      </c>
      <c r="D10" s="10">
        <v>133142182</v>
      </c>
      <c r="E10" s="10">
        <v>134220730</v>
      </c>
      <c r="F10" s="10">
        <v>129948678</v>
      </c>
      <c r="G10" s="10">
        <v>130244494</v>
      </c>
      <c r="H10" s="9">
        <v>124699398</v>
      </c>
    </row>
    <row r="11" spans="2:8" x14ac:dyDescent="0.15">
      <c r="B11" s="6"/>
      <c r="C11" s="8" t="s">
        <v>32</v>
      </c>
      <c r="D11" s="10">
        <v>18866271</v>
      </c>
      <c r="E11" s="10">
        <v>17518540</v>
      </c>
      <c r="F11" s="10">
        <v>22131319</v>
      </c>
      <c r="G11" s="10">
        <v>16420887</v>
      </c>
      <c r="H11" s="9">
        <v>20872565</v>
      </c>
    </row>
    <row r="12" spans="2:8" x14ac:dyDescent="0.15">
      <c r="B12" s="6"/>
      <c r="C12" s="8" t="s">
        <v>33</v>
      </c>
      <c r="D12" s="10">
        <v>14185789</v>
      </c>
      <c r="E12" s="10">
        <v>11546157</v>
      </c>
      <c r="F12" s="10">
        <v>12428505</v>
      </c>
      <c r="G12" s="10">
        <v>9429580</v>
      </c>
      <c r="H12" s="9">
        <v>6517165</v>
      </c>
    </row>
    <row r="13" spans="2:8" ht="12" customHeight="1" x14ac:dyDescent="0.15">
      <c r="B13" s="6"/>
      <c r="C13" s="15" t="s">
        <v>34</v>
      </c>
      <c r="D13" s="10">
        <v>22263798</v>
      </c>
      <c r="E13" s="10">
        <v>20859799</v>
      </c>
      <c r="F13" s="10">
        <v>19320134</v>
      </c>
      <c r="G13" s="10">
        <v>19869789</v>
      </c>
      <c r="H13" s="9">
        <v>20070891</v>
      </c>
    </row>
    <row r="14" spans="2:8" x14ac:dyDescent="0.15">
      <c r="B14" s="6"/>
      <c r="C14" s="8" t="s">
        <v>35</v>
      </c>
      <c r="D14" s="10">
        <v>6432289</v>
      </c>
      <c r="E14" s="10">
        <v>6258988</v>
      </c>
      <c r="F14" s="10">
        <v>5866703</v>
      </c>
      <c r="G14" s="10">
        <v>5700754</v>
      </c>
      <c r="H14" s="9">
        <v>5834697</v>
      </c>
    </row>
    <row r="15" spans="2:8" x14ac:dyDescent="0.15">
      <c r="B15" s="6"/>
      <c r="C15" s="8" t="s">
        <v>36</v>
      </c>
      <c r="D15" s="10">
        <v>99587722</v>
      </c>
      <c r="E15" s="10">
        <v>92650272</v>
      </c>
      <c r="F15" s="10">
        <v>85278774</v>
      </c>
      <c r="G15" s="10">
        <v>84676579</v>
      </c>
      <c r="H15" s="9">
        <v>103579277</v>
      </c>
    </row>
    <row r="16" spans="2:8" x14ac:dyDescent="0.15">
      <c r="B16" s="6"/>
      <c r="C16" s="8" t="s">
        <v>37</v>
      </c>
      <c r="D16" s="10">
        <v>44463601</v>
      </c>
      <c r="E16" s="10">
        <v>45137282</v>
      </c>
      <c r="F16" s="10">
        <v>44446977</v>
      </c>
      <c r="G16" s="10">
        <v>42733172</v>
      </c>
      <c r="H16" s="9">
        <v>41282537</v>
      </c>
    </row>
    <row r="17" spans="2:8" x14ac:dyDescent="0.15">
      <c r="B17" s="6"/>
      <c r="C17" s="8" t="s">
        <v>38</v>
      </c>
      <c r="D17" s="10">
        <v>169401417</v>
      </c>
      <c r="E17" s="10">
        <v>168632657</v>
      </c>
      <c r="F17" s="10">
        <v>167916205</v>
      </c>
      <c r="G17" s="10">
        <v>167579097</v>
      </c>
      <c r="H17" s="9">
        <v>159692843</v>
      </c>
    </row>
    <row r="18" spans="2:8" x14ac:dyDescent="0.15">
      <c r="B18" s="6"/>
      <c r="C18" s="8" t="s">
        <v>39</v>
      </c>
      <c r="D18" s="10">
        <v>970548</v>
      </c>
      <c r="E18" s="10">
        <v>202130</v>
      </c>
      <c r="F18" s="10">
        <v>1166306</v>
      </c>
      <c r="G18" s="10">
        <v>1482548</v>
      </c>
      <c r="H18" s="9">
        <v>674714</v>
      </c>
    </row>
    <row r="19" spans="2:8" x14ac:dyDescent="0.15">
      <c r="B19" s="6"/>
      <c r="C19" s="8" t="s">
        <v>40</v>
      </c>
      <c r="D19" s="10">
        <v>85085435</v>
      </c>
      <c r="E19" s="10">
        <v>87530438</v>
      </c>
      <c r="F19" s="10">
        <v>90802696</v>
      </c>
      <c r="G19" s="10">
        <v>93410675</v>
      </c>
      <c r="H19" s="9">
        <v>98083869</v>
      </c>
    </row>
    <row r="20" spans="2:8" x14ac:dyDescent="0.15">
      <c r="B20" s="6"/>
      <c r="C20" s="8" t="s">
        <v>41</v>
      </c>
      <c r="D20" s="10">
        <v>49387943</v>
      </c>
      <c r="E20" s="10">
        <v>48130455</v>
      </c>
      <c r="F20" s="10">
        <v>47871492</v>
      </c>
      <c r="G20" s="10">
        <v>46818981</v>
      </c>
      <c r="H20" s="9">
        <v>46420932</v>
      </c>
    </row>
    <row r="21" spans="2:8" x14ac:dyDescent="0.15">
      <c r="B21" s="6"/>
      <c r="C21" s="8" t="s">
        <v>42</v>
      </c>
      <c r="D21" s="16" t="s">
        <v>43</v>
      </c>
      <c r="E21" s="16" t="s">
        <v>43</v>
      </c>
      <c r="F21" s="16" t="s">
        <v>43</v>
      </c>
      <c r="G21" s="16" t="s">
        <v>43</v>
      </c>
      <c r="H21" s="16" t="s">
        <v>43</v>
      </c>
    </row>
    <row r="23" spans="2:8" x14ac:dyDescent="0.15">
      <c r="B23" s="3" t="s">
        <v>18</v>
      </c>
    </row>
    <row r="24" spans="2:8" x14ac:dyDescent="0.15">
      <c r="B24" s="3" t="s">
        <v>44</v>
      </c>
      <c r="C24" s="3"/>
      <c r="D24" s="3"/>
      <c r="E24" s="3"/>
    </row>
    <row r="26" spans="2:8" x14ac:dyDescent="0.15">
      <c r="C26" s="17"/>
      <c r="D26" s="13"/>
      <c r="E26" s="13"/>
      <c r="F26" s="13"/>
      <c r="G26" s="13"/>
      <c r="H26" s="13"/>
    </row>
    <row r="27" spans="2:8" x14ac:dyDescent="0.15">
      <c r="G27" s="13"/>
      <c r="H27" s="13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E45" sqref="E45"/>
    </sheetView>
  </sheetViews>
  <sheetFormatPr defaultRowHeight="12" x14ac:dyDescent="0.15"/>
  <cols>
    <col min="1" max="1" width="2.625" style="2" customWidth="1"/>
    <col min="2" max="2" width="17.625" style="2" customWidth="1"/>
    <col min="3" max="8" width="10.625" style="2" customWidth="1"/>
    <col min="9" max="16384" width="9" style="2"/>
  </cols>
  <sheetData>
    <row r="1" spans="2:7" ht="14.25" x14ac:dyDescent="0.15">
      <c r="B1" s="1" t="s">
        <v>62</v>
      </c>
    </row>
    <row r="3" spans="2:7" x14ac:dyDescent="0.15">
      <c r="B3" s="19" t="s">
        <v>63</v>
      </c>
      <c r="C3" s="5" t="s">
        <v>20</v>
      </c>
      <c r="D3" s="5" t="s">
        <v>21</v>
      </c>
      <c r="E3" s="5" t="s">
        <v>22</v>
      </c>
      <c r="F3" s="5" t="s">
        <v>23</v>
      </c>
      <c r="G3" s="12" t="s">
        <v>24</v>
      </c>
    </row>
    <row r="4" spans="2:7" x14ac:dyDescent="0.15">
      <c r="B4" s="20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x14ac:dyDescent="0.15">
      <c r="B5" s="21" t="s">
        <v>64</v>
      </c>
      <c r="C5" s="10">
        <v>10400397</v>
      </c>
      <c r="D5" s="10">
        <v>11072423</v>
      </c>
      <c r="E5" s="10">
        <v>9478969</v>
      </c>
      <c r="F5" s="10">
        <v>8506480</v>
      </c>
      <c r="G5" s="9">
        <v>8177912</v>
      </c>
    </row>
    <row r="7" spans="2:7" x14ac:dyDescent="0.15">
      <c r="B7" s="3" t="s">
        <v>18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F39" sqref="F38:F39"/>
    </sheetView>
  </sheetViews>
  <sheetFormatPr defaultRowHeight="12" x14ac:dyDescent="0.15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9" ht="14.25" x14ac:dyDescent="0.15">
      <c r="B1" s="1" t="s">
        <v>45</v>
      </c>
    </row>
    <row r="3" spans="2:9" x14ac:dyDescent="0.15">
      <c r="B3" s="105" t="s">
        <v>46</v>
      </c>
      <c r="C3" s="106"/>
      <c r="D3" s="5" t="s">
        <v>20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9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x14ac:dyDescent="0.15">
      <c r="B5" s="107" t="s">
        <v>6</v>
      </c>
      <c r="C5" s="108"/>
      <c r="D5" s="10">
        <v>211481138</v>
      </c>
      <c r="E5" s="10">
        <v>210428008</v>
      </c>
      <c r="F5" s="10">
        <v>190303762</v>
      </c>
      <c r="G5" s="10">
        <v>174881652</v>
      </c>
      <c r="H5" s="9">
        <v>159762827</v>
      </c>
      <c r="I5" s="13"/>
    </row>
    <row r="6" spans="2:9" x14ac:dyDescent="0.15">
      <c r="B6" s="6"/>
      <c r="C6" s="8" t="s">
        <v>47</v>
      </c>
      <c r="D6" s="10">
        <v>500855</v>
      </c>
      <c r="E6" s="10">
        <v>551239</v>
      </c>
      <c r="F6" s="10">
        <v>540503</v>
      </c>
      <c r="G6" s="10">
        <v>572963</v>
      </c>
      <c r="H6" s="9">
        <v>607432</v>
      </c>
    </row>
    <row r="7" spans="2:9" x14ac:dyDescent="0.15">
      <c r="B7" s="6"/>
      <c r="C7" s="8" t="s">
        <v>48</v>
      </c>
      <c r="D7" s="10">
        <v>16393</v>
      </c>
      <c r="E7" s="10">
        <v>6733</v>
      </c>
      <c r="F7" s="10" t="s">
        <v>49</v>
      </c>
      <c r="G7" s="10" t="s">
        <v>49</v>
      </c>
      <c r="H7" s="9" t="s">
        <v>61</v>
      </c>
    </row>
    <row r="8" spans="2:9" x14ac:dyDescent="0.15">
      <c r="B8" s="6"/>
      <c r="C8" s="8" t="s">
        <v>50</v>
      </c>
      <c r="D8" s="10">
        <v>316985</v>
      </c>
      <c r="E8" s="10">
        <v>283125</v>
      </c>
      <c r="F8" s="10">
        <v>144809</v>
      </c>
      <c r="G8" s="10">
        <v>124114</v>
      </c>
      <c r="H8" s="9">
        <v>107712</v>
      </c>
    </row>
    <row r="9" spans="2:9" x14ac:dyDescent="0.15">
      <c r="B9" s="6"/>
      <c r="C9" s="8" t="s">
        <v>51</v>
      </c>
      <c r="D9" s="10">
        <v>479</v>
      </c>
      <c r="E9" s="10">
        <v>91921</v>
      </c>
      <c r="F9" s="10" t="s">
        <v>49</v>
      </c>
      <c r="G9" s="10" t="s">
        <v>49</v>
      </c>
      <c r="H9" s="9" t="s">
        <v>61</v>
      </c>
    </row>
    <row r="10" spans="2:9" x14ac:dyDescent="0.15">
      <c r="B10" s="6"/>
      <c r="C10" s="8" t="s">
        <v>52</v>
      </c>
      <c r="D10" s="10">
        <v>84518</v>
      </c>
      <c r="E10" s="10">
        <v>80791</v>
      </c>
      <c r="F10" s="10">
        <v>82344</v>
      </c>
      <c r="G10" s="10">
        <v>85832</v>
      </c>
      <c r="H10" s="9">
        <v>88582</v>
      </c>
    </row>
    <row r="11" spans="2:9" ht="21" x14ac:dyDescent="0.15">
      <c r="B11" s="6"/>
      <c r="C11" s="11" t="s">
        <v>53</v>
      </c>
      <c r="D11" s="10">
        <v>3989288</v>
      </c>
      <c r="E11" s="10">
        <v>2484995</v>
      </c>
      <c r="F11" s="10">
        <v>747792</v>
      </c>
      <c r="G11" s="10">
        <v>534168</v>
      </c>
      <c r="H11" s="9">
        <v>1306446</v>
      </c>
    </row>
    <row r="12" spans="2:9" x14ac:dyDescent="0.15">
      <c r="B12" s="6"/>
      <c r="C12" s="8" t="s">
        <v>54</v>
      </c>
      <c r="D12" s="10">
        <v>2795777</v>
      </c>
      <c r="E12" s="10">
        <v>1511115</v>
      </c>
      <c r="F12" s="10">
        <v>510630</v>
      </c>
      <c r="G12" s="10">
        <v>573002</v>
      </c>
      <c r="H12" s="9">
        <v>509662</v>
      </c>
    </row>
    <row r="13" spans="2:9" x14ac:dyDescent="0.15">
      <c r="B13" s="6"/>
      <c r="C13" s="8" t="s">
        <v>55</v>
      </c>
      <c r="D13" s="10">
        <v>10719485</v>
      </c>
      <c r="E13" s="10">
        <v>9463150</v>
      </c>
      <c r="F13" s="10">
        <v>7601484</v>
      </c>
      <c r="G13" s="10">
        <v>7955916</v>
      </c>
      <c r="H13" s="9">
        <v>7235479</v>
      </c>
    </row>
    <row r="14" spans="2:9" x14ac:dyDescent="0.15">
      <c r="B14" s="6"/>
      <c r="C14" s="8" t="s">
        <v>56</v>
      </c>
      <c r="D14" s="10">
        <v>1199205</v>
      </c>
      <c r="E14" s="10">
        <v>1210559</v>
      </c>
      <c r="F14" s="10">
        <v>1262501</v>
      </c>
      <c r="G14" s="10">
        <v>1151724</v>
      </c>
      <c r="H14" s="9">
        <v>1143710</v>
      </c>
    </row>
    <row r="15" spans="2:9" x14ac:dyDescent="0.15">
      <c r="B15" s="6"/>
      <c r="C15" s="8" t="s">
        <v>57</v>
      </c>
      <c r="D15" s="10">
        <v>11863290</v>
      </c>
      <c r="E15" s="10">
        <v>10836970</v>
      </c>
      <c r="F15" s="10">
        <v>9826296</v>
      </c>
      <c r="G15" s="10">
        <v>9572742</v>
      </c>
      <c r="H15" s="9">
        <v>10169290</v>
      </c>
    </row>
    <row r="16" spans="2:9" x14ac:dyDescent="0.15">
      <c r="B16" s="6"/>
      <c r="C16" s="8" t="s">
        <v>58</v>
      </c>
      <c r="D16" s="10">
        <v>27846431</v>
      </c>
      <c r="E16" s="10">
        <v>48015358</v>
      </c>
      <c r="F16" s="10">
        <v>50147830</v>
      </c>
      <c r="G16" s="10">
        <v>54018305</v>
      </c>
      <c r="H16" s="9">
        <v>56022990</v>
      </c>
    </row>
    <row r="17" spans="2:8" x14ac:dyDescent="0.15">
      <c r="B17" s="6"/>
      <c r="C17" s="8" t="s">
        <v>59</v>
      </c>
      <c r="D17" s="10">
        <v>152148434</v>
      </c>
      <c r="E17" s="10">
        <v>135892052</v>
      </c>
      <c r="F17" s="10">
        <v>119439573</v>
      </c>
      <c r="G17" s="10">
        <v>100292886</v>
      </c>
      <c r="H17" s="9">
        <v>82546547</v>
      </c>
    </row>
    <row r="18" spans="2:8" x14ac:dyDescent="0.15">
      <c r="B18" s="6"/>
      <c r="C18" s="8" t="s">
        <v>60</v>
      </c>
      <c r="D18" s="10" t="s">
        <v>49</v>
      </c>
      <c r="E18" s="10" t="s">
        <v>49</v>
      </c>
      <c r="F18" s="10" t="s">
        <v>49</v>
      </c>
      <c r="G18" s="10" t="s">
        <v>49</v>
      </c>
      <c r="H18" s="9">
        <v>24977</v>
      </c>
    </row>
    <row r="19" spans="2:8" x14ac:dyDescent="0.15">
      <c r="D19" s="18"/>
      <c r="E19" s="18"/>
      <c r="F19" s="18"/>
      <c r="G19" s="18"/>
      <c r="H19" s="18"/>
    </row>
    <row r="20" spans="2:8" x14ac:dyDescent="0.15">
      <c r="B20" s="3" t="s">
        <v>18</v>
      </c>
      <c r="D20" s="13"/>
      <c r="E20" s="13"/>
      <c r="F20" s="13"/>
      <c r="G20" s="13"/>
      <c r="H20" s="13"/>
    </row>
    <row r="21" spans="2:8" x14ac:dyDescent="0.15">
      <c r="D21" s="13"/>
      <c r="E21" s="13"/>
      <c r="F21" s="13"/>
      <c r="G21" s="13"/>
      <c r="H21" s="13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E38" sqref="E38"/>
    </sheetView>
  </sheetViews>
  <sheetFormatPr defaultRowHeight="12" x14ac:dyDescent="0.15"/>
  <cols>
    <col min="1" max="1" width="2.625" style="2" customWidth="1"/>
    <col min="2" max="2" width="1.875" style="2" customWidth="1"/>
    <col min="3" max="3" width="22.125" style="2" customWidth="1"/>
    <col min="4" max="5" width="13.25" style="2" bestFit="1" customWidth="1"/>
    <col min="6" max="6" width="13" style="2" customWidth="1"/>
    <col min="7" max="8" width="13.25" style="2" bestFit="1" customWidth="1"/>
    <col min="9" max="9" width="13" style="2" customWidth="1"/>
    <col min="10" max="16384" width="9" style="2"/>
  </cols>
  <sheetData>
    <row r="1" spans="2:8" ht="14.25" x14ac:dyDescent="0.15">
      <c r="B1" s="1" t="s">
        <v>65</v>
      </c>
    </row>
    <row r="3" spans="2:8" x14ac:dyDescent="0.15">
      <c r="B3" s="105" t="s">
        <v>46</v>
      </c>
      <c r="C3" s="106"/>
      <c r="D3" s="5" t="s">
        <v>20</v>
      </c>
      <c r="E3" s="5" t="s">
        <v>21</v>
      </c>
      <c r="F3" s="5" t="s">
        <v>22</v>
      </c>
      <c r="G3" s="5" t="s">
        <v>23</v>
      </c>
      <c r="H3" s="12" t="s">
        <v>24</v>
      </c>
    </row>
    <row r="4" spans="2:8" x14ac:dyDescent="0.15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 customHeight="1" x14ac:dyDescent="0.15">
      <c r="B5" s="107" t="s">
        <v>6</v>
      </c>
      <c r="C5" s="108"/>
      <c r="D5" s="10">
        <v>206558297</v>
      </c>
      <c r="E5" s="10">
        <v>207219115</v>
      </c>
      <c r="F5" s="10">
        <v>186996157</v>
      </c>
      <c r="G5" s="10">
        <v>171909615</v>
      </c>
      <c r="H5" s="9">
        <v>156819679</v>
      </c>
    </row>
    <row r="6" spans="2:8" x14ac:dyDescent="0.15">
      <c r="B6" s="6"/>
      <c r="C6" s="8" t="s">
        <v>47</v>
      </c>
      <c r="D6" s="10">
        <v>172287</v>
      </c>
      <c r="E6" s="10">
        <v>187301</v>
      </c>
      <c r="F6" s="10">
        <v>143325</v>
      </c>
      <c r="G6" s="10">
        <v>141932</v>
      </c>
      <c r="H6" s="9">
        <v>191193</v>
      </c>
    </row>
    <row r="7" spans="2:8" x14ac:dyDescent="0.15">
      <c r="B7" s="6"/>
      <c r="C7" s="8" t="s">
        <v>48</v>
      </c>
      <c r="D7" s="10">
        <v>16393</v>
      </c>
      <c r="E7" s="10">
        <v>6733</v>
      </c>
      <c r="F7" s="10" t="s">
        <v>49</v>
      </c>
      <c r="G7" s="10" t="s">
        <v>49</v>
      </c>
      <c r="H7" s="9" t="s">
        <v>66</v>
      </c>
    </row>
    <row r="8" spans="2:8" x14ac:dyDescent="0.15">
      <c r="B8" s="6"/>
      <c r="C8" s="8" t="s">
        <v>50</v>
      </c>
      <c r="D8" s="10">
        <v>158071</v>
      </c>
      <c r="E8" s="10">
        <v>265021</v>
      </c>
      <c r="F8" s="10">
        <v>115577</v>
      </c>
      <c r="G8" s="10">
        <v>83819</v>
      </c>
      <c r="H8" s="9">
        <v>76176</v>
      </c>
    </row>
    <row r="9" spans="2:8" x14ac:dyDescent="0.15">
      <c r="B9" s="6"/>
      <c r="C9" s="8" t="s">
        <v>51</v>
      </c>
      <c r="D9" s="10" t="s">
        <v>49</v>
      </c>
      <c r="E9" s="10">
        <v>91921</v>
      </c>
      <c r="F9" s="10" t="s">
        <v>49</v>
      </c>
      <c r="G9" s="10" t="s">
        <v>49</v>
      </c>
      <c r="H9" s="9" t="s">
        <v>66</v>
      </c>
    </row>
    <row r="10" spans="2:8" x14ac:dyDescent="0.15">
      <c r="B10" s="6"/>
      <c r="C10" s="8" t="s">
        <v>52</v>
      </c>
      <c r="D10" s="10">
        <v>56327</v>
      </c>
      <c r="E10" s="10">
        <v>56161</v>
      </c>
      <c r="F10" s="10">
        <v>55703</v>
      </c>
      <c r="G10" s="10">
        <v>55825</v>
      </c>
      <c r="H10" s="9">
        <v>56416</v>
      </c>
    </row>
    <row r="11" spans="2:8" ht="21" x14ac:dyDescent="0.15">
      <c r="B11" s="6"/>
      <c r="C11" s="11" t="s">
        <v>53</v>
      </c>
      <c r="D11" s="10">
        <v>1956537</v>
      </c>
      <c r="E11" s="10">
        <v>2084095</v>
      </c>
      <c r="F11" s="10">
        <v>506107</v>
      </c>
      <c r="G11" s="10">
        <v>307868</v>
      </c>
      <c r="H11" s="9">
        <v>1073702</v>
      </c>
    </row>
    <row r="12" spans="2:8" x14ac:dyDescent="0.15">
      <c r="B12" s="6"/>
      <c r="C12" s="8" t="s">
        <v>54</v>
      </c>
      <c r="D12" s="10">
        <v>2303785</v>
      </c>
      <c r="E12" s="10">
        <v>1072839</v>
      </c>
      <c r="F12" s="10">
        <v>478</v>
      </c>
      <c r="G12" s="10">
        <v>152399</v>
      </c>
      <c r="H12" s="9">
        <v>182</v>
      </c>
    </row>
    <row r="13" spans="2:8" x14ac:dyDescent="0.15">
      <c r="B13" s="6"/>
      <c r="C13" s="8" t="s">
        <v>55</v>
      </c>
      <c r="D13" s="10">
        <v>10318782</v>
      </c>
      <c r="E13" s="10">
        <v>9068566</v>
      </c>
      <c r="F13" s="10">
        <v>7226867</v>
      </c>
      <c r="G13" s="10">
        <v>7607376</v>
      </c>
      <c r="H13" s="9">
        <v>6878872</v>
      </c>
    </row>
    <row r="14" spans="2:8" x14ac:dyDescent="0.15">
      <c r="B14" s="6"/>
      <c r="C14" s="8" t="s">
        <v>56</v>
      </c>
      <c r="D14" s="10">
        <v>321061</v>
      </c>
      <c r="E14" s="10">
        <v>277753</v>
      </c>
      <c r="F14" s="10">
        <v>427199</v>
      </c>
      <c r="G14" s="10">
        <v>332006</v>
      </c>
      <c r="H14" s="9">
        <v>325061</v>
      </c>
    </row>
    <row r="15" spans="2:8" x14ac:dyDescent="0.15">
      <c r="B15" s="6"/>
      <c r="C15" s="8" t="s">
        <v>57</v>
      </c>
      <c r="D15" s="10">
        <v>11260257</v>
      </c>
      <c r="E15" s="10">
        <v>10201387</v>
      </c>
      <c r="F15" s="10">
        <v>8933579</v>
      </c>
      <c r="G15" s="10">
        <v>8917288</v>
      </c>
      <c r="H15" s="9">
        <v>9623681</v>
      </c>
    </row>
    <row r="16" spans="2:8" x14ac:dyDescent="0.15">
      <c r="B16" s="6"/>
      <c r="C16" s="8" t="s">
        <v>58</v>
      </c>
      <c r="D16" s="10">
        <v>27846362</v>
      </c>
      <c r="E16" s="10">
        <v>48015286</v>
      </c>
      <c r="F16" s="10">
        <v>50147749</v>
      </c>
      <c r="G16" s="10">
        <v>54018216</v>
      </c>
      <c r="H16" s="9">
        <v>56022872</v>
      </c>
    </row>
    <row r="17" spans="2:8" x14ac:dyDescent="0.15">
      <c r="B17" s="6"/>
      <c r="C17" s="8" t="s">
        <v>59</v>
      </c>
      <c r="D17" s="10">
        <v>152148434</v>
      </c>
      <c r="E17" s="10">
        <v>135892052</v>
      </c>
      <c r="F17" s="10">
        <v>119439573</v>
      </c>
      <c r="G17" s="10">
        <v>100292886</v>
      </c>
      <c r="H17" s="9">
        <v>82546547</v>
      </c>
    </row>
    <row r="18" spans="2:8" x14ac:dyDescent="0.15">
      <c r="B18" s="6"/>
      <c r="C18" s="8" t="s">
        <v>60</v>
      </c>
      <c r="D18" s="10" t="s">
        <v>49</v>
      </c>
      <c r="E18" s="10" t="s">
        <v>49</v>
      </c>
      <c r="F18" s="10" t="s">
        <v>49</v>
      </c>
      <c r="G18" s="10" t="s">
        <v>49</v>
      </c>
      <c r="H18" s="9">
        <v>24977</v>
      </c>
    </row>
    <row r="20" spans="2:8" x14ac:dyDescent="0.15">
      <c r="B20" s="3" t="s">
        <v>18</v>
      </c>
      <c r="D20" s="13"/>
      <c r="E20" s="13"/>
      <c r="F20" s="13"/>
      <c r="G20" s="13"/>
      <c r="H20" s="13"/>
    </row>
    <row r="21" spans="2:8" x14ac:dyDescent="0.15">
      <c r="D21" s="13"/>
      <c r="E21" s="13"/>
      <c r="F21" s="13"/>
      <c r="G21" s="13"/>
      <c r="H21" s="13"/>
    </row>
  </sheetData>
  <mergeCells count="2">
    <mergeCell ref="B3:C3"/>
    <mergeCell ref="B5:C5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workbookViewId="0">
      <selection activeCell="B1" sqref="B1"/>
    </sheetView>
  </sheetViews>
  <sheetFormatPr defaultRowHeight="12" x14ac:dyDescent="0.15"/>
  <cols>
    <col min="1" max="1" width="2.625" style="2" customWidth="1"/>
    <col min="2" max="2" width="1.875" style="2" customWidth="1"/>
    <col min="3" max="3" width="20.125" style="2" customWidth="1"/>
    <col min="4" max="4" width="15.125" style="2" bestFit="1" customWidth="1"/>
    <col min="5" max="5" width="9.5" style="2" bestFit="1" customWidth="1"/>
    <col min="6" max="6" width="14.25" style="2" bestFit="1" customWidth="1"/>
    <col min="7" max="7" width="9.125" style="2" bestFit="1" customWidth="1"/>
    <col min="8" max="8" width="1.875" style="2" customWidth="1"/>
    <col min="9" max="9" width="15.25" style="2" customWidth="1"/>
    <col min="10" max="10" width="14.25" style="2" bestFit="1" customWidth="1"/>
    <col min="11" max="11" width="9.125" style="2" bestFit="1" customWidth="1"/>
    <col min="12" max="12" width="14.25" style="2" bestFit="1" customWidth="1"/>
    <col min="13" max="13" width="9.625" style="2" customWidth="1"/>
    <col min="14" max="14" width="8.75" style="2" customWidth="1"/>
    <col min="15" max="16384" width="9" style="2"/>
  </cols>
  <sheetData>
    <row r="1" spans="2:14" ht="14.25" x14ac:dyDescent="0.15">
      <c r="B1" s="1" t="s">
        <v>215</v>
      </c>
      <c r="H1" s="1"/>
    </row>
    <row r="2" spans="2:14" ht="13.5" x14ac:dyDescent="0.15">
      <c r="B2" s="22" t="s">
        <v>67</v>
      </c>
    </row>
    <row r="3" spans="2:14" ht="12" customHeight="1" x14ac:dyDescent="0.15">
      <c r="B3" s="109" t="s">
        <v>0</v>
      </c>
      <c r="C3" s="110"/>
      <c r="D3" s="113" t="s">
        <v>68</v>
      </c>
      <c r="E3" s="114"/>
      <c r="F3" s="114"/>
      <c r="G3" s="115"/>
      <c r="H3" s="109" t="s">
        <v>0</v>
      </c>
      <c r="I3" s="110"/>
      <c r="J3" s="113" t="s">
        <v>69</v>
      </c>
      <c r="K3" s="114"/>
      <c r="L3" s="114"/>
      <c r="M3" s="115"/>
    </row>
    <row r="4" spans="2:14" ht="12" customHeight="1" x14ac:dyDescent="0.15">
      <c r="B4" s="111"/>
      <c r="C4" s="112"/>
      <c r="D4" s="5" t="s">
        <v>70</v>
      </c>
      <c r="E4" s="5" t="s">
        <v>71</v>
      </c>
      <c r="F4" s="5" t="s">
        <v>72</v>
      </c>
      <c r="G4" s="5" t="s">
        <v>71</v>
      </c>
      <c r="H4" s="111"/>
      <c r="I4" s="112"/>
      <c r="J4" s="5" t="s">
        <v>73</v>
      </c>
      <c r="K4" s="5" t="s">
        <v>71</v>
      </c>
      <c r="L4" s="5" t="s">
        <v>74</v>
      </c>
      <c r="M4" s="5" t="s">
        <v>71</v>
      </c>
    </row>
    <row r="5" spans="2:14" x14ac:dyDescent="0.15">
      <c r="B5" s="6"/>
      <c r="C5" s="7"/>
      <c r="D5" s="4" t="s">
        <v>15</v>
      </c>
      <c r="E5" s="4" t="s">
        <v>75</v>
      </c>
      <c r="F5" s="4" t="s">
        <v>15</v>
      </c>
      <c r="G5" s="4" t="s">
        <v>75</v>
      </c>
      <c r="H5" s="6"/>
      <c r="I5" s="7"/>
      <c r="J5" s="4" t="s">
        <v>15</v>
      </c>
      <c r="K5" s="4" t="s">
        <v>75</v>
      </c>
      <c r="L5" s="4" t="s">
        <v>15</v>
      </c>
      <c r="M5" s="4" t="s">
        <v>75</v>
      </c>
    </row>
    <row r="6" spans="2:14" ht="12" customHeight="1" x14ac:dyDescent="0.15">
      <c r="B6" s="116" t="s">
        <v>23</v>
      </c>
      <c r="C6" s="117"/>
      <c r="D6" s="16">
        <v>680310411</v>
      </c>
      <c r="E6" s="23">
        <v>100</v>
      </c>
      <c r="F6" s="16">
        <v>670046625</v>
      </c>
      <c r="G6" s="23">
        <v>100</v>
      </c>
      <c r="H6" s="116" t="s">
        <v>23</v>
      </c>
      <c r="I6" s="117"/>
      <c r="J6" s="10">
        <v>724989350</v>
      </c>
      <c r="K6" s="23">
        <v>100</v>
      </c>
      <c r="L6" s="10">
        <v>661540145</v>
      </c>
      <c r="M6" s="23">
        <v>100</v>
      </c>
    </row>
    <row r="7" spans="2:14" s="26" customFormat="1" ht="12" customHeight="1" x14ac:dyDescent="0.15">
      <c r="B7" s="107" t="s">
        <v>24</v>
      </c>
      <c r="C7" s="108"/>
      <c r="D7" s="24">
        <v>697294592</v>
      </c>
      <c r="E7" s="25">
        <f>ROUND(D7/$D$7*100,2)</f>
        <v>100</v>
      </c>
      <c r="F7" s="24">
        <v>689890653</v>
      </c>
      <c r="G7" s="25">
        <f>ROUND(F7/$F$7*100,2)</f>
        <v>100</v>
      </c>
      <c r="H7" s="107" t="s">
        <v>24</v>
      </c>
      <c r="I7" s="108"/>
      <c r="J7" s="24">
        <v>732253049</v>
      </c>
      <c r="K7" s="25">
        <f>ROUND(J7/$J$7*100,2)</f>
        <v>100</v>
      </c>
      <c r="L7" s="24">
        <v>681712741</v>
      </c>
      <c r="M7" s="25">
        <f>ROUND(L7/$L$7*100,2)</f>
        <v>100</v>
      </c>
    </row>
    <row r="8" spans="2:14" x14ac:dyDescent="0.15">
      <c r="B8" s="6"/>
      <c r="C8" s="8" t="s">
        <v>1</v>
      </c>
      <c r="D8" s="27">
        <v>208589564</v>
      </c>
      <c r="E8" s="23">
        <f t="shared" ref="E8:E22" si="0">ROUND(D8/$D$7*100,2)</f>
        <v>29.91</v>
      </c>
      <c r="F8" s="27">
        <v>201894946</v>
      </c>
      <c r="G8" s="23">
        <f>ROUND(F8/$F$7*100,2)+0.01</f>
        <v>29.270000000000003</v>
      </c>
      <c r="H8" s="6"/>
      <c r="I8" s="8" t="s">
        <v>27</v>
      </c>
      <c r="J8" s="27">
        <v>1404457</v>
      </c>
      <c r="K8" s="23">
        <f t="shared" ref="K8:K23" si="1">ROUND(J8/$J$7*100,2)</f>
        <v>0.19</v>
      </c>
      <c r="L8" s="10">
        <v>1388374</v>
      </c>
      <c r="M8" s="23">
        <f t="shared" ref="M8:M22" si="2">ROUND(L8/$L$7*100,2)</f>
        <v>0.2</v>
      </c>
      <c r="N8" s="28"/>
    </row>
    <row r="9" spans="2:14" x14ac:dyDescent="0.15">
      <c r="B9" s="6"/>
      <c r="C9" s="8" t="s">
        <v>2</v>
      </c>
      <c r="D9" s="27">
        <v>38006634</v>
      </c>
      <c r="E9" s="23">
        <f t="shared" si="0"/>
        <v>5.45</v>
      </c>
      <c r="F9" s="27">
        <v>38006634</v>
      </c>
      <c r="G9" s="23">
        <f t="shared" ref="G9:G22" si="3">ROUND(F9/$F$7*100,2)</f>
        <v>5.51</v>
      </c>
      <c r="H9" s="6"/>
      <c r="I9" s="8" t="s">
        <v>28</v>
      </c>
      <c r="J9" s="27">
        <v>45779971</v>
      </c>
      <c r="K9" s="23">
        <f t="shared" si="1"/>
        <v>6.25</v>
      </c>
      <c r="L9" s="10">
        <v>45460183</v>
      </c>
      <c r="M9" s="23">
        <f t="shared" si="2"/>
        <v>6.67</v>
      </c>
      <c r="N9" s="28"/>
    </row>
    <row r="10" spans="2:14" x14ac:dyDescent="0.15">
      <c r="B10" s="6"/>
      <c r="C10" s="8" t="s">
        <v>3</v>
      </c>
      <c r="D10" s="27">
        <v>33279985</v>
      </c>
      <c r="E10" s="23">
        <f t="shared" si="0"/>
        <v>4.7699999999999996</v>
      </c>
      <c r="F10" s="27">
        <v>33279985</v>
      </c>
      <c r="G10" s="23">
        <f t="shared" si="3"/>
        <v>4.82</v>
      </c>
      <c r="H10" s="6"/>
      <c r="I10" s="8" t="s">
        <v>76</v>
      </c>
      <c r="J10" s="27">
        <v>2701937</v>
      </c>
      <c r="K10" s="23">
        <f t="shared" si="1"/>
        <v>0.37</v>
      </c>
      <c r="L10" s="10">
        <v>2623234</v>
      </c>
      <c r="M10" s="23">
        <f t="shared" si="2"/>
        <v>0.38</v>
      </c>
      <c r="N10" s="28"/>
    </row>
    <row r="11" spans="2:14" x14ac:dyDescent="0.15">
      <c r="B11" s="6"/>
      <c r="C11" s="8" t="s">
        <v>16</v>
      </c>
      <c r="D11" s="29">
        <v>809815</v>
      </c>
      <c r="E11" s="23">
        <f t="shared" si="0"/>
        <v>0.12</v>
      </c>
      <c r="F11" s="29">
        <v>809815</v>
      </c>
      <c r="G11" s="23">
        <f t="shared" si="3"/>
        <v>0.12</v>
      </c>
      <c r="H11" s="6"/>
      <c r="I11" s="15" t="s">
        <v>30</v>
      </c>
      <c r="J11" s="29">
        <v>4545170</v>
      </c>
      <c r="K11" s="23">
        <f t="shared" si="1"/>
        <v>0.62</v>
      </c>
      <c r="L11" s="10">
        <v>4512062</v>
      </c>
      <c r="M11" s="23">
        <f t="shared" si="2"/>
        <v>0.66</v>
      </c>
      <c r="N11" s="28"/>
    </row>
    <row r="12" spans="2:14" x14ac:dyDescent="0.15">
      <c r="B12" s="6"/>
      <c r="C12" s="8" t="s">
        <v>4</v>
      </c>
      <c r="D12" s="27">
        <v>132315202</v>
      </c>
      <c r="E12" s="23">
        <f t="shared" si="0"/>
        <v>18.98</v>
      </c>
      <c r="F12" s="27">
        <v>132315202</v>
      </c>
      <c r="G12" s="23">
        <f t="shared" si="3"/>
        <v>19.18</v>
      </c>
      <c r="H12" s="6"/>
      <c r="I12" s="8" t="s">
        <v>77</v>
      </c>
      <c r="J12" s="27">
        <v>127213004</v>
      </c>
      <c r="K12" s="23">
        <f t="shared" si="1"/>
        <v>17.37</v>
      </c>
      <c r="L12" s="10">
        <v>124699398</v>
      </c>
      <c r="M12" s="23">
        <f t="shared" si="2"/>
        <v>18.29</v>
      </c>
      <c r="N12" s="28"/>
    </row>
    <row r="13" spans="2:14" x14ac:dyDescent="0.15">
      <c r="B13" s="6"/>
      <c r="C13" s="15" t="s">
        <v>17</v>
      </c>
      <c r="D13" s="27">
        <v>951563</v>
      </c>
      <c r="E13" s="23">
        <f t="shared" si="0"/>
        <v>0.14000000000000001</v>
      </c>
      <c r="F13" s="27">
        <v>951563</v>
      </c>
      <c r="G13" s="23">
        <f t="shared" si="3"/>
        <v>0.14000000000000001</v>
      </c>
      <c r="H13" s="6"/>
      <c r="I13" s="8" t="s">
        <v>32</v>
      </c>
      <c r="J13" s="27">
        <v>26051266</v>
      </c>
      <c r="K13" s="23">
        <f t="shared" si="1"/>
        <v>3.56</v>
      </c>
      <c r="L13" s="10">
        <v>20872565</v>
      </c>
      <c r="M13" s="23">
        <f t="shared" si="2"/>
        <v>3.06</v>
      </c>
      <c r="N13" s="28"/>
    </row>
    <row r="14" spans="2:14" x14ac:dyDescent="0.15">
      <c r="B14" s="6"/>
      <c r="C14" s="8" t="s">
        <v>5</v>
      </c>
      <c r="D14" s="27">
        <v>7609787</v>
      </c>
      <c r="E14" s="23">
        <f t="shared" si="0"/>
        <v>1.0900000000000001</v>
      </c>
      <c r="F14" s="27">
        <v>7533752</v>
      </c>
      <c r="G14" s="23">
        <f t="shared" si="3"/>
        <v>1.0900000000000001</v>
      </c>
      <c r="H14" s="6"/>
      <c r="I14" s="8" t="s">
        <v>33</v>
      </c>
      <c r="J14" s="27">
        <v>7217575</v>
      </c>
      <c r="K14" s="23">
        <f t="shared" si="1"/>
        <v>0.99</v>
      </c>
      <c r="L14" s="10">
        <v>6517165</v>
      </c>
      <c r="M14" s="23">
        <f t="shared" si="2"/>
        <v>0.96</v>
      </c>
      <c r="N14" s="28"/>
    </row>
    <row r="15" spans="2:14" x14ac:dyDescent="0.15">
      <c r="B15" s="6"/>
      <c r="C15" s="8" t="s">
        <v>7</v>
      </c>
      <c r="D15" s="27">
        <v>9652826</v>
      </c>
      <c r="E15" s="23">
        <f t="shared" si="0"/>
        <v>1.38</v>
      </c>
      <c r="F15" s="27">
        <v>9449095</v>
      </c>
      <c r="G15" s="23">
        <f t="shared" si="3"/>
        <v>1.37</v>
      </c>
      <c r="H15" s="6"/>
      <c r="I15" s="8" t="s">
        <v>78</v>
      </c>
      <c r="J15" s="27">
        <v>21717763</v>
      </c>
      <c r="K15" s="23">
        <f t="shared" si="1"/>
        <v>2.97</v>
      </c>
      <c r="L15" s="10">
        <v>20070891</v>
      </c>
      <c r="M15" s="23">
        <f t="shared" si="2"/>
        <v>2.94</v>
      </c>
      <c r="N15" s="28"/>
    </row>
    <row r="16" spans="2:14" x14ac:dyDescent="0.15">
      <c r="B16" s="6"/>
      <c r="C16" s="8" t="s">
        <v>8</v>
      </c>
      <c r="D16" s="27">
        <v>110448660</v>
      </c>
      <c r="E16" s="23">
        <f t="shared" si="0"/>
        <v>15.84</v>
      </c>
      <c r="F16" s="27">
        <v>110448660</v>
      </c>
      <c r="G16" s="23">
        <f t="shared" si="3"/>
        <v>16.010000000000002</v>
      </c>
      <c r="H16" s="6"/>
      <c r="I16" s="8" t="s">
        <v>35</v>
      </c>
      <c r="J16" s="27">
        <v>5858165</v>
      </c>
      <c r="K16" s="23">
        <f t="shared" si="1"/>
        <v>0.8</v>
      </c>
      <c r="L16" s="10">
        <v>5834697</v>
      </c>
      <c r="M16" s="23">
        <f t="shared" si="2"/>
        <v>0.86</v>
      </c>
      <c r="N16" s="28"/>
    </row>
    <row r="17" spans="2:14" x14ac:dyDescent="0.15">
      <c r="B17" s="6"/>
      <c r="C17" s="8" t="s">
        <v>9</v>
      </c>
      <c r="D17" s="27">
        <v>1223003</v>
      </c>
      <c r="E17" s="23">
        <f t="shared" si="0"/>
        <v>0.18</v>
      </c>
      <c r="F17" s="27">
        <v>1222438</v>
      </c>
      <c r="G17" s="23">
        <f t="shared" si="3"/>
        <v>0.18</v>
      </c>
      <c r="H17" s="6"/>
      <c r="I17" s="8" t="s">
        <v>79</v>
      </c>
      <c r="J17" s="27">
        <v>139653569</v>
      </c>
      <c r="K17" s="23">
        <f t="shared" si="1"/>
        <v>19.07</v>
      </c>
      <c r="L17" s="10">
        <v>103579277</v>
      </c>
      <c r="M17" s="23">
        <f t="shared" si="2"/>
        <v>15.19</v>
      </c>
      <c r="N17" s="28"/>
    </row>
    <row r="18" spans="2:14" x14ac:dyDescent="0.15">
      <c r="B18" s="6"/>
      <c r="C18" s="8" t="s">
        <v>10</v>
      </c>
      <c r="D18" s="27">
        <v>76564</v>
      </c>
      <c r="E18" s="23">
        <f t="shared" si="0"/>
        <v>0.01</v>
      </c>
      <c r="F18" s="27">
        <v>76564</v>
      </c>
      <c r="G18" s="23">
        <f t="shared" si="3"/>
        <v>0.01</v>
      </c>
      <c r="H18" s="6"/>
      <c r="I18" s="8" t="s">
        <v>37</v>
      </c>
      <c r="J18" s="27">
        <v>41409936</v>
      </c>
      <c r="K18" s="23">
        <f t="shared" si="1"/>
        <v>5.66</v>
      </c>
      <c r="L18" s="10">
        <v>41282537</v>
      </c>
      <c r="M18" s="23">
        <f t="shared" si="2"/>
        <v>6.06</v>
      </c>
      <c r="N18" s="28"/>
    </row>
    <row r="19" spans="2:14" x14ac:dyDescent="0.15">
      <c r="B19" s="6"/>
      <c r="C19" s="8" t="s">
        <v>11</v>
      </c>
      <c r="D19" s="27">
        <v>16910396</v>
      </c>
      <c r="E19" s="23">
        <f>ROUND(D19/$D$7*100,2)-0.01</f>
        <v>2.4200000000000004</v>
      </c>
      <c r="F19" s="27">
        <v>16910396</v>
      </c>
      <c r="G19" s="23">
        <f t="shared" si="3"/>
        <v>2.4500000000000002</v>
      </c>
      <c r="H19" s="6"/>
      <c r="I19" s="8" t="s">
        <v>38</v>
      </c>
      <c r="J19" s="27">
        <v>162646255</v>
      </c>
      <c r="K19" s="23">
        <f t="shared" si="1"/>
        <v>22.21</v>
      </c>
      <c r="L19" s="10">
        <v>159692843</v>
      </c>
      <c r="M19" s="23">
        <f t="shared" si="2"/>
        <v>23.43</v>
      </c>
      <c r="N19" s="28"/>
    </row>
    <row r="20" spans="2:14" x14ac:dyDescent="0.15">
      <c r="B20" s="6"/>
      <c r="C20" s="8" t="s">
        <v>12</v>
      </c>
      <c r="D20" s="27">
        <v>8506480</v>
      </c>
      <c r="E20" s="23">
        <f t="shared" si="0"/>
        <v>1.22</v>
      </c>
      <c r="F20" s="27">
        <v>8506480</v>
      </c>
      <c r="G20" s="23">
        <f t="shared" si="3"/>
        <v>1.23</v>
      </c>
      <c r="H20" s="6"/>
      <c r="I20" s="8" t="s">
        <v>39</v>
      </c>
      <c r="J20" s="27">
        <v>1366813</v>
      </c>
      <c r="K20" s="23">
        <f t="shared" si="1"/>
        <v>0.19</v>
      </c>
      <c r="L20" s="10">
        <v>674714</v>
      </c>
      <c r="M20" s="23">
        <f t="shared" si="2"/>
        <v>0.1</v>
      </c>
      <c r="N20" s="28"/>
    </row>
    <row r="21" spans="2:14" x14ac:dyDescent="0.15">
      <c r="B21" s="6"/>
      <c r="C21" s="8" t="s">
        <v>13</v>
      </c>
      <c r="D21" s="27">
        <v>18236413</v>
      </c>
      <c r="E21" s="23">
        <f t="shared" si="0"/>
        <v>2.62</v>
      </c>
      <c r="F21" s="27">
        <v>17807423</v>
      </c>
      <c r="G21" s="23">
        <f t="shared" si="3"/>
        <v>2.58</v>
      </c>
      <c r="H21" s="6"/>
      <c r="I21" s="8" t="s">
        <v>40</v>
      </c>
      <c r="J21" s="27">
        <v>98083871</v>
      </c>
      <c r="K21" s="23">
        <f t="shared" si="1"/>
        <v>13.39</v>
      </c>
      <c r="L21" s="30">
        <v>98083869</v>
      </c>
      <c r="M21" s="23">
        <f t="shared" si="2"/>
        <v>14.39</v>
      </c>
      <c r="N21" s="28"/>
    </row>
    <row r="22" spans="2:14" x14ac:dyDescent="0.15">
      <c r="B22" s="6"/>
      <c r="C22" s="8" t="s">
        <v>14</v>
      </c>
      <c r="D22" s="27">
        <v>110677700</v>
      </c>
      <c r="E22" s="23">
        <f t="shared" si="0"/>
        <v>15.87</v>
      </c>
      <c r="F22" s="27">
        <v>110677700</v>
      </c>
      <c r="G22" s="23">
        <f t="shared" si="3"/>
        <v>16.04</v>
      </c>
      <c r="H22" s="6"/>
      <c r="I22" s="8" t="s">
        <v>41</v>
      </c>
      <c r="J22" s="27">
        <v>46420934</v>
      </c>
      <c r="K22" s="23">
        <f t="shared" si="1"/>
        <v>6.34</v>
      </c>
      <c r="L22" s="30">
        <v>46420932</v>
      </c>
      <c r="M22" s="23">
        <f t="shared" si="2"/>
        <v>6.81</v>
      </c>
      <c r="N22" s="28"/>
    </row>
    <row r="23" spans="2:14" x14ac:dyDescent="0.15">
      <c r="B23" s="6"/>
      <c r="C23" s="8"/>
      <c r="D23" s="27"/>
      <c r="E23" s="23"/>
      <c r="F23" s="27"/>
      <c r="G23" s="23"/>
      <c r="H23" s="6"/>
      <c r="I23" s="8" t="s">
        <v>42</v>
      </c>
      <c r="J23" s="27">
        <v>182363</v>
      </c>
      <c r="K23" s="31">
        <f t="shared" si="1"/>
        <v>0.02</v>
      </c>
      <c r="L23" s="31" t="s">
        <v>80</v>
      </c>
      <c r="M23" s="31" t="s">
        <v>80</v>
      </c>
      <c r="N23" s="28"/>
    </row>
    <row r="24" spans="2:14" x14ac:dyDescent="0.15">
      <c r="L24" s="17"/>
    </row>
    <row r="25" spans="2:14" x14ac:dyDescent="0.15">
      <c r="B25" s="3" t="s">
        <v>18</v>
      </c>
      <c r="H25" s="3"/>
      <c r="J25" s="32"/>
      <c r="K25" s="33"/>
    </row>
    <row r="26" spans="2:14" x14ac:dyDescent="0.15">
      <c r="B26" s="3" t="s">
        <v>44</v>
      </c>
      <c r="C26" s="3"/>
      <c r="D26" s="3"/>
      <c r="E26" s="3"/>
      <c r="F26" s="3"/>
      <c r="G26" s="3"/>
      <c r="J26" s="34"/>
      <c r="K26" s="35"/>
    </row>
    <row r="27" spans="2:14" x14ac:dyDescent="0.15">
      <c r="D27" s="32"/>
      <c r="E27" s="33"/>
      <c r="J27" s="34"/>
      <c r="K27" s="35"/>
    </row>
    <row r="28" spans="2:14" x14ac:dyDescent="0.15">
      <c r="D28" s="34"/>
      <c r="E28" s="36"/>
      <c r="J28" s="34"/>
      <c r="K28" s="35"/>
    </row>
    <row r="29" spans="2:14" x14ac:dyDescent="0.15">
      <c r="D29" s="34"/>
      <c r="E29" s="36"/>
      <c r="J29" s="34"/>
      <c r="K29" s="35"/>
    </row>
    <row r="30" spans="2:14" x14ac:dyDescent="0.15">
      <c r="D30" s="34"/>
      <c r="E30" s="36"/>
      <c r="J30" s="34"/>
      <c r="K30" s="35"/>
    </row>
    <row r="31" spans="2:14" x14ac:dyDescent="0.15">
      <c r="D31" s="34"/>
      <c r="E31" s="36"/>
      <c r="F31" s="18"/>
      <c r="G31" s="18"/>
      <c r="J31" s="34"/>
      <c r="K31" s="35"/>
      <c r="L31" s="18"/>
      <c r="M31" s="18"/>
    </row>
    <row r="32" spans="2:14" x14ac:dyDescent="0.15">
      <c r="D32" s="34"/>
      <c r="E32" s="34"/>
      <c r="F32" s="34"/>
      <c r="G32" s="34"/>
      <c r="J32" s="34"/>
      <c r="K32" s="34"/>
      <c r="L32" s="34"/>
      <c r="M32" s="34"/>
    </row>
    <row r="33" spans="4:11" x14ac:dyDescent="0.15">
      <c r="D33" s="34"/>
      <c r="E33" s="36"/>
      <c r="J33" s="34"/>
      <c r="K33" s="35"/>
    </row>
    <row r="34" spans="4:11" x14ac:dyDescent="0.15">
      <c r="D34" s="34"/>
      <c r="E34" s="36"/>
      <c r="J34" s="34"/>
      <c r="K34" s="35"/>
    </row>
    <row r="35" spans="4:11" x14ac:dyDescent="0.15">
      <c r="D35" s="34"/>
      <c r="E35" s="36"/>
      <c r="J35" s="34"/>
      <c r="K35" s="35"/>
    </row>
    <row r="36" spans="4:11" x14ac:dyDescent="0.15">
      <c r="D36" s="34"/>
      <c r="E36" s="36"/>
      <c r="J36" s="34"/>
      <c r="K36" s="35"/>
    </row>
    <row r="37" spans="4:11" x14ac:dyDescent="0.15">
      <c r="D37" s="34"/>
      <c r="E37" s="36"/>
      <c r="J37" s="34"/>
      <c r="K37" s="35"/>
    </row>
    <row r="38" spans="4:11" x14ac:dyDescent="0.15">
      <c r="D38" s="34"/>
      <c r="E38" s="36"/>
      <c r="J38" s="34"/>
      <c r="K38" s="35"/>
    </row>
    <row r="39" spans="4:11" x14ac:dyDescent="0.15">
      <c r="D39" s="34"/>
      <c r="E39" s="36"/>
      <c r="J39" s="34"/>
      <c r="K39" s="35"/>
    </row>
    <row r="40" spans="4:11" x14ac:dyDescent="0.15">
      <c r="D40" s="34"/>
      <c r="E40" s="36"/>
      <c r="J40" s="34"/>
      <c r="K40" s="35"/>
    </row>
    <row r="41" spans="4:11" x14ac:dyDescent="0.15">
      <c r="D41" s="34"/>
      <c r="E41" s="36"/>
      <c r="J41" s="37"/>
      <c r="K41" s="35"/>
    </row>
    <row r="42" spans="4:11" x14ac:dyDescent="0.15">
      <c r="D42" s="34"/>
      <c r="E42" s="36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dataValidations count="1">
    <dataValidation allowBlank="1" showInputMessage="1" showErrorMessage="1" promptTitle="式数値" sqref="L8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C33" sqref="C33"/>
    </sheetView>
  </sheetViews>
  <sheetFormatPr defaultRowHeight="12" x14ac:dyDescent="0.15"/>
  <cols>
    <col min="1" max="1" width="2.625" style="2" customWidth="1"/>
    <col min="2" max="2" width="1.875" style="2" customWidth="1"/>
    <col min="3" max="3" width="22.5" style="2" customWidth="1"/>
    <col min="4" max="4" width="13.25" style="2" bestFit="1" customWidth="1"/>
    <col min="5" max="5" width="9.125" style="2" bestFit="1" customWidth="1"/>
    <col min="6" max="6" width="13.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" style="2" bestFit="1" customWidth="1"/>
    <col min="11" max="11" width="9.125" style="2" bestFit="1" customWidth="1"/>
    <col min="12" max="12" width="13.25" style="2" bestFit="1" customWidth="1"/>
    <col min="13" max="13" width="9.125" style="2" bestFit="1" customWidth="1"/>
    <col min="14" max="14" width="9.375" style="2" bestFit="1" customWidth="1"/>
    <col min="15" max="16384" width="9" style="2"/>
  </cols>
  <sheetData>
    <row r="1" spans="2:14" ht="14.25" x14ac:dyDescent="0.15">
      <c r="B1" s="1" t="s">
        <v>215</v>
      </c>
      <c r="H1" s="1"/>
    </row>
    <row r="2" spans="2:14" ht="13.5" x14ac:dyDescent="0.15">
      <c r="B2" s="22" t="s">
        <v>81</v>
      </c>
    </row>
    <row r="3" spans="2:14" x14ac:dyDescent="0.15">
      <c r="B3" s="109" t="s">
        <v>46</v>
      </c>
      <c r="C3" s="110"/>
      <c r="D3" s="113" t="s">
        <v>68</v>
      </c>
      <c r="E3" s="114"/>
      <c r="F3" s="114"/>
      <c r="G3" s="115"/>
      <c r="H3" s="109" t="s">
        <v>46</v>
      </c>
      <c r="I3" s="110"/>
      <c r="J3" s="113" t="s">
        <v>69</v>
      </c>
      <c r="K3" s="114"/>
      <c r="L3" s="114"/>
      <c r="M3" s="115"/>
    </row>
    <row r="4" spans="2:14" x14ac:dyDescent="0.15">
      <c r="B4" s="111"/>
      <c r="C4" s="112"/>
      <c r="D4" s="5" t="s">
        <v>70</v>
      </c>
      <c r="E4" s="5" t="s">
        <v>71</v>
      </c>
      <c r="F4" s="5" t="s">
        <v>72</v>
      </c>
      <c r="G4" s="5" t="s">
        <v>71</v>
      </c>
      <c r="H4" s="111"/>
      <c r="I4" s="112"/>
      <c r="J4" s="5" t="s">
        <v>73</v>
      </c>
      <c r="K4" s="5" t="s">
        <v>71</v>
      </c>
      <c r="L4" s="5" t="s">
        <v>74</v>
      </c>
      <c r="M4" s="5" t="s">
        <v>71</v>
      </c>
    </row>
    <row r="5" spans="2:14" x14ac:dyDescent="0.15">
      <c r="B5" s="6"/>
      <c r="C5" s="7"/>
      <c r="D5" s="4" t="s">
        <v>15</v>
      </c>
      <c r="E5" s="4" t="s">
        <v>82</v>
      </c>
      <c r="F5" s="4" t="s">
        <v>15</v>
      </c>
      <c r="G5" s="4" t="s">
        <v>82</v>
      </c>
      <c r="H5" s="6"/>
      <c r="I5" s="7"/>
      <c r="J5" s="4" t="s">
        <v>15</v>
      </c>
      <c r="K5" s="4" t="s">
        <v>82</v>
      </c>
      <c r="L5" s="4" t="s">
        <v>15</v>
      </c>
      <c r="M5" s="4" t="s">
        <v>82</v>
      </c>
    </row>
    <row r="6" spans="2:14" ht="12" customHeight="1" x14ac:dyDescent="0.15">
      <c r="B6" s="116" t="s">
        <v>23</v>
      </c>
      <c r="C6" s="117"/>
      <c r="D6" s="10">
        <v>175765948</v>
      </c>
      <c r="E6" s="23">
        <v>100</v>
      </c>
      <c r="F6" s="10">
        <v>174881652</v>
      </c>
      <c r="G6" s="23">
        <v>100</v>
      </c>
      <c r="H6" s="116" t="s">
        <v>23</v>
      </c>
      <c r="I6" s="117"/>
      <c r="J6" s="10">
        <v>175158798</v>
      </c>
      <c r="K6" s="23">
        <v>100</v>
      </c>
      <c r="L6" s="10">
        <v>171909615</v>
      </c>
      <c r="M6" s="23">
        <v>100</v>
      </c>
    </row>
    <row r="7" spans="2:14" ht="12" customHeight="1" x14ac:dyDescent="0.15">
      <c r="B7" s="107" t="s">
        <v>24</v>
      </c>
      <c r="C7" s="108"/>
      <c r="D7" s="9">
        <v>160581046</v>
      </c>
      <c r="E7" s="25">
        <f>ROUND(D7/$D$7*100,2)</f>
        <v>100</v>
      </c>
      <c r="F7" s="9">
        <v>159762827</v>
      </c>
      <c r="G7" s="25">
        <f>ROUND(F7/$F$7*100,2)</f>
        <v>100</v>
      </c>
      <c r="H7" s="107" t="s">
        <v>24</v>
      </c>
      <c r="I7" s="108"/>
      <c r="J7" s="9">
        <v>159553921</v>
      </c>
      <c r="K7" s="25">
        <f>ROUND(J7/$J$7*100,2)</f>
        <v>100</v>
      </c>
      <c r="L7" s="9">
        <v>156819679</v>
      </c>
      <c r="M7" s="25">
        <f>ROUND(L7/$L$7*100,2)</f>
        <v>100</v>
      </c>
      <c r="N7" s="26"/>
    </row>
    <row r="8" spans="2:14" x14ac:dyDescent="0.15">
      <c r="B8" s="6"/>
      <c r="C8" s="8" t="s">
        <v>47</v>
      </c>
      <c r="D8" s="27">
        <v>819797</v>
      </c>
      <c r="E8" s="23">
        <f t="shared" ref="E8:E19" si="0">ROUND(D8/$D$7*100,2)</f>
        <v>0.51</v>
      </c>
      <c r="F8" s="10">
        <v>607432</v>
      </c>
      <c r="G8" s="23">
        <f t="shared" ref="G8:G18" si="1">ROUND(F8/$F$7*100,2)</f>
        <v>0.38</v>
      </c>
      <c r="H8" s="6"/>
      <c r="I8" s="8" t="s">
        <v>47</v>
      </c>
      <c r="J8" s="27">
        <v>575390</v>
      </c>
      <c r="K8" s="23">
        <f t="shared" ref="K8:K19" si="2">ROUND(J8/$J$7*100,2)</f>
        <v>0.36</v>
      </c>
      <c r="L8" s="10">
        <v>191193</v>
      </c>
      <c r="M8" s="23">
        <f t="shared" ref="M8:M19" si="3">ROUND(L8/$L$7*100,2)</f>
        <v>0.12</v>
      </c>
      <c r="N8" s="38"/>
    </row>
    <row r="9" spans="2:14" x14ac:dyDescent="0.15">
      <c r="B9" s="6"/>
      <c r="C9" s="8" t="s">
        <v>50</v>
      </c>
      <c r="D9" s="30">
        <v>122716</v>
      </c>
      <c r="E9" s="23">
        <f t="shared" si="0"/>
        <v>0.08</v>
      </c>
      <c r="F9" s="10">
        <v>107712</v>
      </c>
      <c r="G9" s="23">
        <f t="shared" si="1"/>
        <v>7.0000000000000007E-2</v>
      </c>
      <c r="H9" s="6"/>
      <c r="I9" s="8" t="s">
        <v>50</v>
      </c>
      <c r="J9" s="30">
        <v>104240</v>
      </c>
      <c r="K9" s="23">
        <f t="shared" si="2"/>
        <v>7.0000000000000007E-2</v>
      </c>
      <c r="L9" s="10">
        <v>76176</v>
      </c>
      <c r="M9" s="23">
        <f t="shared" si="3"/>
        <v>0.05</v>
      </c>
      <c r="N9" s="38"/>
    </row>
    <row r="10" spans="2:14" x14ac:dyDescent="0.15">
      <c r="B10" s="6"/>
      <c r="C10" s="8" t="s">
        <v>52</v>
      </c>
      <c r="D10" s="27">
        <v>88582</v>
      </c>
      <c r="E10" s="23">
        <f>ROUND(D10/$D$7*100,2)-0.01</f>
        <v>4.9999999999999996E-2</v>
      </c>
      <c r="F10" s="10">
        <v>88582</v>
      </c>
      <c r="G10" s="23">
        <f>ROUND(F10/$F$7*100,2)-0.01</f>
        <v>4.9999999999999996E-2</v>
      </c>
      <c r="H10" s="6"/>
      <c r="I10" s="8" t="s">
        <v>52</v>
      </c>
      <c r="J10" s="27">
        <v>64657</v>
      </c>
      <c r="K10" s="23">
        <f t="shared" si="2"/>
        <v>0.04</v>
      </c>
      <c r="L10" s="10">
        <v>56416</v>
      </c>
      <c r="M10" s="23">
        <f>ROUND(L10/$L$7*100,2)-0.01</f>
        <v>0.03</v>
      </c>
      <c r="N10" s="38"/>
    </row>
    <row r="11" spans="2:14" ht="12" hidden="1" customHeight="1" x14ac:dyDescent="0.15">
      <c r="B11" s="6"/>
      <c r="C11" s="8" t="s">
        <v>83</v>
      </c>
      <c r="D11" s="27"/>
      <c r="E11" s="23">
        <f t="shared" si="0"/>
        <v>0</v>
      </c>
      <c r="F11" s="10"/>
      <c r="G11" s="23">
        <f t="shared" si="1"/>
        <v>0</v>
      </c>
      <c r="H11" s="6"/>
      <c r="I11" s="8" t="s">
        <v>83</v>
      </c>
      <c r="J11" s="27"/>
      <c r="K11" s="23">
        <f t="shared" si="2"/>
        <v>0</v>
      </c>
      <c r="L11" s="10"/>
      <c r="M11" s="23">
        <f t="shared" si="3"/>
        <v>0</v>
      </c>
      <c r="N11" s="38"/>
    </row>
    <row r="12" spans="2:14" x14ac:dyDescent="0.15">
      <c r="B12" s="39"/>
      <c r="C12" s="40" t="s">
        <v>84</v>
      </c>
      <c r="D12" s="29">
        <v>1821822</v>
      </c>
      <c r="E12" s="23">
        <f t="shared" si="0"/>
        <v>1.1299999999999999</v>
      </c>
      <c r="F12" s="10">
        <v>1306446</v>
      </c>
      <c r="G12" s="23">
        <f t="shared" si="1"/>
        <v>0.82</v>
      </c>
      <c r="H12" s="39"/>
      <c r="I12" s="40" t="s">
        <v>84</v>
      </c>
      <c r="J12" s="29">
        <v>1074736</v>
      </c>
      <c r="K12" s="23">
        <f t="shared" si="2"/>
        <v>0.67</v>
      </c>
      <c r="L12" s="10">
        <v>1073702</v>
      </c>
      <c r="M12" s="23">
        <f t="shared" si="3"/>
        <v>0.68</v>
      </c>
      <c r="N12" s="38"/>
    </row>
    <row r="13" spans="2:14" x14ac:dyDescent="0.15">
      <c r="B13" s="6"/>
      <c r="C13" s="8" t="s">
        <v>54</v>
      </c>
      <c r="D13" s="27">
        <v>509662</v>
      </c>
      <c r="E13" s="23">
        <f t="shared" si="0"/>
        <v>0.32</v>
      </c>
      <c r="F13" s="10">
        <v>509662</v>
      </c>
      <c r="G13" s="23">
        <f t="shared" si="1"/>
        <v>0.32</v>
      </c>
      <c r="H13" s="6"/>
      <c r="I13" s="8" t="s">
        <v>54</v>
      </c>
      <c r="J13" s="27">
        <v>297020</v>
      </c>
      <c r="K13" s="23">
        <f t="shared" si="2"/>
        <v>0.19</v>
      </c>
      <c r="L13" s="10">
        <v>182</v>
      </c>
      <c r="M13" s="23">
        <f t="shared" si="3"/>
        <v>0</v>
      </c>
      <c r="N13" s="38"/>
    </row>
    <row r="14" spans="2:14" x14ac:dyDescent="0.15">
      <c r="B14" s="6"/>
      <c r="C14" s="8" t="s">
        <v>55</v>
      </c>
      <c r="D14" s="27">
        <v>7235479</v>
      </c>
      <c r="E14" s="23">
        <f t="shared" si="0"/>
        <v>4.51</v>
      </c>
      <c r="F14" s="10">
        <v>7235479</v>
      </c>
      <c r="G14" s="23">
        <f t="shared" si="1"/>
        <v>4.53</v>
      </c>
      <c r="H14" s="6"/>
      <c r="I14" s="8" t="s">
        <v>55</v>
      </c>
      <c r="J14" s="27">
        <v>7235477</v>
      </c>
      <c r="K14" s="23">
        <f t="shared" si="2"/>
        <v>4.53</v>
      </c>
      <c r="L14" s="10">
        <v>6878872</v>
      </c>
      <c r="M14" s="23">
        <f t="shared" si="3"/>
        <v>4.3899999999999997</v>
      </c>
      <c r="N14" s="38"/>
    </row>
    <row r="15" spans="2:14" x14ac:dyDescent="0.15">
      <c r="B15" s="6"/>
      <c r="C15" s="8" t="s">
        <v>56</v>
      </c>
      <c r="D15" s="27">
        <v>1219184</v>
      </c>
      <c r="E15" s="23">
        <f t="shared" si="0"/>
        <v>0.76</v>
      </c>
      <c r="F15" s="10">
        <v>1143710</v>
      </c>
      <c r="G15" s="23">
        <f>ROUND(F15/$F$7*100,2)-0.01</f>
        <v>0.71</v>
      </c>
      <c r="H15" s="6"/>
      <c r="I15" s="8" t="s">
        <v>56</v>
      </c>
      <c r="J15" s="27">
        <v>325175</v>
      </c>
      <c r="K15" s="23">
        <f t="shared" si="2"/>
        <v>0.2</v>
      </c>
      <c r="L15" s="10">
        <v>325061</v>
      </c>
      <c r="M15" s="23">
        <f t="shared" si="3"/>
        <v>0.21</v>
      </c>
      <c r="N15" s="38"/>
    </row>
    <row r="16" spans="2:14" x14ac:dyDescent="0.15">
      <c r="B16" s="6"/>
      <c r="C16" s="8" t="s">
        <v>57</v>
      </c>
      <c r="D16" s="27">
        <v>10169290</v>
      </c>
      <c r="E16" s="23">
        <f t="shared" si="0"/>
        <v>6.33</v>
      </c>
      <c r="F16" s="10">
        <v>10169290</v>
      </c>
      <c r="G16" s="23">
        <f>ROUND(F16/$F$7*100,2)-0.01</f>
        <v>6.36</v>
      </c>
      <c r="H16" s="6"/>
      <c r="I16" s="8" t="s">
        <v>57</v>
      </c>
      <c r="J16" s="27">
        <v>11282707</v>
      </c>
      <c r="K16" s="23">
        <f t="shared" si="2"/>
        <v>7.07</v>
      </c>
      <c r="L16" s="10">
        <v>9623681</v>
      </c>
      <c r="M16" s="23">
        <f t="shared" si="3"/>
        <v>6.14</v>
      </c>
      <c r="N16" s="38"/>
    </row>
    <row r="17" spans="2:14" x14ac:dyDescent="0.15">
      <c r="B17" s="6"/>
      <c r="C17" s="8" t="s">
        <v>58</v>
      </c>
      <c r="D17" s="27">
        <v>56022990</v>
      </c>
      <c r="E17" s="23">
        <f t="shared" si="0"/>
        <v>34.89</v>
      </c>
      <c r="F17" s="10">
        <v>56022990</v>
      </c>
      <c r="G17" s="23">
        <f t="shared" si="1"/>
        <v>35.07</v>
      </c>
      <c r="H17" s="6"/>
      <c r="I17" s="8" t="s">
        <v>58</v>
      </c>
      <c r="J17" s="27">
        <v>56022992</v>
      </c>
      <c r="K17" s="23">
        <f t="shared" si="2"/>
        <v>35.11</v>
      </c>
      <c r="L17" s="10">
        <v>56022872</v>
      </c>
      <c r="M17" s="23">
        <f t="shared" si="3"/>
        <v>35.72</v>
      </c>
      <c r="N17" s="38"/>
    </row>
    <row r="18" spans="2:14" x14ac:dyDescent="0.15">
      <c r="B18" s="6"/>
      <c r="C18" s="8" t="s">
        <v>59</v>
      </c>
      <c r="D18" s="27">
        <v>82546547</v>
      </c>
      <c r="E18" s="23">
        <f t="shared" si="0"/>
        <v>51.4</v>
      </c>
      <c r="F18" s="10">
        <v>82546547</v>
      </c>
      <c r="G18" s="23">
        <f t="shared" si="1"/>
        <v>51.67</v>
      </c>
      <c r="H18" s="6"/>
      <c r="I18" s="8" t="s">
        <v>59</v>
      </c>
      <c r="J18" s="27">
        <v>82546549</v>
      </c>
      <c r="K18" s="23">
        <f t="shared" si="2"/>
        <v>51.74</v>
      </c>
      <c r="L18" s="10">
        <v>82546547</v>
      </c>
      <c r="M18" s="23">
        <f t="shared" si="3"/>
        <v>52.64</v>
      </c>
      <c r="N18" s="38"/>
    </row>
    <row r="19" spans="2:14" x14ac:dyDescent="0.15">
      <c r="B19" s="6"/>
      <c r="C19" s="8" t="s">
        <v>60</v>
      </c>
      <c r="D19" s="27">
        <v>24977</v>
      </c>
      <c r="E19" s="23">
        <f t="shared" si="0"/>
        <v>0.02</v>
      </c>
      <c r="F19" s="10">
        <v>24977</v>
      </c>
      <c r="G19" s="23">
        <f>ROUND(F19/$F$7*100,2)</f>
        <v>0.02</v>
      </c>
      <c r="H19" s="6"/>
      <c r="I19" s="8" t="s">
        <v>60</v>
      </c>
      <c r="J19" s="27">
        <v>24978</v>
      </c>
      <c r="K19" s="23">
        <f t="shared" si="2"/>
        <v>0.02</v>
      </c>
      <c r="L19" s="10">
        <v>24977</v>
      </c>
      <c r="M19" s="23">
        <f t="shared" si="3"/>
        <v>0.02</v>
      </c>
      <c r="N19" s="38"/>
    </row>
    <row r="21" spans="2:14" x14ac:dyDescent="0.15">
      <c r="B21" s="3" t="s">
        <v>18</v>
      </c>
      <c r="H21" s="3"/>
    </row>
    <row r="22" spans="2:14" x14ac:dyDescent="0.15">
      <c r="B22" s="3"/>
      <c r="C22" s="3"/>
      <c r="D22" s="3"/>
      <c r="E22" s="3"/>
      <c r="F22" s="3"/>
      <c r="G22" s="3"/>
    </row>
    <row r="24" spans="2:14" x14ac:dyDescent="0.15">
      <c r="D24" s="18"/>
      <c r="E24" s="18"/>
      <c r="F24" s="18"/>
      <c r="G24" s="18"/>
      <c r="J24" s="18"/>
      <c r="K24" s="18"/>
      <c r="L24" s="18"/>
      <c r="M24" s="18"/>
    </row>
    <row r="25" spans="2:14" x14ac:dyDescent="0.15">
      <c r="D25" s="18"/>
      <c r="E25" s="18"/>
      <c r="F25" s="18"/>
      <c r="G25" s="18"/>
      <c r="J25" s="18"/>
      <c r="K25" s="18"/>
      <c r="L25" s="18"/>
      <c r="M25" s="18"/>
    </row>
    <row r="40" spans="4:5" x14ac:dyDescent="0.15">
      <c r="D40" s="41"/>
      <c r="E40" s="33"/>
    </row>
    <row r="41" spans="4:5" x14ac:dyDescent="0.15">
      <c r="D41" s="34"/>
      <c r="E41" s="35"/>
    </row>
    <row r="42" spans="4:5" x14ac:dyDescent="0.15">
      <c r="D42" s="42"/>
      <c r="E42" s="35"/>
    </row>
    <row r="43" spans="4:5" x14ac:dyDescent="0.15">
      <c r="D43" s="42"/>
      <c r="E43" s="35"/>
    </row>
    <row r="44" spans="4:5" x14ac:dyDescent="0.15">
      <c r="D44" s="42"/>
      <c r="E44" s="35"/>
    </row>
    <row r="45" spans="4:5" x14ac:dyDescent="0.15">
      <c r="D45" s="34"/>
      <c r="E45" s="35"/>
    </row>
    <row r="46" spans="4:5" x14ac:dyDescent="0.15">
      <c r="D46" s="34"/>
      <c r="E46" s="35"/>
    </row>
    <row r="47" spans="4:5" x14ac:dyDescent="0.15">
      <c r="D47" s="43"/>
      <c r="E47" s="35"/>
    </row>
    <row r="48" spans="4:5" x14ac:dyDescent="0.15">
      <c r="D48" s="34"/>
      <c r="E48" s="35"/>
    </row>
    <row r="49" spans="4:5" x14ac:dyDescent="0.15">
      <c r="D49" s="34"/>
      <c r="E49" s="35"/>
    </row>
    <row r="50" spans="4:5" x14ac:dyDescent="0.15">
      <c r="D50" s="34"/>
      <c r="E50" s="35"/>
    </row>
    <row r="51" spans="4:5" x14ac:dyDescent="0.15">
      <c r="D51" s="34"/>
      <c r="E51" s="35"/>
    </row>
    <row r="52" spans="4:5" x14ac:dyDescent="0.15">
      <c r="D52" s="34"/>
      <c r="E52" s="35"/>
    </row>
    <row r="53" spans="4:5" x14ac:dyDescent="0.15">
      <c r="D53" s="34"/>
      <c r="E53" s="35"/>
    </row>
  </sheetData>
  <mergeCells count="8">
    <mergeCell ref="J3:M3"/>
    <mergeCell ref="B6:C6"/>
    <mergeCell ref="H6:I6"/>
    <mergeCell ref="B7:C7"/>
    <mergeCell ref="H7:I7"/>
    <mergeCell ref="B3:C4"/>
    <mergeCell ref="D3:G3"/>
    <mergeCell ref="H3:I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7"/>
  <sheetViews>
    <sheetView workbookViewId="0">
      <selection activeCell="G45" sqref="G45"/>
    </sheetView>
  </sheetViews>
  <sheetFormatPr defaultRowHeight="12" x14ac:dyDescent="0.15"/>
  <cols>
    <col min="1" max="4" width="2.625" style="2" customWidth="1"/>
    <col min="5" max="5" width="1.875" style="2" customWidth="1"/>
    <col min="6" max="6" width="16.875" style="2" customWidth="1"/>
    <col min="7" max="9" width="12.625" style="2" customWidth="1"/>
    <col min="10" max="10" width="9.625" style="2" customWidth="1"/>
    <col min="11" max="11" width="9.375" style="2" customWidth="1"/>
    <col min="12" max="12" width="11.375" style="2" customWidth="1"/>
    <col min="13" max="13" width="9.625" style="2" customWidth="1"/>
    <col min="14" max="14" width="11.375" style="2" customWidth="1"/>
    <col min="15" max="15" width="10.75" style="2" customWidth="1"/>
    <col min="16" max="16" width="10.375" style="2" customWidth="1"/>
    <col min="17" max="17" width="7.5" style="2" customWidth="1"/>
    <col min="18" max="18" width="4.375" style="2" customWidth="1"/>
    <col min="19" max="19" width="10.5" style="2" customWidth="1"/>
    <col min="20" max="20" width="6.375" style="2" customWidth="1"/>
    <col min="21" max="21" width="14.25" style="2" bestFit="1" customWidth="1"/>
    <col min="22" max="256" width="9" style="2"/>
    <col min="257" max="260" width="2.625" style="2" customWidth="1"/>
    <col min="261" max="261" width="1.875" style="2" customWidth="1"/>
    <col min="262" max="262" width="16.875" style="2" customWidth="1"/>
    <col min="263" max="265" width="12.625" style="2" customWidth="1"/>
    <col min="266" max="266" width="9.625" style="2" customWidth="1"/>
    <col min="267" max="267" width="9.375" style="2" customWidth="1"/>
    <col min="268" max="268" width="11.375" style="2" customWidth="1"/>
    <col min="269" max="269" width="9.625" style="2" customWidth="1"/>
    <col min="270" max="270" width="11.375" style="2" customWidth="1"/>
    <col min="271" max="271" width="10.75" style="2" customWidth="1"/>
    <col min="272" max="272" width="10.375" style="2" customWidth="1"/>
    <col min="273" max="273" width="7.5" style="2" customWidth="1"/>
    <col min="274" max="274" width="4.375" style="2" customWidth="1"/>
    <col min="275" max="275" width="10.5" style="2" customWidth="1"/>
    <col min="276" max="276" width="6.375" style="2" customWidth="1"/>
    <col min="277" max="277" width="14.25" style="2" bestFit="1" customWidth="1"/>
    <col min="278" max="512" width="9" style="2"/>
    <col min="513" max="516" width="2.625" style="2" customWidth="1"/>
    <col min="517" max="517" width="1.875" style="2" customWidth="1"/>
    <col min="518" max="518" width="16.875" style="2" customWidth="1"/>
    <col min="519" max="521" width="12.625" style="2" customWidth="1"/>
    <col min="522" max="522" width="9.625" style="2" customWidth="1"/>
    <col min="523" max="523" width="9.375" style="2" customWidth="1"/>
    <col min="524" max="524" width="11.375" style="2" customWidth="1"/>
    <col min="525" max="525" width="9.625" style="2" customWidth="1"/>
    <col min="526" max="526" width="11.375" style="2" customWidth="1"/>
    <col min="527" max="527" width="10.75" style="2" customWidth="1"/>
    <col min="528" max="528" width="10.375" style="2" customWidth="1"/>
    <col min="529" max="529" width="7.5" style="2" customWidth="1"/>
    <col min="530" max="530" width="4.375" style="2" customWidth="1"/>
    <col min="531" max="531" width="10.5" style="2" customWidth="1"/>
    <col min="532" max="532" width="6.375" style="2" customWidth="1"/>
    <col min="533" max="533" width="14.25" style="2" bestFit="1" customWidth="1"/>
    <col min="534" max="768" width="9" style="2"/>
    <col min="769" max="772" width="2.625" style="2" customWidth="1"/>
    <col min="773" max="773" width="1.875" style="2" customWidth="1"/>
    <col min="774" max="774" width="16.875" style="2" customWidth="1"/>
    <col min="775" max="777" width="12.625" style="2" customWidth="1"/>
    <col min="778" max="778" width="9.625" style="2" customWidth="1"/>
    <col min="779" max="779" width="9.375" style="2" customWidth="1"/>
    <col min="780" max="780" width="11.375" style="2" customWidth="1"/>
    <col min="781" max="781" width="9.625" style="2" customWidth="1"/>
    <col min="782" max="782" width="11.375" style="2" customWidth="1"/>
    <col min="783" max="783" width="10.75" style="2" customWidth="1"/>
    <col min="784" max="784" width="10.375" style="2" customWidth="1"/>
    <col min="785" max="785" width="7.5" style="2" customWidth="1"/>
    <col min="786" max="786" width="4.375" style="2" customWidth="1"/>
    <col min="787" max="787" width="10.5" style="2" customWidth="1"/>
    <col min="788" max="788" width="6.375" style="2" customWidth="1"/>
    <col min="789" max="789" width="14.25" style="2" bestFit="1" customWidth="1"/>
    <col min="790" max="1024" width="9" style="2"/>
    <col min="1025" max="1028" width="2.625" style="2" customWidth="1"/>
    <col min="1029" max="1029" width="1.875" style="2" customWidth="1"/>
    <col min="1030" max="1030" width="16.875" style="2" customWidth="1"/>
    <col min="1031" max="1033" width="12.625" style="2" customWidth="1"/>
    <col min="1034" max="1034" width="9.625" style="2" customWidth="1"/>
    <col min="1035" max="1035" width="9.375" style="2" customWidth="1"/>
    <col min="1036" max="1036" width="11.375" style="2" customWidth="1"/>
    <col min="1037" max="1037" width="9.625" style="2" customWidth="1"/>
    <col min="1038" max="1038" width="11.375" style="2" customWidth="1"/>
    <col min="1039" max="1039" width="10.75" style="2" customWidth="1"/>
    <col min="1040" max="1040" width="10.375" style="2" customWidth="1"/>
    <col min="1041" max="1041" width="7.5" style="2" customWidth="1"/>
    <col min="1042" max="1042" width="4.375" style="2" customWidth="1"/>
    <col min="1043" max="1043" width="10.5" style="2" customWidth="1"/>
    <col min="1044" max="1044" width="6.375" style="2" customWidth="1"/>
    <col min="1045" max="1045" width="14.25" style="2" bestFit="1" customWidth="1"/>
    <col min="1046" max="1280" width="9" style="2"/>
    <col min="1281" max="1284" width="2.625" style="2" customWidth="1"/>
    <col min="1285" max="1285" width="1.875" style="2" customWidth="1"/>
    <col min="1286" max="1286" width="16.875" style="2" customWidth="1"/>
    <col min="1287" max="1289" width="12.625" style="2" customWidth="1"/>
    <col min="1290" max="1290" width="9.625" style="2" customWidth="1"/>
    <col min="1291" max="1291" width="9.375" style="2" customWidth="1"/>
    <col min="1292" max="1292" width="11.375" style="2" customWidth="1"/>
    <col min="1293" max="1293" width="9.625" style="2" customWidth="1"/>
    <col min="1294" max="1294" width="11.375" style="2" customWidth="1"/>
    <col min="1295" max="1295" width="10.75" style="2" customWidth="1"/>
    <col min="1296" max="1296" width="10.375" style="2" customWidth="1"/>
    <col min="1297" max="1297" width="7.5" style="2" customWidth="1"/>
    <col min="1298" max="1298" width="4.375" style="2" customWidth="1"/>
    <col min="1299" max="1299" width="10.5" style="2" customWidth="1"/>
    <col min="1300" max="1300" width="6.375" style="2" customWidth="1"/>
    <col min="1301" max="1301" width="14.25" style="2" bestFit="1" customWidth="1"/>
    <col min="1302" max="1536" width="9" style="2"/>
    <col min="1537" max="1540" width="2.625" style="2" customWidth="1"/>
    <col min="1541" max="1541" width="1.875" style="2" customWidth="1"/>
    <col min="1542" max="1542" width="16.875" style="2" customWidth="1"/>
    <col min="1543" max="1545" width="12.625" style="2" customWidth="1"/>
    <col min="1546" max="1546" width="9.625" style="2" customWidth="1"/>
    <col min="1547" max="1547" width="9.375" style="2" customWidth="1"/>
    <col min="1548" max="1548" width="11.375" style="2" customWidth="1"/>
    <col min="1549" max="1549" width="9.625" style="2" customWidth="1"/>
    <col min="1550" max="1550" width="11.375" style="2" customWidth="1"/>
    <col min="1551" max="1551" width="10.75" style="2" customWidth="1"/>
    <col min="1552" max="1552" width="10.375" style="2" customWidth="1"/>
    <col min="1553" max="1553" width="7.5" style="2" customWidth="1"/>
    <col min="1554" max="1554" width="4.375" style="2" customWidth="1"/>
    <col min="1555" max="1555" width="10.5" style="2" customWidth="1"/>
    <col min="1556" max="1556" width="6.375" style="2" customWidth="1"/>
    <col min="1557" max="1557" width="14.25" style="2" bestFit="1" customWidth="1"/>
    <col min="1558" max="1792" width="9" style="2"/>
    <col min="1793" max="1796" width="2.625" style="2" customWidth="1"/>
    <col min="1797" max="1797" width="1.875" style="2" customWidth="1"/>
    <col min="1798" max="1798" width="16.875" style="2" customWidth="1"/>
    <col min="1799" max="1801" width="12.625" style="2" customWidth="1"/>
    <col min="1802" max="1802" width="9.625" style="2" customWidth="1"/>
    <col min="1803" max="1803" width="9.375" style="2" customWidth="1"/>
    <col min="1804" max="1804" width="11.375" style="2" customWidth="1"/>
    <col min="1805" max="1805" width="9.625" style="2" customWidth="1"/>
    <col min="1806" max="1806" width="11.375" style="2" customWidth="1"/>
    <col min="1807" max="1807" width="10.75" style="2" customWidth="1"/>
    <col min="1808" max="1808" width="10.375" style="2" customWidth="1"/>
    <col min="1809" max="1809" width="7.5" style="2" customWidth="1"/>
    <col min="1810" max="1810" width="4.375" style="2" customWidth="1"/>
    <col min="1811" max="1811" width="10.5" style="2" customWidth="1"/>
    <col min="1812" max="1812" width="6.375" style="2" customWidth="1"/>
    <col min="1813" max="1813" width="14.25" style="2" bestFit="1" customWidth="1"/>
    <col min="1814" max="2048" width="9" style="2"/>
    <col min="2049" max="2052" width="2.625" style="2" customWidth="1"/>
    <col min="2053" max="2053" width="1.875" style="2" customWidth="1"/>
    <col min="2054" max="2054" width="16.875" style="2" customWidth="1"/>
    <col min="2055" max="2057" width="12.625" style="2" customWidth="1"/>
    <col min="2058" max="2058" width="9.625" style="2" customWidth="1"/>
    <col min="2059" max="2059" width="9.375" style="2" customWidth="1"/>
    <col min="2060" max="2060" width="11.375" style="2" customWidth="1"/>
    <col min="2061" max="2061" width="9.625" style="2" customWidth="1"/>
    <col min="2062" max="2062" width="11.375" style="2" customWidth="1"/>
    <col min="2063" max="2063" width="10.75" style="2" customWidth="1"/>
    <col min="2064" max="2064" width="10.375" style="2" customWidth="1"/>
    <col min="2065" max="2065" width="7.5" style="2" customWidth="1"/>
    <col min="2066" max="2066" width="4.375" style="2" customWidth="1"/>
    <col min="2067" max="2067" width="10.5" style="2" customWidth="1"/>
    <col min="2068" max="2068" width="6.375" style="2" customWidth="1"/>
    <col min="2069" max="2069" width="14.25" style="2" bestFit="1" customWidth="1"/>
    <col min="2070" max="2304" width="9" style="2"/>
    <col min="2305" max="2308" width="2.625" style="2" customWidth="1"/>
    <col min="2309" max="2309" width="1.875" style="2" customWidth="1"/>
    <col min="2310" max="2310" width="16.875" style="2" customWidth="1"/>
    <col min="2311" max="2313" width="12.625" style="2" customWidth="1"/>
    <col min="2314" max="2314" width="9.625" style="2" customWidth="1"/>
    <col min="2315" max="2315" width="9.375" style="2" customWidth="1"/>
    <col min="2316" max="2316" width="11.375" style="2" customWidth="1"/>
    <col min="2317" max="2317" width="9.625" style="2" customWidth="1"/>
    <col min="2318" max="2318" width="11.375" style="2" customWidth="1"/>
    <col min="2319" max="2319" width="10.75" style="2" customWidth="1"/>
    <col min="2320" max="2320" width="10.375" style="2" customWidth="1"/>
    <col min="2321" max="2321" width="7.5" style="2" customWidth="1"/>
    <col min="2322" max="2322" width="4.375" style="2" customWidth="1"/>
    <col min="2323" max="2323" width="10.5" style="2" customWidth="1"/>
    <col min="2324" max="2324" width="6.375" style="2" customWidth="1"/>
    <col min="2325" max="2325" width="14.25" style="2" bestFit="1" customWidth="1"/>
    <col min="2326" max="2560" width="9" style="2"/>
    <col min="2561" max="2564" width="2.625" style="2" customWidth="1"/>
    <col min="2565" max="2565" width="1.875" style="2" customWidth="1"/>
    <col min="2566" max="2566" width="16.875" style="2" customWidth="1"/>
    <col min="2567" max="2569" width="12.625" style="2" customWidth="1"/>
    <col min="2570" max="2570" width="9.625" style="2" customWidth="1"/>
    <col min="2571" max="2571" width="9.375" style="2" customWidth="1"/>
    <col min="2572" max="2572" width="11.375" style="2" customWidth="1"/>
    <col min="2573" max="2573" width="9.625" style="2" customWidth="1"/>
    <col min="2574" max="2574" width="11.375" style="2" customWidth="1"/>
    <col min="2575" max="2575" width="10.75" style="2" customWidth="1"/>
    <col min="2576" max="2576" width="10.375" style="2" customWidth="1"/>
    <col min="2577" max="2577" width="7.5" style="2" customWidth="1"/>
    <col min="2578" max="2578" width="4.375" style="2" customWidth="1"/>
    <col min="2579" max="2579" width="10.5" style="2" customWidth="1"/>
    <col min="2580" max="2580" width="6.375" style="2" customWidth="1"/>
    <col min="2581" max="2581" width="14.25" style="2" bestFit="1" customWidth="1"/>
    <col min="2582" max="2816" width="9" style="2"/>
    <col min="2817" max="2820" width="2.625" style="2" customWidth="1"/>
    <col min="2821" max="2821" width="1.875" style="2" customWidth="1"/>
    <col min="2822" max="2822" width="16.875" style="2" customWidth="1"/>
    <col min="2823" max="2825" width="12.625" style="2" customWidth="1"/>
    <col min="2826" max="2826" width="9.625" style="2" customWidth="1"/>
    <col min="2827" max="2827" width="9.375" style="2" customWidth="1"/>
    <col min="2828" max="2828" width="11.375" style="2" customWidth="1"/>
    <col min="2829" max="2829" width="9.625" style="2" customWidth="1"/>
    <col min="2830" max="2830" width="11.375" style="2" customWidth="1"/>
    <col min="2831" max="2831" width="10.75" style="2" customWidth="1"/>
    <col min="2832" max="2832" width="10.375" style="2" customWidth="1"/>
    <col min="2833" max="2833" width="7.5" style="2" customWidth="1"/>
    <col min="2834" max="2834" width="4.375" style="2" customWidth="1"/>
    <col min="2835" max="2835" width="10.5" style="2" customWidth="1"/>
    <col min="2836" max="2836" width="6.375" style="2" customWidth="1"/>
    <col min="2837" max="2837" width="14.25" style="2" bestFit="1" customWidth="1"/>
    <col min="2838" max="3072" width="9" style="2"/>
    <col min="3073" max="3076" width="2.625" style="2" customWidth="1"/>
    <col min="3077" max="3077" width="1.875" style="2" customWidth="1"/>
    <col min="3078" max="3078" width="16.875" style="2" customWidth="1"/>
    <col min="3079" max="3081" width="12.625" style="2" customWidth="1"/>
    <col min="3082" max="3082" width="9.625" style="2" customWidth="1"/>
    <col min="3083" max="3083" width="9.375" style="2" customWidth="1"/>
    <col min="3084" max="3084" width="11.375" style="2" customWidth="1"/>
    <col min="3085" max="3085" width="9.625" style="2" customWidth="1"/>
    <col min="3086" max="3086" width="11.375" style="2" customWidth="1"/>
    <col min="3087" max="3087" width="10.75" style="2" customWidth="1"/>
    <col min="3088" max="3088" width="10.375" style="2" customWidth="1"/>
    <col min="3089" max="3089" width="7.5" style="2" customWidth="1"/>
    <col min="3090" max="3090" width="4.375" style="2" customWidth="1"/>
    <col min="3091" max="3091" width="10.5" style="2" customWidth="1"/>
    <col min="3092" max="3092" width="6.375" style="2" customWidth="1"/>
    <col min="3093" max="3093" width="14.25" style="2" bestFit="1" customWidth="1"/>
    <col min="3094" max="3328" width="9" style="2"/>
    <col min="3329" max="3332" width="2.625" style="2" customWidth="1"/>
    <col min="3333" max="3333" width="1.875" style="2" customWidth="1"/>
    <col min="3334" max="3334" width="16.875" style="2" customWidth="1"/>
    <col min="3335" max="3337" width="12.625" style="2" customWidth="1"/>
    <col min="3338" max="3338" width="9.625" style="2" customWidth="1"/>
    <col min="3339" max="3339" width="9.375" style="2" customWidth="1"/>
    <col min="3340" max="3340" width="11.375" style="2" customWidth="1"/>
    <col min="3341" max="3341" width="9.625" style="2" customWidth="1"/>
    <col min="3342" max="3342" width="11.375" style="2" customWidth="1"/>
    <col min="3343" max="3343" width="10.75" style="2" customWidth="1"/>
    <col min="3344" max="3344" width="10.375" style="2" customWidth="1"/>
    <col min="3345" max="3345" width="7.5" style="2" customWidth="1"/>
    <col min="3346" max="3346" width="4.375" style="2" customWidth="1"/>
    <col min="3347" max="3347" width="10.5" style="2" customWidth="1"/>
    <col min="3348" max="3348" width="6.375" style="2" customWidth="1"/>
    <col min="3349" max="3349" width="14.25" style="2" bestFit="1" customWidth="1"/>
    <col min="3350" max="3584" width="9" style="2"/>
    <col min="3585" max="3588" width="2.625" style="2" customWidth="1"/>
    <col min="3589" max="3589" width="1.875" style="2" customWidth="1"/>
    <col min="3590" max="3590" width="16.875" style="2" customWidth="1"/>
    <col min="3591" max="3593" width="12.625" style="2" customWidth="1"/>
    <col min="3594" max="3594" width="9.625" style="2" customWidth="1"/>
    <col min="3595" max="3595" width="9.375" style="2" customWidth="1"/>
    <col min="3596" max="3596" width="11.375" style="2" customWidth="1"/>
    <col min="3597" max="3597" width="9.625" style="2" customWidth="1"/>
    <col min="3598" max="3598" width="11.375" style="2" customWidth="1"/>
    <col min="3599" max="3599" width="10.75" style="2" customWidth="1"/>
    <col min="3600" max="3600" width="10.375" style="2" customWidth="1"/>
    <col min="3601" max="3601" width="7.5" style="2" customWidth="1"/>
    <col min="3602" max="3602" width="4.375" style="2" customWidth="1"/>
    <col min="3603" max="3603" width="10.5" style="2" customWidth="1"/>
    <col min="3604" max="3604" width="6.375" style="2" customWidth="1"/>
    <col min="3605" max="3605" width="14.25" style="2" bestFit="1" customWidth="1"/>
    <col min="3606" max="3840" width="9" style="2"/>
    <col min="3841" max="3844" width="2.625" style="2" customWidth="1"/>
    <col min="3845" max="3845" width="1.875" style="2" customWidth="1"/>
    <col min="3846" max="3846" width="16.875" style="2" customWidth="1"/>
    <col min="3847" max="3849" width="12.625" style="2" customWidth="1"/>
    <col min="3850" max="3850" width="9.625" style="2" customWidth="1"/>
    <col min="3851" max="3851" width="9.375" style="2" customWidth="1"/>
    <col min="3852" max="3852" width="11.375" style="2" customWidth="1"/>
    <col min="3853" max="3853" width="9.625" style="2" customWidth="1"/>
    <col min="3854" max="3854" width="11.375" style="2" customWidth="1"/>
    <col min="3855" max="3855" width="10.75" style="2" customWidth="1"/>
    <col min="3856" max="3856" width="10.375" style="2" customWidth="1"/>
    <col min="3857" max="3857" width="7.5" style="2" customWidth="1"/>
    <col min="3858" max="3858" width="4.375" style="2" customWidth="1"/>
    <col min="3859" max="3859" width="10.5" style="2" customWidth="1"/>
    <col min="3860" max="3860" width="6.375" style="2" customWidth="1"/>
    <col min="3861" max="3861" width="14.25" style="2" bestFit="1" customWidth="1"/>
    <col min="3862" max="4096" width="9" style="2"/>
    <col min="4097" max="4100" width="2.625" style="2" customWidth="1"/>
    <col min="4101" max="4101" width="1.875" style="2" customWidth="1"/>
    <col min="4102" max="4102" width="16.875" style="2" customWidth="1"/>
    <col min="4103" max="4105" width="12.625" style="2" customWidth="1"/>
    <col min="4106" max="4106" width="9.625" style="2" customWidth="1"/>
    <col min="4107" max="4107" width="9.375" style="2" customWidth="1"/>
    <col min="4108" max="4108" width="11.375" style="2" customWidth="1"/>
    <col min="4109" max="4109" width="9.625" style="2" customWidth="1"/>
    <col min="4110" max="4110" width="11.375" style="2" customWidth="1"/>
    <col min="4111" max="4111" width="10.75" style="2" customWidth="1"/>
    <col min="4112" max="4112" width="10.375" style="2" customWidth="1"/>
    <col min="4113" max="4113" width="7.5" style="2" customWidth="1"/>
    <col min="4114" max="4114" width="4.375" style="2" customWidth="1"/>
    <col min="4115" max="4115" width="10.5" style="2" customWidth="1"/>
    <col min="4116" max="4116" width="6.375" style="2" customWidth="1"/>
    <col min="4117" max="4117" width="14.25" style="2" bestFit="1" customWidth="1"/>
    <col min="4118" max="4352" width="9" style="2"/>
    <col min="4353" max="4356" width="2.625" style="2" customWidth="1"/>
    <col min="4357" max="4357" width="1.875" style="2" customWidth="1"/>
    <col min="4358" max="4358" width="16.875" style="2" customWidth="1"/>
    <col min="4359" max="4361" width="12.625" style="2" customWidth="1"/>
    <col min="4362" max="4362" width="9.625" style="2" customWidth="1"/>
    <col min="4363" max="4363" width="9.375" style="2" customWidth="1"/>
    <col min="4364" max="4364" width="11.375" style="2" customWidth="1"/>
    <col min="4365" max="4365" width="9.625" style="2" customWidth="1"/>
    <col min="4366" max="4366" width="11.375" style="2" customWidth="1"/>
    <col min="4367" max="4367" width="10.75" style="2" customWidth="1"/>
    <col min="4368" max="4368" width="10.375" style="2" customWidth="1"/>
    <col min="4369" max="4369" width="7.5" style="2" customWidth="1"/>
    <col min="4370" max="4370" width="4.375" style="2" customWidth="1"/>
    <col min="4371" max="4371" width="10.5" style="2" customWidth="1"/>
    <col min="4372" max="4372" width="6.375" style="2" customWidth="1"/>
    <col min="4373" max="4373" width="14.25" style="2" bestFit="1" customWidth="1"/>
    <col min="4374" max="4608" width="9" style="2"/>
    <col min="4609" max="4612" width="2.625" style="2" customWidth="1"/>
    <col min="4613" max="4613" width="1.875" style="2" customWidth="1"/>
    <col min="4614" max="4614" width="16.875" style="2" customWidth="1"/>
    <col min="4615" max="4617" width="12.625" style="2" customWidth="1"/>
    <col min="4618" max="4618" width="9.625" style="2" customWidth="1"/>
    <col min="4619" max="4619" width="9.375" style="2" customWidth="1"/>
    <col min="4620" max="4620" width="11.375" style="2" customWidth="1"/>
    <col min="4621" max="4621" width="9.625" style="2" customWidth="1"/>
    <col min="4622" max="4622" width="11.375" style="2" customWidth="1"/>
    <col min="4623" max="4623" width="10.75" style="2" customWidth="1"/>
    <col min="4624" max="4624" width="10.375" style="2" customWidth="1"/>
    <col min="4625" max="4625" width="7.5" style="2" customWidth="1"/>
    <col min="4626" max="4626" width="4.375" style="2" customWidth="1"/>
    <col min="4627" max="4627" width="10.5" style="2" customWidth="1"/>
    <col min="4628" max="4628" width="6.375" style="2" customWidth="1"/>
    <col min="4629" max="4629" width="14.25" style="2" bestFit="1" customWidth="1"/>
    <col min="4630" max="4864" width="9" style="2"/>
    <col min="4865" max="4868" width="2.625" style="2" customWidth="1"/>
    <col min="4869" max="4869" width="1.875" style="2" customWidth="1"/>
    <col min="4870" max="4870" width="16.875" style="2" customWidth="1"/>
    <col min="4871" max="4873" width="12.625" style="2" customWidth="1"/>
    <col min="4874" max="4874" width="9.625" style="2" customWidth="1"/>
    <col min="4875" max="4875" width="9.375" style="2" customWidth="1"/>
    <col min="4876" max="4876" width="11.375" style="2" customWidth="1"/>
    <col min="4877" max="4877" width="9.625" style="2" customWidth="1"/>
    <col min="4878" max="4878" width="11.375" style="2" customWidth="1"/>
    <col min="4879" max="4879" width="10.75" style="2" customWidth="1"/>
    <col min="4880" max="4880" width="10.375" style="2" customWidth="1"/>
    <col min="4881" max="4881" width="7.5" style="2" customWidth="1"/>
    <col min="4882" max="4882" width="4.375" style="2" customWidth="1"/>
    <col min="4883" max="4883" width="10.5" style="2" customWidth="1"/>
    <col min="4884" max="4884" width="6.375" style="2" customWidth="1"/>
    <col min="4885" max="4885" width="14.25" style="2" bestFit="1" customWidth="1"/>
    <col min="4886" max="5120" width="9" style="2"/>
    <col min="5121" max="5124" width="2.625" style="2" customWidth="1"/>
    <col min="5125" max="5125" width="1.875" style="2" customWidth="1"/>
    <col min="5126" max="5126" width="16.875" style="2" customWidth="1"/>
    <col min="5127" max="5129" width="12.625" style="2" customWidth="1"/>
    <col min="5130" max="5130" width="9.625" style="2" customWidth="1"/>
    <col min="5131" max="5131" width="9.375" style="2" customWidth="1"/>
    <col min="5132" max="5132" width="11.375" style="2" customWidth="1"/>
    <col min="5133" max="5133" width="9.625" style="2" customWidth="1"/>
    <col min="5134" max="5134" width="11.375" style="2" customWidth="1"/>
    <col min="5135" max="5135" width="10.75" style="2" customWidth="1"/>
    <col min="5136" max="5136" width="10.375" style="2" customWidth="1"/>
    <col min="5137" max="5137" width="7.5" style="2" customWidth="1"/>
    <col min="5138" max="5138" width="4.375" style="2" customWidth="1"/>
    <col min="5139" max="5139" width="10.5" style="2" customWidth="1"/>
    <col min="5140" max="5140" width="6.375" style="2" customWidth="1"/>
    <col min="5141" max="5141" width="14.25" style="2" bestFit="1" customWidth="1"/>
    <col min="5142" max="5376" width="9" style="2"/>
    <col min="5377" max="5380" width="2.625" style="2" customWidth="1"/>
    <col min="5381" max="5381" width="1.875" style="2" customWidth="1"/>
    <col min="5382" max="5382" width="16.875" style="2" customWidth="1"/>
    <col min="5383" max="5385" width="12.625" style="2" customWidth="1"/>
    <col min="5386" max="5386" width="9.625" style="2" customWidth="1"/>
    <col min="5387" max="5387" width="9.375" style="2" customWidth="1"/>
    <col min="5388" max="5388" width="11.375" style="2" customWidth="1"/>
    <col min="5389" max="5389" width="9.625" style="2" customWidth="1"/>
    <col min="5390" max="5390" width="11.375" style="2" customWidth="1"/>
    <col min="5391" max="5391" width="10.75" style="2" customWidth="1"/>
    <col min="5392" max="5392" width="10.375" style="2" customWidth="1"/>
    <col min="5393" max="5393" width="7.5" style="2" customWidth="1"/>
    <col min="5394" max="5394" width="4.375" style="2" customWidth="1"/>
    <col min="5395" max="5395" width="10.5" style="2" customWidth="1"/>
    <col min="5396" max="5396" width="6.375" style="2" customWidth="1"/>
    <col min="5397" max="5397" width="14.25" style="2" bestFit="1" customWidth="1"/>
    <col min="5398" max="5632" width="9" style="2"/>
    <col min="5633" max="5636" width="2.625" style="2" customWidth="1"/>
    <col min="5637" max="5637" width="1.875" style="2" customWidth="1"/>
    <col min="5638" max="5638" width="16.875" style="2" customWidth="1"/>
    <col min="5639" max="5641" width="12.625" style="2" customWidth="1"/>
    <col min="5642" max="5642" width="9.625" style="2" customWidth="1"/>
    <col min="5643" max="5643" width="9.375" style="2" customWidth="1"/>
    <col min="5644" max="5644" width="11.375" style="2" customWidth="1"/>
    <col min="5645" max="5645" width="9.625" style="2" customWidth="1"/>
    <col min="5646" max="5646" width="11.375" style="2" customWidth="1"/>
    <col min="5647" max="5647" width="10.75" style="2" customWidth="1"/>
    <col min="5648" max="5648" width="10.375" style="2" customWidth="1"/>
    <col min="5649" max="5649" width="7.5" style="2" customWidth="1"/>
    <col min="5650" max="5650" width="4.375" style="2" customWidth="1"/>
    <col min="5651" max="5651" width="10.5" style="2" customWidth="1"/>
    <col min="5652" max="5652" width="6.375" style="2" customWidth="1"/>
    <col min="5653" max="5653" width="14.25" style="2" bestFit="1" customWidth="1"/>
    <col min="5654" max="5888" width="9" style="2"/>
    <col min="5889" max="5892" width="2.625" style="2" customWidth="1"/>
    <col min="5893" max="5893" width="1.875" style="2" customWidth="1"/>
    <col min="5894" max="5894" width="16.875" style="2" customWidth="1"/>
    <col min="5895" max="5897" width="12.625" style="2" customWidth="1"/>
    <col min="5898" max="5898" width="9.625" style="2" customWidth="1"/>
    <col min="5899" max="5899" width="9.375" style="2" customWidth="1"/>
    <col min="5900" max="5900" width="11.375" style="2" customWidth="1"/>
    <col min="5901" max="5901" width="9.625" style="2" customWidth="1"/>
    <col min="5902" max="5902" width="11.375" style="2" customWidth="1"/>
    <col min="5903" max="5903" width="10.75" style="2" customWidth="1"/>
    <col min="5904" max="5904" width="10.375" style="2" customWidth="1"/>
    <col min="5905" max="5905" width="7.5" style="2" customWidth="1"/>
    <col min="5906" max="5906" width="4.375" style="2" customWidth="1"/>
    <col min="5907" max="5907" width="10.5" style="2" customWidth="1"/>
    <col min="5908" max="5908" width="6.375" style="2" customWidth="1"/>
    <col min="5909" max="5909" width="14.25" style="2" bestFit="1" customWidth="1"/>
    <col min="5910" max="6144" width="9" style="2"/>
    <col min="6145" max="6148" width="2.625" style="2" customWidth="1"/>
    <col min="6149" max="6149" width="1.875" style="2" customWidth="1"/>
    <col min="6150" max="6150" width="16.875" style="2" customWidth="1"/>
    <col min="6151" max="6153" width="12.625" style="2" customWidth="1"/>
    <col min="6154" max="6154" width="9.625" style="2" customWidth="1"/>
    <col min="6155" max="6155" width="9.375" style="2" customWidth="1"/>
    <col min="6156" max="6156" width="11.375" style="2" customWidth="1"/>
    <col min="6157" max="6157" width="9.625" style="2" customWidth="1"/>
    <col min="6158" max="6158" width="11.375" style="2" customWidth="1"/>
    <col min="6159" max="6159" width="10.75" style="2" customWidth="1"/>
    <col min="6160" max="6160" width="10.375" style="2" customWidth="1"/>
    <col min="6161" max="6161" width="7.5" style="2" customWidth="1"/>
    <col min="6162" max="6162" width="4.375" style="2" customWidth="1"/>
    <col min="6163" max="6163" width="10.5" style="2" customWidth="1"/>
    <col min="6164" max="6164" width="6.375" style="2" customWidth="1"/>
    <col min="6165" max="6165" width="14.25" style="2" bestFit="1" customWidth="1"/>
    <col min="6166" max="6400" width="9" style="2"/>
    <col min="6401" max="6404" width="2.625" style="2" customWidth="1"/>
    <col min="6405" max="6405" width="1.875" style="2" customWidth="1"/>
    <col min="6406" max="6406" width="16.875" style="2" customWidth="1"/>
    <col min="6407" max="6409" width="12.625" style="2" customWidth="1"/>
    <col min="6410" max="6410" width="9.625" style="2" customWidth="1"/>
    <col min="6411" max="6411" width="9.375" style="2" customWidth="1"/>
    <col min="6412" max="6412" width="11.375" style="2" customWidth="1"/>
    <col min="6413" max="6413" width="9.625" style="2" customWidth="1"/>
    <col min="6414" max="6414" width="11.375" style="2" customWidth="1"/>
    <col min="6415" max="6415" width="10.75" style="2" customWidth="1"/>
    <col min="6416" max="6416" width="10.375" style="2" customWidth="1"/>
    <col min="6417" max="6417" width="7.5" style="2" customWidth="1"/>
    <col min="6418" max="6418" width="4.375" style="2" customWidth="1"/>
    <col min="6419" max="6419" width="10.5" style="2" customWidth="1"/>
    <col min="6420" max="6420" width="6.375" style="2" customWidth="1"/>
    <col min="6421" max="6421" width="14.25" style="2" bestFit="1" customWidth="1"/>
    <col min="6422" max="6656" width="9" style="2"/>
    <col min="6657" max="6660" width="2.625" style="2" customWidth="1"/>
    <col min="6661" max="6661" width="1.875" style="2" customWidth="1"/>
    <col min="6662" max="6662" width="16.875" style="2" customWidth="1"/>
    <col min="6663" max="6665" width="12.625" style="2" customWidth="1"/>
    <col min="6666" max="6666" width="9.625" style="2" customWidth="1"/>
    <col min="6667" max="6667" width="9.375" style="2" customWidth="1"/>
    <col min="6668" max="6668" width="11.375" style="2" customWidth="1"/>
    <col min="6669" max="6669" width="9.625" style="2" customWidth="1"/>
    <col min="6670" max="6670" width="11.375" style="2" customWidth="1"/>
    <col min="6671" max="6671" width="10.75" style="2" customWidth="1"/>
    <col min="6672" max="6672" width="10.375" style="2" customWidth="1"/>
    <col min="6673" max="6673" width="7.5" style="2" customWidth="1"/>
    <col min="6674" max="6674" width="4.375" style="2" customWidth="1"/>
    <col min="6675" max="6675" width="10.5" style="2" customWidth="1"/>
    <col min="6676" max="6676" width="6.375" style="2" customWidth="1"/>
    <col min="6677" max="6677" width="14.25" style="2" bestFit="1" customWidth="1"/>
    <col min="6678" max="6912" width="9" style="2"/>
    <col min="6913" max="6916" width="2.625" style="2" customWidth="1"/>
    <col min="6917" max="6917" width="1.875" style="2" customWidth="1"/>
    <col min="6918" max="6918" width="16.875" style="2" customWidth="1"/>
    <col min="6919" max="6921" width="12.625" style="2" customWidth="1"/>
    <col min="6922" max="6922" width="9.625" style="2" customWidth="1"/>
    <col min="6923" max="6923" width="9.375" style="2" customWidth="1"/>
    <col min="6924" max="6924" width="11.375" style="2" customWidth="1"/>
    <col min="6925" max="6925" width="9.625" style="2" customWidth="1"/>
    <col min="6926" max="6926" width="11.375" style="2" customWidth="1"/>
    <col min="6927" max="6927" width="10.75" style="2" customWidth="1"/>
    <col min="6928" max="6928" width="10.375" style="2" customWidth="1"/>
    <col min="6929" max="6929" width="7.5" style="2" customWidth="1"/>
    <col min="6930" max="6930" width="4.375" style="2" customWidth="1"/>
    <col min="6931" max="6931" width="10.5" style="2" customWidth="1"/>
    <col min="6932" max="6932" width="6.375" style="2" customWidth="1"/>
    <col min="6933" max="6933" width="14.25" style="2" bestFit="1" customWidth="1"/>
    <col min="6934" max="7168" width="9" style="2"/>
    <col min="7169" max="7172" width="2.625" style="2" customWidth="1"/>
    <col min="7173" max="7173" width="1.875" style="2" customWidth="1"/>
    <col min="7174" max="7174" width="16.875" style="2" customWidth="1"/>
    <col min="7175" max="7177" width="12.625" style="2" customWidth="1"/>
    <col min="7178" max="7178" width="9.625" style="2" customWidth="1"/>
    <col min="7179" max="7179" width="9.375" style="2" customWidth="1"/>
    <col min="7180" max="7180" width="11.375" style="2" customWidth="1"/>
    <col min="7181" max="7181" width="9.625" style="2" customWidth="1"/>
    <col min="7182" max="7182" width="11.375" style="2" customWidth="1"/>
    <col min="7183" max="7183" width="10.75" style="2" customWidth="1"/>
    <col min="7184" max="7184" width="10.375" style="2" customWidth="1"/>
    <col min="7185" max="7185" width="7.5" style="2" customWidth="1"/>
    <col min="7186" max="7186" width="4.375" style="2" customWidth="1"/>
    <col min="7187" max="7187" width="10.5" style="2" customWidth="1"/>
    <col min="7188" max="7188" width="6.375" style="2" customWidth="1"/>
    <col min="7189" max="7189" width="14.25" style="2" bestFit="1" customWidth="1"/>
    <col min="7190" max="7424" width="9" style="2"/>
    <col min="7425" max="7428" width="2.625" style="2" customWidth="1"/>
    <col min="7429" max="7429" width="1.875" style="2" customWidth="1"/>
    <col min="7430" max="7430" width="16.875" style="2" customWidth="1"/>
    <col min="7431" max="7433" width="12.625" style="2" customWidth="1"/>
    <col min="7434" max="7434" width="9.625" style="2" customWidth="1"/>
    <col min="7435" max="7435" width="9.375" style="2" customWidth="1"/>
    <col min="7436" max="7436" width="11.375" style="2" customWidth="1"/>
    <col min="7437" max="7437" width="9.625" style="2" customWidth="1"/>
    <col min="7438" max="7438" width="11.375" style="2" customWidth="1"/>
    <col min="7439" max="7439" width="10.75" style="2" customWidth="1"/>
    <col min="7440" max="7440" width="10.375" style="2" customWidth="1"/>
    <col min="7441" max="7441" width="7.5" style="2" customWidth="1"/>
    <col min="7442" max="7442" width="4.375" style="2" customWidth="1"/>
    <col min="7443" max="7443" width="10.5" style="2" customWidth="1"/>
    <col min="7444" max="7444" width="6.375" style="2" customWidth="1"/>
    <col min="7445" max="7445" width="14.25" style="2" bestFit="1" customWidth="1"/>
    <col min="7446" max="7680" width="9" style="2"/>
    <col min="7681" max="7684" width="2.625" style="2" customWidth="1"/>
    <col min="7685" max="7685" width="1.875" style="2" customWidth="1"/>
    <col min="7686" max="7686" width="16.875" style="2" customWidth="1"/>
    <col min="7687" max="7689" width="12.625" style="2" customWidth="1"/>
    <col min="7690" max="7690" width="9.625" style="2" customWidth="1"/>
    <col min="7691" max="7691" width="9.375" style="2" customWidth="1"/>
    <col min="7692" max="7692" width="11.375" style="2" customWidth="1"/>
    <col min="7693" max="7693" width="9.625" style="2" customWidth="1"/>
    <col min="7694" max="7694" width="11.375" style="2" customWidth="1"/>
    <col min="7695" max="7695" width="10.75" style="2" customWidth="1"/>
    <col min="7696" max="7696" width="10.375" style="2" customWidth="1"/>
    <col min="7697" max="7697" width="7.5" style="2" customWidth="1"/>
    <col min="7698" max="7698" width="4.375" style="2" customWidth="1"/>
    <col min="7699" max="7699" width="10.5" style="2" customWidth="1"/>
    <col min="7700" max="7700" width="6.375" style="2" customWidth="1"/>
    <col min="7701" max="7701" width="14.25" style="2" bestFit="1" customWidth="1"/>
    <col min="7702" max="7936" width="9" style="2"/>
    <col min="7937" max="7940" width="2.625" style="2" customWidth="1"/>
    <col min="7941" max="7941" width="1.875" style="2" customWidth="1"/>
    <col min="7942" max="7942" width="16.875" style="2" customWidth="1"/>
    <col min="7943" max="7945" width="12.625" style="2" customWidth="1"/>
    <col min="7946" max="7946" width="9.625" style="2" customWidth="1"/>
    <col min="7947" max="7947" width="9.375" style="2" customWidth="1"/>
    <col min="7948" max="7948" width="11.375" style="2" customWidth="1"/>
    <col min="7949" max="7949" width="9.625" style="2" customWidth="1"/>
    <col min="7950" max="7950" width="11.375" style="2" customWidth="1"/>
    <col min="7951" max="7951" width="10.75" style="2" customWidth="1"/>
    <col min="7952" max="7952" width="10.375" style="2" customWidth="1"/>
    <col min="7953" max="7953" width="7.5" style="2" customWidth="1"/>
    <col min="7954" max="7954" width="4.375" style="2" customWidth="1"/>
    <col min="7955" max="7955" width="10.5" style="2" customWidth="1"/>
    <col min="7956" max="7956" width="6.375" style="2" customWidth="1"/>
    <col min="7957" max="7957" width="14.25" style="2" bestFit="1" customWidth="1"/>
    <col min="7958" max="8192" width="9" style="2"/>
    <col min="8193" max="8196" width="2.625" style="2" customWidth="1"/>
    <col min="8197" max="8197" width="1.875" style="2" customWidth="1"/>
    <col min="8198" max="8198" width="16.875" style="2" customWidth="1"/>
    <col min="8199" max="8201" width="12.625" style="2" customWidth="1"/>
    <col min="8202" max="8202" width="9.625" style="2" customWidth="1"/>
    <col min="8203" max="8203" width="9.375" style="2" customWidth="1"/>
    <col min="8204" max="8204" width="11.375" style="2" customWidth="1"/>
    <col min="8205" max="8205" width="9.625" style="2" customWidth="1"/>
    <col min="8206" max="8206" width="11.375" style="2" customWidth="1"/>
    <col min="8207" max="8207" width="10.75" style="2" customWidth="1"/>
    <col min="8208" max="8208" width="10.375" style="2" customWidth="1"/>
    <col min="8209" max="8209" width="7.5" style="2" customWidth="1"/>
    <col min="8210" max="8210" width="4.375" style="2" customWidth="1"/>
    <col min="8211" max="8211" width="10.5" style="2" customWidth="1"/>
    <col min="8212" max="8212" width="6.375" style="2" customWidth="1"/>
    <col min="8213" max="8213" width="14.25" style="2" bestFit="1" customWidth="1"/>
    <col min="8214" max="8448" width="9" style="2"/>
    <col min="8449" max="8452" width="2.625" style="2" customWidth="1"/>
    <col min="8453" max="8453" width="1.875" style="2" customWidth="1"/>
    <col min="8454" max="8454" width="16.875" style="2" customWidth="1"/>
    <col min="8455" max="8457" width="12.625" style="2" customWidth="1"/>
    <col min="8458" max="8458" width="9.625" style="2" customWidth="1"/>
    <col min="8459" max="8459" width="9.375" style="2" customWidth="1"/>
    <col min="8460" max="8460" width="11.375" style="2" customWidth="1"/>
    <col min="8461" max="8461" width="9.625" style="2" customWidth="1"/>
    <col min="8462" max="8462" width="11.375" style="2" customWidth="1"/>
    <col min="8463" max="8463" width="10.75" style="2" customWidth="1"/>
    <col min="8464" max="8464" width="10.375" style="2" customWidth="1"/>
    <col min="8465" max="8465" width="7.5" style="2" customWidth="1"/>
    <col min="8466" max="8466" width="4.375" style="2" customWidth="1"/>
    <col min="8467" max="8467" width="10.5" style="2" customWidth="1"/>
    <col min="8468" max="8468" width="6.375" style="2" customWidth="1"/>
    <col min="8469" max="8469" width="14.25" style="2" bestFit="1" customWidth="1"/>
    <col min="8470" max="8704" width="9" style="2"/>
    <col min="8705" max="8708" width="2.625" style="2" customWidth="1"/>
    <col min="8709" max="8709" width="1.875" style="2" customWidth="1"/>
    <col min="8710" max="8710" width="16.875" style="2" customWidth="1"/>
    <col min="8711" max="8713" width="12.625" style="2" customWidth="1"/>
    <col min="8714" max="8714" width="9.625" style="2" customWidth="1"/>
    <col min="8715" max="8715" width="9.375" style="2" customWidth="1"/>
    <col min="8716" max="8716" width="11.375" style="2" customWidth="1"/>
    <col min="8717" max="8717" width="9.625" style="2" customWidth="1"/>
    <col min="8718" max="8718" width="11.375" style="2" customWidth="1"/>
    <col min="8719" max="8719" width="10.75" style="2" customWidth="1"/>
    <col min="8720" max="8720" width="10.375" style="2" customWidth="1"/>
    <col min="8721" max="8721" width="7.5" style="2" customWidth="1"/>
    <col min="8722" max="8722" width="4.375" style="2" customWidth="1"/>
    <col min="8723" max="8723" width="10.5" style="2" customWidth="1"/>
    <col min="8724" max="8724" width="6.375" style="2" customWidth="1"/>
    <col min="8725" max="8725" width="14.25" style="2" bestFit="1" customWidth="1"/>
    <col min="8726" max="8960" width="9" style="2"/>
    <col min="8961" max="8964" width="2.625" style="2" customWidth="1"/>
    <col min="8965" max="8965" width="1.875" style="2" customWidth="1"/>
    <col min="8966" max="8966" width="16.875" style="2" customWidth="1"/>
    <col min="8967" max="8969" width="12.625" style="2" customWidth="1"/>
    <col min="8970" max="8970" width="9.625" style="2" customWidth="1"/>
    <col min="8971" max="8971" width="9.375" style="2" customWidth="1"/>
    <col min="8972" max="8972" width="11.375" style="2" customWidth="1"/>
    <col min="8973" max="8973" width="9.625" style="2" customWidth="1"/>
    <col min="8974" max="8974" width="11.375" style="2" customWidth="1"/>
    <col min="8975" max="8975" width="10.75" style="2" customWidth="1"/>
    <col min="8976" max="8976" width="10.375" style="2" customWidth="1"/>
    <col min="8977" max="8977" width="7.5" style="2" customWidth="1"/>
    <col min="8978" max="8978" width="4.375" style="2" customWidth="1"/>
    <col min="8979" max="8979" width="10.5" style="2" customWidth="1"/>
    <col min="8980" max="8980" width="6.375" style="2" customWidth="1"/>
    <col min="8981" max="8981" width="14.25" style="2" bestFit="1" customWidth="1"/>
    <col min="8982" max="9216" width="9" style="2"/>
    <col min="9217" max="9220" width="2.625" style="2" customWidth="1"/>
    <col min="9221" max="9221" width="1.875" style="2" customWidth="1"/>
    <col min="9222" max="9222" width="16.875" style="2" customWidth="1"/>
    <col min="9223" max="9225" width="12.625" style="2" customWidth="1"/>
    <col min="9226" max="9226" width="9.625" style="2" customWidth="1"/>
    <col min="9227" max="9227" width="9.375" style="2" customWidth="1"/>
    <col min="9228" max="9228" width="11.375" style="2" customWidth="1"/>
    <col min="9229" max="9229" width="9.625" style="2" customWidth="1"/>
    <col min="9230" max="9230" width="11.375" style="2" customWidth="1"/>
    <col min="9231" max="9231" width="10.75" style="2" customWidth="1"/>
    <col min="9232" max="9232" width="10.375" style="2" customWidth="1"/>
    <col min="9233" max="9233" width="7.5" style="2" customWidth="1"/>
    <col min="9234" max="9234" width="4.375" style="2" customWidth="1"/>
    <col min="9235" max="9235" width="10.5" style="2" customWidth="1"/>
    <col min="9236" max="9236" width="6.375" style="2" customWidth="1"/>
    <col min="9237" max="9237" width="14.25" style="2" bestFit="1" customWidth="1"/>
    <col min="9238" max="9472" width="9" style="2"/>
    <col min="9473" max="9476" width="2.625" style="2" customWidth="1"/>
    <col min="9477" max="9477" width="1.875" style="2" customWidth="1"/>
    <col min="9478" max="9478" width="16.875" style="2" customWidth="1"/>
    <col min="9479" max="9481" width="12.625" style="2" customWidth="1"/>
    <col min="9482" max="9482" width="9.625" style="2" customWidth="1"/>
    <col min="9483" max="9483" width="9.375" style="2" customWidth="1"/>
    <col min="9484" max="9484" width="11.375" style="2" customWidth="1"/>
    <col min="9485" max="9485" width="9.625" style="2" customWidth="1"/>
    <col min="9486" max="9486" width="11.375" style="2" customWidth="1"/>
    <col min="9487" max="9487" width="10.75" style="2" customWidth="1"/>
    <col min="9488" max="9488" width="10.375" style="2" customWidth="1"/>
    <col min="9489" max="9489" width="7.5" style="2" customWidth="1"/>
    <col min="9490" max="9490" width="4.375" style="2" customWidth="1"/>
    <col min="9491" max="9491" width="10.5" style="2" customWidth="1"/>
    <col min="9492" max="9492" width="6.375" style="2" customWidth="1"/>
    <col min="9493" max="9493" width="14.25" style="2" bestFit="1" customWidth="1"/>
    <col min="9494" max="9728" width="9" style="2"/>
    <col min="9729" max="9732" width="2.625" style="2" customWidth="1"/>
    <col min="9733" max="9733" width="1.875" style="2" customWidth="1"/>
    <col min="9734" max="9734" width="16.875" style="2" customWidth="1"/>
    <col min="9735" max="9737" width="12.625" style="2" customWidth="1"/>
    <col min="9738" max="9738" width="9.625" style="2" customWidth="1"/>
    <col min="9739" max="9739" width="9.375" style="2" customWidth="1"/>
    <col min="9740" max="9740" width="11.375" style="2" customWidth="1"/>
    <col min="9741" max="9741" width="9.625" style="2" customWidth="1"/>
    <col min="9742" max="9742" width="11.375" style="2" customWidth="1"/>
    <col min="9743" max="9743" width="10.75" style="2" customWidth="1"/>
    <col min="9744" max="9744" width="10.375" style="2" customWidth="1"/>
    <col min="9745" max="9745" width="7.5" style="2" customWidth="1"/>
    <col min="9746" max="9746" width="4.375" style="2" customWidth="1"/>
    <col min="9747" max="9747" width="10.5" style="2" customWidth="1"/>
    <col min="9748" max="9748" width="6.375" style="2" customWidth="1"/>
    <col min="9749" max="9749" width="14.25" style="2" bestFit="1" customWidth="1"/>
    <col min="9750" max="9984" width="9" style="2"/>
    <col min="9985" max="9988" width="2.625" style="2" customWidth="1"/>
    <col min="9989" max="9989" width="1.875" style="2" customWidth="1"/>
    <col min="9990" max="9990" width="16.875" style="2" customWidth="1"/>
    <col min="9991" max="9993" width="12.625" style="2" customWidth="1"/>
    <col min="9994" max="9994" width="9.625" style="2" customWidth="1"/>
    <col min="9995" max="9995" width="9.375" style="2" customWidth="1"/>
    <col min="9996" max="9996" width="11.375" style="2" customWidth="1"/>
    <col min="9997" max="9997" width="9.625" style="2" customWidth="1"/>
    <col min="9998" max="9998" width="11.375" style="2" customWidth="1"/>
    <col min="9999" max="9999" width="10.75" style="2" customWidth="1"/>
    <col min="10000" max="10000" width="10.375" style="2" customWidth="1"/>
    <col min="10001" max="10001" width="7.5" style="2" customWidth="1"/>
    <col min="10002" max="10002" width="4.375" style="2" customWidth="1"/>
    <col min="10003" max="10003" width="10.5" style="2" customWidth="1"/>
    <col min="10004" max="10004" width="6.375" style="2" customWidth="1"/>
    <col min="10005" max="10005" width="14.25" style="2" bestFit="1" customWidth="1"/>
    <col min="10006" max="10240" width="9" style="2"/>
    <col min="10241" max="10244" width="2.625" style="2" customWidth="1"/>
    <col min="10245" max="10245" width="1.875" style="2" customWidth="1"/>
    <col min="10246" max="10246" width="16.875" style="2" customWidth="1"/>
    <col min="10247" max="10249" width="12.625" style="2" customWidth="1"/>
    <col min="10250" max="10250" width="9.625" style="2" customWidth="1"/>
    <col min="10251" max="10251" width="9.375" style="2" customWidth="1"/>
    <col min="10252" max="10252" width="11.375" style="2" customWidth="1"/>
    <col min="10253" max="10253" width="9.625" style="2" customWidth="1"/>
    <col min="10254" max="10254" width="11.375" style="2" customWidth="1"/>
    <col min="10255" max="10255" width="10.75" style="2" customWidth="1"/>
    <col min="10256" max="10256" width="10.375" style="2" customWidth="1"/>
    <col min="10257" max="10257" width="7.5" style="2" customWidth="1"/>
    <col min="10258" max="10258" width="4.375" style="2" customWidth="1"/>
    <col min="10259" max="10259" width="10.5" style="2" customWidth="1"/>
    <col min="10260" max="10260" width="6.375" style="2" customWidth="1"/>
    <col min="10261" max="10261" width="14.25" style="2" bestFit="1" customWidth="1"/>
    <col min="10262" max="10496" width="9" style="2"/>
    <col min="10497" max="10500" width="2.625" style="2" customWidth="1"/>
    <col min="10501" max="10501" width="1.875" style="2" customWidth="1"/>
    <col min="10502" max="10502" width="16.875" style="2" customWidth="1"/>
    <col min="10503" max="10505" width="12.625" style="2" customWidth="1"/>
    <col min="10506" max="10506" width="9.625" style="2" customWidth="1"/>
    <col min="10507" max="10507" width="9.375" style="2" customWidth="1"/>
    <col min="10508" max="10508" width="11.375" style="2" customWidth="1"/>
    <col min="10509" max="10509" width="9.625" style="2" customWidth="1"/>
    <col min="10510" max="10510" width="11.375" style="2" customWidth="1"/>
    <col min="10511" max="10511" width="10.75" style="2" customWidth="1"/>
    <col min="10512" max="10512" width="10.375" style="2" customWidth="1"/>
    <col min="10513" max="10513" width="7.5" style="2" customWidth="1"/>
    <col min="10514" max="10514" width="4.375" style="2" customWidth="1"/>
    <col min="10515" max="10515" width="10.5" style="2" customWidth="1"/>
    <col min="10516" max="10516" width="6.375" style="2" customWidth="1"/>
    <col min="10517" max="10517" width="14.25" style="2" bestFit="1" customWidth="1"/>
    <col min="10518" max="10752" width="9" style="2"/>
    <col min="10753" max="10756" width="2.625" style="2" customWidth="1"/>
    <col min="10757" max="10757" width="1.875" style="2" customWidth="1"/>
    <col min="10758" max="10758" width="16.875" style="2" customWidth="1"/>
    <col min="10759" max="10761" width="12.625" style="2" customWidth="1"/>
    <col min="10762" max="10762" width="9.625" style="2" customWidth="1"/>
    <col min="10763" max="10763" width="9.375" style="2" customWidth="1"/>
    <col min="10764" max="10764" width="11.375" style="2" customWidth="1"/>
    <col min="10765" max="10765" width="9.625" style="2" customWidth="1"/>
    <col min="10766" max="10766" width="11.375" style="2" customWidth="1"/>
    <col min="10767" max="10767" width="10.75" style="2" customWidth="1"/>
    <col min="10768" max="10768" width="10.375" style="2" customWidth="1"/>
    <col min="10769" max="10769" width="7.5" style="2" customWidth="1"/>
    <col min="10770" max="10770" width="4.375" style="2" customWidth="1"/>
    <col min="10771" max="10771" width="10.5" style="2" customWidth="1"/>
    <col min="10772" max="10772" width="6.375" style="2" customWidth="1"/>
    <col min="10773" max="10773" width="14.25" style="2" bestFit="1" customWidth="1"/>
    <col min="10774" max="11008" width="9" style="2"/>
    <col min="11009" max="11012" width="2.625" style="2" customWidth="1"/>
    <col min="11013" max="11013" width="1.875" style="2" customWidth="1"/>
    <col min="11014" max="11014" width="16.875" style="2" customWidth="1"/>
    <col min="11015" max="11017" width="12.625" style="2" customWidth="1"/>
    <col min="11018" max="11018" width="9.625" style="2" customWidth="1"/>
    <col min="11019" max="11019" width="9.375" style="2" customWidth="1"/>
    <col min="11020" max="11020" width="11.375" style="2" customWidth="1"/>
    <col min="11021" max="11021" width="9.625" style="2" customWidth="1"/>
    <col min="11022" max="11022" width="11.375" style="2" customWidth="1"/>
    <col min="11023" max="11023" width="10.75" style="2" customWidth="1"/>
    <col min="11024" max="11024" width="10.375" style="2" customWidth="1"/>
    <col min="11025" max="11025" width="7.5" style="2" customWidth="1"/>
    <col min="11026" max="11026" width="4.375" style="2" customWidth="1"/>
    <col min="11027" max="11027" width="10.5" style="2" customWidth="1"/>
    <col min="11028" max="11028" width="6.375" style="2" customWidth="1"/>
    <col min="11029" max="11029" width="14.25" style="2" bestFit="1" customWidth="1"/>
    <col min="11030" max="11264" width="9" style="2"/>
    <col min="11265" max="11268" width="2.625" style="2" customWidth="1"/>
    <col min="11269" max="11269" width="1.875" style="2" customWidth="1"/>
    <col min="11270" max="11270" width="16.875" style="2" customWidth="1"/>
    <col min="11271" max="11273" width="12.625" style="2" customWidth="1"/>
    <col min="11274" max="11274" width="9.625" style="2" customWidth="1"/>
    <col min="11275" max="11275" width="9.375" style="2" customWidth="1"/>
    <col min="11276" max="11276" width="11.375" style="2" customWidth="1"/>
    <col min="11277" max="11277" width="9.625" style="2" customWidth="1"/>
    <col min="11278" max="11278" width="11.375" style="2" customWidth="1"/>
    <col min="11279" max="11279" width="10.75" style="2" customWidth="1"/>
    <col min="11280" max="11280" width="10.375" style="2" customWidth="1"/>
    <col min="11281" max="11281" width="7.5" style="2" customWidth="1"/>
    <col min="11282" max="11282" width="4.375" style="2" customWidth="1"/>
    <col min="11283" max="11283" width="10.5" style="2" customWidth="1"/>
    <col min="11284" max="11284" width="6.375" style="2" customWidth="1"/>
    <col min="11285" max="11285" width="14.25" style="2" bestFit="1" customWidth="1"/>
    <col min="11286" max="11520" width="9" style="2"/>
    <col min="11521" max="11524" width="2.625" style="2" customWidth="1"/>
    <col min="11525" max="11525" width="1.875" style="2" customWidth="1"/>
    <col min="11526" max="11526" width="16.875" style="2" customWidth="1"/>
    <col min="11527" max="11529" width="12.625" style="2" customWidth="1"/>
    <col min="11530" max="11530" width="9.625" style="2" customWidth="1"/>
    <col min="11531" max="11531" width="9.375" style="2" customWidth="1"/>
    <col min="11532" max="11532" width="11.375" style="2" customWidth="1"/>
    <col min="11533" max="11533" width="9.625" style="2" customWidth="1"/>
    <col min="11534" max="11534" width="11.375" style="2" customWidth="1"/>
    <col min="11535" max="11535" width="10.75" style="2" customWidth="1"/>
    <col min="11536" max="11536" width="10.375" style="2" customWidth="1"/>
    <col min="11537" max="11537" width="7.5" style="2" customWidth="1"/>
    <col min="11538" max="11538" width="4.375" style="2" customWidth="1"/>
    <col min="11539" max="11539" width="10.5" style="2" customWidth="1"/>
    <col min="11540" max="11540" width="6.375" style="2" customWidth="1"/>
    <col min="11541" max="11541" width="14.25" style="2" bestFit="1" customWidth="1"/>
    <col min="11542" max="11776" width="9" style="2"/>
    <col min="11777" max="11780" width="2.625" style="2" customWidth="1"/>
    <col min="11781" max="11781" width="1.875" style="2" customWidth="1"/>
    <col min="11782" max="11782" width="16.875" style="2" customWidth="1"/>
    <col min="11783" max="11785" width="12.625" style="2" customWidth="1"/>
    <col min="11786" max="11786" width="9.625" style="2" customWidth="1"/>
    <col min="11787" max="11787" width="9.375" style="2" customWidth="1"/>
    <col min="11788" max="11788" width="11.375" style="2" customWidth="1"/>
    <col min="11789" max="11789" width="9.625" style="2" customWidth="1"/>
    <col min="11790" max="11790" width="11.375" style="2" customWidth="1"/>
    <col min="11791" max="11791" width="10.75" style="2" customWidth="1"/>
    <col min="11792" max="11792" width="10.375" style="2" customWidth="1"/>
    <col min="11793" max="11793" width="7.5" style="2" customWidth="1"/>
    <col min="11794" max="11794" width="4.375" style="2" customWidth="1"/>
    <col min="11795" max="11795" width="10.5" style="2" customWidth="1"/>
    <col min="11796" max="11796" width="6.375" style="2" customWidth="1"/>
    <col min="11797" max="11797" width="14.25" style="2" bestFit="1" customWidth="1"/>
    <col min="11798" max="12032" width="9" style="2"/>
    <col min="12033" max="12036" width="2.625" style="2" customWidth="1"/>
    <col min="12037" max="12037" width="1.875" style="2" customWidth="1"/>
    <col min="12038" max="12038" width="16.875" style="2" customWidth="1"/>
    <col min="12039" max="12041" width="12.625" style="2" customWidth="1"/>
    <col min="12042" max="12042" width="9.625" style="2" customWidth="1"/>
    <col min="12043" max="12043" width="9.375" style="2" customWidth="1"/>
    <col min="12044" max="12044" width="11.375" style="2" customWidth="1"/>
    <col min="12045" max="12045" width="9.625" style="2" customWidth="1"/>
    <col min="12046" max="12046" width="11.375" style="2" customWidth="1"/>
    <col min="12047" max="12047" width="10.75" style="2" customWidth="1"/>
    <col min="12048" max="12048" width="10.375" style="2" customWidth="1"/>
    <col min="12049" max="12049" width="7.5" style="2" customWidth="1"/>
    <col min="12050" max="12050" width="4.375" style="2" customWidth="1"/>
    <col min="12051" max="12051" width="10.5" style="2" customWidth="1"/>
    <col min="12052" max="12052" width="6.375" style="2" customWidth="1"/>
    <col min="12053" max="12053" width="14.25" style="2" bestFit="1" customWidth="1"/>
    <col min="12054" max="12288" width="9" style="2"/>
    <col min="12289" max="12292" width="2.625" style="2" customWidth="1"/>
    <col min="12293" max="12293" width="1.875" style="2" customWidth="1"/>
    <col min="12294" max="12294" width="16.875" style="2" customWidth="1"/>
    <col min="12295" max="12297" width="12.625" style="2" customWidth="1"/>
    <col min="12298" max="12298" width="9.625" style="2" customWidth="1"/>
    <col min="12299" max="12299" width="9.375" style="2" customWidth="1"/>
    <col min="12300" max="12300" width="11.375" style="2" customWidth="1"/>
    <col min="12301" max="12301" width="9.625" style="2" customWidth="1"/>
    <col min="12302" max="12302" width="11.375" style="2" customWidth="1"/>
    <col min="12303" max="12303" width="10.75" style="2" customWidth="1"/>
    <col min="12304" max="12304" width="10.375" style="2" customWidth="1"/>
    <col min="12305" max="12305" width="7.5" style="2" customWidth="1"/>
    <col min="12306" max="12306" width="4.375" style="2" customWidth="1"/>
    <col min="12307" max="12307" width="10.5" style="2" customWidth="1"/>
    <col min="12308" max="12308" width="6.375" style="2" customWidth="1"/>
    <col min="12309" max="12309" width="14.25" style="2" bestFit="1" customWidth="1"/>
    <col min="12310" max="12544" width="9" style="2"/>
    <col min="12545" max="12548" width="2.625" style="2" customWidth="1"/>
    <col min="12549" max="12549" width="1.875" style="2" customWidth="1"/>
    <col min="12550" max="12550" width="16.875" style="2" customWidth="1"/>
    <col min="12551" max="12553" width="12.625" style="2" customWidth="1"/>
    <col min="12554" max="12554" width="9.625" style="2" customWidth="1"/>
    <col min="12555" max="12555" width="9.375" style="2" customWidth="1"/>
    <col min="12556" max="12556" width="11.375" style="2" customWidth="1"/>
    <col min="12557" max="12557" width="9.625" style="2" customWidth="1"/>
    <col min="12558" max="12558" width="11.375" style="2" customWidth="1"/>
    <col min="12559" max="12559" width="10.75" style="2" customWidth="1"/>
    <col min="12560" max="12560" width="10.375" style="2" customWidth="1"/>
    <col min="12561" max="12561" width="7.5" style="2" customWidth="1"/>
    <col min="12562" max="12562" width="4.375" style="2" customWidth="1"/>
    <col min="12563" max="12563" width="10.5" style="2" customWidth="1"/>
    <col min="12564" max="12564" width="6.375" style="2" customWidth="1"/>
    <col min="12565" max="12565" width="14.25" style="2" bestFit="1" customWidth="1"/>
    <col min="12566" max="12800" width="9" style="2"/>
    <col min="12801" max="12804" width="2.625" style="2" customWidth="1"/>
    <col min="12805" max="12805" width="1.875" style="2" customWidth="1"/>
    <col min="12806" max="12806" width="16.875" style="2" customWidth="1"/>
    <col min="12807" max="12809" width="12.625" style="2" customWidth="1"/>
    <col min="12810" max="12810" width="9.625" style="2" customWidth="1"/>
    <col min="12811" max="12811" width="9.375" style="2" customWidth="1"/>
    <col min="12812" max="12812" width="11.375" style="2" customWidth="1"/>
    <col min="12813" max="12813" width="9.625" style="2" customWidth="1"/>
    <col min="12814" max="12814" width="11.375" style="2" customWidth="1"/>
    <col min="12815" max="12815" width="10.75" style="2" customWidth="1"/>
    <col min="12816" max="12816" width="10.375" style="2" customWidth="1"/>
    <col min="12817" max="12817" width="7.5" style="2" customWidth="1"/>
    <col min="12818" max="12818" width="4.375" style="2" customWidth="1"/>
    <col min="12819" max="12819" width="10.5" style="2" customWidth="1"/>
    <col min="12820" max="12820" width="6.375" style="2" customWidth="1"/>
    <col min="12821" max="12821" width="14.25" style="2" bestFit="1" customWidth="1"/>
    <col min="12822" max="13056" width="9" style="2"/>
    <col min="13057" max="13060" width="2.625" style="2" customWidth="1"/>
    <col min="13061" max="13061" width="1.875" style="2" customWidth="1"/>
    <col min="13062" max="13062" width="16.875" style="2" customWidth="1"/>
    <col min="13063" max="13065" width="12.625" style="2" customWidth="1"/>
    <col min="13066" max="13066" width="9.625" style="2" customWidth="1"/>
    <col min="13067" max="13067" width="9.375" style="2" customWidth="1"/>
    <col min="13068" max="13068" width="11.375" style="2" customWidth="1"/>
    <col min="13069" max="13069" width="9.625" style="2" customWidth="1"/>
    <col min="13070" max="13070" width="11.375" style="2" customWidth="1"/>
    <col min="13071" max="13071" width="10.75" style="2" customWidth="1"/>
    <col min="13072" max="13072" width="10.375" style="2" customWidth="1"/>
    <col min="13073" max="13073" width="7.5" style="2" customWidth="1"/>
    <col min="13074" max="13074" width="4.375" style="2" customWidth="1"/>
    <col min="13075" max="13075" width="10.5" style="2" customWidth="1"/>
    <col min="13076" max="13076" width="6.375" style="2" customWidth="1"/>
    <col min="13077" max="13077" width="14.25" style="2" bestFit="1" customWidth="1"/>
    <col min="13078" max="13312" width="9" style="2"/>
    <col min="13313" max="13316" width="2.625" style="2" customWidth="1"/>
    <col min="13317" max="13317" width="1.875" style="2" customWidth="1"/>
    <col min="13318" max="13318" width="16.875" style="2" customWidth="1"/>
    <col min="13319" max="13321" width="12.625" style="2" customWidth="1"/>
    <col min="13322" max="13322" width="9.625" style="2" customWidth="1"/>
    <col min="13323" max="13323" width="9.375" style="2" customWidth="1"/>
    <col min="13324" max="13324" width="11.375" style="2" customWidth="1"/>
    <col min="13325" max="13325" width="9.625" style="2" customWidth="1"/>
    <col min="13326" max="13326" width="11.375" style="2" customWidth="1"/>
    <col min="13327" max="13327" width="10.75" style="2" customWidth="1"/>
    <col min="13328" max="13328" width="10.375" style="2" customWidth="1"/>
    <col min="13329" max="13329" width="7.5" style="2" customWidth="1"/>
    <col min="13330" max="13330" width="4.375" style="2" customWidth="1"/>
    <col min="13331" max="13331" width="10.5" style="2" customWidth="1"/>
    <col min="13332" max="13332" width="6.375" style="2" customWidth="1"/>
    <col min="13333" max="13333" width="14.25" style="2" bestFit="1" customWidth="1"/>
    <col min="13334" max="13568" width="9" style="2"/>
    <col min="13569" max="13572" width="2.625" style="2" customWidth="1"/>
    <col min="13573" max="13573" width="1.875" style="2" customWidth="1"/>
    <col min="13574" max="13574" width="16.875" style="2" customWidth="1"/>
    <col min="13575" max="13577" width="12.625" style="2" customWidth="1"/>
    <col min="13578" max="13578" width="9.625" style="2" customWidth="1"/>
    <col min="13579" max="13579" width="9.375" style="2" customWidth="1"/>
    <col min="13580" max="13580" width="11.375" style="2" customWidth="1"/>
    <col min="13581" max="13581" width="9.625" style="2" customWidth="1"/>
    <col min="13582" max="13582" width="11.375" style="2" customWidth="1"/>
    <col min="13583" max="13583" width="10.75" style="2" customWidth="1"/>
    <col min="13584" max="13584" width="10.375" style="2" customWidth="1"/>
    <col min="13585" max="13585" width="7.5" style="2" customWidth="1"/>
    <col min="13586" max="13586" width="4.375" style="2" customWidth="1"/>
    <col min="13587" max="13587" width="10.5" style="2" customWidth="1"/>
    <col min="13588" max="13588" width="6.375" style="2" customWidth="1"/>
    <col min="13589" max="13589" width="14.25" style="2" bestFit="1" customWidth="1"/>
    <col min="13590" max="13824" width="9" style="2"/>
    <col min="13825" max="13828" width="2.625" style="2" customWidth="1"/>
    <col min="13829" max="13829" width="1.875" style="2" customWidth="1"/>
    <col min="13830" max="13830" width="16.875" style="2" customWidth="1"/>
    <col min="13831" max="13833" width="12.625" style="2" customWidth="1"/>
    <col min="13834" max="13834" width="9.625" style="2" customWidth="1"/>
    <col min="13835" max="13835" width="9.375" style="2" customWidth="1"/>
    <col min="13836" max="13836" width="11.375" style="2" customWidth="1"/>
    <col min="13837" max="13837" width="9.625" style="2" customWidth="1"/>
    <col min="13838" max="13838" width="11.375" style="2" customWidth="1"/>
    <col min="13839" max="13839" width="10.75" style="2" customWidth="1"/>
    <col min="13840" max="13840" width="10.375" style="2" customWidth="1"/>
    <col min="13841" max="13841" width="7.5" style="2" customWidth="1"/>
    <col min="13842" max="13842" width="4.375" style="2" customWidth="1"/>
    <col min="13843" max="13843" width="10.5" style="2" customWidth="1"/>
    <col min="13844" max="13844" width="6.375" style="2" customWidth="1"/>
    <col min="13845" max="13845" width="14.25" style="2" bestFit="1" customWidth="1"/>
    <col min="13846" max="14080" width="9" style="2"/>
    <col min="14081" max="14084" width="2.625" style="2" customWidth="1"/>
    <col min="14085" max="14085" width="1.875" style="2" customWidth="1"/>
    <col min="14086" max="14086" width="16.875" style="2" customWidth="1"/>
    <col min="14087" max="14089" width="12.625" style="2" customWidth="1"/>
    <col min="14090" max="14090" width="9.625" style="2" customWidth="1"/>
    <col min="14091" max="14091" width="9.375" style="2" customWidth="1"/>
    <col min="14092" max="14092" width="11.375" style="2" customWidth="1"/>
    <col min="14093" max="14093" width="9.625" style="2" customWidth="1"/>
    <col min="14094" max="14094" width="11.375" style="2" customWidth="1"/>
    <col min="14095" max="14095" width="10.75" style="2" customWidth="1"/>
    <col min="14096" max="14096" width="10.375" style="2" customWidth="1"/>
    <col min="14097" max="14097" width="7.5" style="2" customWidth="1"/>
    <col min="14098" max="14098" width="4.375" style="2" customWidth="1"/>
    <col min="14099" max="14099" width="10.5" style="2" customWidth="1"/>
    <col min="14100" max="14100" width="6.375" style="2" customWidth="1"/>
    <col min="14101" max="14101" width="14.25" style="2" bestFit="1" customWidth="1"/>
    <col min="14102" max="14336" width="9" style="2"/>
    <col min="14337" max="14340" width="2.625" style="2" customWidth="1"/>
    <col min="14341" max="14341" width="1.875" style="2" customWidth="1"/>
    <col min="14342" max="14342" width="16.875" style="2" customWidth="1"/>
    <col min="14343" max="14345" width="12.625" style="2" customWidth="1"/>
    <col min="14346" max="14346" width="9.625" style="2" customWidth="1"/>
    <col min="14347" max="14347" width="9.375" style="2" customWidth="1"/>
    <col min="14348" max="14348" width="11.375" style="2" customWidth="1"/>
    <col min="14349" max="14349" width="9.625" style="2" customWidth="1"/>
    <col min="14350" max="14350" width="11.375" style="2" customWidth="1"/>
    <col min="14351" max="14351" width="10.75" style="2" customWidth="1"/>
    <col min="14352" max="14352" width="10.375" style="2" customWidth="1"/>
    <col min="14353" max="14353" width="7.5" style="2" customWidth="1"/>
    <col min="14354" max="14354" width="4.375" style="2" customWidth="1"/>
    <col min="14355" max="14355" width="10.5" style="2" customWidth="1"/>
    <col min="14356" max="14356" width="6.375" style="2" customWidth="1"/>
    <col min="14357" max="14357" width="14.25" style="2" bestFit="1" customWidth="1"/>
    <col min="14358" max="14592" width="9" style="2"/>
    <col min="14593" max="14596" width="2.625" style="2" customWidth="1"/>
    <col min="14597" max="14597" width="1.875" style="2" customWidth="1"/>
    <col min="14598" max="14598" width="16.875" style="2" customWidth="1"/>
    <col min="14599" max="14601" width="12.625" style="2" customWidth="1"/>
    <col min="14602" max="14602" width="9.625" style="2" customWidth="1"/>
    <col min="14603" max="14603" width="9.375" style="2" customWidth="1"/>
    <col min="14604" max="14604" width="11.375" style="2" customWidth="1"/>
    <col min="14605" max="14605" width="9.625" style="2" customWidth="1"/>
    <col min="14606" max="14606" width="11.375" style="2" customWidth="1"/>
    <col min="14607" max="14607" width="10.75" style="2" customWidth="1"/>
    <col min="14608" max="14608" width="10.375" style="2" customWidth="1"/>
    <col min="14609" max="14609" width="7.5" style="2" customWidth="1"/>
    <col min="14610" max="14610" width="4.375" style="2" customWidth="1"/>
    <col min="14611" max="14611" width="10.5" style="2" customWidth="1"/>
    <col min="14612" max="14612" width="6.375" style="2" customWidth="1"/>
    <col min="14613" max="14613" width="14.25" style="2" bestFit="1" customWidth="1"/>
    <col min="14614" max="14848" width="9" style="2"/>
    <col min="14849" max="14852" width="2.625" style="2" customWidth="1"/>
    <col min="14853" max="14853" width="1.875" style="2" customWidth="1"/>
    <col min="14854" max="14854" width="16.875" style="2" customWidth="1"/>
    <col min="14855" max="14857" width="12.625" style="2" customWidth="1"/>
    <col min="14858" max="14858" width="9.625" style="2" customWidth="1"/>
    <col min="14859" max="14859" width="9.375" style="2" customWidth="1"/>
    <col min="14860" max="14860" width="11.375" style="2" customWidth="1"/>
    <col min="14861" max="14861" width="9.625" style="2" customWidth="1"/>
    <col min="14862" max="14862" width="11.375" style="2" customWidth="1"/>
    <col min="14863" max="14863" width="10.75" style="2" customWidth="1"/>
    <col min="14864" max="14864" width="10.375" style="2" customWidth="1"/>
    <col min="14865" max="14865" width="7.5" style="2" customWidth="1"/>
    <col min="14866" max="14866" width="4.375" style="2" customWidth="1"/>
    <col min="14867" max="14867" width="10.5" style="2" customWidth="1"/>
    <col min="14868" max="14868" width="6.375" style="2" customWidth="1"/>
    <col min="14869" max="14869" width="14.25" style="2" bestFit="1" customWidth="1"/>
    <col min="14870" max="15104" width="9" style="2"/>
    <col min="15105" max="15108" width="2.625" style="2" customWidth="1"/>
    <col min="15109" max="15109" width="1.875" style="2" customWidth="1"/>
    <col min="15110" max="15110" width="16.875" style="2" customWidth="1"/>
    <col min="15111" max="15113" width="12.625" style="2" customWidth="1"/>
    <col min="15114" max="15114" width="9.625" style="2" customWidth="1"/>
    <col min="15115" max="15115" width="9.375" style="2" customWidth="1"/>
    <col min="15116" max="15116" width="11.375" style="2" customWidth="1"/>
    <col min="15117" max="15117" width="9.625" style="2" customWidth="1"/>
    <col min="15118" max="15118" width="11.375" style="2" customWidth="1"/>
    <col min="15119" max="15119" width="10.75" style="2" customWidth="1"/>
    <col min="15120" max="15120" width="10.375" style="2" customWidth="1"/>
    <col min="15121" max="15121" width="7.5" style="2" customWidth="1"/>
    <col min="15122" max="15122" width="4.375" style="2" customWidth="1"/>
    <col min="15123" max="15123" width="10.5" style="2" customWidth="1"/>
    <col min="15124" max="15124" width="6.375" style="2" customWidth="1"/>
    <col min="15125" max="15125" width="14.25" style="2" bestFit="1" customWidth="1"/>
    <col min="15126" max="15360" width="9" style="2"/>
    <col min="15361" max="15364" width="2.625" style="2" customWidth="1"/>
    <col min="15365" max="15365" width="1.875" style="2" customWidth="1"/>
    <col min="15366" max="15366" width="16.875" style="2" customWidth="1"/>
    <col min="15367" max="15369" width="12.625" style="2" customWidth="1"/>
    <col min="15370" max="15370" width="9.625" style="2" customWidth="1"/>
    <col min="15371" max="15371" width="9.375" style="2" customWidth="1"/>
    <col min="15372" max="15372" width="11.375" style="2" customWidth="1"/>
    <col min="15373" max="15373" width="9.625" style="2" customWidth="1"/>
    <col min="15374" max="15374" width="11.375" style="2" customWidth="1"/>
    <col min="15375" max="15375" width="10.75" style="2" customWidth="1"/>
    <col min="15376" max="15376" width="10.375" style="2" customWidth="1"/>
    <col min="15377" max="15377" width="7.5" style="2" customWidth="1"/>
    <col min="15378" max="15378" width="4.375" style="2" customWidth="1"/>
    <col min="15379" max="15379" width="10.5" style="2" customWidth="1"/>
    <col min="15380" max="15380" width="6.375" style="2" customWidth="1"/>
    <col min="15381" max="15381" width="14.25" style="2" bestFit="1" customWidth="1"/>
    <col min="15382" max="15616" width="9" style="2"/>
    <col min="15617" max="15620" width="2.625" style="2" customWidth="1"/>
    <col min="15621" max="15621" width="1.875" style="2" customWidth="1"/>
    <col min="15622" max="15622" width="16.875" style="2" customWidth="1"/>
    <col min="15623" max="15625" width="12.625" style="2" customWidth="1"/>
    <col min="15626" max="15626" width="9.625" style="2" customWidth="1"/>
    <col min="15627" max="15627" width="9.375" style="2" customWidth="1"/>
    <col min="15628" max="15628" width="11.375" style="2" customWidth="1"/>
    <col min="15629" max="15629" width="9.625" style="2" customWidth="1"/>
    <col min="15630" max="15630" width="11.375" style="2" customWidth="1"/>
    <col min="15631" max="15631" width="10.75" style="2" customWidth="1"/>
    <col min="15632" max="15632" width="10.375" style="2" customWidth="1"/>
    <col min="15633" max="15633" width="7.5" style="2" customWidth="1"/>
    <col min="15634" max="15634" width="4.375" style="2" customWidth="1"/>
    <col min="15635" max="15635" width="10.5" style="2" customWidth="1"/>
    <col min="15636" max="15636" width="6.375" style="2" customWidth="1"/>
    <col min="15637" max="15637" width="14.25" style="2" bestFit="1" customWidth="1"/>
    <col min="15638" max="15872" width="9" style="2"/>
    <col min="15873" max="15876" width="2.625" style="2" customWidth="1"/>
    <col min="15877" max="15877" width="1.875" style="2" customWidth="1"/>
    <col min="15878" max="15878" width="16.875" style="2" customWidth="1"/>
    <col min="15879" max="15881" width="12.625" style="2" customWidth="1"/>
    <col min="15882" max="15882" width="9.625" style="2" customWidth="1"/>
    <col min="15883" max="15883" width="9.375" style="2" customWidth="1"/>
    <col min="15884" max="15884" width="11.375" style="2" customWidth="1"/>
    <col min="15885" max="15885" width="9.625" style="2" customWidth="1"/>
    <col min="15886" max="15886" width="11.375" style="2" customWidth="1"/>
    <col min="15887" max="15887" width="10.75" style="2" customWidth="1"/>
    <col min="15888" max="15888" width="10.375" style="2" customWidth="1"/>
    <col min="15889" max="15889" width="7.5" style="2" customWidth="1"/>
    <col min="15890" max="15890" width="4.375" style="2" customWidth="1"/>
    <col min="15891" max="15891" width="10.5" style="2" customWidth="1"/>
    <col min="15892" max="15892" width="6.375" style="2" customWidth="1"/>
    <col min="15893" max="15893" width="14.25" style="2" bestFit="1" customWidth="1"/>
    <col min="15894" max="16128" width="9" style="2"/>
    <col min="16129" max="16132" width="2.625" style="2" customWidth="1"/>
    <col min="16133" max="16133" width="1.875" style="2" customWidth="1"/>
    <col min="16134" max="16134" width="16.875" style="2" customWidth="1"/>
    <col min="16135" max="16137" width="12.625" style="2" customWidth="1"/>
    <col min="16138" max="16138" width="9.625" style="2" customWidth="1"/>
    <col min="16139" max="16139" width="9.375" style="2" customWidth="1"/>
    <col min="16140" max="16140" width="11.375" style="2" customWidth="1"/>
    <col min="16141" max="16141" width="9.625" style="2" customWidth="1"/>
    <col min="16142" max="16142" width="11.375" style="2" customWidth="1"/>
    <col min="16143" max="16143" width="10.75" style="2" customWidth="1"/>
    <col min="16144" max="16144" width="10.375" style="2" customWidth="1"/>
    <col min="16145" max="16145" width="7.5" style="2" customWidth="1"/>
    <col min="16146" max="16146" width="4.375" style="2" customWidth="1"/>
    <col min="16147" max="16147" width="10.5" style="2" customWidth="1"/>
    <col min="16148" max="16148" width="6.375" style="2" customWidth="1"/>
    <col min="16149" max="16149" width="14.25" style="2" bestFit="1" customWidth="1"/>
    <col min="16150" max="16384" width="9" style="2"/>
  </cols>
  <sheetData>
    <row r="1" spans="2:20" ht="14.25" x14ac:dyDescent="0.15">
      <c r="B1" s="1" t="s">
        <v>85</v>
      </c>
      <c r="N1" s="44"/>
    </row>
    <row r="2" spans="2:20" x14ac:dyDescent="0.15">
      <c r="I2" s="45"/>
      <c r="J2" s="45"/>
    </row>
    <row r="3" spans="2:20" s="46" customFormat="1" x14ac:dyDescent="0.15">
      <c r="B3" s="139" t="s">
        <v>86</v>
      </c>
      <c r="C3" s="140"/>
      <c r="D3" s="140"/>
      <c r="E3" s="140"/>
      <c r="F3" s="141"/>
      <c r="G3" s="47" t="s">
        <v>87</v>
      </c>
      <c r="H3" s="47" t="s">
        <v>88</v>
      </c>
      <c r="I3" s="47" t="s">
        <v>89</v>
      </c>
      <c r="J3" s="47" t="s">
        <v>90</v>
      </c>
      <c r="K3" s="47" t="s">
        <v>91</v>
      </c>
      <c r="L3" s="47" t="s">
        <v>92</v>
      </c>
      <c r="M3" s="47" t="s">
        <v>93</v>
      </c>
    </row>
    <row r="4" spans="2:20" x14ac:dyDescent="0.15">
      <c r="B4" s="39"/>
      <c r="C4" s="48"/>
      <c r="D4" s="48"/>
      <c r="E4" s="48"/>
      <c r="F4" s="49"/>
      <c r="G4" s="50" t="s">
        <v>15</v>
      </c>
      <c r="H4" s="50" t="s">
        <v>15</v>
      </c>
      <c r="I4" s="50" t="s">
        <v>15</v>
      </c>
      <c r="J4" s="50" t="s">
        <v>15</v>
      </c>
      <c r="K4" s="50" t="s">
        <v>15</v>
      </c>
      <c r="L4" s="50" t="s">
        <v>15</v>
      </c>
      <c r="M4" s="50" t="s">
        <v>94</v>
      </c>
    </row>
    <row r="5" spans="2:20" x14ac:dyDescent="0.15">
      <c r="B5" s="142" t="s">
        <v>95</v>
      </c>
      <c r="C5" s="142"/>
      <c r="D5" s="142"/>
      <c r="E5" s="142"/>
      <c r="F5" s="142"/>
      <c r="G5" s="51">
        <f>IF([1]入力用!G5&gt;0,ROUND([1]入力用!G5*1000/1000,0),"－")</f>
        <v>199500000</v>
      </c>
      <c r="H5" s="51">
        <f>IF([1]入力用!H5&gt;0,ROUND([1]入力用!H5*1000/1000,0),"－")</f>
        <v>208589564</v>
      </c>
      <c r="I5" s="51">
        <f>IF([1]入力用!I5&gt;0,ROUND([1]入力用!I5*1000/1000,0),"－")</f>
        <v>201894946</v>
      </c>
      <c r="J5" s="51">
        <f>IF([1]入力用!J5&gt;0,ROUND([1]入力用!J5*1000/1000,0),"－")</f>
        <v>702057</v>
      </c>
      <c r="K5" s="51">
        <f>IF([1]入力用!K5&gt;0,ROUND([1]入力用!K5*1000/1000,0),"－")</f>
        <v>497</v>
      </c>
      <c r="L5" s="51">
        <f>IF([1]入力用!L5&gt;0,ROUND([1]入力用!L5*1000/1000,0),"－")</f>
        <v>5993058</v>
      </c>
      <c r="M5" s="52">
        <f>IF([1]入力用!M5&gt;0,[1]入力用!M5,"－")</f>
        <v>96.790530709388705</v>
      </c>
      <c r="N5" s="53"/>
      <c r="O5" s="53"/>
      <c r="P5" s="53"/>
      <c r="Q5" s="53"/>
      <c r="R5" s="53"/>
      <c r="S5" s="53"/>
      <c r="T5" s="53"/>
    </row>
    <row r="6" spans="2:20" ht="12" customHeight="1" x14ac:dyDescent="0.15">
      <c r="B6" s="143" t="s">
        <v>96</v>
      </c>
      <c r="C6" s="125" t="s">
        <v>6</v>
      </c>
      <c r="D6" s="126"/>
      <c r="E6" s="126"/>
      <c r="F6" s="127"/>
      <c r="G6" s="51">
        <f>IF([1]入力用!G6&gt;0,ROUND([1]入力用!G6*1000/1000,0),"－")</f>
        <v>199451069</v>
      </c>
      <c r="H6" s="51">
        <f>IF([1]入力用!H6&gt;0,ROUND([1]入力用!H6*1000/1000,0),"－")</f>
        <v>208548332</v>
      </c>
      <c r="I6" s="51">
        <f>IF([1]入力用!I6&gt;0,ROUND([1]入力用!I6*1000/1000,0),"－")</f>
        <v>201853714</v>
      </c>
      <c r="J6" s="51">
        <f>IF([1]入力用!J6&gt;0,ROUND([1]入力用!J6*1000/1000,0),"－")</f>
        <v>702057</v>
      </c>
      <c r="K6" s="51">
        <f>IF([1]入力用!K6&gt;0,ROUND([1]入力用!K6*1000/1000,0),"－")</f>
        <v>497</v>
      </c>
      <c r="L6" s="51">
        <f>IF([1]入力用!L6&gt;0,ROUND([1]入力用!L6*1000/1000,0),"－")</f>
        <v>5993058</v>
      </c>
      <c r="M6" s="52">
        <f>IF([1]入力用!M6&gt;0,[1]入力用!M6,"－")</f>
        <v>96.789896166611385</v>
      </c>
      <c r="N6" s="53"/>
      <c r="O6" s="53"/>
      <c r="P6" s="53"/>
      <c r="Q6" s="53"/>
      <c r="R6" s="53"/>
      <c r="S6" s="53"/>
    </row>
    <row r="7" spans="2:20" ht="12" customHeight="1" x14ac:dyDescent="0.15">
      <c r="B7" s="144"/>
      <c r="C7" s="136" t="s">
        <v>97</v>
      </c>
      <c r="D7" s="125" t="s">
        <v>6</v>
      </c>
      <c r="E7" s="126"/>
      <c r="F7" s="127"/>
      <c r="G7" s="51">
        <f>IF([1]入力用!G7&gt;0,ROUND([1]入力用!G7*1000/1000,0),"－")</f>
        <v>77338091</v>
      </c>
      <c r="H7" s="51">
        <f>IF([1]入力用!H7&gt;0,ROUND([1]入力用!H7*1000/1000,0),"－")</f>
        <v>83177725</v>
      </c>
      <c r="I7" s="51">
        <f>IF([1]入力用!I7&gt;0,ROUND([1]入力用!I7*1000/1000,0),"－")</f>
        <v>77627689</v>
      </c>
      <c r="J7" s="51">
        <f>IF([1]入力用!J7&gt;0,ROUND([1]入力用!J7*1000/1000,0),"－")</f>
        <v>525005</v>
      </c>
      <c r="K7" s="51">
        <f>IF([1]入力用!K7&gt;0,ROUND([1]入力用!K7*1000/1000,0),"－")</f>
        <v>57</v>
      </c>
      <c r="L7" s="51">
        <f>IF([1]入力用!L7&gt;0,ROUND([1]入力用!L7*1000/1000,0),"－")</f>
        <v>5025088</v>
      </c>
      <c r="M7" s="52">
        <f>IF([1]入力用!M7&gt;0,[1]入力用!M7,"－")</f>
        <v>93.327497235588012</v>
      </c>
      <c r="N7" s="53"/>
      <c r="O7" s="53"/>
      <c r="P7" s="53"/>
      <c r="Q7" s="53"/>
      <c r="R7" s="53"/>
      <c r="S7" s="53"/>
    </row>
    <row r="8" spans="2:20" ht="12" customHeight="1" x14ac:dyDescent="0.15">
      <c r="B8" s="144"/>
      <c r="C8" s="137"/>
      <c r="D8" s="145" t="s">
        <v>98</v>
      </c>
      <c r="E8" s="128" t="s">
        <v>99</v>
      </c>
      <c r="F8" s="119"/>
      <c r="G8" s="54">
        <f>IF([1]入力用!G8&gt;0,ROUND([1]入力用!G8*1000/1000,0),"－")</f>
        <v>62204906</v>
      </c>
      <c r="H8" s="54">
        <f>IF([1]入力用!H8&gt;0,ROUND([1]入力用!H8*1000/1000,0),"－")</f>
        <v>67869683</v>
      </c>
      <c r="I8" s="54">
        <f>IF([1]入力用!I8&gt;0,ROUND([1]入力用!I8*1000/1000,0),"－")</f>
        <v>62359957</v>
      </c>
      <c r="J8" s="54">
        <f>IF([1]入力用!J8&gt;0,ROUND([1]入力用!J8*1000/1000,0),"－")</f>
        <v>510632</v>
      </c>
      <c r="K8" s="54" t="str">
        <f>IF([1]入力用!K8&gt;0,ROUND([1]入力用!K8*1000/1000,0),"－")</f>
        <v>－</v>
      </c>
      <c r="L8" s="54">
        <f>IF([1]入力用!L8&gt;0,ROUND([1]入力用!L8*1000/1000,0),"－")</f>
        <v>4999093</v>
      </c>
      <c r="M8" s="55">
        <f>IF([1]入力用!M8&gt;0,[1]入力用!M8,"－")</f>
        <v>91.88190403069953</v>
      </c>
    </row>
    <row r="9" spans="2:20" ht="12" customHeight="1" x14ac:dyDescent="0.15">
      <c r="B9" s="144"/>
      <c r="C9" s="137"/>
      <c r="D9" s="146"/>
      <c r="E9" s="128" t="s">
        <v>100</v>
      </c>
      <c r="F9" s="119"/>
      <c r="G9" s="54">
        <f>IF([1]入力用!G9&gt;0,ROUND([1]入力用!G9*1000/1000,0),"－")</f>
        <v>1555760</v>
      </c>
      <c r="H9" s="54">
        <f>IF([1]入力用!H9&gt;0,ROUND([1]入力用!H9*1000/1000,0),"－")</f>
        <v>1560197</v>
      </c>
      <c r="I9" s="54">
        <f>IF([1]入力用!I9&gt;0,ROUND([1]入力用!I9*1000/1000,0),"－")</f>
        <v>1560197</v>
      </c>
      <c r="J9" s="56" t="str">
        <f>IF([1]入力用!J9&gt;0,ROUND([1]入力用!J9*1000/1000,0),"－")</f>
        <v>－</v>
      </c>
      <c r="K9" s="56" t="str">
        <f>IF([1]入力用!K9&gt;0,ROUND([1]入力用!K9*1000/1000,0),"－")</f>
        <v>－</v>
      </c>
      <c r="L9" s="56" t="str">
        <f>IF([1]入力用!L9&gt;0,ROUND([1]入力用!L9*1000/1000,0),"－")</f>
        <v>－</v>
      </c>
      <c r="M9" s="55">
        <f>IF([1]入力用!M9&gt;0,[1]入力用!M9,"－")</f>
        <v>100</v>
      </c>
    </row>
    <row r="10" spans="2:20" ht="12" customHeight="1" x14ac:dyDescent="0.15">
      <c r="B10" s="144"/>
      <c r="C10" s="137"/>
      <c r="D10" s="147"/>
      <c r="E10" s="128" t="s">
        <v>101</v>
      </c>
      <c r="F10" s="119"/>
      <c r="G10" s="54">
        <f>IF([1]入力用!G10&gt;0,ROUND([1]入力用!G10*1000/1000,0),"－")</f>
        <v>2475355</v>
      </c>
      <c r="H10" s="54">
        <f>IF([1]入力用!H10&gt;0,ROUND([1]入力用!H10*1000/1000,0),"－")</f>
        <v>2474464</v>
      </c>
      <c r="I10" s="54">
        <f>IF([1]入力用!I10&gt;0,ROUND([1]入力用!I10*1000/1000,0),"－")</f>
        <v>2474464</v>
      </c>
      <c r="J10" s="56" t="str">
        <f>IF([1]入力用!J10&gt;0,ROUND([1]入力用!J10*1000/1000,0),"－")</f>
        <v>－</v>
      </c>
      <c r="K10" s="56" t="str">
        <f>IF([1]入力用!K10&gt;0,ROUND([1]入力用!K10*1000/1000,0),"－")</f>
        <v>－</v>
      </c>
      <c r="L10" s="56" t="str">
        <f>IF([1]入力用!L10&gt;0,ROUND([1]入力用!L10*1000/1000,0),"－")</f>
        <v>－</v>
      </c>
      <c r="M10" s="55">
        <f>IF([1]入力用!M10&gt;0,[1]入力用!M10,"－")</f>
        <v>100</v>
      </c>
    </row>
    <row r="11" spans="2:20" ht="12" customHeight="1" x14ac:dyDescent="0.15">
      <c r="B11" s="144"/>
      <c r="C11" s="137"/>
      <c r="D11" s="128" t="s">
        <v>102</v>
      </c>
      <c r="E11" s="118"/>
      <c r="F11" s="119"/>
      <c r="G11" s="54">
        <f>IF([1]入力用!G11&gt;0,ROUND([1]入力用!G11*1000/1000,0),"－")</f>
        <v>10215678</v>
      </c>
      <c r="H11" s="54">
        <f>IF([1]入力用!H11&gt;0,ROUND([1]入力用!H11*1000/1000,0),"－")</f>
        <v>10118593</v>
      </c>
      <c r="I11" s="54">
        <f>IF([1]入力用!I11&gt;0,ROUND([1]入力用!I11*1000/1000,0),"－")</f>
        <v>10078283</v>
      </c>
      <c r="J11" s="54">
        <f>IF([1]入力用!J11&gt;0,ROUND([1]入力用!J11*1000/1000,0),"－")</f>
        <v>14373</v>
      </c>
      <c r="K11" s="54">
        <f>IF([1]入力用!K11&gt;0,ROUND([1]入力用!K11*1000/1000,0),"－")</f>
        <v>57</v>
      </c>
      <c r="L11" s="54">
        <f>IF([1]入力用!L11&gt;0,ROUND([1]入力用!L11*1000/1000,0),"－")</f>
        <v>25995</v>
      </c>
      <c r="M11" s="55">
        <f>IF([1]入力用!M11&gt;0,[1]入力用!M11,"－")</f>
        <v>99.601624455099639</v>
      </c>
    </row>
    <row r="12" spans="2:20" ht="12" customHeight="1" x14ac:dyDescent="0.15">
      <c r="B12" s="144"/>
      <c r="C12" s="138"/>
      <c r="D12" s="128" t="s">
        <v>103</v>
      </c>
      <c r="E12" s="118"/>
      <c r="F12" s="119"/>
      <c r="G12" s="54">
        <f>IF([1]入力用!G12&gt;0,ROUND([1]入力用!G12*1000/1000,0),"－")</f>
        <v>886392</v>
      </c>
      <c r="H12" s="54">
        <f>IF([1]入力用!H12&gt;0,ROUND([1]入力用!H12*1000/1000,0),"－")</f>
        <v>1154788</v>
      </c>
      <c r="I12" s="54">
        <f>IF([1]入力用!I12&gt;0,ROUND([1]入力用!I12*1000/1000,0),"－")</f>
        <v>1154788</v>
      </c>
      <c r="J12" s="56" t="str">
        <f>IF([1]入力用!J12&gt;0,ROUND([1]入力用!J12*1000/1000,0),"－")</f>
        <v>－</v>
      </c>
      <c r="K12" s="56" t="str">
        <f>IF([1]入力用!K12&gt;0,ROUND([1]入力用!K12*1000/1000,0),"－")</f>
        <v>－</v>
      </c>
      <c r="L12" s="56" t="str">
        <f>IF([1]入力用!L12&gt;0,ROUND([1]入力用!L12*1000/1000,0),"－")</f>
        <v>－</v>
      </c>
      <c r="M12" s="55">
        <f>IF([1]入力用!M12&gt;0,[1]入力用!M12,"－")</f>
        <v>100</v>
      </c>
    </row>
    <row r="13" spans="2:20" ht="12" customHeight="1" x14ac:dyDescent="0.15">
      <c r="B13" s="144"/>
      <c r="C13" s="136" t="s">
        <v>104</v>
      </c>
      <c r="D13" s="125" t="s">
        <v>6</v>
      </c>
      <c r="E13" s="126"/>
      <c r="F13" s="127"/>
      <c r="G13" s="51">
        <f>IF([1]入力用!G13&gt;0,ROUND([1]入力用!G13*1000/1000,0),"－")</f>
        <v>35778343</v>
      </c>
      <c r="H13" s="51">
        <f>IF([1]入力用!H13&gt;0,ROUND([1]入力用!H13*1000/1000,0),"－")</f>
        <v>37353932</v>
      </c>
      <c r="I13" s="51">
        <f>IF([1]入力用!I13&gt;0,ROUND([1]入力用!I13*1000/1000,0),"－")</f>
        <v>37173530</v>
      </c>
      <c r="J13" s="51">
        <f>IF([1]入力用!J13&gt;0,ROUND([1]入力用!J13*1000/1000,0),"－")</f>
        <v>49410</v>
      </c>
      <c r="K13" s="51">
        <f>IF([1]入力用!K13&gt;0,ROUND([1]入力用!K13*1000/1000,0),"－")</f>
        <v>15</v>
      </c>
      <c r="L13" s="51">
        <f>IF([1]入力用!L13&gt;0,ROUND([1]入力用!L13*1000/1000,0),"－")</f>
        <v>131007</v>
      </c>
      <c r="M13" s="52">
        <f>IF([1]入力用!M13&gt;0,[1]入力用!M13,"－")</f>
        <v>99.51704682655631</v>
      </c>
      <c r="N13" s="53"/>
      <c r="O13" s="53"/>
      <c r="P13" s="53"/>
      <c r="Q13" s="53"/>
      <c r="R13" s="53"/>
      <c r="S13" s="53"/>
    </row>
    <row r="14" spans="2:20" ht="12" customHeight="1" x14ac:dyDescent="0.15">
      <c r="B14" s="144"/>
      <c r="C14" s="137"/>
      <c r="D14" s="39"/>
      <c r="E14" s="118" t="s">
        <v>98</v>
      </c>
      <c r="F14" s="119"/>
      <c r="G14" s="54">
        <f>IF([1]入力用!G14&gt;0,ROUND([1]入力用!G14*1000/1000,0),"－")</f>
        <v>1412039</v>
      </c>
      <c r="H14" s="54">
        <f>IF([1]入力用!H14&gt;0,ROUND([1]入力用!H14*1000/1000,0),"－")</f>
        <v>1683325</v>
      </c>
      <c r="I14" s="54">
        <f>IF([1]入力用!I14&gt;0,ROUND([1]入力用!I14*1000/1000,0),"－")</f>
        <v>1581789</v>
      </c>
      <c r="J14" s="54">
        <f>IF([1]入力用!J14&gt;0,ROUND([1]入力用!J14*1000/1000,0),"－")</f>
        <v>4448</v>
      </c>
      <c r="K14" s="54" t="str">
        <f>IF([1]入力用!K14&gt;0,ROUND([1]入力用!K14*1000/1000,0),"－")</f>
        <v>－</v>
      </c>
      <c r="L14" s="54">
        <f>IF([1]入力用!L14&gt;0,ROUND([1]入力用!L14*1000/1000,0),"－")</f>
        <v>97089</v>
      </c>
      <c r="M14" s="55">
        <f>IF([1]入力用!M14&gt;0,[1]入力用!M14,"－")</f>
        <v>93.968128555091852</v>
      </c>
    </row>
    <row r="15" spans="2:20" ht="12" customHeight="1" x14ac:dyDescent="0.15">
      <c r="B15" s="144"/>
      <c r="C15" s="138"/>
      <c r="D15" s="39"/>
      <c r="E15" s="118" t="s">
        <v>102</v>
      </c>
      <c r="F15" s="119"/>
      <c r="G15" s="54">
        <f>IF([1]入力用!G15&gt;0,ROUND([1]入力用!G15*1000/1000,0),"－")</f>
        <v>34366304</v>
      </c>
      <c r="H15" s="54">
        <f>IF([1]入力用!H15&gt;0,ROUND([1]入力用!H15*1000/1000,0),"－")</f>
        <v>35670607</v>
      </c>
      <c r="I15" s="54">
        <f>IF([1]入力用!I15&gt;0,ROUND([1]入力用!I15*1000/1000,0),"－")</f>
        <v>35591741</v>
      </c>
      <c r="J15" s="54">
        <f>IF([1]入力用!J15&gt;0,ROUND([1]入力用!J15*1000/1000,0),"－")</f>
        <v>44962</v>
      </c>
      <c r="K15" s="54">
        <f>IF([1]入力用!K15&gt;0,ROUND([1]入力用!K15*1000/1000,0),"－")</f>
        <v>15</v>
      </c>
      <c r="L15" s="54">
        <f>IF([1]入力用!L15&gt;0,ROUND([1]入力用!L15*1000/1000,0),"－")</f>
        <v>33918</v>
      </c>
      <c r="M15" s="55">
        <f>IF([1]入力用!M15&gt;0,[1]入力用!M15,"－")</f>
        <v>99.778904799685634</v>
      </c>
    </row>
    <row r="16" spans="2:20" ht="12" customHeight="1" x14ac:dyDescent="0.15">
      <c r="B16" s="144"/>
      <c r="C16" s="128" t="s">
        <v>105</v>
      </c>
      <c r="D16" s="118"/>
      <c r="E16" s="118"/>
      <c r="F16" s="119"/>
      <c r="G16" s="54">
        <f>IF([1]入力用!G16&gt;0,ROUND([1]入力用!G16*1000/1000,0),"－")</f>
        <v>21991876</v>
      </c>
      <c r="H16" s="54">
        <f>IF([1]入力用!H16&gt;0,ROUND([1]入力用!H16*1000/1000,0),"－")</f>
        <v>21645210</v>
      </c>
      <c r="I16" s="54">
        <f>IF([1]入力用!I16&gt;0,ROUND([1]入力用!I16*1000/1000,0),"－")</f>
        <v>21645210</v>
      </c>
      <c r="J16" s="56" t="str">
        <f>IF([1]入力用!J16&gt;0,ROUND([1]入力用!J16*1000/1000,0),"－")</f>
        <v>－</v>
      </c>
      <c r="K16" s="56" t="str">
        <f>IF([1]入力用!K16&gt;0,ROUND([1]入力用!K16*1000/1000,0),"－")</f>
        <v>－</v>
      </c>
      <c r="L16" s="56" t="str">
        <f>IF([1]入力用!L16&gt;0,ROUND([1]入力用!L16*1000/1000,0),"－")</f>
        <v>－</v>
      </c>
      <c r="M16" s="55">
        <f>IF([1]入力用!M16&gt;0,[1]入力用!M16,"－")</f>
        <v>100</v>
      </c>
    </row>
    <row r="17" spans="2:19" ht="12" customHeight="1" x14ac:dyDescent="0.15">
      <c r="B17" s="144"/>
      <c r="C17" s="128" t="s">
        <v>106</v>
      </c>
      <c r="D17" s="118"/>
      <c r="E17" s="118"/>
      <c r="F17" s="119"/>
      <c r="G17" s="54">
        <f>IF([1]入力用!G17&gt;0,ROUND([1]入力用!G17*1000/1000,0),"－")</f>
        <v>4594741</v>
      </c>
      <c r="H17" s="54">
        <f>IF([1]入力用!H17&gt;0,ROUND([1]入力用!H17*1000/1000,0),"－")</f>
        <v>5383620</v>
      </c>
      <c r="I17" s="54">
        <f>IF([1]入力用!I17&gt;0,ROUND([1]入力用!I17*1000/1000,0),"－")</f>
        <v>5051241</v>
      </c>
      <c r="J17" s="54">
        <f>IF([1]入力用!J17&gt;0,ROUND([1]入力用!J17*1000/1000,0),"－")</f>
        <v>33213</v>
      </c>
      <c r="K17" s="54" t="str">
        <f>IF([1]入力用!K17&gt;0,ROUND([1]入力用!K17*1000/1000,0),"－")</f>
        <v>－</v>
      </c>
      <c r="L17" s="54">
        <f>IF([1]入力用!L17&gt;0,ROUND([1]入力用!L17*1000/1000,0),"－")</f>
        <v>299166</v>
      </c>
      <c r="M17" s="55">
        <f>IF([1]入力用!M17&gt;0,[1]入力用!M17,"－")</f>
        <v>93.826105854425094</v>
      </c>
    </row>
    <row r="18" spans="2:19" ht="12" customHeight="1" x14ac:dyDescent="0.15">
      <c r="B18" s="144"/>
      <c r="C18" s="128" t="s">
        <v>107</v>
      </c>
      <c r="D18" s="118"/>
      <c r="E18" s="118"/>
      <c r="F18" s="119"/>
      <c r="G18" s="54">
        <f>IF([1]入力用!G18&gt;0,ROUND([1]入力用!G18*1000/1000,0),"－")</f>
        <v>2606835</v>
      </c>
      <c r="H18" s="54">
        <f>IF([1]入力用!H18&gt;0,ROUND([1]入力用!H18*1000/1000,0),"－")</f>
        <v>2728924</v>
      </c>
      <c r="I18" s="54">
        <f>IF([1]入力用!I18&gt;0,ROUND([1]入力用!I18*1000/1000,0),"－")</f>
        <v>2728924</v>
      </c>
      <c r="J18" s="56" t="str">
        <f>IF([1]入力用!J18&gt;0,ROUND([1]入力用!J18*1000/1000,0),"－")</f>
        <v>－</v>
      </c>
      <c r="K18" s="56" t="str">
        <f>IF([1]入力用!K18&gt;0,ROUND([1]入力用!K18*1000/1000,0),"－")</f>
        <v>－</v>
      </c>
      <c r="L18" s="56" t="str">
        <f>IF([1]入力用!L18&gt;0,ROUND([1]入力用!L18*1000/1000,0),"－")</f>
        <v>－</v>
      </c>
      <c r="M18" s="55">
        <f>IF([1]入力用!M18&gt;0,[1]入力用!M18,"－")</f>
        <v>100</v>
      </c>
    </row>
    <row r="19" spans="2:19" ht="12" customHeight="1" x14ac:dyDescent="0.15">
      <c r="B19" s="144"/>
      <c r="C19" s="128" t="s">
        <v>108</v>
      </c>
      <c r="D19" s="118"/>
      <c r="E19" s="118"/>
      <c r="F19" s="119"/>
      <c r="G19" s="54">
        <f>IF([1]入力用!G19&gt;0,ROUND([1]入力用!G19*1000/1000,0),"－")</f>
        <v>1383837</v>
      </c>
      <c r="H19" s="54">
        <f>IF([1]入力用!H19&gt;0,ROUND([1]入力用!H19*1000/1000,0),"－")</f>
        <v>1405112</v>
      </c>
      <c r="I19" s="54">
        <f>IF([1]入力用!I19&gt;0,ROUND([1]入力用!I19*1000/1000,0),"－")</f>
        <v>1405112</v>
      </c>
      <c r="J19" s="56" t="str">
        <f>IF([1]入力用!J19&gt;0,ROUND([1]入力用!J19*1000/1000,0),"－")</f>
        <v>－</v>
      </c>
      <c r="K19" s="56" t="str">
        <f>IF([1]入力用!K19&gt;0,ROUND([1]入力用!K19*1000/1000,0),"－")</f>
        <v>－</v>
      </c>
      <c r="L19" s="54" t="str">
        <f>IF([1]入力用!L19&gt;0,ROUND([1]入力用!L19*1000/1000,0),"－")</f>
        <v>－</v>
      </c>
      <c r="M19" s="55">
        <f>IF([1]入力用!M19&gt;0,[1]入力用!M19,"－")</f>
        <v>100</v>
      </c>
    </row>
    <row r="20" spans="2:19" ht="13.5" customHeight="1" x14ac:dyDescent="0.15">
      <c r="B20" s="144"/>
      <c r="C20" s="128" t="s">
        <v>109</v>
      </c>
      <c r="D20" s="134"/>
      <c r="E20" s="134"/>
      <c r="F20" s="135"/>
      <c r="G20" s="54">
        <f>IF([1]入力用!G20&gt;0,ROUND([1]入力用!G20*1000/1000,0),"－")</f>
        <v>3746879</v>
      </c>
      <c r="H20" s="54">
        <f>IF([1]入力用!H20&gt;0,ROUND([1]入力用!H20*1000/1000,0),"－")</f>
        <v>3735253</v>
      </c>
      <c r="I20" s="54">
        <f>IF([1]入力用!I20&gt;0,ROUND([1]入力用!I20*1000/1000,0),"－")</f>
        <v>3735253</v>
      </c>
      <c r="J20" s="56" t="str">
        <f>IF([1]入力用!J20&gt;0,ROUND([1]入力用!J20*1000/1000,0),"－")</f>
        <v>－</v>
      </c>
      <c r="K20" s="56" t="str">
        <f>IF([1]入力用!K20&gt;0,ROUND([1]入力用!K20*1000/1000,0),"－")</f>
        <v>－</v>
      </c>
      <c r="L20" s="56" t="str">
        <f>IF([1]入力用!L20&gt;0,ROUND([1]入力用!L20*1000/1000,0),"－")</f>
        <v>－</v>
      </c>
      <c r="M20" s="55">
        <f>IF([1]入力用!M20&gt;0,[1]入力用!M20,"－")</f>
        <v>100</v>
      </c>
    </row>
    <row r="21" spans="2:19" ht="13.5" customHeight="1" x14ac:dyDescent="0.15">
      <c r="B21" s="144"/>
      <c r="C21" s="128" t="s">
        <v>110</v>
      </c>
      <c r="D21" s="134"/>
      <c r="E21" s="134"/>
      <c r="F21" s="135"/>
      <c r="G21" s="54">
        <f>IF([1]入力用!G21&gt;0,ROUND([1]入力用!G21*1000/1000,0),"－")</f>
        <v>16700044</v>
      </c>
      <c r="H21" s="54">
        <f>IF([1]入力用!H21&gt;0,ROUND([1]入力用!H21*1000/1000,0),"－")</f>
        <v>17395721</v>
      </c>
      <c r="I21" s="54">
        <f>IF([1]入力用!I21&gt;0,ROUND([1]入力用!I21*1000/1000,0),"－")</f>
        <v>17395721</v>
      </c>
      <c r="J21" s="56" t="str">
        <f>IF([1]入力用!J21&gt;0,ROUND([1]入力用!J21*1000/1000,0),"－")</f>
        <v>－</v>
      </c>
      <c r="K21" s="56" t="str">
        <f>IF([1]入力用!K21&gt;0,ROUND([1]入力用!K21*1000/1000,0),"－")</f>
        <v>－</v>
      </c>
      <c r="L21" s="54" t="str">
        <f>IF([1]入力用!L21&gt;0,ROUND([1]入力用!L21*1000/1000,0),"－")</f>
        <v>－</v>
      </c>
      <c r="M21" s="55">
        <f>IF([1]入力用!M21&gt;0,[1]入力用!M21,"－")</f>
        <v>100</v>
      </c>
    </row>
    <row r="22" spans="2:19" ht="12" customHeight="1" x14ac:dyDescent="0.15">
      <c r="B22" s="144"/>
      <c r="C22" s="128" t="s">
        <v>111</v>
      </c>
      <c r="D22" s="118"/>
      <c r="E22" s="118"/>
      <c r="F22" s="119"/>
      <c r="G22" s="54">
        <f>IF([1]入力用!G22&gt;0,ROUND([1]入力用!G22*1000/1000,0),"－")</f>
        <v>35308311</v>
      </c>
      <c r="H22" s="54">
        <f>IF([1]入力用!H22&gt;0,ROUND([1]入力用!H22*1000/1000,0),"－")</f>
        <v>35720962</v>
      </c>
      <c r="I22" s="54">
        <f>IF([1]入力用!I22&gt;0,ROUND([1]入力用!I22*1000/1000,0),"－")</f>
        <v>35089161</v>
      </c>
      <c r="J22" s="54">
        <f>IF([1]入力用!J22&gt;0,ROUND([1]入力用!J22*1000/1000,0),"－")</f>
        <v>94429</v>
      </c>
      <c r="K22" s="54">
        <f>IF([1]入力用!K22&gt;0,ROUND([1]入力用!K22*1000/1000,0),"－")</f>
        <v>425</v>
      </c>
      <c r="L22" s="54">
        <f>IF([1]入力用!L22&gt;0,ROUND([1]入力用!L22*1000/1000,0),"－")</f>
        <v>537798</v>
      </c>
      <c r="M22" s="55">
        <f>IF([1]入力用!M22&gt;0,[1]入力用!M22,"－")</f>
        <v>98.231287835977099</v>
      </c>
    </row>
    <row r="23" spans="2:19" ht="12" customHeight="1" x14ac:dyDescent="0.15">
      <c r="B23" s="144"/>
      <c r="C23" s="128" t="s">
        <v>112</v>
      </c>
      <c r="D23" s="118"/>
      <c r="E23" s="118"/>
      <c r="F23" s="119"/>
      <c r="G23" s="54">
        <f>IF([1]入力用!G23&gt;0,ROUND([1]入力用!G23*1000/1000,0),"－")</f>
        <v>2112</v>
      </c>
      <c r="H23" s="54">
        <f>IF([1]入力用!H23&gt;0,ROUND([1]入力用!H23*1000/1000,0),"－")</f>
        <v>1873</v>
      </c>
      <c r="I23" s="54">
        <f>IF([1]入力用!I23&gt;0,ROUND([1]入力用!I23*1000/1000,0),"－")</f>
        <v>1873</v>
      </c>
      <c r="J23" s="56" t="str">
        <f>IF([1]入力用!J23&gt;0,ROUND([1]入力用!J23*1000/1000,0),"－")</f>
        <v>－</v>
      </c>
      <c r="K23" s="56" t="str">
        <f>IF([1]入力用!K23&gt;0,ROUND([1]入力用!K23*1000/1000,0),"－")</f>
        <v>－</v>
      </c>
      <c r="L23" s="56" t="str">
        <f>IF([1]入力用!L23&gt;0,ROUND([1]入力用!L23*1000/1000,0),"－")</f>
        <v>－</v>
      </c>
      <c r="M23" s="55">
        <f>IF([1]入力用!M23&gt;0,[1]入力用!M23,"－")</f>
        <v>100</v>
      </c>
    </row>
    <row r="24" spans="2:19" ht="12" customHeight="1" x14ac:dyDescent="0.15">
      <c r="B24" s="144"/>
      <c r="C24" s="128" t="s">
        <v>113</v>
      </c>
      <c r="D24" s="118"/>
      <c r="E24" s="118"/>
      <c r="F24" s="119"/>
      <c r="G24" s="54" t="str">
        <f>IF([1]入力用!G24&gt;0,ROUND([1]入力用!G24*1000/1000,0),"－")</f>
        <v>－</v>
      </c>
      <c r="H24" s="54" t="str">
        <f>IF([1]入力用!H24&gt;0,ROUND([1]入力用!H24*1000/1000,0),"－")</f>
        <v>－</v>
      </c>
      <c r="I24" s="54" t="str">
        <f>IF([1]入力用!I24&gt;0,ROUND([1]入力用!I24*1000/1000,0),"－")</f>
        <v>－</v>
      </c>
      <c r="J24" s="56" t="str">
        <f>IF([1]入力用!J24&gt;0,ROUND([1]入力用!J24*1000/1000,0),"－")</f>
        <v>－</v>
      </c>
      <c r="K24" s="56" t="str">
        <f>IF([1]入力用!K24&gt;0,ROUND([1]入力用!K24*1000/1000,0),"－")</f>
        <v>－</v>
      </c>
      <c r="L24" s="56" t="str">
        <f>IF([1]入力用!L24&gt;0,ROUND([1]入力用!L24*1000/1000,0),"－")</f>
        <v>－</v>
      </c>
      <c r="M24" s="56" t="str">
        <f>IF([1]入力用!M24&gt;0,[1]入力用!M24,"－")</f>
        <v>－</v>
      </c>
    </row>
    <row r="25" spans="2:19" ht="12" customHeight="1" x14ac:dyDescent="0.15">
      <c r="B25" s="129" t="s">
        <v>114</v>
      </c>
      <c r="C25" s="125" t="s">
        <v>6</v>
      </c>
      <c r="D25" s="126"/>
      <c r="E25" s="126"/>
      <c r="F25" s="127"/>
      <c r="G25" s="51">
        <f>IF([1]入力用!G25&gt;0,ROUND([1]入力用!G25*1000/1000,0),"－")</f>
        <v>48931</v>
      </c>
      <c r="H25" s="51">
        <f>IF([1]入力用!H25&gt;0,ROUND([1]入力用!H25*1000/1000,0),"－")</f>
        <v>41232</v>
      </c>
      <c r="I25" s="51">
        <f>IF([1]入力用!I25&gt;0,ROUND([1]入力用!I25*1000/1000,0),"－")</f>
        <v>41232</v>
      </c>
      <c r="J25" s="51" t="str">
        <f>IF([1]入力用!J25&gt;0,ROUND([1]入力用!J25*1000/1000,0),"－")</f>
        <v>－</v>
      </c>
      <c r="K25" s="51" t="str">
        <f>IF([1]入力用!K25&gt;0,ROUND([1]入力用!K25*1000/1000,0),"－")</f>
        <v>－</v>
      </c>
      <c r="L25" s="51" t="str">
        <f>IF([1]入力用!L25&gt;0,ROUND([1]入力用!L25*1000/1000,0),"－")</f>
        <v>－</v>
      </c>
      <c r="M25" s="52">
        <f>IF([1]入力用!M25&gt;0,[1]入力用!M25,"－")</f>
        <v>100</v>
      </c>
      <c r="N25" s="53"/>
      <c r="O25" s="53"/>
      <c r="P25" s="53"/>
      <c r="Q25" s="53"/>
      <c r="R25" s="53"/>
      <c r="S25" s="53"/>
    </row>
    <row r="26" spans="2:19" ht="13.5" customHeight="1" x14ac:dyDescent="0.15">
      <c r="B26" s="130"/>
      <c r="C26" s="39"/>
      <c r="D26" s="118" t="s">
        <v>115</v>
      </c>
      <c r="E26" s="118"/>
      <c r="F26" s="119"/>
      <c r="G26" s="54">
        <f>IF([1]入力用!G26&gt;0,ROUND([1]入力用!G26*1000/1000,0),"－")</f>
        <v>48690</v>
      </c>
      <c r="H26" s="54">
        <f>IF([1]入力用!H26&gt;0,ROUND([1]入力用!H26*1000/1000,0),"－")</f>
        <v>41232</v>
      </c>
      <c r="I26" s="54">
        <f>IF([1]入力用!I26&gt;0,ROUND([1]入力用!I26*1000/1000,0),"－")</f>
        <v>41232</v>
      </c>
      <c r="J26" s="56" t="str">
        <f>IF([1]入力用!J26&gt;0,ROUND([1]入力用!J26*1000/1000,0),"－")</f>
        <v>－</v>
      </c>
      <c r="K26" s="57" t="str">
        <f>IF([1]入力用!K26&gt;0,ROUND([1]入力用!K26*1000/1000,0),"－")</f>
        <v>－</v>
      </c>
      <c r="L26" s="57" t="str">
        <f>IF([1]入力用!L26&gt;0,ROUND([1]入力用!L26*1000/1000,0),"－")</f>
        <v>－</v>
      </c>
      <c r="M26" s="55">
        <f>IF([1]入力用!M26&gt;0,[1]入力用!M26,"－")</f>
        <v>100</v>
      </c>
    </row>
    <row r="27" spans="2:19" ht="12" customHeight="1" x14ac:dyDescent="0.15">
      <c r="B27" s="131"/>
      <c r="C27" s="58"/>
      <c r="D27" s="118" t="s">
        <v>116</v>
      </c>
      <c r="E27" s="132"/>
      <c r="F27" s="133"/>
      <c r="G27" s="54">
        <f>IF([1]入力用!G27&gt;0,ROUND([1]入力用!G27*1000/1000,0),"－")</f>
        <v>241</v>
      </c>
      <c r="H27" s="54" t="str">
        <f>IF([1]入力用!H27&gt;0,ROUND([1]入力用!H27*1000/1000,0),"－")</f>
        <v>－</v>
      </c>
      <c r="I27" s="54" t="str">
        <f>IF([1]入力用!I27&gt;0,ROUND([1]入力用!I27*1000/1000,0),"－")</f>
        <v>－</v>
      </c>
      <c r="J27" s="54" t="str">
        <f>IF([1]入力用!J27&gt;0,ROUND([1]入力用!J27*1000/1000,0),"－")</f>
        <v>－</v>
      </c>
      <c r="K27" s="56" t="str">
        <f>IF([1]入力用!K27&gt;0,ROUND([1]入力用!K27*1000/1000,0),"－")</f>
        <v>－</v>
      </c>
      <c r="L27" s="54" t="str">
        <f>IF([1]入力用!L27&gt;0,ROUND([1]入力用!L27*1000/1000,0),"－")</f>
        <v>－</v>
      </c>
      <c r="M27" s="59" t="s">
        <v>117</v>
      </c>
    </row>
    <row r="28" spans="2:19" x14ac:dyDescent="0.15">
      <c r="B28" s="125" t="s">
        <v>118</v>
      </c>
      <c r="C28" s="126"/>
      <c r="D28" s="126"/>
      <c r="E28" s="126"/>
      <c r="F28" s="127"/>
      <c r="G28" s="51">
        <f>IF([1]入力用!G28&gt;0,ROUND([1]入力用!G28*1000/1000,0),"－")</f>
        <v>38597216</v>
      </c>
      <c r="H28" s="51">
        <f>IF([1]入力用!H28&gt;0,ROUND([1]入力用!H28*1000/1000,0),"－")</f>
        <v>38661398</v>
      </c>
      <c r="I28" s="51">
        <f>IF([1]入力用!I28&gt;0,ROUND([1]入力用!I28*1000/1000,0),"－")</f>
        <v>38630473</v>
      </c>
      <c r="J28" s="51">
        <f>IF([1]入力用!J28&gt;0,ROUND([1]入力用!J28*1000/1000,0),"－")</f>
        <v>16752</v>
      </c>
      <c r="K28" s="51">
        <f>IF([1]入力用!K28&gt;0,ROUND([1]入力用!K28*1000/1000,0),"－")</f>
        <v>33</v>
      </c>
      <c r="L28" s="51">
        <f>IF([1]入力用!L28&gt;0,ROUND([1]入力用!L28*1000/1000,0),"－")</f>
        <v>14206</v>
      </c>
      <c r="M28" s="52">
        <f>IF([1]入力用!M28&gt;0,[1]入力用!M28,"－")</f>
        <v>99.920011635097154</v>
      </c>
      <c r="N28" s="53"/>
    </row>
    <row r="29" spans="2:19" x14ac:dyDescent="0.15">
      <c r="B29" s="39"/>
      <c r="C29" s="118" t="s">
        <v>119</v>
      </c>
      <c r="D29" s="118"/>
      <c r="E29" s="118"/>
      <c r="F29" s="119"/>
      <c r="G29" s="54">
        <f>IF([1]入力用!G29&gt;0,ROUND([1]入力用!G29*1000/1000,0),"－")</f>
        <v>38006633</v>
      </c>
      <c r="H29" s="54">
        <f>IF([1]入力用!H29&gt;0,ROUND([1]入力用!H29*1000/1000,0),"－")</f>
        <v>38006633</v>
      </c>
      <c r="I29" s="54">
        <f>IF([1]入力用!I29&gt;0,ROUND([1]入力用!I29*1000/1000,0),"－")</f>
        <v>38006633</v>
      </c>
      <c r="J29" s="56" t="str">
        <f>IF([1]入力用!J29&gt;0,ROUND([1]入力用!J29*1000/1000,0),"－")</f>
        <v>－</v>
      </c>
      <c r="K29" s="56" t="str">
        <f>IF([1]入力用!K29&gt;0,ROUND([1]入力用!K29*1000/1000,0),"－")</f>
        <v>－</v>
      </c>
      <c r="L29" s="56" t="str">
        <f>IF([1]入力用!L29&gt;0,ROUND([1]入力用!L29*1000/1000,0),"－")</f>
        <v>－</v>
      </c>
      <c r="M29" s="55">
        <f>IF([1]入力用!M29&gt;0,[1]入力用!M29,"－")</f>
        <v>100</v>
      </c>
    </row>
    <row r="30" spans="2:19" ht="12" customHeight="1" x14ac:dyDescent="0.15">
      <c r="B30" s="122" t="s">
        <v>120</v>
      </c>
      <c r="C30" s="125" t="s">
        <v>6</v>
      </c>
      <c r="D30" s="126"/>
      <c r="E30" s="126"/>
      <c r="F30" s="127"/>
      <c r="G30" s="51">
        <f>IF([1]入力用!G30&gt;0,ROUND([1]入力用!G30*1000/1000,0),"－")</f>
        <v>12474</v>
      </c>
      <c r="H30" s="51">
        <f>IF([1]入力用!H30&gt;0,ROUND([1]入力用!H30*1000/1000,0),"－")</f>
        <v>24948</v>
      </c>
      <c r="I30" s="51">
        <f>IF([1]入力用!I30&gt;0,ROUND([1]入力用!I30*1000/1000,0),"－")</f>
        <v>24948</v>
      </c>
      <c r="J30" s="51" t="str">
        <f>IF([1]入力用!J30&gt;0,ROUND([1]入力用!J30*1000/1000,0),"－")</f>
        <v>－</v>
      </c>
      <c r="K30" s="51" t="str">
        <f>IF([1]入力用!K30&gt;0,ROUND([1]入力用!K30*1000/1000,0),"－")</f>
        <v>－</v>
      </c>
      <c r="L30" s="51" t="str">
        <f>IF([1]入力用!L30&gt;0,ROUND([1]入力用!L30*1000/1000,0),"－")</f>
        <v>－</v>
      </c>
      <c r="M30" s="52">
        <f>IF([1]入力用!M30&gt;0,[1]入力用!M30,"－")</f>
        <v>100</v>
      </c>
    </row>
    <row r="31" spans="2:19" ht="13.5" customHeight="1" x14ac:dyDescent="0.15">
      <c r="B31" s="123"/>
      <c r="C31" s="39"/>
      <c r="D31" s="118" t="s">
        <v>121</v>
      </c>
      <c r="E31" s="118"/>
      <c r="F31" s="119"/>
      <c r="G31" s="54">
        <f>IF([1]入力用!G31&gt;0,ROUND([1]入力用!G31*1000/1000,0),"－")</f>
        <v>12474</v>
      </c>
      <c r="H31" s="54">
        <f>IF([1]入力用!H31&gt;0,ROUND([1]入力用!H31*1000/1000,0),"－")</f>
        <v>12474</v>
      </c>
      <c r="I31" s="54">
        <f>IF([1]入力用!I31&gt;0,ROUND([1]入力用!I31*1000/1000,0),"－")</f>
        <v>12474</v>
      </c>
      <c r="J31" s="54" t="str">
        <f>IF([1]入力用!J31&gt;0,ROUND([1]入力用!J31*1000/1000,0),"－")</f>
        <v>－</v>
      </c>
      <c r="K31" s="54" t="str">
        <f>IF([1]入力用!K31&gt;0,ROUND([1]入力用!K31*1000/1000,0),"－")</f>
        <v>－</v>
      </c>
      <c r="L31" s="54" t="str">
        <f>IF([1]入力用!L31&gt;0,ROUND([1]入力用!L31*1000/1000,0),"－")</f>
        <v>－</v>
      </c>
      <c r="M31" s="55">
        <f>IF([1]入力用!M31&gt;0,[1]入力用!M31,"－")</f>
        <v>100</v>
      </c>
    </row>
    <row r="32" spans="2:19" ht="13.5" customHeight="1" x14ac:dyDescent="0.15">
      <c r="B32" s="123"/>
      <c r="C32" s="39"/>
      <c r="D32" s="48"/>
      <c r="E32" s="118" t="s">
        <v>122</v>
      </c>
      <c r="F32" s="119"/>
      <c r="G32" s="54">
        <f>IF([1]入力用!G32&gt;0,ROUND([1]入力用!G32*1000/1000,0),"－")</f>
        <v>12474</v>
      </c>
      <c r="H32" s="54">
        <f>IF([1]入力用!H32&gt;0,ROUND([1]入力用!H32*1000/1000,0),"－")</f>
        <v>12474</v>
      </c>
      <c r="I32" s="54">
        <f>IF([1]入力用!I32&gt;0,ROUND([1]入力用!I32*1000/1000,0),"－")</f>
        <v>12474</v>
      </c>
      <c r="J32" s="56" t="str">
        <f>IF([1]入力用!J32&gt;0,ROUND([1]入力用!J32*1000/1000,0),"－")</f>
        <v>－</v>
      </c>
      <c r="K32" s="56" t="str">
        <f>IF([1]入力用!K32&gt;0,ROUND([1]入力用!K32*1000/1000,0),"－")</f>
        <v>－</v>
      </c>
      <c r="L32" s="56" t="str">
        <f>IF([1]入力用!L32&gt;0,ROUND([1]入力用!L32*1000/1000,0),"－")</f>
        <v>－</v>
      </c>
      <c r="M32" s="55">
        <f>IF([1]入力用!M32&gt;0,[1]入力用!M32,"－")</f>
        <v>100</v>
      </c>
    </row>
    <row r="33" spans="2:19" ht="13.5" customHeight="1" x14ac:dyDescent="0.15">
      <c r="B33" s="124"/>
      <c r="C33" s="39"/>
      <c r="D33" s="48"/>
      <c r="E33" s="118" t="s">
        <v>123</v>
      </c>
      <c r="F33" s="119"/>
      <c r="G33" s="56" t="str">
        <f>IF([1]入力用!G33&gt;0,ROUND([1]入力用!G33*1000/1000,0),"－")</f>
        <v>－</v>
      </c>
      <c r="H33" s="56" t="str">
        <f>IF([1]入力用!H33&gt;0,ROUND([1]入力用!H33*1000/1000,0),"－")</f>
        <v>－</v>
      </c>
      <c r="I33" s="56" t="str">
        <f>IF([1]入力用!I33&gt;0,ROUND([1]入力用!I33*1000/1000,0),"－")</f>
        <v>－</v>
      </c>
      <c r="J33" s="56" t="str">
        <f>IF([1]入力用!J33&gt;0,ROUND([1]入力用!J33*1000/1000,0),"－")</f>
        <v>－</v>
      </c>
      <c r="K33" s="56" t="str">
        <f>IF([1]入力用!K33&gt;0,ROUND([1]入力用!K33*1000/1000,0),"－")</f>
        <v>－</v>
      </c>
      <c r="L33" s="56" t="str">
        <f>IF([1]入力用!L33&gt;0,ROUND([1]入力用!L33*1000/1000,0),"－")</f>
        <v>－</v>
      </c>
      <c r="M33" s="56" t="str">
        <f>IF([1]入力用!M33&gt;0,[1]入力用!M33,"－")</f>
        <v>－</v>
      </c>
    </row>
    <row r="34" spans="2:19" ht="12" customHeight="1" x14ac:dyDescent="0.15">
      <c r="B34" s="122" t="s">
        <v>124</v>
      </c>
      <c r="C34" s="125" t="s">
        <v>6</v>
      </c>
      <c r="D34" s="126"/>
      <c r="E34" s="126"/>
      <c r="F34" s="127"/>
      <c r="G34" s="51">
        <f>IF([1]入力用!G34&gt;0,ROUND([1]入力用!G34*1000/1000,0),"－")</f>
        <v>578109</v>
      </c>
      <c r="H34" s="51">
        <f>IF([1]入力用!H34&gt;0,ROUND([1]入力用!H34*1000/1000,0),"－")</f>
        <v>629817</v>
      </c>
      <c r="I34" s="51">
        <f>IF([1]入力用!I34&gt;0,ROUND([1]入力用!I34*1000/1000,0),"－")</f>
        <v>598892</v>
      </c>
      <c r="J34" s="51">
        <f>IF([1]入力用!J34&gt;0,ROUND([1]入力用!J34*1000/1000,0),"－")</f>
        <v>16752</v>
      </c>
      <c r="K34" s="51">
        <f>IF([1]入力用!K34&gt;0,ROUND([1]入力用!K34*1000/1000,0),"－")</f>
        <v>33</v>
      </c>
      <c r="L34" s="51">
        <f>IF([1]入力用!L34&gt;0,ROUND([1]入力用!L34*1000/1000,0),"－")</f>
        <v>14206</v>
      </c>
      <c r="M34" s="52">
        <f>IF([1]入力用!M34&gt;0,[1]入力用!M34,"－")</f>
        <v>95.089902832452552</v>
      </c>
      <c r="N34" s="53"/>
      <c r="O34" s="53"/>
      <c r="P34" s="53"/>
      <c r="Q34" s="53"/>
      <c r="R34" s="53"/>
      <c r="S34" s="53"/>
    </row>
    <row r="35" spans="2:19" ht="13.5" customHeight="1" x14ac:dyDescent="0.15">
      <c r="B35" s="123"/>
      <c r="C35" s="39"/>
      <c r="D35" s="118" t="s">
        <v>125</v>
      </c>
      <c r="E35" s="118"/>
      <c r="F35" s="119"/>
      <c r="G35" s="54">
        <f>IF([1]入力用!G35&gt;0,ROUND([1]入力用!G35*1000/1000,0),"－")</f>
        <v>387572</v>
      </c>
      <c r="H35" s="54">
        <f>IF([1]入力用!H35&gt;0,ROUND([1]入力用!H35*1000/1000,0),"－")</f>
        <v>403133</v>
      </c>
      <c r="I35" s="54">
        <f>IF([1]入力用!I35&gt;0,ROUND([1]入力用!I35*1000/1000,0),"－")</f>
        <v>403133</v>
      </c>
      <c r="J35" s="56" t="str">
        <f>IF([1]入力用!J35&gt;0,ROUND([1]入力用!J35*1000/1000,0),"－")</f>
        <v>－</v>
      </c>
      <c r="K35" s="56" t="str">
        <f>IF([1]入力用!K35&gt;0,ROUND([1]入力用!K35*1000/1000,0),"－")</f>
        <v>－</v>
      </c>
      <c r="L35" s="56" t="str">
        <f>IF([1]入力用!L35&gt;0,ROUND([1]入力用!L35*1000/1000,0),"－")</f>
        <v>－</v>
      </c>
      <c r="M35" s="55">
        <f>IF([1]入力用!M35&gt;0,[1]入力用!M35,"－")</f>
        <v>100</v>
      </c>
    </row>
    <row r="36" spans="2:19" ht="13.5" customHeight="1" x14ac:dyDescent="0.15">
      <c r="B36" s="123"/>
      <c r="C36" s="39"/>
      <c r="D36" s="118" t="s">
        <v>126</v>
      </c>
      <c r="E36" s="118"/>
      <c r="F36" s="119"/>
      <c r="G36" s="54">
        <f>IF([1]入力用!G36&gt;0,ROUND([1]入力用!G36*1000/1000,0),"－")</f>
        <v>38789</v>
      </c>
      <c r="H36" s="54">
        <f>IF([1]入力用!H36&gt;0,ROUND([1]入力用!H36*1000/1000,0),"－")</f>
        <v>74935</v>
      </c>
      <c r="I36" s="54">
        <f>IF([1]入力用!I36&gt;0,ROUND([1]入力用!I36*1000/1000,0),"－")</f>
        <v>44010</v>
      </c>
      <c r="J36" s="54">
        <f>IF([1]入力用!J36&gt;0,ROUND([1]入力用!J36*1000/1000,0),"－")</f>
        <v>16752</v>
      </c>
      <c r="K36" s="54">
        <f>IF([1]入力用!K36&gt;0,ROUND([1]入力用!K36*1000/1000,0),"－")</f>
        <v>33</v>
      </c>
      <c r="L36" s="54">
        <f>IF([1]入力用!L36&gt;0,ROUND([1]入力用!L36*1000/1000,0),"－")</f>
        <v>14206</v>
      </c>
      <c r="M36" s="55">
        <f>IF([1]入力用!M36&gt;0,[1]入力用!M36,"－")</f>
        <v>58.731195740030216</v>
      </c>
    </row>
    <row r="37" spans="2:19" ht="13.5" customHeight="1" x14ac:dyDescent="0.15">
      <c r="B37" s="123"/>
      <c r="C37" s="39"/>
      <c r="D37" s="48"/>
      <c r="E37" s="118" t="s">
        <v>127</v>
      </c>
      <c r="F37" s="119"/>
      <c r="G37" s="54" t="str">
        <f>[1]入力用!G37</f>
        <v>…</v>
      </c>
      <c r="H37" s="54">
        <f>IF([1]入力用!H37&gt;0,ROUND([1]入力用!H37*1000/1000,0),"－")</f>
        <v>4704</v>
      </c>
      <c r="I37" s="54">
        <f>IF([1]入力用!I37&gt;0,ROUND([1]入力用!I37*1000/1000,0),"－")</f>
        <v>4472</v>
      </c>
      <c r="J37" s="54">
        <f>IF([1]入力用!J37&gt;0,ROUND([1]入力用!J37*1000/1000,0),"－")</f>
        <v>62</v>
      </c>
      <c r="K37" s="56">
        <f>IF([1]入力用!K37&gt;0,ROUND([1]入力用!K37*1000/1000,0),"－")</f>
        <v>7</v>
      </c>
      <c r="L37" s="54">
        <f>IF([1]入力用!L37&gt;0,ROUND([1]入力用!L37*1000/1000,0),"－")</f>
        <v>178</v>
      </c>
      <c r="M37" s="55">
        <f>IF([1]入力用!M37&gt;0,[1]入力用!M37,"－")</f>
        <v>95.061754639569727</v>
      </c>
    </row>
    <row r="38" spans="2:19" ht="13.5" customHeight="1" x14ac:dyDescent="0.15">
      <c r="B38" s="123"/>
      <c r="C38" s="39"/>
      <c r="D38" s="48"/>
      <c r="E38" s="118" t="s">
        <v>128</v>
      </c>
      <c r="F38" s="119"/>
      <c r="G38" s="54" t="str">
        <f>[1]入力用!G38</f>
        <v>…</v>
      </c>
      <c r="H38" s="54">
        <f>IF([1]入力用!H38&gt;0,ROUND([1]入力用!H38*1000/1000,0),"－")</f>
        <v>2218</v>
      </c>
      <c r="I38" s="54">
        <f>IF([1]入力用!I38&gt;0,ROUND([1]入力用!I38*1000/1000,0),"－")</f>
        <v>1266</v>
      </c>
      <c r="J38" s="54">
        <f>IF([1]入力用!J38&gt;0,ROUND([1]入力用!J38*1000/1000,0),"－")</f>
        <v>264</v>
      </c>
      <c r="K38" s="56">
        <f>IF([1]入力用!K38&gt;0,ROUND([1]入力用!K38*1000/1000,0),"－")</f>
        <v>26</v>
      </c>
      <c r="L38" s="54">
        <f>IF([1]入力用!L38&gt;0,ROUND([1]入力用!L38*1000/1000,0),"－")</f>
        <v>714</v>
      </c>
      <c r="M38" s="55">
        <f>IF([1]入力用!M38&gt;0,[1]入力用!M38,"－")</f>
        <v>57.093043122712437</v>
      </c>
    </row>
    <row r="39" spans="2:19" ht="13.5" customHeight="1" x14ac:dyDescent="0.15">
      <c r="B39" s="123"/>
      <c r="C39" s="39"/>
      <c r="D39" s="48"/>
      <c r="E39" s="118" t="s">
        <v>129</v>
      </c>
      <c r="F39" s="119"/>
      <c r="G39" s="54" t="str">
        <f>[1]入力用!G39</f>
        <v>…</v>
      </c>
      <c r="H39" s="54">
        <f>IF([1]入力用!H39&gt;0,ROUND([1]入力用!H39*1000/1000,0),"－")</f>
        <v>68012</v>
      </c>
      <c r="I39" s="54">
        <f>IF([1]入力用!I39&gt;0,ROUND([1]入力用!I39*1000/1000,0),"－")</f>
        <v>38272</v>
      </c>
      <c r="J39" s="54">
        <f>IF([1]入力用!J39&gt;0,ROUND([1]入力用!J39*1000/1000,0),"－")</f>
        <v>16427</v>
      </c>
      <c r="K39" s="54" t="str">
        <f>IF([1]入力用!K39&gt;0,ROUND([1]入力用!K39*1000/1000,0),"－")</f>
        <v>－</v>
      </c>
      <c r="L39" s="54">
        <f>IF([1]入力用!L39&gt;0,ROUND([1]入力用!L39*1000/1000,0),"－")</f>
        <v>13313</v>
      </c>
      <c r="M39" s="55">
        <f>IF([1]入力用!M39&gt;0,[1]入力用!M39,"－")</f>
        <v>56.271804798737399</v>
      </c>
    </row>
    <row r="40" spans="2:19" ht="13.5" customHeight="1" x14ac:dyDescent="0.15">
      <c r="B40" s="123"/>
      <c r="C40" s="39"/>
      <c r="D40" s="118" t="s">
        <v>130</v>
      </c>
      <c r="E40" s="118"/>
      <c r="F40" s="119"/>
      <c r="G40" s="54">
        <f>IF([1]入力用!G40&gt;0,ROUND([1]入力用!G40*1000/1000,0),"－")</f>
        <v>150749</v>
      </c>
      <c r="H40" s="54">
        <f>IF([1]入力用!H40&gt;0,ROUND([1]入力用!H40*1000/1000,0),"－")</f>
        <v>150750</v>
      </c>
      <c r="I40" s="54">
        <f>IF([1]入力用!I40&gt;0,ROUND([1]入力用!I40*1000/1000,0),"－")</f>
        <v>150750</v>
      </c>
      <c r="J40" s="56" t="str">
        <f>IF([1]入力用!J40&gt;0,ROUND([1]入力用!J40*1000/1000,0),"－")</f>
        <v>－</v>
      </c>
      <c r="K40" s="56" t="str">
        <f>IF([1]入力用!K40&gt;0,ROUND([1]入力用!K40*1000/1000,0),"－")</f>
        <v>－</v>
      </c>
      <c r="L40" s="56" t="str">
        <f>IF([1]入力用!L40&gt;0,ROUND([1]入力用!L40*1000/1000,0),"－")</f>
        <v>－</v>
      </c>
      <c r="M40" s="55">
        <f>IF([1]入力用!M40&gt;0,[1]入力用!M40,"－")</f>
        <v>100</v>
      </c>
    </row>
    <row r="41" spans="2:19" ht="12" customHeight="1" x14ac:dyDescent="0.15">
      <c r="B41" s="123"/>
      <c r="C41" s="122" t="s">
        <v>131</v>
      </c>
      <c r="D41" s="125" t="s">
        <v>6</v>
      </c>
      <c r="E41" s="126"/>
      <c r="F41" s="127"/>
      <c r="G41" s="51">
        <f>IF([1]入力用!G41&gt;0,ROUND([1]入力用!G41*1000/1000,0),"－")</f>
        <v>999</v>
      </c>
      <c r="H41" s="51">
        <f>IF([1]入力用!H41&gt;0,ROUND([1]入力用!H41*1000/1000,0),"－")</f>
        <v>999</v>
      </c>
      <c r="I41" s="51">
        <f>IF([1]入力用!I41&gt;0,ROUND([1]入力用!I41*1000/1000,0),"－")</f>
        <v>999</v>
      </c>
      <c r="J41" s="51" t="str">
        <f>IF([1]入力用!J41&gt;0,ROUND([1]入力用!J41*1000/1000,0),"－")</f>
        <v>－</v>
      </c>
      <c r="K41" s="51" t="str">
        <f>IF([1]入力用!K41&gt;0,ROUND([1]入力用!K41*1000/1000,0),"－")</f>
        <v>－</v>
      </c>
      <c r="L41" s="51" t="str">
        <f>IF([1]入力用!L41&gt;0,ROUND([1]入力用!L41*1000/1000,0),"－")</f>
        <v>－</v>
      </c>
      <c r="M41" s="52">
        <f>IF([1]入力用!M41&gt;0,[1]入力用!M41,"－")</f>
        <v>100</v>
      </c>
    </row>
    <row r="42" spans="2:19" ht="13.5" customHeight="1" x14ac:dyDescent="0.15">
      <c r="B42" s="123"/>
      <c r="C42" s="123"/>
      <c r="D42" s="60"/>
      <c r="E42" s="118" t="s">
        <v>132</v>
      </c>
      <c r="F42" s="119"/>
      <c r="G42" s="54">
        <f>IF([1]入力用!G42&gt;0,ROUND([1]入力用!G42*1000/1000,0),"－")</f>
        <v>999</v>
      </c>
      <c r="H42" s="54">
        <f>IF([1]入力用!H42&gt;0,ROUND([1]入力用!H42*1000/1000,0),"－")</f>
        <v>999</v>
      </c>
      <c r="I42" s="54">
        <f>IF([1]入力用!I42&gt;0,ROUND([1]入力用!I42*1000/1000,0),"－")</f>
        <v>999</v>
      </c>
      <c r="J42" s="56" t="str">
        <f>IF([1]入力用!J42&gt;0,ROUND([1]入力用!J42*1000/1000,0),"－")</f>
        <v>－</v>
      </c>
      <c r="K42" s="56" t="str">
        <f>IF([1]入力用!K42&gt;0,ROUND([1]入力用!K42*1000/1000,0),"－")</f>
        <v>－</v>
      </c>
      <c r="L42" s="56" t="str">
        <f>IF([1]入力用!L42&gt;0,ROUND([1]入力用!L42*1000/1000,0),"－")</f>
        <v>－</v>
      </c>
      <c r="M42" s="55">
        <f>IF([1]入力用!M42&gt;0,[1]入力用!M42,"－")</f>
        <v>100</v>
      </c>
    </row>
    <row r="43" spans="2:19" ht="13.5" customHeight="1" x14ac:dyDescent="0.15">
      <c r="B43" s="124"/>
      <c r="C43" s="124"/>
      <c r="D43" s="61"/>
      <c r="E43" s="120" t="s">
        <v>133</v>
      </c>
      <c r="F43" s="121"/>
      <c r="G43" s="56" t="str">
        <f>IF([1]入力用!G43&gt;0,ROUND([1]入力用!G43*1000/1000,0),"－")</f>
        <v>－</v>
      </c>
      <c r="H43" s="56" t="str">
        <f>IF([1]入力用!H43&gt;0,ROUND([1]入力用!H43*1000/1000,0),"－")</f>
        <v>－</v>
      </c>
      <c r="I43" s="56" t="str">
        <f>IF([1]入力用!I43&gt;0,ROUND([1]入力用!I43*1000/1000,0),"－")</f>
        <v>－</v>
      </c>
      <c r="J43" s="56" t="str">
        <f>IF([1]入力用!J43&gt;0,ROUND([1]入力用!J43*1000/1000,0),"－")</f>
        <v>－</v>
      </c>
      <c r="K43" s="56" t="str">
        <f>IF([1]入力用!K43&gt;0,ROUND([1]入力用!K43*1000/1000,0),"－")</f>
        <v>－</v>
      </c>
      <c r="L43" s="56" t="str">
        <f>IF([1]入力用!L43&gt;0,ROUND([1]入力用!L43*1000/1000,0),"－")</f>
        <v>－</v>
      </c>
      <c r="M43" s="56" t="str">
        <f>IF([1]入力用!M43&gt;0,[1]入力用!M43,"－")</f>
        <v>－</v>
      </c>
    </row>
    <row r="45" spans="2:19" x14ac:dyDescent="0.15">
      <c r="B45" s="3" t="s">
        <v>134</v>
      </c>
    </row>
    <row r="46" spans="2:19" x14ac:dyDescent="0.15">
      <c r="B46" s="3" t="s">
        <v>135</v>
      </c>
      <c r="C46" s="3" t="s">
        <v>136</v>
      </c>
    </row>
    <row r="47" spans="2:19" x14ac:dyDescent="0.15">
      <c r="B47" s="3"/>
    </row>
  </sheetData>
  <mergeCells count="48"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C21:F21"/>
    <mergeCell ref="D11:F11"/>
    <mergeCell ref="D12:F12"/>
    <mergeCell ref="C13:C15"/>
    <mergeCell ref="D13:F13"/>
    <mergeCell ref="E14:F14"/>
    <mergeCell ref="E15:F15"/>
    <mergeCell ref="C16:F16"/>
    <mergeCell ref="C17:F17"/>
    <mergeCell ref="C18:F18"/>
    <mergeCell ref="C19:F19"/>
    <mergeCell ref="C20:F20"/>
    <mergeCell ref="C22:F22"/>
    <mergeCell ref="C23:F23"/>
    <mergeCell ref="C24:F24"/>
    <mergeCell ref="B25:B27"/>
    <mergeCell ref="C25:F25"/>
    <mergeCell ref="D26:F26"/>
    <mergeCell ref="D27:F27"/>
    <mergeCell ref="B28:F28"/>
    <mergeCell ref="C29:F29"/>
    <mergeCell ref="B30:B33"/>
    <mergeCell ref="C30:F30"/>
    <mergeCell ref="D31:F31"/>
    <mergeCell ref="E32:F32"/>
    <mergeCell ref="E33:F33"/>
    <mergeCell ref="E42:F42"/>
    <mergeCell ref="E43:F43"/>
    <mergeCell ref="B34:B43"/>
    <mergeCell ref="C34:F34"/>
    <mergeCell ref="D35:F35"/>
    <mergeCell ref="D36:F36"/>
    <mergeCell ref="E37:F37"/>
    <mergeCell ref="E38:F38"/>
    <mergeCell ref="E39:F39"/>
    <mergeCell ref="D40:F40"/>
    <mergeCell ref="C41:C43"/>
    <mergeCell ref="D41:F41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8"/>
  <sheetViews>
    <sheetView workbookViewId="0">
      <selection activeCell="F43" sqref="F43"/>
    </sheetView>
  </sheetViews>
  <sheetFormatPr defaultRowHeight="12" x14ac:dyDescent="0.15"/>
  <cols>
    <col min="1" max="1" width="2.625" style="2" customWidth="1"/>
    <col min="2" max="3" width="1.875" style="2" customWidth="1"/>
    <col min="4" max="4" width="8.75" style="2" customWidth="1"/>
    <col min="5" max="5" width="16.75" style="2" customWidth="1"/>
    <col min="6" max="6" width="13.375" style="2" customWidth="1"/>
    <col min="7" max="14" width="12.125" style="2" customWidth="1"/>
    <col min="15" max="15" width="11.75" style="2" customWidth="1"/>
    <col min="16" max="16" width="13.75" style="2" customWidth="1"/>
    <col min="17" max="20" width="12.125" style="2" customWidth="1"/>
    <col min="21" max="21" width="13.625" style="2" customWidth="1"/>
    <col min="22" max="22" width="12.125" style="2" customWidth="1"/>
    <col min="23" max="23" width="13.5" style="2" customWidth="1"/>
    <col min="24" max="25" width="12.125" style="2" customWidth="1"/>
    <col min="26" max="26" width="13.125" style="2" customWidth="1"/>
    <col min="27" max="27" width="13.75" style="2" customWidth="1"/>
    <col min="28" max="28" width="12.125" style="2" customWidth="1"/>
    <col min="29" max="29" width="12.625" style="2" customWidth="1"/>
    <col min="30" max="30" width="12.125" style="2" bestFit="1" customWidth="1"/>
    <col min="31" max="256" width="9" style="2"/>
    <col min="257" max="257" width="2.625" style="2" customWidth="1"/>
    <col min="258" max="259" width="1.875" style="2" customWidth="1"/>
    <col min="260" max="260" width="8.75" style="2" customWidth="1"/>
    <col min="261" max="261" width="16.75" style="2" customWidth="1"/>
    <col min="262" max="262" width="13.375" style="2" customWidth="1"/>
    <col min="263" max="270" width="12.125" style="2" customWidth="1"/>
    <col min="271" max="271" width="11.75" style="2" customWidth="1"/>
    <col min="272" max="272" width="13.75" style="2" customWidth="1"/>
    <col min="273" max="276" width="12.125" style="2" customWidth="1"/>
    <col min="277" max="277" width="13.625" style="2" customWidth="1"/>
    <col min="278" max="278" width="12.125" style="2" customWidth="1"/>
    <col min="279" max="279" width="13.5" style="2" customWidth="1"/>
    <col min="280" max="281" width="12.125" style="2" customWidth="1"/>
    <col min="282" max="282" width="13.125" style="2" customWidth="1"/>
    <col min="283" max="283" width="13.75" style="2" customWidth="1"/>
    <col min="284" max="284" width="12.125" style="2" customWidth="1"/>
    <col min="285" max="285" width="12.625" style="2" customWidth="1"/>
    <col min="286" max="286" width="12.125" style="2" bestFit="1" customWidth="1"/>
    <col min="287" max="512" width="9" style="2"/>
    <col min="513" max="513" width="2.625" style="2" customWidth="1"/>
    <col min="514" max="515" width="1.875" style="2" customWidth="1"/>
    <col min="516" max="516" width="8.75" style="2" customWidth="1"/>
    <col min="517" max="517" width="16.75" style="2" customWidth="1"/>
    <col min="518" max="518" width="13.375" style="2" customWidth="1"/>
    <col min="519" max="526" width="12.125" style="2" customWidth="1"/>
    <col min="527" max="527" width="11.75" style="2" customWidth="1"/>
    <col min="528" max="528" width="13.75" style="2" customWidth="1"/>
    <col min="529" max="532" width="12.125" style="2" customWidth="1"/>
    <col min="533" max="533" width="13.625" style="2" customWidth="1"/>
    <col min="534" max="534" width="12.125" style="2" customWidth="1"/>
    <col min="535" max="535" width="13.5" style="2" customWidth="1"/>
    <col min="536" max="537" width="12.125" style="2" customWidth="1"/>
    <col min="538" max="538" width="13.125" style="2" customWidth="1"/>
    <col min="539" max="539" width="13.75" style="2" customWidth="1"/>
    <col min="540" max="540" width="12.125" style="2" customWidth="1"/>
    <col min="541" max="541" width="12.625" style="2" customWidth="1"/>
    <col min="542" max="542" width="12.125" style="2" bestFit="1" customWidth="1"/>
    <col min="543" max="768" width="9" style="2"/>
    <col min="769" max="769" width="2.625" style="2" customWidth="1"/>
    <col min="770" max="771" width="1.875" style="2" customWidth="1"/>
    <col min="772" max="772" width="8.75" style="2" customWidth="1"/>
    <col min="773" max="773" width="16.75" style="2" customWidth="1"/>
    <col min="774" max="774" width="13.375" style="2" customWidth="1"/>
    <col min="775" max="782" width="12.125" style="2" customWidth="1"/>
    <col min="783" max="783" width="11.75" style="2" customWidth="1"/>
    <col min="784" max="784" width="13.75" style="2" customWidth="1"/>
    <col min="785" max="788" width="12.125" style="2" customWidth="1"/>
    <col min="789" max="789" width="13.625" style="2" customWidth="1"/>
    <col min="790" max="790" width="12.125" style="2" customWidth="1"/>
    <col min="791" max="791" width="13.5" style="2" customWidth="1"/>
    <col min="792" max="793" width="12.125" style="2" customWidth="1"/>
    <col min="794" max="794" width="13.125" style="2" customWidth="1"/>
    <col min="795" max="795" width="13.75" style="2" customWidth="1"/>
    <col min="796" max="796" width="12.125" style="2" customWidth="1"/>
    <col min="797" max="797" width="12.625" style="2" customWidth="1"/>
    <col min="798" max="798" width="12.125" style="2" bestFit="1" customWidth="1"/>
    <col min="799" max="1024" width="9" style="2"/>
    <col min="1025" max="1025" width="2.625" style="2" customWidth="1"/>
    <col min="1026" max="1027" width="1.875" style="2" customWidth="1"/>
    <col min="1028" max="1028" width="8.75" style="2" customWidth="1"/>
    <col min="1029" max="1029" width="16.75" style="2" customWidth="1"/>
    <col min="1030" max="1030" width="13.375" style="2" customWidth="1"/>
    <col min="1031" max="1038" width="12.125" style="2" customWidth="1"/>
    <col min="1039" max="1039" width="11.75" style="2" customWidth="1"/>
    <col min="1040" max="1040" width="13.75" style="2" customWidth="1"/>
    <col min="1041" max="1044" width="12.125" style="2" customWidth="1"/>
    <col min="1045" max="1045" width="13.625" style="2" customWidth="1"/>
    <col min="1046" max="1046" width="12.125" style="2" customWidth="1"/>
    <col min="1047" max="1047" width="13.5" style="2" customWidth="1"/>
    <col min="1048" max="1049" width="12.125" style="2" customWidth="1"/>
    <col min="1050" max="1050" width="13.125" style="2" customWidth="1"/>
    <col min="1051" max="1051" width="13.75" style="2" customWidth="1"/>
    <col min="1052" max="1052" width="12.125" style="2" customWidth="1"/>
    <col min="1053" max="1053" width="12.625" style="2" customWidth="1"/>
    <col min="1054" max="1054" width="12.125" style="2" bestFit="1" customWidth="1"/>
    <col min="1055" max="1280" width="9" style="2"/>
    <col min="1281" max="1281" width="2.625" style="2" customWidth="1"/>
    <col min="1282" max="1283" width="1.875" style="2" customWidth="1"/>
    <col min="1284" max="1284" width="8.75" style="2" customWidth="1"/>
    <col min="1285" max="1285" width="16.75" style="2" customWidth="1"/>
    <col min="1286" max="1286" width="13.375" style="2" customWidth="1"/>
    <col min="1287" max="1294" width="12.125" style="2" customWidth="1"/>
    <col min="1295" max="1295" width="11.75" style="2" customWidth="1"/>
    <col min="1296" max="1296" width="13.75" style="2" customWidth="1"/>
    <col min="1297" max="1300" width="12.125" style="2" customWidth="1"/>
    <col min="1301" max="1301" width="13.625" style="2" customWidth="1"/>
    <col min="1302" max="1302" width="12.125" style="2" customWidth="1"/>
    <col min="1303" max="1303" width="13.5" style="2" customWidth="1"/>
    <col min="1304" max="1305" width="12.125" style="2" customWidth="1"/>
    <col min="1306" max="1306" width="13.125" style="2" customWidth="1"/>
    <col min="1307" max="1307" width="13.75" style="2" customWidth="1"/>
    <col min="1308" max="1308" width="12.125" style="2" customWidth="1"/>
    <col min="1309" max="1309" width="12.625" style="2" customWidth="1"/>
    <col min="1310" max="1310" width="12.125" style="2" bestFit="1" customWidth="1"/>
    <col min="1311" max="1536" width="9" style="2"/>
    <col min="1537" max="1537" width="2.625" style="2" customWidth="1"/>
    <col min="1538" max="1539" width="1.875" style="2" customWidth="1"/>
    <col min="1540" max="1540" width="8.75" style="2" customWidth="1"/>
    <col min="1541" max="1541" width="16.75" style="2" customWidth="1"/>
    <col min="1542" max="1542" width="13.375" style="2" customWidth="1"/>
    <col min="1543" max="1550" width="12.125" style="2" customWidth="1"/>
    <col min="1551" max="1551" width="11.75" style="2" customWidth="1"/>
    <col min="1552" max="1552" width="13.75" style="2" customWidth="1"/>
    <col min="1553" max="1556" width="12.125" style="2" customWidth="1"/>
    <col min="1557" max="1557" width="13.625" style="2" customWidth="1"/>
    <col min="1558" max="1558" width="12.125" style="2" customWidth="1"/>
    <col min="1559" max="1559" width="13.5" style="2" customWidth="1"/>
    <col min="1560" max="1561" width="12.125" style="2" customWidth="1"/>
    <col min="1562" max="1562" width="13.125" style="2" customWidth="1"/>
    <col min="1563" max="1563" width="13.75" style="2" customWidth="1"/>
    <col min="1564" max="1564" width="12.125" style="2" customWidth="1"/>
    <col min="1565" max="1565" width="12.625" style="2" customWidth="1"/>
    <col min="1566" max="1566" width="12.125" style="2" bestFit="1" customWidth="1"/>
    <col min="1567" max="1792" width="9" style="2"/>
    <col min="1793" max="1793" width="2.625" style="2" customWidth="1"/>
    <col min="1794" max="1795" width="1.875" style="2" customWidth="1"/>
    <col min="1796" max="1796" width="8.75" style="2" customWidth="1"/>
    <col min="1797" max="1797" width="16.75" style="2" customWidth="1"/>
    <col min="1798" max="1798" width="13.375" style="2" customWidth="1"/>
    <col min="1799" max="1806" width="12.125" style="2" customWidth="1"/>
    <col min="1807" max="1807" width="11.75" style="2" customWidth="1"/>
    <col min="1808" max="1808" width="13.75" style="2" customWidth="1"/>
    <col min="1809" max="1812" width="12.125" style="2" customWidth="1"/>
    <col min="1813" max="1813" width="13.625" style="2" customWidth="1"/>
    <col min="1814" max="1814" width="12.125" style="2" customWidth="1"/>
    <col min="1815" max="1815" width="13.5" style="2" customWidth="1"/>
    <col min="1816" max="1817" width="12.125" style="2" customWidth="1"/>
    <col min="1818" max="1818" width="13.125" style="2" customWidth="1"/>
    <col min="1819" max="1819" width="13.75" style="2" customWidth="1"/>
    <col min="1820" max="1820" width="12.125" style="2" customWidth="1"/>
    <col min="1821" max="1821" width="12.625" style="2" customWidth="1"/>
    <col min="1822" max="1822" width="12.125" style="2" bestFit="1" customWidth="1"/>
    <col min="1823" max="2048" width="9" style="2"/>
    <col min="2049" max="2049" width="2.625" style="2" customWidth="1"/>
    <col min="2050" max="2051" width="1.875" style="2" customWidth="1"/>
    <col min="2052" max="2052" width="8.75" style="2" customWidth="1"/>
    <col min="2053" max="2053" width="16.75" style="2" customWidth="1"/>
    <col min="2054" max="2054" width="13.375" style="2" customWidth="1"/>
    <col min="2055" max="2062" width="12.125" style="2" customWidth="1"/>
    <col min="2063" max="2063" width="11.75" style="2" customWidth="1"/>
    <col min="2064" max="2064" width="13.75" style="2" customWidth="1"/>
    <col min="2065" max="2068" width="12.125" style="2" customWidth="1"/>
    <col min="2069" max="2069" width="13.625" style="2" customWidth="1"/>
    <col min="2070" max="2070" width="12.125" style="2" customWidth="1"/>
    <col min="2071" max="2071" width="13.5" style="2" customWidth="1"/>
    <col min="2072" max="2073" width="12.125" style="2" customWidth="1"/>
    <col min="2074" max="2074" width="13.125" style="2" customWidth="1"/>
    <col min="2075" max="2075" width="13.75" style="2" customWidth="1"/>
    <col min="2076" max="2076" width="12.125" style="2" customWidth="1"/>
    <col min="2077" max="2077" width="12.625" style="2" customWidth="1"/>
    <col min="2078" max="2078" width="12.125" style="2" bestFit="1" customWidth="1"/>
    <col min="2079" max="2304" width="9" style="2"/>
    <col min="2305" max="2305" width="2.625" style="2" customWidth="1"/>
    <col min="2306" max="2307" width="1.875" style="2" customWidth="1"/>
    <col min="2308" max="2308" width="8.75" style="2" customWidth="1"/>
    <col min="2309" max="2309" width="16.75" style="2" customWidth="1"/>
    <col min="2310" max="2310" width="13.375" style="2" customWidth="1"/>
    <col min="2311" max="2318" width="12.125" style="2" customWidth="1"/>
    <col min="2319" max="2319" width="11.75" style="2" customWidth="1"/>
    <col min="2320" max="2320" width="13.75" style="2" customWidth="1"/>
    <col min="2321" max="2324" width="12.125" style="2" customWidth="1"/>
    <col min="2325" max="2325" width="13.625" style="2" customWidth="1"/>
    <col min="2326" max="2326" width="12.125" style="2" customWidth="1"/>
    <col min="2327" max="2327" width="13.5" style="2" customWidth="1"/>
    <col min="2328" max="2329" width="12.125" style="2" customWidth="1"/>
    <col min="2330" max="2330" width="13.125" style="2" customWidth="1"/>
    <col min="2331" max="2331" width="13.75" style="2" customWidth="1"/>
    <col min="2332" max="2332" width="12.125" style="2" customWidth="1"/>
    <col min="2333" max="2333" width="12.625" style="2" customWidth="1"/>
    <col min="2334" max="2334" width="12.125" style="2" bestFit="1" customWidth="1"/>
    <col min="2335" max="2560" width="9" style="2"/>
    <col min="2561" max="2561" width="2.625" style="2" customWidth="1"/>
    <col min="2562" max="2563" width="1.875" style="2" customWidth="1"/>
    <col min="2564" max="2564" width="8.75" style="2" customWidth="1"/>
    <col min="2565" max="2565" width="16.75" style="2" customWidth="1"/>
    <col min="2566" max="2566" width="13.375" style="2" customWidth="1"/>
    <col min="2567" max="2574" width="12.125" style="2" customWidth="1"/>
    <col min="2575" max="2575" width="11.75" style="2" customWidth="1"/>
    <col min="2576" max="2576" width="13.75" style="2" customWidth="1"/>
    <col min="2577" max="2580" width="12.125" style="2" customWidth="1"/>
    <col min="2581" max="2581" width="13.625" style="2" customWidth="1"/>
    <col min="2582" max="2582" width="12.125" style="2" customWidth="1"/>
    <col min="2583" max="2583" width="13.5" style="2" customWidth="1"/>
    <col min="2584" max="2585" width="12.125" style="2" customWidth="1"/>
    <col min="2586" max="2586" width="13.125" style="2" customWidth="1"/>
    <col min="2587" max="2587" width="13.75" style="2" customWidth="1"/>
    <col min="2588" max="2588" width="12.125" style="2" customWidth="1"/>
    <col min="2589" max="2589" width="12.625" style="2" customWidth="1"/>
    <col min="2590" max="2590" width="12.125" style="2" bestFit="1" customWidth="1"/>
    <col min="2591" max="2816" width="9" style="2"/>
    <col min="2817" max="2817" width="2.625" style="2" customWidth="1"/>
    <col min="2818" max="2819" width="1.875" style="2" customWidth="1"/>
    <col min="2820" max="2820" width="8.75" style="2" customWidth="1"/>
    <col min="2821" max="2821" width="16.75" style="2" customWidth="1"/>
    <col min="2822" max="2822" width="13.375" style="2" customWidth="1"/>
    <col min="2823" max="2830" width="12.125" style="2" customWidth="1"/>
    <col min="2831" max="2831" width="11.75" style="2" customWidth="1"/>
    <col min="2832" max="2832" width="13.75" style="2" customWidth="1"/>
    <col min="2833" max="2836" width="12.125" style="2" customWidth="1"/>
    <col min="2837" max="2837" width="13.625" style="2" customWidth="1"/>
    <col min="2838" max="2838" width="12.125" style="2" customWidth="1"/>
    <col min="2839" max="2839" width="13.5" style="2" customWidth="1"/>
    <col min="2840" max="2841" width="12.125" style="2" customWidth="1"/>
    <col min="2842" max="2842" width="13.125" style="2" customWidth="1"/>
    <col min="2843" max="2843" width="13.75" style="2" customWidth="1"/>
    <col min="2844" max="2844" width="12.125" style="2" customWidth="1"/>
    <col min="2845" max="2845" width="12.625" style="2" customWidth="1"/>
    <col min="2846" max="2846" width="12.125" style="2" bestFit="1" customWidth="1"/>
    <col min="2847" max="3072" width="9" style="2"/>
    <col min="3073" max="3073" width="2.625" style="2" customWidth="1"/>
    <col min="3074" max="3075" width="1.875" style="2" customWidth="1"/>
    <col min="3076" max="3076" width="8.75" style="2" customWidth="1"/>
    <col min="3077" max="3077" width="16.75" style="2" customWidth="1"/>
    <col min="3078" max="3078" width="13.375" style="2" customWidth="1"/>
    <col min="3079" max="3086" width="12.125" style="2" customWidth="1"/>
    <col min="3087" max="3087" width="11.75" style="2" customWidth="1"/>
    <col min="3088" max="3088" width="13.75" style="2" customWidth="1"/>
    <col min="3089" max="3092" width="12.125" style="2" customWidth="1"/>
    <col min="3093" max="3093" width="13.625" style="2" customWidth="1"/>
    <col min="3094" max="3094" width="12.125" style="2" customWidth="1"/>
    <col min="3095" max="3095" width="13.5" style="2" customWidth="1"/>
    <col min="3096" max="3097" width="12.125" style="2" customWidth="1"/>
    <col min="3098" max="3098" width="13.125" style="2" customWidth="1"/>
    <col min="3099" max="3099" width="13.75" style="2" customWidth="1"/>
    <col min="3100" max="3100" width="12.125" style="2" customWidth="1"/>
    <col min="3101" max="3101" width="12.625" style="2" customWidth="1"/>
    <col min="3102" max="3102" width="12.125" style="2" bestFit="1" customWidth="1"/>
    <col min="3103" max="3328" width="9" style="2"/>
    <col min="3329" max="3329" width="2.625" style="2" customWidth="1"/>
    <col min="3330" max="3331" width="1.875" style="2" customWidth="1"/>
    <col min="3332" max="3332" width="8.75" style="2" customWidth="1"/>
    <col min="3333" max="3333" width="16.75" style="2" customWidth="1"/>
    <col min="3334" max="3334" width="13.375" style="2" customWidth="1"/>
    <col min="3335" max="3342" width="12.125" style="2" customWidth="1"/>
    <col min="3343" max="3343" width="11.75" style="2" customWidth="1"/>
    <col min="3344" max="3344" width="13.75" style="2" customWidth="1"/>
    <col min="3345" max="3348" width="12.125" style="2" customWidth="1"/>
    <col min="3349" max="3349" width="13.625" style="2" customWidth="1"/>
    <col min="3350" max="3350" width="12.125" style="2" customWidth="1"/>
    <col min="3351" max="3351" width="13.5" style="2" customWidth="1"/>
    <col min="3352" max="3353" width="12.125" style="2" customWidth="1"/>
    <col min="3354" max="3354" width="13.125" style="2" customWidth="1"/>
    <col min="3355" max="3355" width="13.75" style="2" customWidth="1"/>
    <col min="3356" max="3356" width="12.125" style="2" customWidth="1"/>
    <col min="3357" max="3357" width="12.625" style="2" customWidth="1"/>
    <col min="3358" max="3358" width="12.125" style="2" bestFit="1" customWidth="1"/>
    <col min="3359" max="3584" width="9" style="2"/>
    <col min="3585" max="3585" width="2.625" style="2" customWidth="1"/>
    <col min="3586" max="3587" width="1.875" style="2" customWidth="1"/>
    <col min="3588" max="3588" width="8.75" style="2" customWidth="1"/>
    <col min="3589" max="3589" width="16.75" style="2" customWidth="1"/>
    <col min="3590" max="3590" width="13.375" style="2" customWidth="1"/>
    <col min="3591" max="3598" width="12.125" style="2" customWidth="1"/>
    <col min="3599" max="3599" width="11.75" style="2" customWidth="1"/>
    <col min="3600" max="3600" width="13.75" style="2" customWidth="1"/>
    <col min="3601" max="3604" width="12.125" style="2" customWidth="1"/>
    <col min="3605" max="3605" width="13.625" style="2" customWidth="1"/>
    <col min="3606" max="3606" width="12.125" style="2" customWidth="1"/>
    <col min="3607" max="3607" width="13.5" style="2" customWidth="1"/>
    <col min="3608" max="3609" width="12.125" style="2" customWidth="1"/>
    <col min="3610" max="3610" width="13.125" style="2" customWidth="1"/>
    <col min="3611" max="3611" width="13.75" style="2" customWidth="1"/>
    <col min="3612" max="3612" width="12.125" style="2" customWidth="1"/>
    <col min="3613" max="3613" width="12.625" style="2" customWidth="1"/>
    <col min="3614" max="3614" width="12.125" style="2" bestFit="1" customWidth="1"/>
    <col min="3615" max="3840" width="9" style="2"/>
    <col min="3841" max="3841" width="2.625" style="2" customWidth="1"/>
    <col min="3842" max="3843" width="1.875" style="2" customWidth="1"/>
    <col min="3844" max="3844" width="8.75" style="2" customWidth="1"/>
    <col min="3845" max="3845" width="16.75" style="2" customWidth="1"/>
    <col min="3846" max="3846" width="13.375" style="2" customWidth="1"/>
    <col min="3847" max="3854" width="12.125" style="2" customWidth="1"/>
    <col min="3855" max="3855" width="11.75" style="2" customWidth="1"/>
    <col min="3856" max="3856" width="13.75" style="2" customWidth="1"/>
    <col min="3857" max="3860" width="12.125" style="2" customWidth="1"/>
    <col min="3861" max="3861" width="13.625" style="2" customWidth="1"/>
    <col min="3862" max="3862" width="12.125" style="2" customWidth="1"/>
    <col min="3863" max="3863" width="13.5" style="2" customWidth="1"/>
    <col min="3864" max="3865" width="12.125" style="2" customWidth="1"/>
    <col min="3866" max="3866" width="13.125" style="2" customWidth="1"/>
    <col min="3867" max="3867" width="13.75" style="2" customWidth="1"/>
    <col min="3868" max="3868" width="12.125" style="2" customWidth="1"/>
    <col min="3869" max="3869" width="12.625" style="2" customWidth="1"/>
    <col min="3870" max="3870" width="12.125" style="2" bestFit="1" customWidth="1"/>
    <col min="3871" max="4096" width="9" style="2"/>
    <col min="4097" max="4097" width="2.625" style="2" customWidth="1"/>
    <col min="4098" max="4099" width="1.875" style="2" customWidth="1"/>
    <col min="4100" max="4100" width="8.75" style="2" customWidth="1"/>
    <col min="4101" max="4101" width="16.75" style="2" customWidth="1"/>
    <col min="4102" max="4102" width="13.375" style="2" customWidth="1"/>
    <col min="4103" max="4110" width="12.125" style="2" customWidth="1"/>
    <col min="4111" max="4111" width="11.75" style="2" customWidth="1"/>
    <col min="4112" max="4112" width="13.75" style="2" customWidth="1"/>
    <col min="4113" max="4116" width="12.125" style="2" customWidth="1"/>
    <col min="4117" max="4117" width="13.625" style="2" customWidth="1"/>
    <col min="4118" max="4118" width="12.125" style="2" customWidth="1"/>
    <col min="4119" max="4119" width="13.5" style="2" customWidth="1"/>
    <col min="4120" max="4121" width="12.125" style="2" customWidth="1"/>
    <col min="4122" max="4122" width="13.125" style="2" customWidth="1"/>
    <col min="4123" max="4123" width="13.75" style="2" customWidth="1"/>
    <col min="4124" max="4124" width="12.125" style="2" customWidth="1"/>
    <col min="4125" max="4125" width="12.625" style="2" customWidth="1"/>
    <col min="4126" max="4126" width="12.125" style="2" bestFit="1" customWidth="1"/>
    <col min="4127" max="4352" width="9" style="2"/>
    <col min="4353" max="4353" width="2.625" style="2" customWidth="1"/>
    <col min="4354" max="4355" width="1.875" style="2" customWidth="1"/>
    <col min="4356" max="4356" width="8.75" style="2" customWidth="1"/>
    <col min="4357" max="4357" width="16.75" style="2" customWidth="1"/>
    <col min="4358" max="4358" width="13.375" style="2" customWidth="1"/>
    <col min="4359" max="4366" width="12.125" style="2" customWidth="1"/>
    <col min="4367" max="4367" width="11.75" style="2" customWidth="1"/>
    <col min="4368" max="4368" width="13.75" style="2" customWidth="1"/>
    <col min="4369" max="4372" width="12.125" style="2" customWidth="1"/>
    <col min="4373" max="4373" width="13.625" style="2" customWidth="1"/>
    <col min="4374" max="4374" width="12.125" style="2" customWidth="1"/>
    <col min="4375" max="4375" width="13.5" style="2" customWidth="1"/>
    <col min="4376" max="4377" width="12.125" style="2" customWidth="1"/>
    <col min="4378" max="4378" width="13.125" style="2" customWidth="1"/>
    <col min="4379" max="4379" width="13.75" style="2" customWidth="1"/>
    <col min="4380" max="4380" width="12.125" style="2" customWidth="1"/>
    <col min="4381" max="4381" width="12.625" style="2" customWidth="1"/>
    <col min="4382" max="4382" width="12.125" style="2" bestFit="1" customWidth="1"/>
    <col min="4383" max="4608" width="9" style="2"/>
    <col min="4609" max="4609" width="2.625" style="2" customWidth="1"/>
    <col min="4610" max="4611" width="1.875" style="2" customWidth="1"/>
    <col min="4612" max="4612" width="8.75" style="2" customWidth="1"/>
    <col min="4613" max="4613" width="16.75" style="2" customWidth="1"/>
    <col min="4614" max="4614" width="13.375" style="2" customWidth="1"/>
    <col min="4615" max="4622" width="12.125" style="2" customWidth="1"/>
    <col min="4623" max="4623" width="11.75" style="2" customWidth="1"/>
    <col min="4624" max="4624" width="13.75" style="2" customWidth="1"/>
    <col min="4625" max="4628" width="12.125" style="2" customWidth="1"/>
    <col min="4629" max="4629" width="13.625" style="2" customWidth="1"/>
    <col min="4630" max="4630" width="12.125" style="2" customWidth="1"/>
    <col min="4631" max="4631" width="13.5" style="2" customWidth="1"/>
    <col min="4632" max="4633" width="12.125" style="2" customWidth="1"/>
    <col min="4634" max="4634" width="13.125" style="2" customWidth="1"/>
    <col min="4635" max="4635" width="13.75" style="2" customWidth="1"/>
    <col min="4636" max="4636" width="12.125" style="2" customWidth="1"/>
    <col min="4637" max="4637" width="12.625" style="2" customWidth="1"/>
    <col min="4638" max="4638" width="12.125" style="2" bestFit="1" customWidth="1"/>
    <col min="4639" max="4864" width="9" style="2"/>
    <col min="4865" max="4865" width="2.625" style="2" customWidth="1"/>
    <col min="4866" max="4867" width="1.875" style="2" customWidth="1"/>
    <col min="4868" max="4868" width="8.75" style="2" customWidth="1"/>
    <col min="4869" max="4869" width="16.75" style="2" customWidth="1"/>
    <col min="4870" max="4870" width="13.375" style="2" customWidth="1"/>
    <col min="4871" max="4878" width="12.125" style="2" customWidth="1"/>
    <col min="4879" max="4879" width="11.75" style="2" customWidth="1"/>
    <col min="4880" max="4880" width="13.75" style="2" customWidth="1"/>
    <col min="4881" max="4884" width="12.125" style="2" customWidth="1"/>
    <col min="4885" max="4885" width="13.625" style="2" customWidth="1"/>
    <col min="4886" max="4886" width="12.125" style="2" customWidth="1"/>
    <col min="4887" max="4887" width="13.5" style="2" customWidth="1"/>
    <col min="4888" max="4889" width="12.125" style="2" customWidth="1"/>
    <col min="4890" max="4890" width="13.125" style="2" customWidth="1"/>
    <col min="4891" max="4891" width="13.75" style="2" customWidth="1"/>
    <col min="4892" max="4892" width="12.125" style="2" customWidth="1"/>
    <col min="4893" max="4893" width="12.625" style="2" customWidth="1"/>
    <col min="4894" max="4894" width="12.125" style="2" bestFit="1" customWidth="1"/>
    <col min="4895" max="5120" width="9" style="2"/>
    <col min="5121" max="5121" width="2.625" style="2" customWidth="1"/>
    <col min="5122" max="5123" width="1.875" style="2" customWidth="1"/>
    <col min="5124" max="5124" width="8.75" style="2" customWidth="1"/>
    <col min="5125" max="5125" width="16.75" style="2" customWidth="1"/>
    <col min="5126" max="5126" width="13.375" style="2" customWidth="1"/>
    <col min="5127" max="5134" width="12.125" style="2" customWidth="1"/>
    <col min="5135" max="5135" width="11.75" style="2" customWidth="1"/>
    <col min="5136" max="5136" width="13.75" style="2" customWidth="1"/>
    <col min="5137" max="5140" width="12.125" style="2" customWidth="1"/>
    <col min="5141" max="5141" width="13.625" style="2" customWidth="1"/>
    <col min="5142" max="5142" width="12.125" style="2" customWidth="1"/>
    <col min="5143" max="5143" width="13.5" style="2" customWidth="1"/>
    <col min="5144" max="5145" width="12.125" style="2" customWidth="1"/>
    <col min="5146" max="5146" width="13.125" style="2" customWidth="1"/>
    <col min="5147" max="5147" width="13.75" style="2" customWidth="1"/>
    <col min="5148" max="5148" width="12.125" style="2" customWidth="1"/>
    <col min="5149" max="5149" width="12.625" style="2" customWidth="1"/>
    <col min="5150" max="5150" width="12.125" style="2" bestFit="1" customWidth="1"/>
    <col min="5151" max="5376" width="9" style="2"/>
    <col min="5377" max="5377" width="2.625" style="2" customWidth="1"/>
    <col min="5378" max="5379" width="1.875" style="2" customWidth="1"/>
    <col min="5380" max="5380" width="8.75" style="2" customWidth="1"/>
    <col min="5381" max="5381" width="16.75" style="2" customWidth="1"/>
    <col min="5382" max="5382" width="13.375" style="2" customWidth="1"/>
    <col min="5383" max="5390" width="12.125" style="2" customWidth="1"/>
    <col min="5391" max="5391" width="11.75" style="2" customWidth="1"/>
    <col min="5392" max="5392" width="13.75" style="2" customWidth="1"/>
    <col min="5393" max="5396" width="12.125" style="2" customWidth="1"/>
    <col min="5397" max="5397" width="13.625" style="2" customWidth="1"/>
    <col min="5398" max="5398" width="12.125" style="2" customWidth="1"/>
    <col min="5399" max="5399" width="13.5" style="2" customWidth="1"/>
    <col min="5400" max="5401" width="12.125" style="2" customWidth="1"/>
    <col min="5402" max="5402" width="13.125" style="2" customWidth="1"/>
    <col min="5403" max="5403" width="13.75" style="2" customWidth="1"/>
    <col min="5404" max="5404" width="12.125" style="2" customWidth="1"/>
    <col min="5405" max="5405" width="12.625" style="2" customWidth="1"/>
    <col min="5406" max="5406" width="12.125" style="2" bestFit="1" customWidth="1"/>
    <col min="5407" max="5632" width="9" style="2"/>
    <col min="5633" max="5633" width="2.625" style="2" customWidth="1"/>
    <col min="5634" max="5635" width="1.875" style="2" customWidth="1"/>
    <col min="5636" max="5636" width="8.75" style="2" customWidth="1"/>
    <col min="5637" max="5637" width="16.75" style="2" customWidth="1"/>
    <col min="5638" max="5638" width="13.375" style="2" customWidth="1"/>
    <col min="5639" max="5646" width="12.125" style="2" customWidth="1"/>
    <col min="5647" max="5647" width="11.75" style="2" customWidth="1"/>
    <col min="5648" max="5648" width="13.75" style="2" customWidth="1"/>
    <col min="5649" max="5652" width="12.125" style="2" customWidth="1"/>
    <col min="5653" max="5653" width="13.625" style="2" customWidth="1"/>
    <col min="5654" max="5654" width="12.125" style="2" customWidth="1"/>
    <col min="5655" max="5655" width="13.5" style="2" customWidth="1"/>
    <col min="5656" max="5657" width="12.125" style="2" customWidth="1"/>
    <col min="5658" max="5658" width="13.125" style="2" customWidth="1"/>
    <col min="5659" max="5659" width="13.75" style="2" customWidth="1"/>
    <col min="5660" max="5660" width="12.125" style="2" customWidth="1"/>
    <col min="5661" max="5661" width="12.625" style="2" customWidth="1"/>
    <col min="5662" max="5662" width="12.125" style="2" bestFit="1" customWidth="1"/>
    <col min="5663" max="5888" width="9" style="2"/>
    <col min="5889" max="5889" width="2.625" style="2" customWidth="1"/>
    <col min="5890" max="5891" width="1.875" style="2" customWidth="1"/>
    <col min="5892" max="5892" width="8.75" style="2" customWidth="1"/>
    <col min="5893" max="5893" width="16.75" style="2" customWidth="1"/>
    <col min="5894" max="5894" width="13.375" style="2" customWidth="1"/>
    <col min="5895" max="5902" width="12.125" style="2" customWidth="1"/>
    <col min="5903" max="5903" width="11.75" style="2" customWidth="1"/>
    <col min="5904" max="5904" width="13.75" style="2" customWidth="1"/>
    <col min="5905" max="5908" width="12.125" style="2" customWidth="1"/>
    <col min="5909" max="5909" width="13.625" style="2" customWidth="1"/>
    <col min="5910" max="5910" width="12.125" style="2" customWidth="1"/>
    <col min="5911" max="5911" width="13.5" style="2" customWidth="1"/>
    <col min="5912" max="5913" width="12.125" style="2" customWidth="1"/>
    <col min="5914" max="5914" width="13.125" style="2" customWidth="1"/>
    <col min="5915" max="5915" width="13.75" style="2" customWidth="1"/>
    <col min="5916" max="5916" width="12.125" style="2" customWidth="1"/>
    <col min="5917" max="5917" width="12.625" style="2" customWidth="1"/>
    <col min="5918" max="5918" width="12.125" style="2" bestFit="1" customWidth="1"/>
    <col min="5919" max="6144" width="9" style="2"/>
    <col min="6145" max="6145" width="2.625" style="2" customWidth="1"/>
    <col min="6146" max="6147" width="1.875" style="2" customWidth="1"/>
    <col min="6148" max="6148" width="8.75" style="2" customWidth="1"/>
    <col min="6149" max="6149" width="16.75" style="2" customWidth="1"/>
    <col min="6150" max="6150" width="13.375" style="2" customWidth="1"/>
    <col min="6151" max="6158" width="12.125" style="2" customWidth="1"/>
    <col min="6159" max="6159" width="11.75" style="2" customWidth="1"/>
    <col min="6160" max="6160" width="13.75" style="2" customWidth="1"/>
    <col min="6161" max="6164" width="12.125" style="2" customWidth="1"/>
    <col min="6165" max="6165" width="13.625" style="2" customWidth="1"/>
    <col min="6166" max="6166" width="12.125" style="2" customWidth="1"/>
    <col min="6167" max="6167" width="13.5" style="2" customWidth="1"/>
    <col min="6168" max="6169" width="12.125" style="2" customWidth="1"/>
    <col min="6170" max="6170" width="13.125" style="2" customWidth="1"/>
    <col min="6171" max="6171" width="13.75" style="2" customWidth="1"/>
    <col min="6172" max="6172" width="12.125" style="2" customWidth="1"/>
    <col min="6173" max="6173" width="12.625" style="2" customWidth="1"/>
    <col min="6174" max="6174" width="12.125" style="2" bestFit="1" customWidth="1"/>
    <col min="6175" max="6400" width="9" style="2"/>
    <col min="6401" max="6401" width="2.625" style="2" customWidth="1"/>
    <col min="6402" max="6403" width="1.875" style="2" customWidth="1"/>
    <col min="6404" max="6404" width="8.75" style="2" customWidth="1"/>
    <col min="6405" max="6405" width="16.75" style="2" customWidth="1"/>
    <col min="6406" max="6406" width="13.375" style="2" customWidth="1"/>
    <col min="6407" max="6414" width="12.125" style="2" customWidth="1"/>
    <col min="6415" max="6415" width="11.75" style="2" customWidth="1"/>
    <col min="6416" max="6416" width="13.75" style="2" customWidth="1"/>
    <col min="6417" max="6420" width="12.125" style="2" customWidth="1"/>
    <col min="6421" max="6421" width="13.625" style="2" customWidth="1"/>
    <col min="6422" max="6422" width="12.125" style="2" customWidth="1"/>
    <col min="6423" max="6423" width="13.5" style="2" customWidth="1"/>
    <col min="6424" max="6425" width="12.125" style="2" customWidth="1"/>
    <col min="6426" max="6426" width="13.125" style="2" customWidth="1"/>
    <col min="6427" max="6427" width="13.75" style="2" customWidth="1"/>
    <col min="6428" max="6428" width="12.125" style="2" customWidth="1"/>
    <col min="6429" max="6429" width="12.625" style="2" customWidth="1"/>
    <col min="6430" max="6430" width="12.125" style="2" bestFit="1" customWidth="1"/>
    <col min="6431" max="6656" width="9" style="2"/>
    <col min="6657" max="6657" width="2.625" style="2" customWidth="1"/>
    <col min="6658" max="6659" width="1.875" style="2" customWidth="1"/>
    <col min="6660" max="6660" width="8.75" style="2" customWidth="1"/>
    <col min="6661" max="6661" width="16.75" style="2" customWidth="1"/>
    <col min="6662" max="6662" width="13.375" style="2" customWidth="1"/>
    <col min="6663" max="6670" width="12.125" style="2" customWidth="1"/>
    <col min="6671" max="6671" width="11.75" style="2" customWidth="1"/>
    <col min="6672" max="6672" width="13.75" style="2" customWidth="1"/>
    <col min="6673" max="6676" width="12.125" style="2" customWidth="1"/>
    <col min="6677" max="6677" width="13.625" style="2" customWidth="1"/>
    <col min="6678" max="6678" width="12.125" style="2" customWidth="1"/>
    <col min="6679" max="6679" width="13.5" style="2" customWidth="1"/>
    <col min="6680" max="6681" width="12.125" style="2" customWidth="1"/>
    <col min="6682" max="6682" width="13.125" style="2" customWidth="1"/>
    <col min="6683" max="6683" width="13.75" style="2" customWidth="1"/>
    <col min="6684" max="6684" width="12.125" style="2" customWidth="1"/>
    <col min="6685" max="6685" width="12.625" style="2" customWidth="1"/>
    <col min="6686" max="6686" width="12.125" style="2" bestFit="1" customWidth="1"/>
    <col min="6687" max="6912" width="9" style="2"/>
    <col min="6913" max="6913" width="2.625" style="2" customWidth="1"/>
    <col min="6914" max="6915" width="1.875" style="2" customWidth="1"/>
    <col min="6916" max="6916" width="8.75" style="2" customWidth="1"/>
    <col min="6917" max="6917" width="16.75" style="2" customWidth="1"/>
    <col min="6918" max="6918" width="13.375" style="2" customWidth="1"/>
    <col min="6919" max="6926" width="12.125" style="2" customWidth="1"/>
    <col min="6927" max="6927" width="11.75" style="2" customWidth="1"/>
    <col min="6928" max="6928" width="13.75" style="2" customWidth="1"/>
    <col min="6929" max="6932" width="12.125" style="2" customWidth="1"/>
    <col min="6933" max="6933" width="13.625" style="2" customWidth="1"/>
    <col min="6934" max="6934" width="12.125" style="2" customWidth="1"/>
    <col min="6935" max="6935" width="13.5" style="2" customWidth="1"/>
    <col min="6936" max="6937" width="12.125" style="2" customWidth="1"/>
    <col min="6938" max="6938" width="13.125" style="2" customWidth="1"/>
    <col min="6939" max="6939" width="13.75" style="2" customWidth="1"/>
    <col min="6940" max="6940" width="12.125" style="2" customWidth="1"/>
    <col min="6941" max="6941" width="12.625" style="2" customWidth="1"/>
    <col min="6942" max="6942" width="12.125" style="2" bestFit="1" customWidth="1"/>
    <col min="6943" max="7168" width="9" style="2"/>
    <col min="7169" max="7169" width="2.625" style="2" customWidth="1"/>
    <col min="7170" max="7171" width="1.875" style="2" customWidth="1"/>
    <col min="7172" max="7172" width="8.75" style="2" customWidth="1"/>
    <col min="7173" max="7173" width="16.75" style="2" customWidth="1"/>
    <col min="7174" max="7174" width="13.375" style="2" customWidth="1"/>
    <col min="7175" max="7182" width="12.125" style="2" customWidth="1"/>
    <col min="7183" max="7183" width="11.75" style="2" customWidth="1"/>
    <col min="7184" max="7184" width="13.75" style="2" customWidth="1"/>
    <col min="7185" max="7188" width="12.125" style="2" customWidth="1"/>
    <col min="7189" max="7189" width="13.625" style="2" customWidth="1"/>
    <col min="7190" max="7190" width="12.125" style="2" customWidth="1"/>
    <col min="7191" max="7191" width="13.5" style="2" customWidth="1"/>
    <col min="7192" max="7193" width="12.125" style="2" customWidth="1"/>
    <col min="7194" max="7194" width="13.125" style="2" customWidth="1"/>
    <col min="7195" max="7195" width="13.75" style="2" customWidth="1"/>
    <col min="7196" max="7196" width="12.125" style="2" customWidth="1"/>
    <col min="7197" max="7197" width="12.625" style="2" customWidth="1"/>
    <col min="7198" max="7198" width="12.125" style="2" bestFit="1" customWidth="1"/>
    <col min="7199" max="7424" width="9" style="2"/>
    <col min="7425" max="7425" width="2.625" style="2" customWidth="1"/>
    <col min="7426" max="7427" width="1.875" style="2" customWidth="1"/>
    <col min="7428" max="7428" width="8.75" style="2" customWidth="1"/>
    <col min="7429" max="7429" width="16.75" style="2" customWidth="1"/>
    <col min="7430" max="7430" width="13.375" style="2" customWidth="1"/>
    <col min="7431" max="7438" width="12.125" style="2" customWidth="1"/>
    <col min="7439" max="7439" width="11.75" style="2" customWidth="1"/>
    <col min="7440" max="7440" width="13.75" style="2" customWidth="1"/>
    <col min="7441" max="7444" width="12.125" style="2" customWidth="1"/>
    <col min="7445" max="7445" width="13.625" style="2" customWidth="1"/>
    <col min="7446" max="7446" width="12.125" style="2" customWidth="1"/>
    <col min="7447" max="7447" width="13.5" style="2" customWidth="1"/>
    <col min="7448" max="7449" width="12.125" style="2" customWidth="1"/>
    <col min="7450" max="7450" width="13.125" style="2" customWidth="1"/>
    <col min="7451" max="7451" width="13.75" style="2" customWidth="1"/>
    <col min="7452" max="7452" width="12.125" style="2" customWidth="1"/>
    <col min="7453" max="7453" width="12.625" style="2" customWidth="1"/>
    <col min="7454" max="7454" width="12.125" style="2" bestFit="1" customWidth="1"/>
    <col min="7455" max="7680" width="9" style="2"/>
    <col min="7681" max="7681" width="2.625" style="2" customWidth="1"/>
    <col min="7682" max="7683" width="1.875" style="2" customWidth="1"/>
    <col min="7684" max="7684" width="8.75" style="2" customWidth="1"/>
    <col min="7685" max="7685" width="16.75" style="2" customWidth="1"/>
    <col min="7686" max="7686" width="13.375" style="2" customWidth="1"/>
    <col min="7687" max="7694" width="12.125" style="2" customWidth="1"/>
    <col min="7695" max="7695" width="11.75" style="2" customWidth="1"/>
    <col min="7696" max="7696" width="13.75" style="2" customWidth="1"/>
    <col min="7697" max="7700" width="12.125" style="2" customWidth="1"/>
    <col min="7701" max="7701" width="13.625" style="2" customWidth="1"/>
    <col min="7702" max="7702" width="12.125" style="2" customWidth="1"/>
    <col min="7703" max="7703" width="13.5" style="2" customWidth="1"/>
    <col min="7704" max="7705" width="12.125" style="2" customWidth="1"/>
    <col min="7706" max="7706" width="13.125" style="2" customWidth="1"/>
    <col min="7707" max="7707" width="13.75" style="2" customWidth="1"/>
    <col min="7708" max="7708" width="12.125" style="2" customWidth="1"/>
    <col min="7709" max="7709" width="12.625" style="2" customWidth="1"/>
    <col min="7710" max="7710" width="12.125" style="2" bestFit="1" customWidth="1"/>
    <col min="7711" max="7936" width="9" style="2"/>
    <col min="7937" max="7937" width="2.625" style="2" customWidth="1"/>
    <col min="7938" max="7939" width="1.875" style="2" customWidth="1"/>
    <col min="7940" max="7940" width="8.75" style="2" customWidth="1"/>
    <col min="7941" max="7941" width="16.75" style="2" customWidth="1"/>
    <col min="7942" max="7942" width="13.375" style="2" customWidth="1"/>
    <col min="7943" max="7950" width="12.125" style="2" customWidth="1"/>
    <col min="7951" max="7951" width="11.75" style="2" customWidth="1"/>
    <col min="7952" max="7952" width="13.75" style="2" customWidth="1"/>
    <col min="7953" max="7956" width="12.125" style="2" customWidth="1"/>
    <col min="7957" max="7957" width="13.625" style="2" customWidth="1"/>
    <col min="7958" max="7958" width="12.125" style="2" customWidth="1"/>
    <col min="7959" max="7959" width="13.5" style="2" customWidth="1"/>
    <col min="7960" max="7961" width="12.125" style="2" customWidth="1"/>
    <col min="7962" max="7962" width="13.125" style="2" customWidth="1"/>
    <col min="7963" max="7963" width="13.75" style="2" customWidth="1"/>
    <col min="7964" max="7964" width="12.125" style="2" customWidth="1"/>
    <col min="7965" max="7965" width="12.625" style="2" customWidth="1"/>
    <col min="7966" max="7966" width="12.125" style="2" bestFit="1" customWidth="1"/>
    <col min="7967" max="8192" width="9" style="2"/>
    <col min="8193" max="8193" width="2.625" style="2" customWidth="1"/>
    <col min="8194" max="8195" width="1.875" style="2" customWidth="1"/>
    <col min="8196" max="8196" width="8.75" style="2" customWidth="1"/>
    <col min="8197" max="8197" width="16.75" style="2" customWidth="1"/>
    <col min="8198" max="8198" width="13.375" style="2" customWidth="1"/>
    <col min="8199" max="8206" width="12.125" style="2" customWidth="1"/>
    <col min="8207" max="8207" width="11.75" style="2" customWidth="1"/>
    <col min="8208" max="8208" width="13.75" style="2" customWidth="1"/>
    <col min="8209" max="8212" width="12.125" style="2" customWidth="1"/>
    <col min="8213" max="8213" width="13.625" style="2" customWidth="1"/>
    <col min="8214" max="8214" width="12.125" style="2" customWidth="1"/>
    <col min="8215" max="8215" width="13.5" style="2" customWidth="1"/>
    <col min="8216" max="8217" width="12.125" style="2" customWidth="1"/>
    <col min="8218" max="8218" width="13.125" style="2" customWidth="1"/>
    <col min="8219" max="8219" width="13.75" style="2" customWidth="1"/>
    <col min="8220" max="8220" width="12.125" style="2" customWidth="1"/>
    <col min="8221" max="8221" width="12.625" style="2" customWidth="1"/>
    <col min="8222" max="8222" width="12.125" style="2" bestFit="1" customWidth="1"/>
    <col min="8223" max="8448" width="9" style="2"/>
    <col min="8449" max="8449" width="2.625" style="2" customWidth="1"/>
    <col min="8450" max="8451" width="1.875" style="2" customWidth="1"/>
    <col min="8452" max="8452" width="8.75" style="2" customWidth="1"/>
    <col min="8453" max="8453" width="16.75" style="2" customWidth="1"/>
    <col min="8454" max="8454" width="13.375" style="2" customWidth="1"/>
    <col min="8455" max="8462" width="12.125" style="2" customWidth="1"/>
    <col min="8463" max="8463" width="11.75" style="2" customWidth="1"/>
    <col min="8464" max="8464" width="13.75" style="2" customWidth="1"/>
    <col min="8465" max="8468" width="12.125" style="2" customWidth="1"/>
    <col min="8469" max="8469" width="13.625" style="2" customWidth="1"/>
    <col min="8470" max="8470" width="12.125" style="2" customWidth="1"/>
    <col min="8471" max="8471" width="13.5" style="2" customWidth="1"/>
    <col min="8472" max="8473" width="12.125" style="2" customWidth="1"/>
    <col min="8474" max="8474" width="13.125" style="2" customWidth="1"/>
    <col min="8475" max="8475" width="13.75" style="2" customWidth="1"/>
    <col min="8476" max="8476" width="12.125" style="2" customWidth="1"/>
    <col min="8477" max="8477" width="12.625" style="2" customWidth="1"/>
    <col min="8478" max="8478" width="12.125" style="2" bestFit="1" customWidth="1"/>
    <col min="8479" max="8704" width="9" style="2"/>
    <col min="8705" max="8705" width="2.625" style="2" customWidth="1"/>
    <col min="8706" max="8707" width="1.875" style="2" customWidth="1"/>
    <col min="8708" max="8708" width="8.75" style="2" customWidth="1"/>
    <col min="8709" max="8709" width="16.75" style="2" customWidth="1"/>
    <col min="8710" max="8710" width="13.375" style="2" customWidth="1"/>
    <col min="8711" max="8718" width="12.125" style="2" customWidth="1"/>
    <col min="8719" max="8719" width="11.75" style="2" customWidth="1"/>
    <col min="8720" max="8720" width="13.75" style="2" customWidth="1"/>
    <col min="8721" max="8724" width="12.125" style="2" customWidth="1"/>
    <col min="8725" max="8725" width="13.625" style="2" customWidth="1"/>
    <col min="8726" max="8726" width="12.125" style="2" customWidth="1"/>
    <col min="8727" max="8727" width="13.5" style="2" customWidth="1"/>
    <col min="8728" max="8729" width="12.125" style="2" customWidth="1"/>
    <col min="8730" max="8730" width="13.125" style="2" customWidth="1"/>
    <col min="8731" max="8731" width="13.75" style="2" customWidth="1"/>
    <col min="8732" max="8732" width="12.125" style="2" customWidth="1"/>
    <col min="8733" max="8733" width="12.625" style="2" customWidth="1"/>
    <col min="8734" max="8734" width="12.125" style="2" bestFit="1" customWidth="1"/>
    <col min="8735" max="8960" width="9" style="2"/>
    <col min="8961" max="8961" width="2.625" style="2" customWidth="1"/>
    <col min="8962" max="8963" width="1.875" style="2" customWidth="1"/>
    <col min="8964" max="8964" width="8.75" style="2" customWidth="1"/>
    <col min="8965" max="8965" width="16.75" style="2" customWidth="1"/>
    <col min="8966" max="8966" width="13.375" style="2" customWidth="1"/>
    <col min="8967" max="8974" width="12.125" style="2" customWidth="1"/>
    <col min="8975" max="8975" width="11.75" style="2" customWidth="1"/>
    <col min="8976" max="8976" width="13.75" style="2" customWidth="1"/>
    <col min="8977" max="8980" width="12.125" style="2" customWidth="1"/>
    <col min="8981" max="8981" width="13.625" style="2" customWidth="1"/>
    <col min="8982" max="8982" width="12.125" style="2" customWidth="1"/>
    <col min="8983" max="8983" width="13.5" style="2" customWidth="1"/>
    <col min="8984" max="8985" width="12.125" style="2" customWidth="1"/>
    <col min="8986" max="8986" width="13.125" style="2" customWidth="1"/>
    <col min="8987" max="8987" width="13.75" style="2" customWidth="1"/>
    <col min="8988" max="8988" width="12.125" style="2" customWidth="1"/>
    <col min="8989" max="8989" width="12.625" style="2" customWidth="1"/>
    <col min="8990" max="8990" width="12.125" style="2" bestFit="1" customWidth="1"/>
    <col min="8991" max="9216" width="9" style="2"/>
    <col min="9217" max="9217" width="2.625" style="2" customWidth="1"/>
    <col min="9218" max="9219" width="1.875" style="2" customWidth="1"/>
    <col min="9220" max="9220" width="8.75" style="2" customWidth="1"/>
    <col min="9221" max="9221" width="16.75" style="2" customWidth="1"/>
    <col min="9222" max="9222" width="13.375" style="2" customWidth="1"/>
    <col min="9223" max="9230" width="12.125" style="2" customWidth="1"/>
    <col min="9231" max="9231" width="11.75" style="2" customWidth="1"/>
    <col min="9232" max="9232" width="13.75" style="2" customWidth="1"/>
    <col min="9233" max="9236" width="12.125" style="2" customWidth="1"/>
    <col min="9237" max="9237" width="13.625" style="2" customWidth="1"/>
    <col min="9238" max="9238" width="12.125" style="2" customWidth="1"/>
    <col min="9239" max="9239" width="13.5" style="2" customWidth="1"/>
    <col min="9240" max="9241" width="12.125" style="2" customWidth="1"/>
    <col min="9242" max="9242" width="13.125" style="2" customWidth="1"/>
    <col min="9243" max="9243" width="13.75" style="2" customWidth="1"/>
    <col min="9244" max="9244" width="12.125" style="2" customWidth="1"/>
    <col min="9245" max="9245" width="12.625" style="2" customWidth="1"/>
    <col min="9246" max="9246" width="12.125" style="2" bestFit="1" customWidth="1"/>
    <col min="9247" max="9472" width="9" style="2"/>
    <col min="9473" max="9473" width="2.625" style="2" customWidth="1"/>
    <col min="9474" max="9475" width="1.875" style="2" customWidth="1"/>
    <col min="9476" max="9476" width="8.75" style="2" customWidth="1"/>
    <col min="9477" max="9477" width="16.75" style="2" customWidth="1"/>
    <col min="9478" max="9478" width="13.375" style="2" customWidth="1"/>
    <col min="9479" max="9486" width="12.125" style="2" customWidth="1"/>
    <col min="9487" max="9487" width="11.75" style="2" customWidth="1"/>
    <col min="9488" max="9488" width="13.75" style="2" customWidth="1"/>
    <col min="9489" max="9492" width="12.125" style="2" customWidth="1"/>
    <col min="9493" max="9493" width="13.625" style="2" customWidth="1"/>
    <col min="9494" max="9494" width="12.125" style="2" customWidth="1"/>
    <col min="9495" max="9495" width="13.5" style="2" customWidth="1"/>
    <col min="9496" max="9497" width="12.125" style="2" customWidth="1"/>
    <col min="9498" max="9498" width="13.125" style="2" customWidth="1"/>
    <col min="9499" max="9499" width="13.75" style="2" customWidth="1"/>
    <col min="9500" max="9500" width="12.125" style="2" customWidth="1"/>
    <col min="9501" max="9501" width="12.625" style="2" customWidth="1"/>
    <col min="9502" max="9502" width="12.125" style="2" bestFit="1" customWidth="1"/>
    <col min="9503" max="9728" width="9" style="2"/>
    <col min="9729" max="9729" width="2.625" style="2" customWidth="1"/>
    <col min="9730" max="9731" width="1.875" style="2" customWidth="1"/>
    <col min="9732" max="9732" width="8.75" style="2" customWidth="1"/>
    <col min="9733" max="9733" width="16.75" style="2" customWidth="1"/>
    <col min="9734" max="9734" width="13.375" style="2" customWidth="1"/>
    <col min="9735" max="9742" width="12.125" style="2" customWidth="1"/>
    <col min="9743" max="9743" width="11.75" style="2" customWidth="1"/>
    <col min="9744" max="9744" width="13.75" style="2" customWidth="1"/>
    <col min="9745" max="9748" width="12.125" style="2" customWidth="1"/>
    <col min="9749" max="9749" width="13.625" style="2" customWidth="1"/>
    <col min="9750" max="9750" width="12.125" style="2" customWidth="1"/>
    <col min="9751" max="9751" width="13.5" style="2" customWidth="1"/>
    <col min="9752" max="9753" width="12.125" style="2" customWidth="1"/>
    <col min="9754" max="9754" width="13.125" style="2" customWidth="1"/>
    <col min="9755" max="9755" width="13.75" style="2" customWidth="1"/>
    <col min="9756" max="9756" width="12.125" style="2" customWidth="1"/>
    <col min="9757" max="9757" width="12.625" style="2" customWidth="1"/>
    <col min="9758" max="9758" width="12.125" style="2" bestFit="1" customWidth="1"/>
    <col min="9759" max="9984" width="9" style="2"/>
    <col min="9985" max="9985" width="2.625" style="2" customWidth="1"/>
    <col min="9986" max="9987" width="1.875" style="2" customWidth="1"/>
    <col min="9988" max="9988" width="8.75" style="2" customWidth="1"/>
    <col min="9989" max="9989" width="16.75" style="2" customWidth="1"/>
    <col min="9990" max="9990" width="13.375" style="2" customWidth="1"/>
    <col min="9991" max="9998" width="12.125" style="2" customWidth="1"/>
    <col min="9999" max="9999" width="11.75" style="2" customWidth="1"/>
    <col min="10000" max="10000" width="13.75" style="2" customWidth="1"/>
    <col min="10001" max="10004" width="12.125" style="2" customWidth="1"/>
    <col min="10005" max="10005" width="13.625" style="2" customWidth="1"/>
    <col min="10006" max="10006" width="12.125" style="2" customWidth="1"/>
    <col min="10007" max="10007" width="13.5" style="2" customWidth="1"/>
    <col min="10008" max="10009" width="12.125" style="2" customWidth="1"/>
    <col min="10010" max="10010" width="13.125" style="2" customWidth="1"/>
    <col min="10011" max="10011" width="13.75" style="2" customWidth="1"/>
    <col min="10012" max="10012" width="12.125" style="2" customWidth="1"/>
    <col min="10013" max="10013" width="12.625" style="2" customWidth="1"/>
    <col min="10014" max="10014" width="12.125" style="2" bestFit="1" customWidth="1"/>
    <col min="10015" max="10240" width="9" style="2"/>
    <col min="10241" max="10241" width="2.625" style="2" customWidth="1"/>
    <col min="10242" max="10243" width="1.875" style="2" customWidth="1"/>
    <col min="10244" max="10244" width="8.75" style="2" customWidth="1"/>
    <col min="10245" max="10245" width="16.75" style="2" customWidth="1"/>
    <col min="10246" max="10246" width="13.375" style="2" customWidth="1"/>
    <col min="10247" max="10254" width="12.125" style="2" customWidth="1"/>
    <col min="10255" max="10255" width="11.75" style="2" customWidth="1"/>
    <col min="10256" max="10256" width="13.75" style="2" customWidth="1"/>
    <col min="10257" max="10260" width="12.125" style="2" customWidth="1"/>
    <col min="10261" max="10261" width="13.625" style="2" customWidth="1"/>
    <col min="10262" max="10262" width="12.125" style="2" customWidth="1"/>
    <col min="10263" max="10263" width="13.5" style="2" customWidth="1"/>
    <col min="10264" max="10265" width="12.125" style="2" customWidth="1"/>
    <col min="10266" max="10266" width="13.125" style="2" customWidth="1"/>
    <col min="10267" max="10267" width="13.75" style="2" customWidth="1"/>
    <col min="10268" max="10268" width="12.125" style="2" customWidth="1"/>
    <col min="10269" max="10269" width="12.625" style="2" customWidth="1"/>
    <col min="10270" max="10270" width="12.125" style="2" bestFit="1" customWidth="1"/>
    <col min="10271" max="10496" width="9" style="2"/>
    <col min="10497" max="10497" width="2.625" style="2" customWidth="1"/>
    <col min="10498" max="10499" width="1.875" style="2" customWidth="1"/>
    <col min="10500" max="10500" width="8.75" style="2" customWidth="1"/>
    <col min="10501" max="10501" width="16.75" style="2" customWidth="1"/>
    <col min="10502" max="10502" width="13.375" style="2" customWidth="1"/>
    <col min="10503" max="10510" width="12.125" style="2" customWidth="1"/>
    <col min="10511" max="10511" width="11.75" style="2" customWidth="1"/>
    <col min="10512" max="10512" width="13.75" style="2" customWidth="1"/>
    <col min="10513" max="10516" width="12.125" style="2" customWidth="1"/>
    <col min="10517" max="10517" width="13.625" style="2" customWidth="1"/>
    <col min="10518" max="10518" width="12.125" style="2" customWidth="1"/>
    <col min="10519" max="10519" width="13.5" style="2" customWidth="1"/>
    <col min="10520" max="10521" width="12.125" style="2" customWidth="1"/>
    <col min="10522" max="10522" width="13.125" style="2" customWidth="1"/>
    <col min="10523" max="10523" width="13.75" style="2" customWidth="1"/>
    <col min="10524" max="10524" width="12.125" style="2" customWidth="1"/>
    <col min="10525" max="10525" width="12.625" style="2" customWidth="1"/>
    <col min="10526" max="10526" width="12.125" style="2" bestFit="1" customWidth="1"/>
    <col min="10527" max="10752" width="9" style="2"/>
    <col min="10753" max="10753" width="2.625" style="2" customWidth="1"/>
    <col min="10754" max="10755" width="1.875" style="2" customWidth="1"/>
    <col min="10756" max="10756" width="8.75" style="2" customWidth="1"/>
    <col min="10757" max="10757" width="16.75" style="2" customWidth="1"/>
    <col min="10758" max="10758" width="13.375" style="2" customWidth="1"/>
    <col min="10759" max="10766" width="12.125" style="2" customWidth="1"/>
    <col min="10767" max="10767" width="11.75" style="2" customWidth="1"/>
    <col min="10768" max="10768" width="13.75" style="2" customWidth="1"/>
    <col min="10769" max="10772" width="12.125" style="2" customWidth="1"/>
    <col min="10773" max="10773" width="13.625" style="2" customWidth="1"/>
    <col min="10774" max="10774" width="12.125" style="2" customWidth="1"/>
    <col min="10775" max="10775" width="13.5" style="2" customWidth="1"/>
    <col min="10776" max="10777" width="12.125" style="2" customWidth="1"/>
    <col min="10778" max="10778" width="13.125" style="2" customWidth="1"/>
    <col min="10779" max="10779" width="13.75" style="2" customWidth="1"/>
    <col min="10780" max="10780" width="12.125" style="2" customWidth="1"/>
    <col min="10781" max="10781" width="12.625" style="2" customWidth="1"/>
    <col min="10782" max="10782" width="12.125" style="2" bestFit="1" customWidth="1"/>
    <col min="10783" max="11008" width="9" style="2"/>
    <col min="11009" max="11009" width="2.625" style="2" customWidth="1"/>
    <col min="11010" max="11011" width="1.875" style="2" customWidth="1"/>
    <col min="11012" max="11012" width="8.75" style="2" customWidth="1"/>
    <col min="11013" max="11013" width="16.75" style="2" customWidth="1"/>
    <col min="11014" max="11014" width="13.375" style="2" customWidth="1"/>
    <col min="11015" max="11022" width="12.125" style="2" customWidth="1"/>
    <col min="11023" max="11023" width="11.75" style="2" customWidth="1"/>
    <col min="11024" max="11024" width="13.75" style="2" customWidth="1"/>
    <col min="11025" max="11028" width="12.125" style="2" customWidth="1"/>
    <col min="11029" max="11029" width="13.625" style="2" customWidth="1"/>
    <col min="11030" max="11030" width="12.125" style="2" customWidth="1"/>
    <col min="11031" max="11031" width="13.5" style="2" customWidth="1"/>
    <col min="11032" max="11033" width="12.125" style="2" customWidth="1"/>
    <col min="11034" max="11034" width="13.125" style="2" customWidth="1"/>
    <col min="11035" max="11035" width="13.75" style="2" customWidth="1"/>
    <col min="11036" max="11036" width="12.125" style="2" customWidth="1"/>
    <col min="11037" max="11037" width="12.625" style="2" customWidth="1"/>
    <col min="11038" max="11038" width="12.125" style="2" bestFit="1" customWidth="1"/>
    <col min="11039" max="11264" width="9" style="2"/>
    <col min="11265" max="11265" width="2.625" style="2" customWidth="1"/>
    <col min="11266" max="11267" width="1.875" style="2" customWidth="1"/>
    <col min="11268" max="11268" width="8.75" style="2" customWidth="1"/>
    <col min="11269" max="11269" width="16.75" style="2" customWidth="1"/>
    <col min="11270" max="11270" width="13.375" style="2" customWidth="1"/>
    <col min="11271" max="11278" width="12.125" style="2" customWidth="1"/>
    <col min="11279" max="11279" width="11.75" style="2" customWidth="1"/>
    <col min="11280" max="11280" width="13.75" style="2" customWidth="1"/>
    <col min="11281" max="11284" width="12.125" style="2" customWidth="1"/>
    <col min="11285" max="11285" width="13.625" style="2" customWidth="1"/>
    <col min="11286" max="11286" width="12.125" style="2" customWidth="1"/>
    <col min="11287" max="11287" width="13.5" style="2" customWidth="1"/>
    <col min="11288" max="11289" width="12.125" style="2" customWidth="1"/>
    <col min="11290" max="11290" width="13.125" style="2" customWidth="1"/>
    <col min="11291" max="11291" width="13.75" style="2" customWidth="1"/>
    <col min="11292" max="11292" width="12.125" style="2" customWidth="1"/>
    <col min="11293" max="11293" width="12.625" style="2" customWidth="1"/>
    <col min="11294" max="11294" width="12.125" style="2" bestFit="1" customWidth="1"/>
    <col min="11295" max="11520" width="9" style="2"/>
    <col min="11521" max="11521" width="2.625" style="2" customWidth="1"/>
    <col min="11522" max="11523" width="1.875" style="2" customWidth="1"/>
    <col min="11524" max="11524" width="8.75" style="2" customWidth="1"/>
    <col min="11525" max="11525" width="16.75" style="2" customWidth="1"/>
    <col min="11526" max="11526" width="13.375" style="2" customWidth="1"/>
    <col min="11527" max="11534" width="12.125" style="2" customWidth="1"/>
    <col min="11535" max="11535" width="11.75" style="2" customWidth="1"/>
    <col min="11536" max="11536" width="13.75" style="2" customWidth="1"/>
    <col min="11537" max="11540" width="12.125" style="2" customWidth="1"/>
    <col min="11541" max="11541" width="13.625" style="2" customWidth="1"/>
    <col min="11542" max="11542" width="12.125" style="2" customWidth="1"/>
    <col min="11543" max="11543" width="13.5" style="2" customWidth="1"/>
    <col min="11544" max="11545" width="12.125" style="2" customWidth="1"/>
    <col min="11546" max="11546" width="13.125" style="2" customWidth="1"/>
    <col min="11547" max="11547" width="13.75" style="2" customWidth="1"/>
    <col min="11548" max="11548" width="12.125" style="2" customWidth="1"/>
    <col min="11549" max="11549" width="12.625" style="2" customWidth="1"/>
    <col min="11550" max="11550" width="12.125" style="2" bestFit="1" customWidth="1"/>
    <col min="11551" max="11776" width="9" style="2"/>
    <col min="11777" max="11777" width="2.625" style="2" customWidth="1"/>
    <col min="11778" max="11779" width="1.875" style="2" customWidth="1"/>
    <col min="11780" max="11780" width="8.75" style="2" customWidth="1"/>
    <col min="11781" max="11781" width="16.75" style="2" customWidth="1"/>
    <col min="11782" max="11782" width="13.375" style="2" customWidth="1"/>
    <col min="11783" max="11790" width="12.125" style="2" customWidth="1"/>
    <col min="11791" max="11791" width="11.75" style="2" customWidth="1"/>
    <col min="11792" max="11792" width="13.75" style="2" customWidth="1"/>
    <col min="11793" max="11796" width="12.125" style="2" customWidth="1"/>
    <col min="11797" max="11797" width="13.625" style="2" customWidth="1"/>
    <col min="11798" max="11798" width="12.125" style="2" customWidth="1"/>
    <col min="11799" max="11799" width="13.5" style="2" customWidth="1"/>
    <col min="11800" max="11801" width="12.125" style="2" customWidth="1"/>
    <col min="11802" max="11802" width="13.125" style="2" customWidth="1"/>
    <col min="11803" max="11803" width="13.75" style="2" customWidth="1"/>
    <col min="11804" max="11804" width="12.125" style="2" customWidth="1"/>
    <col min="11805" max="11805" width="12.625" style="2" customWidth="1"/>
    <col min="11806" max="11806" width="12.125" style="2" bestFit="1" customWidth="1"/>
    <col min="11807" max="12032" width="9" style="2"/>
    <col min="12033" max="12033" width="2.625" style="2" customWidth="1"/>
    <col min="12034" max="12035" width="1.875" style="2" customWidth="1"/>
    <col min="12036" max="12036" width="8.75" style="2" customWidth="1"/>
    <col min="12037" max="12037" width="16.75" style="2" customWidth="1"/>
    <col min="12038" max="12038" width="13.375" style="2" customWidth="1"/>
    <col min="12039" max="12046" width="12.125" style="2" customWidth="1"/>
    <col min="12047" max="12047" width="11.75" style="2" customWidth="1"/>
    <col min="12048" max="12048" width="13.75" style="2" customWidth="1"/>
    <col min="12049" max="12052" width="12.125" style="2" customWidth="1"/>
    <col min="12053" max="12053" width="13.625" style="2" customWidth="1"/>
    <col min="12054" max="12054" width="12.125" style="2" customWidth="1"/>
    <col min="12055" max="12055" width="13.5" style="2" customWidth="1"/>
    <col min="12056" max="12057" width="12.125" style="2" customWidth="1"/>
    <col min="12058" max="12058" width="13.125" style="2" customWidth="1"/>
    <col min="12059" max="12059" width="13.75" style="2" customWidth="1"/>
    <col min="12060" max="12060" width="12.125" style="2" customWidth="1"/>
    <col min="12061" max="12061" width="12.625" style="2" customWidth="1"/>
    <col min="12062" max="12062" width="12.125" style="2" bestFit="1" customWidth="1"/>
    <col min="12063" max="12288" width="9" style="2"/>
    <col min="12289" max="12289" width="2.625" style="2" customWidth="1"/>
    <col min="12290" max="12291" width="1.875" style="2" customWidth="1"/>
    <col min="12292" max="12292" width="8.75" style="2" customWidth="1"/>
    <col min="12293" max="12293" width="16.75" style="2" customWidth="1"/>
    <col min="12294" max="12294" width="13.375" style="2" customWidth="1"/>
    <col min="12295" max="12302" width="12.125" style="2" customWidth="1"/>
    <col min="12303" max="12303" width="11.75" style="2" customWidth="1"/>
    <col min="12304" max="12304" width="13.75" style="2" customWidth="1"/>
    <col min="12305" max="12308" width="12.125" style="2" customWidth="1"/>
    <col min="12309" max="12309" width="13.625" style="2" customWidth="1"/>
    <col min="12310" max="12310" width="12.125" style="2" customWidth="1"/>
    <col min="12311" max="12311" width="13.5" style="2" customWidth="1"/>
    <col min="12312" max="12313" width="12.125" style="2" customWidth="1"/>
    <col min="12314" max="12314" width="13.125" style="2" customWidth="1"/>
    <col min="12315" max="12315" width="13.75" style="2" customWidth="1"/>
    <col min="12316" max="12316" width="12.125" style="2" customWidth="1"/>
    <col min="12317" max="12317" width="12.625" style="2" customWidth="1"/>
    <col min="12318" max="12318" width="12.125" style="2" bestFit="1" customWidth="1"/>
    <col min="12319" max="12544" width="9" style="2"/>
    <col min="12545" max="12545" width="2.625" style="2" customWidth="1"/>
    <col min="12546" max="12547" width="1.875" style="2" customWidth="1"/>
    <col min="12548" max="12548" width="8.75" style="2" customWidth="1"/>
    <col min="12549" max="12549" width="16.75" style="2" customWidth="1"/>
    <col min="12550" max="12550" width="13.375" style="2" customWidth="1"/>
    <col min="12551" max="12558" width="12.125" style="2" customWidth="1"/>
    <col min="12559" max="12559" width="11.75" style="2" customWidth="1"/>
    <col min="12560" max="12560" width="13.75" style="2" customWidth="1"/>
    <col min="12561" max="12564" width="12.125" style="2" customWidth="1"/>
    <col min="12565" max="12565" width="13.625" style="2" customWidth="1"/>
    <col min="12566" max="12566" width="12.125" style="2" customWidth="1"/>
    <col min="12567" max="12567" width="13.5" style="2" customWidth="1"/>
    <col min="12568" max="12569" width="12.125" style="2" customWidth="1"/>
    <col min="12570" max="12570" width="13.125" style="2" customWidth="1"/>
    <col min="12571" max="12571" width="13.75" style="2" customWidth="1"/>
    <col min="12572" max="12572" width="12.125" style="2" customWidth="1"/>
    <col min="12573" max="12573" width="12.625" style="2" customWidth="1"/>
    <col min="12574" max="12574" width="12.125" style="2" bestFit="1" customWidth="1"/>
    <col min="12575" max="12800" width="9" style="2"/>
    <col min="12801" max="12801" width="2.625" style="2" customWidth="1"/>
    <col min="12802" max="12803" width="1.875" style="2" customWidth="1"/>
    <col min="12804" max="12804" width="8.75" style="2" customWidth="1"/>
    <col min="12805" max="12805" width="16.75" style="2" customWidth="1"/>
    <col min="12806" max="12806" width="13.375" style="2" customWidth="1"/>
    <col min="12807" max="12814" width="12.125" style="2" customWidth="1"/>
    <col min="12815" max="12815" width="11.75" style="2" customWidth="1"/>
    <col min="12816" max="12816" width="13.75" style="2" customWidth="1"/>
    <col min="12817" max="12820" width="12.125" style="2" customWidth="1"/>
    <col min="12821" max="12821" width="13.625" style="2" customWidth="1"/>
    <col min="12822" max="12822" width="12.125" style="2" customWidth="1"/>
    <col min="12823" max="12823" width="13.5" style="2" customWidth="1"/>
    <col min="12824" max="12825" width="12.125" style="2" customWidth="1"/>
    <col min="12826" max="12826" width="13.125" style="2" customWidth="1"/>
    <col min="12827" max="12827" width="13.75" style="2" customWidth="1"/>
    <col min="12828" max="12828" width="12.125" style="2" customWidth="1"/>
    <col min="12829" max="12829" width="12.625" style="2" customWidth="1"/>
    <col min="12830" max="12830" width="12.125" style="2" bestFit="1" customWidth="1"/>
    <col min="12831" max="13056" width="9" style="2"/>
    <col min="13057" max="13057" width="2.625" style="2" customWidth="1"/>
    <col min="13058" max="13059" width="1.875" style="2" customWidth="1"/>
    <col min="13060" max="13060" width="8.75" style="2" customWidth="1"/>
    <col min="13061" max="13061" width="16.75" style="2" customWidth="1"/>
    <col min="13062" max="13062" width="13.375" style="2" customWidth="1"/>
    <col min="13063" max="13070" width="12.125" style="2" customWidth="1"/>
    <col min="13071" max="13071" width="11.75" style="2" customWidth="1"/>
    <col min="13072" max="13072" width="13.75" style="2" customWidth="1"/>
    <col min="13073" max="13076" width="12.125" style="2" customWidth="1"/>
    <col min="13077" max="13077" width="13.625" style="2" customWidth="1"/>
    <col min="13078" max="13078" width="12.125" style="2" customWidth="1"/>
    <col min="13079" max="13079" width="13.5" style="2" customWidth="1"/>
    <col min="13080" max="13081" width="12.125" style="2" customWidth="1"/>
    <col min="13082" max="13082" width="13.125" style="2" customWidth="1"/>
    <col min="13083" max="13083" width="13.75" style="2" customWidth="1"/>
    <col min="13084" max="13084" width="12.125" style="2" customWidth="1"/>
    <col min="13085" max="13085" width="12.625" style="2" customWidth="1"/>
    <col min="13086" max="13086" width="12.125" style="2" bestFit="1" customWidth="1"/>
    <col min="13087" max="13312" width="9" style="2"/>
    <col min="13313" max="13313" width="2.625" style="2" customWidth="1"/>
    <col min="13314" max="13315" width="1.875" style="2" customWidth="1"/>
    <col min="13316" max="13316" width="8.75" style="2" customWidth="1"/>
    <col min="13317" max="13317" width="16.75" style="2" customWidth="1"/>
    <col min="13318" max="13318" width="13.375" style="2" customWidth="1"/>
    <col min="13319" max="13326" width="12.125" style="2" customWidth="1"/>
    <col min="13327" max="13327" width="11.75" style="2" customWidth="1"/>
    <col min="13328" max="13328" width="13.75" style="2" customWidth="1"/>
    <col min="13329" max="13332" width="12.125" style="2" customWidth="1"/>
    <col min="13333" max="13333" width="13.625" style="2" customWidth="1"/>
    <col min="13334" max="13334" width="12.125" style="2" customWidth="1"/>
    <col min="13335" max="13335" width="13.5" style="2" customWidth="1"/>
    <col min="13336" max="13337" width="12.125" style="2" customWidth="1"/>
    <col min="13338" max="13338" width="13.125" style="2" customWidth="1"/>
    <col min="13339" max="13339" width="13.75" style="2" customWidth="1"/>
    <col min="13340" max="13340" width="12.125" style="2" customWidth="1"/>
    <col min="13341" max="13341" width="12.625" style="2" customWidth="1"/>
    <col min="13342" max="13342" width="12.125" style="2" bestFit="1" customWidth="1"/>
    <col min="13343" max="13568" width="9" style="2"/>
    <col min="13569" max="13569" width="2.625" style="2" customWidth="1"/>
    <col min="13570" max="13571" width="1.875" style="2" customWidth="1"/>
    <col min="13572" max="13572" width="8.75" style="2" customWidth="1"/>
    <col min="13573" max="13573" width="16.75" style="2" customWidth="1"/>
    <col min="13574" max="13574" width="13.375" style="2" customWidth="1"/>
    <col min="13575" max="13582" width="12.125" style="2" customWidth="1"/>
    <col min="13583" max="13583" width="11.75" style="2" customWidth="1"/>
    <col min="13584" max="13584" width="13.75" style="2" customWidth="1"/>
    <col min="13585" max="13588" width="12.125" style="2" customWidth="1"/>
    <col min="13589" max="13589" width="13.625" style="2" customWidth="1"/>
    <col min="13590" max="13590" width="12.125" style="2" customWidth="1"/>
    <col min="13591" max="13591" width="13.5" style="2" customWidth="1"/>
    <col min="13592" max="13593" width="12.125" style="2" customWidth="1"/>
    <col min="13594" max="13594" width="13.125" style="2" customWidth="1"/>
    <col min="13595" max="13595" width="13.75" style="2" customWidth="1"/>
    <col min="13596" max="13596" width="12.125" style="2" customWidth="1"/>
    <col min="13597" max="13597" width="12.625" style="2" customWidth="1"/>
    <col min="13598" max="13598" width="12.125" style="2" bestFit="1" customWidth="1"/>
    <col min="13599" max="13824" width="9" style="2"/>
    <col min="13825" max="13825" width="2.625" style="2" customWidth="1"/>
    <col min="13826" max="13827" width="1.875" style="2" customWidth="1"/>
    <col min="13828" max="13828" width="8.75" style="2" customWidth="1"/>
    <col min="13829" max="13829" width="16.75" style="2" customWidth="1"/>
    <col min="13830" max="13830" width="13.375" style="2" customWidth="1"/>
    <col min="13831" max="13838" width="12.125" style="2" customWidth="1"/>
    <col min="13839" max="13839" width="11.75" style="2" customWidth="1"/>
    <col min="13840" max="13840" width="13.75" style="2" customWidth="1"/>
    <col min="13841" max="13844" width="12.125" style="2" customWidth="1"/>
    <col min="13845" max="13845" width="13.625" style="2" customWidth="1"/>
    <col min="13846" max="13846" width="12.125" style="2" customWidth="1"/>
    <col min="13847" max="13847" width="13.5" style="2" customWidth="1"/>
    <col min="13848" max="13849" width="12.125" style="2" customWidth="1"/>
    <col min="13850" max="13850" width="13.125" style="2" customWidth="1"/>
    <col min="13851" max="13851" width="13.75" style="2" customWidth="1"/>
    <col min="13852" max="13852" width="12.125" style="2" customWidth="1"/>
    <col min="13853" max="13853" width="12.625" style="2" customWidth="1"/>
    <col min="13854" max="13854" width="12.125" style="2" bestFit="1" customWidth="1"/>
    <col min="13855" max="14080" width="9" style="2"/>
    <col min="14081" max="14081" width="2.625" style="2" customWidth="1"/>
    <col min="14082" max="14083" width="1.875" style="2" customWidth="1"/>
    <col min="14084" max="14084" width="8.75" style="2" customWidth="1"/>
    <col min="14085" max="14085" width="16.75" style="2" customWidth="1"/>
    <col min="14086" max="14086" width="13.375" style="2" customWidth="1"/>
    <col min="14087" max="14094" width="12.125" style="2" customWidth="1"/>
    <col min="14095" max="14095" width="11.75" style="2" customWidth="1"/>
    <col min="14096" max="14096" width="13.75" style="2" customWidth="1"/>
    <col min="14097" max="14100" width="12.125" style="2" customWidth="1"/>
    <col min="14101" max="14101" width="13.625" style="2" customWidth="1"/>
    <col min="14102" max="14102" width="12.125" style="2" customWidth="1"/>
    <col min="14103" max="14103" width="13.5" style="2" customWidth="1"/>
    <col min="14104" max="14105" width="12.125" style="2" customWidth="1"/>
    <col min="14106" max="14106" width="13.125" style="2" customWidth="1"/>
    <col min="14107" max="14107" width="13.75" style="2" customWidth="1"/>
    <col min="14108" max="14108" width="12.125" style="2" customWidth="1"/>
    <col min="14109" max="14109" width="12.625" style="2" customWidth="1"/>
    <col min="14110" max="14110" width="12.125" style="2" bestFit="1" customWidth="1"/>
    <col min="14111" max="14336" width="9" style="2"/>
    <col min="14337" max="14337" width="2.625" style="2" customWidth="1"/>
    <col min="14338" max="14339" width="1.875" style="2" customWidth="1"/>
    <col min="14340" max="14340" width="8.75" style="2" customWidth="1"/>
    <col min="14341" max="14341" width="16.75" style="2" customWidth="1"/>
    <col min="14342" max="14342" width="13.375" style="2" customWidth="1"/>
    <col min="14343" max="14350" width="12.125" style="2" customWidth="1"/>
    <col min="14351" max="14351" width="11.75" style="2" customWidth="1"/>
    <col min="14352" max="14352" width="13.75" style="2" customWidth="1"/>
    <col min="14353" max="14356" width="12.125" style="2" customWidth="1"/>
    <col min="14357" max="14357" width="13.625" style="2" customWidth="1"/>
    <col min="14358" max="14358" width="12.125" style="2" customWidth="1"/>
    <col min="14359" max="14359" width="13.5" style="2" customWidth="1"/>
    <col min="14360" max="14361" width="12.125" style="2" customWidth="1"/>
    <col min="14362" max="14362" width="13.125" style="2" customWidth="1"/>
    <col min="14363" max="14363" width="13.75" style="2" customWidth="1"/>
    <col min="14364" max="14364" width="12.125" style="2" customWidth="1"/>
    <col min="14365" max="14365" width="12.625" style="2" customWidth="1"/>
    <col min="14366" max="14366" width="12.125" style="2" bestFit="1" customWidth="1"/>
    <col min="14367" max="14592" width="9" style="2"/>
    <col min="14593" max="14593" width="2.625" style="2" customWidth="1"/>
    <col min="14594" max="14595" width="1.875" style="2" customWidth="1"/>
    <col min="14596" max="14596" width="8.75" style="2" customWidth="1"/>
    <col min="14597" max="14597" width="16.75" style="2" customWidth="1"/>
    <col min="14598" max="14598" width="13.375" style="2" customWidth="1"/>
    <col min="14599" max="14606" width="12.125" style="2" customWidth="1"/>
    <col min="14607" max="14607" width="11.75" style="2" customWidth="1"/>
    <col min="14608" max="14608" width="13.75" style="2" customWidth="1"/>
    <col min="14609" max="14612" width="12.125" style="2" customWidth="1"/>
    <col min="14613" max="14613" width="13.625" style="2" customWidth="1"/>
    <col min="14614" max="14614" width="12.125" style="2" customWidth="1"/>
    <col min="14615" max="14615" width="13.5" style="2" customWidth="1"/>
    <col min="14616" max="14617" width="12.125" style="2" customWidth="1"/>
    <col min="14618" max="14618" width="13.125" style="2" customWidth="1"/>
    <col min="14619" max="14619" width="13.75" style="2" customWidth="1"/>
    <col min="14620" max="14620" width="12.125" style="2" customWidth="1"/>
    <col min="14621" max="14621" width="12.625" style="2" customWidth="1"/>
    <col min="14622" max="14622" width="12.125" style="2" bestFit="1" customWidth="1"/>
    <col min="14623" max="14848" width="9" style="2"/>
    <col min="14849" max="14849" width="2.625" style="2" customWidth="1"/>
    <col min="14850" max="14851" width="1.875" style="2" customWidth="1"/>
    <col min="14852" max="14852" width="8.75" style="2" customWidth="1"/>
    <col min="14853" max="14853" width="16.75" style="2" customWidth="1"/>
    <col min="14854" max="14854" width="13.375" style="2" customWidth="1"/>
    <col min="14855" max="14862" width="12.125" style="2" customWidth="1"/>
    <col min="14863" max="14863" width="11.75" style="2" customWidth="1"/>
    <col min="14864" max="14864" width="13.75" style="2" customWidth="1"/>
    <col min="14865" max="14868" width="12.125" style="2" customWidth="1"/>
    <col min="14869" max="14869" width="13.625" style="2" customWidth="1"/>
    <col min="14870" max="14870" width="12.125" style="2" customWidth="1"/>
    <col min="14871" max="14871" width="13.5" style="2" customWidth="1"/>
    <col min="14872" max="14873" width="12.125" style="2" customWidth="1"/>
    <col min="14874" max="14874" width="13.125" style="2" customWidth="1"/>
    <col min="14875" max="14875" width="13.75" style="2" customWidth="1"/>
    <col min="14876" max="14876" width="12.125" style="2" customWidth="1"/>
    <col min="14877" max="14877" width="12.625" style="2" customWidth="1"/>
    <col min="14878" max="14878" width="12.125" style="2" bestFit="1" customWidth="1"/>
    <col min="14879" max="15104" width="9" style="2"/>
    <col min="15105" max="15105" width="2.625" style="2" customWidth="1"/>
    <col min="15106" max="15107" width="1.875" style="2" customWidth="1"/>
    <col min="15108" max="15108" width="8.75" style="2" customWidth="1"/>
    <col min="15109" max="15109" width="16.75" style="2" customWidth="1"/>
    <col min="15110" max="15110" width="13.375" style="2" customWidth="1"/>
    <col min="15111" max="15118" width="12.125" style="2" customWidth="1"/>
    <col min="15119" max="15119" width="11.75" style="2" customWidth="1"/>
    <col min="15120" max="15120" width="13.75" style="2" customWidth="1"/>
    <col min="15121" max="15124" width="12.125" style="2" customWidth="1"/>
    <col min="15125" max="15125" width="13.625" style="2" customWidth="1"/>
    <col min="15126" max="15126" width="12.125" style="2" customWidth="1"/>
    <col min="15127" max="15127" width="13.5" style="2" customWidth="1"/>
    <col min="15128" max="15129" width="12.125" style="2" customWidth="1"/>
    <col min="15130" max="15130" width="13.125" style="2" customWidth="1"/>
    <col min="15131" max="15131" width="13.75" style="2" customWidth="1"/>
    <col min="15132" max="15132" width="12.125" style="2" customWidth="1"/>
    <col min="15133" max="15133" width="12.625" style="2" customWidth="1"/>
    <col min="15134" max="15134" width="12.125" style="2" bestFit="1" customWidth="1"/>
    <col min="15135" max="15360" width="9" style="2"/>
    <col min="15361" max="15361" width="2.625" style="2" customWidth="1"/>
    <col min="15362" max="15363" width="1.875" style="2" customWidth="1"/>
    <col min="15364" max="15364" width="8.75" style="2" customWidth="1"/>
    <col min="15365" max="15365" width="16.75" style="2" customWidth="1"/>
    <col min="15366" max="15366" width="13.375" style="2" customWidth="1"/>
    <col min="15367" max="15374" width="12.125" style="2" customWidth="1"/>
    <col min="15375" max="15375" width="11.75" style="2" customWidth="1"/>
    <col min="15376" max="15376" width="13.75" style="2" customWidth="1"/>
    <col min="15377" max="15380" width="12.125" style="2" customWidth="1"/>
    <col min="15381" max="15381" width="13.625" style="2" customWidth="1"/>
    <col min="15382" max="15382" width="12.125" style="2" customWidth="1"/>
    <col min="15383" max="15383" width="13.5" style="2" customWidth="1"/>
    <col min="15384" max="15385" width="12.125" style="2" customWidth="1"/>
    <col min="15386" max="15386" width="13.125" style="2" customWidth="1"/>
    <col min="15387" max="15387" width="13.75" style="2" customWidth="1"/>
    <col min="15388" max="15388" width="12.125" style="2" customWidth="1"/>
    <col min="15389" max="15389" width="12.625" style="2" customWidth="1"/>
    <col min="15390" max="15390" width="12.125" style="2" bestFit="1" customWidth="1"/>
    <col min="15391" max="15616" width="9" style="2"/>
    <col min="15617" max="15617" width="2.625" style="2" customWidth="1"/>
    <col min="15618" max="15619" width="1.875" style="2" customWidth="1"/>
    <col min="15620" max="15620" width="8.75" style="2" customWidth="1"/>
    <col min="15621" max="15621" width="16.75" style="2" customWidth="1"/>
    <col min="15622" max="15622" width="13.375" style="2" customWidth="1"/>
    <col min="15623" max="15630" width="12.125" style="2" customWidth="1"/>
    <col min="15631" max="15631" width="11.75" style="2" customWidth="1"/>
    <col min="15632" max="15632" width="13.75" style="2" customWidth="1"/>
    <col min="15633" max="15636" width="12.125" style="2" customWidth="1"/>
    <col min="15637" max="15637" width="13.625" style="2" customWidth="1"/>
    <col min="15638" max="15638" width="12.125" style="2" customWidth="1"/>
    <col min="15639" max="15639" width="13.5" style="2" customWidth="1"/>
    <col min="15640" max="15641" width="12.125" style="2" customWidth="1"/>
    <col min="15642" max="15642" width="13.125" style="2" customWidth="1"/>
    <col min="15643" max="15643" width="13.75" style="2" customWidth="1"/>
    <col min="15644" max="15644" width="12.125" style="2" customWidth="1"/>
    <col min="15645" max="15645" width="12.625" style="2" customWidth="1"/>
    <col min="15646" max="15646" width="12.125" style="2" bestFit="1" customWidth="1"/>
    <col min="15647" max="15872" width="9" style="2"/>
    <col min="15873" max="15873" width="2.625" style="2" customWidth="1"/>
    <col min="15874" max="15875" width="1.875" style="2" customWidth="1"/>
    <col min="15876" max="15876" width="8.75" style="2" customWidth="1"/>
    <col min="15877" max="15877" width="16.75" style="2" customWidth="1"/>
    <col min="15878" max="15878" width="13.375" style="2" customWidth="1"/>
    <col min="15879" max="15886" width="12.125" style="2" customWidth="1"/>
    <col min="15887" max="15887" width="11.75" style="2" customWidth="1"/>
    <col min="15888" max="15888" width="13.75" style="2" customWidth="1"/>
    <col min="15889" max="15892" width="12.125" style="2" customWidth="1"/>
    <col min="15893" max="15893" width="13.625" style="2" customWidth="1"/>
    <col min="15894" max="15894" width="12.125" style="2" customWidth="1"/>
    <col min="15895" max="15895" width="13.5" style="2" customWidth="1"/>
    <col min="15896" max="15897" width="12.125" style="2" customWidth="1"/>
    <col min="15898" max="15898" width="13.125" style="2" customWidth="1"/>
    <col min="15899" max="15899" width="13.75" style="2" customWidth="1"/>
    <col min="15900" max="15900" width="12.125" style="2" customWidth="1"/>
    <col min="15901" max="15901" width="12.625" style="2" customWidth="1"/>
    <col min="15902" max="15902" width="12.125" style="2" bestFit="1" customWidth="1"/>
    <col min="15903" max="16128" width="9" style="2"/>
    <col min="16129" max="16129" width="2.625" style="2" customWidth="1"/>
    <col min="16130" max="16131" width="1.875" style="2" customWidth="1"/>
    <col min="16132" max="16132" width="8.75" style="2" customWidth="1"/>
    <col min="16133" max="16133" width="16.75" style="2" customWidth="1"/>
    <col min="16134" max="16134" width="13.375" style="2" customWidth="1"/>
    <col min="16135" max="16142" width="12.125" style="2" customWidth="1"/>
    <col min="16143" max="16143" width="11.75" style="2" customWidth="1"/>
    <col min="16144" max="16144" width="13.75" style="2" customWidth="1"/>
    <col min="16145" max="16148" width="12.125" style="2" customWidth="1"/>
    <col min="16149" max="16149" width="13.625" style="2" customWidth="1"/>
    <col min="16150" max="16150" width="12.125" style="2" customWidth="1"/>
    <col min="16151" max="16151" width="13.5" style="2" customWidth="1"/>
    <col min="16152" max="16153" width="12.125" style="2" customWidth="1"/>
    <col min="16154" max="16154" width="13.125" style="2" customWidth="1"/>
    <col min="16155" max="16155" width="13.75" style="2" customWidth="1"/>
    <col min="16156" max="16156" width="12.125" style="2" customWidth="1"/>
    <col min="16157" max="16157" width="12.625" style="2" customWidth="1"/>
    <col min="16158" max="16158" width="12.125" style="2" bestFit="1" customWidth="1"/>
    <col min="16159" max="16384" width="9" style="2"/>
  </cols>
  <sheetData>
    <row r="1" spans="2:31" ht="14.25" x14ac:dyDescent="0.15">
      <c r="B1" s="1" t="s">
        <v>137</v>
      </c>
    </row>
    <row r="3" spans="2:31" ht="12" customHeight="1" x14ac:dyDescent="0.15">
      <c r="B3" s="164" t="s">
        <v>138</v>
      </c>
      <c r="C3" s="165"/>
      <c r="D3" s="166"/>
      <c r="E3" s="173" t="s">
        <v>139</v>
      </c>
      <c r="F3" s="173" t="s">
        <v>140</v>
      </c>
      <c r="G3" s="159" t="s">
        <v>141</v>
      </c>
      <c r="H3" s="159" t="s">
        <v>142</v>
      </c>
      <c r="I3" s="159" t="s">
        <v>143</v>
      </c>
      <c r="J3" s="159" t="s">
        <v>144</v>
      </c>
      <c r="K3" s="153" t="s">
        <v>145</v>
      </c>
      <c r="L3" s="153" t="s">
        <v>146</v>
      </c>
      <c r="M3" s="153" t="s">
        <v>147</v>
      </c>
      <c r="N3" s="153" t="s">
        <v>148</v>
      </c>
      <c r="O3" s="159" t="s">
        <v>149</v>
      </c>
      <c r="P3" s="148" t="s">
        <v>4</v>
      </c>
      <c r="Q3" s="153" t="s">
        <v>150</v>
      </c>
      <c r="R3" s="156" t="s">
        <v>151</v>
      </c>
      <c r="S3" s="148" t="s">
        <v>152</v>
      </c>
      <c r="T3" s="148" t="s">
        <v>120</v>
      </c>
      <c r="U3" s="148" t="s">
        <v>8</v>
      </c>
      <c r="V3" s="153" t="s">
        <v>153</v>
      </c>
      <c r="W3" s="148" t="s">
        <v>154</v>
      </c>
      <c r="X3" s="148" t="s">
        <v>9</v>
      </c>
      <c r="Y3" s="148" t="s">
        <v>10</v>
      </c>
      <c r="Z3" s="148" t="s">
        <v>11</v>
      </c>
      <c r="AA3" s="148" t="s">
        <v>12</v>
      </c>
      <c r="AB3" s="148" t="s">
        <v>124</v>
      </c>
      <c r="AC3" s="148" t="s">
        <v>155</v>
      </c>
    </row>
    <row r="4" spans="2:31" x14ac:dyDescent="0.15">
      <c r="B4" s="167"/>
      <c r="C4" s="168"/>
      <c r="D4" s="169"/>
      <c r="E4" s="174"/>
      <c r="F4" s="174"/>
      <c r="G4" s="160"/>
      <c r="H4" s="160"/>
      <c r="I4" s="160"/>
      <c r="J4" s="160"/>
      <c r="K4" s="154"/>
      <c r="L4" s="154"/>
      <c r="M4" s="154"/>
      <c r="N4" s="154"/>
      <c r="O4" s="162"/>
      <c r="P4" s="149"/>
      <c r="Q4" s="154"/>
      <c r="R4" s="157"/>
      <c r="S4" s="149"/>
      <c r="T4" s="149"/>
      <c r="U4" s="149"/>
      <c r="V4" s="154"/>
      <c r="W4" s="149"/>
      <c r="X4" s="149"/>
      <c r="Y4" s="149"/>
      <c r="Z4" s="149"/>
      <c r="AA4" s="149"/>
      <c r="AB4" s="149"/>
      <c r="AC4" s="149"/>
    </row>
    <row r="5" spans="2:31" x14ac:dyDescent="0.15">
      <c r="B5" s="170"/>
      <c r="C5" s="171"/>
      <c r="D5" s="172"/>
      <c r="E5" s="175"/>
      <c r="F5" s="175"/>
      <c r="G5" s="161"/>
      <c r="H5" s="161"/>
      <c r="I5" s="161"/>
      <c r="J5" s="161"/>
      <c r="K5" s="155"/>
      <c r="L5" s="155"/>
      <c r="M5" s="155"/>
      <c r="N5" s="155"/>
      <c r="O5" s="163"/>
      <c r="P5" s="150"/>
      <c r="Q5" s="155"/>
      <c r="R5" s="158"/>
      <c r="S5" s="150"/>
      <c r="T5" s="150"/>
      <c r="U5" s="150"/>
      <c r="V5" s="155"/>
      <c r="W5" s="150"/>
      <c r="X5" s="150"/>
      <c r="Y5" s="150"/>
      <c r="Z5" s="150"/>
      <c r="AA5" s="150"/>
      <c r="AB5" s="150"/>
      <c r="AC5" s="150"/>
    </row>
    <row r="6" spans="2:31" x14ac:dyDescent="0.15">
      <c r="B6" s="62"/>
      <c r="C6" s="63"/>
      <c r="D6" s="64"/>
      <c r="E6" s="50" t="s">
        <v>15</v>
      </c>
      <c r="F6" s="50" t="s">
        <v>15</v>
      </c>
      <c r="G6" s="50" t="s">
        <v>15</v>
      </c>
      <c r="H6" s="50" t="s">
        <v>15</v>
      </c>
      <c r="I6" s="50" t="s">
        <v>15</v>
      </c>
      <c r="J6" s="50" t="s">
        <v>15</v>
      </c>
      <c r="K6" s="50" t="s">
        <v>15</v>
      </c>
      <c r="L6" s="50" t="s">
        <v>15</v>
      </c>
      <c r="M6" s="50" t="s">
        <v>15</v>
      </c>
      <c r="N6" s="50" t="s">
        <v>15</v>
      </c>
      <c r="O6" s="50" t="s">
        <v>15</v>
      </c>
      <c r="P6" s="50" t="s">
        <v>15</v>
      </c>
      <c r="Q6" s="50" t="s">
        <v>15</v>
      </c>
      <c r="R6" s="50" t="s">
        <v>15</v>
      </c>
      <c r="S6" s="50" t="s">
        <v>15</v>
      </c>
      <c r="T6" s="50" t="s">
        <v>15</v>
      </c>
      <c r="U6" s="50" t="s">
        <v>15</v>
      </c>
      <c r="V6" s="50" t="s">
        <v>15</v>
      </c>
      <c r="W6" s="50" t="s">
        <v>15</v>
      </c>
      <c r="X6" s="50" t="s">
        <v>15</v>
      </c>
      <c r="Y6" s="50" t="s">
        <v>15</v>
      </c>
      <c r="Z6" s="50" t="s">
        <v>15</v>
      </c>
      <c r="AA6" s="50" t="s">
        <v>15</v>
      </c>
      <c r="AB6" s="50" t="s">
        <v>15</v>
      </c>
      <c r="AC6" s="50" t="s">
        <v>15</v>
      </c>
    </row>
    <row r="7" spans="2:31" ht="12" customHeight="1" x14ac:dyDescent="0.15">
      <c r="B7" s="128" t="s">
        <v>156</v>
      </c>
      <c r="C7" s="118"/>
      <c r="D7" s="119"/>
      <c r="E7" s="65">
        <v>811067781</v>
      </c>
      <c r="F7" s="65">
        <v>292251306</v>
      </c>
      <c r="G7" s="65">
        <v>9338862</v>
      </c>
      <c r="H7" s="65">
        <v>583675</v>
      </c>
      <c r="I7" s="66">
        <v>447133</v>
      </c>
      <c r="J7" s="66">
        <v>108857</v>
      </c>
      <c r="K7" s="65">
        <v>19353805</v>
      </c>
      <c r="L7" s="65">
        <v>1065543</v>
      </c>
      <c r="M7" s="66">
        <v>0</v>
      </c>
      <c r="N7" s="65">
        <v>2051787</v>
      </c>
      <c r="O7" s="65">
        <v>3319668</v>
      </c>
      <c r="P7" s="67">
        <v>135658131</v>
      </c>
      <c r="Q7" s="65">
        <v>495071</v>
      </c>
      <c r="R7" s="65">
        <v>10760758</v>
      </c>
      <c r="S7" s="65">
        <v>13183647</v>
      </c>
      <c r="T7" s="65">
        <v>4811730</v>
      </c>
      <c r="U7" s="65">
        <v>90109022</v>
      </c>
      <c r="V7" s="65">
        <v>106705</v>
      </c>
      <c r="W7" s="65">
        <v>49648756</v>
      </c>
      <c r="X7" s="65">
        <v>4112105</v>
      </c>
      <c r="Y7" s="65">
        <v>1565297</v>
      </c>
      <c r="Z7" s="65">
        <v>15106665</v>
      </c>
      <c r="AA7" s="65">
        <v>19670899</v>
      </c>
      <c r="AB7" s="65">
        <v>65145744</v>
      </c>
      <c r="AC7" s="65">
        <v>72172615</v>
      </c>
    </row>
    <row r="8" spans="2:31" ht="12" customHeight="1" x14ac:dyDescent="0.15">
      <c r="B8" s="58"/>
      <c r="C8" s="68"/>
      <c r="D8" s="68"/>
      <c r="E8" s="16"/>
      <c r="F8" s="69"/>
      <c r="G8" s="16"/>
      <c r="H8" s="16"/>
      <c r="I8" s="16"/>
      <c r="J8" s="16"/>
      <c r="K8" s="16"/>
      <c r="L8" s="16"/>
      <c r="M8" s="66"/>
      <c r="N8" s="16"/>
      <c r="O8" s="16"/>
      <c r="P8" s="69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2:31" s="26" customFormat="1" ht="12" customHeight="1" x14ac:dyDescent="0.15">
      <c r="B9" s="142" t="s">
        <v>157</v>
      </c>
      <c r="C9" s="142"/>
      <c r="D9" s="125"/>
      <c r="E9" s="70">
        <f>E11+E26</f>
        <v>796401988</v>
      </c>
      <c r="F9" s="70">
        <f t="shared" ref="F9:AC9" si="0">F11+F26</f>
        <v>290726061</v>
      </c>
      <c r="G9" s="70">
        <f t="shared" si="0"/>
        <v>8729285</v>
      </c>
      <c r="H9" s="70">
        <f t="shared" si="0"/>
        <v>538026</v>
      </c>
      <c r="I9" s="70">
        <f t="shared" si="0"/>
        <v>469401</v>
      </c>
      <c r="J9" s="70">
        <f t="shared" si="0"/>
        <v>146107</v>
      </c>
      <c r="K9" s="70">
        <f t="shared" si="0"/>
        <v>19328492</v>
      </c>
      <c r="L9" s="70">
        <f t="shared" si="0"/>
        <v>1044228</v>
      </c>
      <c r="M9" s="70" t="s">
        <v>159</v>
      </c>
      <c r="N9" s="70">
        <f t="shared" si="0"/>
        <v>2796409</v>
      </c>
      <c r="O9" s="70">
        <f t="shared" si="0"/>
        <v>1226753</v>
      </c>
      <c r="P9" s="70">
        <f t="shared" si="0"/>
        <v>137122447</v>
      </c>
      <c r="Q9" s="70">
        <f t="shared" si="0"/>
        <v>491374</v>
      </c>
      <c r="R9" s="70">
        <f t="shared" si="0"/>
        <v>11018136</v>
      </c>
      <c r="S9" s="70">
        <f t="shared" si="0"/>
        <v>13115642</v>
      </c>
      <c r="T9" s="70">
        <f t="shared" si="0"/>
        <v>4817110</v>
      </c>
      <c r="U9" s="70">
        <f t="shared" si="0"/>
        <v>83931564</v>
      </c>
      <c r="V9" s="70">
        <f t="shared" si="0"/>
        <v>107907</v>
      </c>
      <c r="W9" s="70">
        <f t="shared" si="0"/>
        <v>49818505</v>
      </c>
      <c r="X9" s="70">
        <f t="shared" si="0"/>
        <v>3282218</v>
      </c>
      <c r="Y9" s="70">
        <f t="shared" si="0"/>
        <v>473359</v>
      </c>
      <c r="Z9" s="70">
        <f t="shared" si="0"/>
        <v>18677428</v>
      </c>
      <c r="AA9" s="70">
        <f t="shared" si="0"/>
        <v>17711976</v>
      </c>
      <c r="AB9" s="70">
        <f t="shared" si="0"/>
        <v>61103174</v>
      </c>
      <c r="AC9" s="70">
        <f t="shared" si="0"/>
        <v>69726386</v>
      </c>
      <c r="AD9" s="71"/>
      <c r="AE9" s="2"/>
    </row>
    <row r="10" spans="2:31" s="26" customFormat="1" ht="12" customHeight="1" x14ac:dyDescent="0.15">
      <c r="B10" s="142" t="s">
        <v>160</v>
      </c>
      <c r="C10" s="142"/>
      <c r="D10" s="125"/>
      <c r="E10" s="70"/>
      <c r="F10" s="70"/>
      <c r="G10" s="70"/>
      <c r="H10" s="70"/>
      <c r="I10" s="70"/>
      <c r="J10" s="70"/>
      <c r="K10" s="70"/>
      <c r="L10" s="70"/>
      <c r="M10" s="66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2"/>
    </row>
    <row r="11" spans="2:31" s="72" customFormat="1" ht="12" customHeight="1" x14ac:dyDescent="0.15">
      <c r="B11" s="73"/>
      <c r="C11" s="151" t="s">
        <v>161</v>
      </c>
      <c r="D11" s="152"/>
      <c r="E11" s="74">
        <f>SUM(E13:E24)</f>
        <v>652383266</v>
      </c>
      <c r="F11" s="74">
        <f t="shared" ref="F11:AC11" si="1">SUM(F13:F24)</f>
        <v>246401985</v>
      </c>
      <c r="G11" s="74">
        <f t="shared" si="1"/>
        <v>6722890</v>
      </c>
      <c r="H11" s="74">
        <f t="shared" si="1"/>
        <v>465956</v>
      </c>
      <c r="I11" s="74">
        <f t="shared" si="1"/>
        <v>406554</v>
      </c>
      <c r="J11" s="74">
        <f t="shared" si="1"/>
        <v>126558</v>
      </c>
      <c r="K11" s="74">
        <f t="shared" si="1"/>
        <v>16455890</v>
      </c>
      <c r="L11" s="74">
        <f t="shared" si="1"/>
        <v>739326</v>
      </c>
      <c r="M11" s="74" t="s">
        <v>159</v>
      </c>
      <c r="N11" s="74">
        <f t="shared" si="1"/>
        <v>2153630</v>
      </c>
      <c r="O11" s="74">
        <f t="shared" si="1"/>
        <v>1073405</v>
      </c>
      <c r="P11" s="74">
        <f t="shared" si="1"/>
        <v>97417323</v>
      </c>
      <c r="Q11" s="74">
        <f t="shared" si="1"/>
        <v>427190</v>
      </c>
      <c r="R11" s="74">
        <f t="shared" si="1"/>
        <v>9627165</v>
      </c>
      <c r="S11" s="74">
        <f t="shared" si="1"/>
        <v>10861732</v>
      </c>
      <c r="T11" s="74">
        <f t="shared" si="1"/>
        <v>4326407</v>
      </c>
      <c r="U11" s="74">
        <f t="shared" si="1"/>
        <v>73215819</v>
      </c>
      <c r="V11" s="74">
        <f t="shared" si="1"/>
        <v>44026</v>
      </c>
      <c r="W11" s="74">
        <f t="shared" si="1"/>
        <v>39943483</v>
      </c>
      <c r="X11" s="74">
        <f t="shared" si="1"/>
        <v>2287769</v>
      </c>
      <c r="Y11" s="74">
        <f t="shared" si="1"/>
        <v>326860</v>
      </c>
      <c r="Z11" s="74">
        <f t="shared" si="1"/>
        <v>13619399</v>
      </c>
      <c r="AA11" s="74">
        <f t="shared" si="1"/>
        <v>11018778</v>
      </c>
      <c r="AB11" s="74">
        <f t="shared" si="1"/>
        <v>56385390</v>
      </c>
      <c r="AC11" s="74">
        <f t="shared" si="1"/>
        <v>58335731</v>
      </c>
      <c r="AD11" s="71"/>
      <c r="AE11" s="2"/>
    </row>
    <row r="12" spans="2:31" s="72" customFormat="1" x14ac:dyDescent="0.15">
      <c r="B12" s="73"/>
      <c r="C12" s="75"/>
      <c r="D12" s="75"/>
      <c r="E12" s="74"/>
      <c r="F12" s="74"/>
      <c r="G12" s="74"/>
      <c r="H12" s="74"/>
      <c r="I12" s="74"/>
      <c r="J12" s="74"/>
      <c r="K12" s="74"/>
      <c r="L12" s="74"/>
      <c r="M12" s="66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1"/>
      <c r="AE12" s="2"/>
    </row>
    <row r="13" spans="2:31" ht="13.5" customHeight="1" x14ac:dyDescent="0.15">
      <c r="B13" s="39"/>
      <c r="C13" s="48"/>
      <c r="D13" s="68" t="s">
        <v>162</v>
      </c>
      <c r="E13" s="65">
        <v>135505149</v>
      </c>
      <c r="F13" s="65">
        <v>50408177</v>
      </c>
      <c r="G13" s="65">
        <v>1302631</v>
      </c>
      <c r="H13" s="65">
        <v>103593</v>
      </c>
      <c r="I13" s="65">
        <v>90512</v>
      </c>
      <c r="J13" s="65">
        <v>28222</v>
      </c>
      <c r="K13" s="65">
        <v>3399773</v>
      </c>
      <c r="L13" s="65">
        <v>25352</v>
      </c>
      <c r="M13" s="66">
        <v>0</v>
      </c>
      <c r="N13" s="65">
        <v>417706</v>
      </c>
      <c r="O13" s="65">
        <v>204978</v>
      </c>
      <c r="P13" s="65">
        <v>17134892</v>
      </c>
      <c r="Q13" s="65">
        <v>103108</v>
      </c>
      <c r="R13" s="65">
        <v>1284926</v>
      </c>
      <c r="S13" s="65">
        <v>3400274</v>
      </c>
      <c r="T13" s="65">
        <v>971942</v>
      </c>
      <c r="U13" s="66">
        <v>17105611</v>
      </c>
      <c r="V13" s="66">
        <v>0</v>
      </c>
      <c r="W13" s="66">
        <v>6780893</v>
      </c>
      <c r="X13" s="66">
        <v>630598</v>
      </c>
      <c r="Y13" s="66">
        <v>20319</v>
      </c>
      <c r="Z13" s="66">
        <v>1403169</v>
      </c>
      <c r="AA13" s="66">
        <v>1811398</v>
      </c>
      <c r="AB13" s="66">
        <v>14368675</v>
      </c>
      <c r="AC13" s="66">
        <v>14508400</v>
      </c>
      <c r="AD13" s="71"/>
    </row>
    <row r="14" spans="2:31" ht="12" customHeight="1" x14ac:dyDescent="0.15">
      <c r="B14" s="39"/>
      <c r="C14" s="48"/>
      <c r="D14" s="68" t="s">
        <v>163</v>
      </c>
      <c r="E14" s="65">
        <v>153310557</v>
      </c>
      <c r="F14" s="65">
        <v>58353869</v>
      </c>
      <c r="G14" s="65">
        <v>1322119</v>
      </c>
      <c r="H14" s="65">
        <v>108712</v>
      </c>
      <c r="I14" s="65">
        <v>95055</v>
      </c>
      <c r="J14" s="65">
        <v>29666</v>
      </c>
      <c r="K14" s="65">
        <v>3595972</v>
      </c>
      <c r="L14" s="65">
        <v>151806</v>
      </c>
      <c r="M14" s="66">
        <v>0</v>
      </c>
      <c r="N14" s="65">
        <v>423533</v>
      </c>
      <c r="O14" s="65">
        <v>235680</v>
      </c>
      <c r="P14" s="65">
        <v>17408057</v>
      </c>
      <c r="Q14" s="65">
        <v>98397</v>
      </c>
      <c r="R14" s="65">
        <v>1452588</v>
      </c>
      <c r="S14" s="65">
        <v>1939564</v>
      </c>
      <c r="T14" s="65">
        <v>1054509</v>
      </c>
      <c r="U14" s="66">
        <v>15939588</v>
      </c>
      <c r="V14" s="66">
        <v>44026</v>
      </c>
      <c r="W14" s="66">
        <v>7180862</v>
      </c>
      <c r="X14" s="66">
        <v>311734</v>
      </c>
      <c r="Y14" s="66">
        <v>8860</v>
      </c>
      <c r="Z14" s="66">
        <v>5159639</v>
      </c>
      <c r="AA14" s="66">
        <v>2289308</v>
      </c>
      <c r="AB14" s="66">
        <v>25781013</v>
      </c>
      <c r="AC14" s="66">
        <v>10326000</v>
      </c>
      <c r="AD14" s="71"/>
    </row>
    <row r="15" spans="2:31" ht="12" customHeight="1" x14ac:dyDescent="0.15">
      <c r="B15" s="39"/>
      <c r="C15" s="48"/>
      <c r="D15" s="68" t="s">
        <v>164</v>
      </c>
      <c r="E15" s="65">
        <v>45138662</v>
      </c>
      <c r="F15" s="65">
        <v>13566649</v>
      </c>
      <c r="G15" s="65">
        <v>413176</v>
      </c>
      <c r="H15" s="65">
        <v>30469</v>
      </c>
      <c r="I15" s="65">
        <v>26403</v>
      </c>
      <c r="J15" s="65">
        <v>8151</v>
      </c>
      <c r="K15" s="65">
        <v>1116995</v>
      </c>
      <c r="L15" s="65">
        <v>43439</v>
      </c>
      <c r="M15" s="66">
        <v>0</v>
      </c>
      <c r="N15" s="65">
        <v>132447</v>
      </c>
      <c r="O15" s="65">
        <v>61444</v>
      </c>
      <c r="P15" s="65">
        <v>11077091</v>
      </c>
      <c r="Q15" s="65">
        <v>28909</v>
      </c>
      <c r="R15" s="65">
        <v>1558292</v>
      </c>
      <c r="S15" s="65">
        <v>954844</v>
      </c>
      <c r="T15" s="65">
        <v>597151</v>
      </c>
      <c r="U15" s="66">
        <v>5277235</v>
      </c>
      <c r="V15" s="66">
        <v>0</v>
      </c>
      <c r="W15" s="66">
        <v>3235796</v>
      </c>
      <c r="X15" s="66">
        <v>149933</v>
      </c>
      <c r="Y15" s="66">
        <v>10157</v>
      </c>
      <c r="Z15" s="66">
        <v>413743</v>
      </c>
      <c r="AA15" s="66">
        <v>1257321</v>
      </c>
      <c r="AB15" s="66">
        <v>1929117</v>
      </c>
      <c r="AC15" s="66">
        <v>3249900</v>
      </c>
      <c r="AD15" s="71"/>
    </row>
    <row r="16" spans="2:31" ht="12" customHeight="1" x14ac:dyDescent="0.15">
      <c r="B16" s="39"/>
      <c r="C16" s="48"/>
      <c r="D16" s="68" t="s">
        <v>165</v>
      </c>
      <c r="E16" s="65">
        <v>73439208</v>
      </c>
      <c r="F16" s="65">
        <v>28816084</v>
      </c>
      <c r="G16" s="65">
        <v>780968</v>
      </c>
      <c r="H16" s="65">
        <v>53128</v>
      </c>
      <c r="I16" s="65">
        <v>46326</v>
      </c>
      <c r="J16" s="65">
        <v>14410</v>
      </c>
      <c r="K16" s="65">
        <v>1965784</v>
      </c>
      <c r="L16" s="65">
        <v>2300</v>
      </c>
      <c r="M16" s="66">
        <v>0</v>
      </c>
      <c r="N16" s="65">
        <v>250096</v>
      </c>
      <c r="O16" s="65">
        <v>166818</v>
      </c>
      <c r="P16" s="65">
        <v>9244139</v>
      </c>
      <c r="Q16" s="65">
        <v>51844</v>
      </c>
      <c r="R16" s="65">
        <v>1533684</v>
      </c>
      <c r="S16" s="65">
        <v>807412</v>
      </c>
      <c r="T16" s="65">
        <v>427851</v>
      </c>
      <c r="U16" s="66">
        <v>9229285</v>
      </c>
      <c r="V16" s="66">
        <v>0</v>
      </c>
      <c r="W16" s="66">
        <v>5188007</v>
      </c>
      <c r="X16" s="66">
        <v>168490</v>
      </c>
      <c r="Y16" s="66">
        <v>106901</v>
      </c>
      <c r="Z16" s="66">
        <v>1918639</v>
      </c>
      <c r="AA16" s="66">
        <v>1511053</v>
      </c>
      <c r="AB16" s="66">
        <v>3102889</v>
      </c>
      <c r="AC16" s="66">
        <v>8053100</v>
      </c>
      <c r="AD16" s="71"/>
    </row>
    <row r="17" spans="2:30" ht="12" customHeight="1" x14ac:dyDescent="0.15">
      <c r="B17" s="39"/>
      <c r="C17" s="48"/>
      <c r="D17" s="68" t="s">
        <v>166</v>
      </c>
      <c r="E17" s="65">
        <v>72902139</v>
      </c>
      <c r="F17" s="65">
        <v>34017640</v>
      </c>
      <c r="G17" s="65">
        <v>805698</v>
      </c>
      <c r="H17" s="65">
        <v>60082</v>
      </c>
      <c r="I17" s="65">
        <v>52349</v>
      </c>
      <c r="J17" s="65">
        <v>16268</v>
      </c>
      <c r="K17" s="65">
        <v>2229927</v>
      </c>
      <c r="L17" s="65">
        <v>60777</v>
      </c>
      <c r="M17" s="66">
        <v>0</v>
      </c>
      <c r="N17" s="65">
        <v>258376</v>
      </c>
      <c r="O17" s="65">
        <v>169585</v>
      </c>
      <c r="P17" s="65">
        <v>5206230</v>
      </c>
      <c r="Q17" s="65">
        <v>55963</v>
      </c>
      <c r="R17" s="65">
        <v>1693311</v>
      </c>
      <c r="S17" s="65">
        <v>1436015</v>
      </c>
      <c r="T17" s="65">
        <v>645438</v>
      </c>
      <c r="U17" s="66">
        <v>8390546</v>
      </c>
      <c r="V17" s="66">
        <v>0</v>
      </c>
      <c r="W17" s="66">
        <v>6002343</v>
      </c>
      <c r="X17" s="66">
        <v>78941</v>
      </c>
      <c r="Y17" s="66">
        <v>65391</v>
      </c>
      <c r="Z17" s="66">
        <v>1240225</v>
      </c>
      <c r="AA17" s="66">
        <v>539175</v>
      </c>
      <c r="AB17" s="66">
        <v>3768819</v>
      </c>
      <c r="AC17" s="66">
        <v>6109040</v>
      </c>
      <c r="AD17" s="71"/>
    </row>
    <row r="18" spans="2:30" ht="12" customHeight="1" x14ac:dyDescent="0.15">
      <c r="B18" s="39"/>
      <c r="C18" s="48"/>
      <c r="D18" s="68" t="s">
        <v>167</v>
      </c>
      <c r="E18" s="65">
        <v>21336618</v>
      </c>
      <c r="F18" s="65">
        <v>6391526</v>
      </c>
      <c r="G18" s="65">
        <v>303541</v>
      </c>
      <c r="H18" s="65">
        <v>11478</v>
      </c>
      <c r="I18" s="65">
        <v>10035</v>
      </c>
      <c r="J18" s="65">
        <v>3132</v>
      </c>
      <c r="K18" s="65">
        <v>477204</v>
      </c>
      <c r="L18" s="65">
        <v>16929</v>
      </c>
      <c r="M18" s="66">
        <v>0</v>
      </c>
      <c r="N18" s="65">
        <v>97395</v>
      </c>
      <c r="O18" s="65">
        <v>20710</v>
      </c>
      <c r="P18" s="65">
        <v>7226928</v>
      </c>
      <c r="Q18" s="65">
        <v>11711</v>
      </c>
      <c r="R18" s="65">
        <v>175651</v>
      </c>
      <c r="S18" s="65">
        <v>208967</v>
      </c>
      <c r="T18" s="65">
        <v>38775</v>
      </c>
      <c r="U18" s="66">
        <v>2085631</v>
      </c>
      <c r="V18" s="66">
        <v>0</v>
      </c>
      <c r="W18" s="66">
        <v>1447964</v>
      </c>
      <c r="X18" s="66">
        <v>40473</v>
      </c>
      <c r="Y18" s="66">
        <v>9097</v>
      </c>
      <c r="Z18" s="66">
        <v>19814</v>
      </c>
      <c r="AA18" s="66">
        <v>178058</v>
      </c>
      <c r="AB18" s="66">
        <v>633628</v>
      </c>
      <c r="AC18" s="66">
        <v>1927971</v>
      </c>
      <c r="AD18" s="71"/>
    </row>
    <row r="19" spans="2:30" ht="12" customHeight="1" x14ac:dyDescent="0.15">
      <c r="B19" s="39"/>
      <c r="C19" s="48"/>
      <c r="D19" s="68" t="s">
        <v>168</v>
      </c>
      <c r="E19" s="65">
        <v>26930902</v>
      </c>
      <c r="F19" s="65">
        <v>11892822</v>
      </c>
      <c r="G19" s="65">
        <v>303384</v>
      </c>
      <c r="H19" s="65">
        <v>21481</v>
      </c>
      <c r="I19" s="65">
        <v>18713</v>
      </c>
      <c r="J19" s="65">
        <v>5814</v>
      </c>
      <c r="K19" s="65">
        <v>752152</v>
      </c>
      <c r="L19" s="66">
        <v>0</v>
      </c>
      <c r="M19" s="66">
        <v>0</v>
      </c>
      <c r="N19" s="65">
        <v>97100</v>
      </c>
      <c r="O19" s="65">
        <v>50367</v>
      </c>
      <c r="P19" s="65">
        <v>2696176</v>
      </c>
      <c r="Q19" s="65">
        <v>15991</v>
      </c>
      <c r="R19" s="65">
        <v>293208</v>
      </c>
      <c r="S19" s="65">
        <v>525299</v>
      </c>
      <c r="T19" s="65">
        <v>134619</v>
      </c>
      <c r="U19" s="66">
        <v>2817835</v>
      </c>
      <c r="V19" s="66">
        <v>0</v>
      </c>
      <c r="W19" s="66">
        <v>1645100</v>
      </c>
      <c r="X19" s="66">
        <v>77650</v>
      </c>
      <c r="Y19" s="66">
        <v>20809</v>
      </c>
      <c r="Z19" s="66">
        <v>1379529</v>
      </c>
      <c r="AA19" s="66">
        <v>535069</v>
      </c>
      <c r="AB19" s="66">
        <v>1901184</v>
      </c>
      <c r="AC19" s="66">
        <v>1746600</v>
      </c>
      <c r="AD19" s="71"/>
    </row>
    <row r="20" spans="2:30" ht="12" customHeight="1" x14ac:dyDescent="0.15">
      <c r="B20" s="39"/>
      <c r="C20" s="48"/>
      <c r="D20" s="68" t="s">
        <v>169</v>
      </c>
      <c r="E20" s="65">
        <v>35193392</v>
      </c>
      <c r="F20" s="65">
        <v>10952456</v>
      </c>
      <c r="G20" s="65">
        <v>482579</v>
      </c>
      <c r="H20" s="65">
        <v>20019</v>
      </c>
      <c r="I20" s="65">
        <v>17451</v>
      </c>
      <c r="J20" s="65">
        <v>5427</v>
      </c>
      <c r="K20" s="65">
        <v>784007</v>
      </c>
      <c r="L20" s="65">
        <v>86557</v>
      </c>
      <c r="M20" s="66">
        <v>0</v>
      </c>
      <c r="N20" s="65">
        <v>154258</v>
      </c>
      <c r="O20" s="65">
        <v>33724</v>
      </c>
      <c r="P20" s="65">
        <v>9254839</v>
      </c>
      <c r="Q20" s="65">
        <v>18937</v>
      </c>
      <c r="R20" s="65">
        <v>404874</v>
      </c>
      <c r="S20" s="65">
        <v>361542</v>
      </c>
      <c r="T20" s="65">
        <v>53769</v>
      </c>
      <c r="U20" s="66">
        <v>3235459</v>
      </c>
      <c r="V20" s="66">
        <v>0</v>
      </c>
      <c r="W20" s="66">
        <v>2245911</v>
      </c>
      <c r="X20" s="66">
        <v>346574</v>
      </c>
      <c r="Y20" s="66">
        <v>22893</v>
      </c>
      <c r="Z20" s="66">
        <v>685777</v>
      </c>
      <c r="AA20" s="66">
        <v>1012690</v>
      </c>
      <c r="AB20" s="66">
        <v>1504149</v>
      </c>
      <c r="AC20" s="66">
        <v>3509500</v>
      </c>
      <c r="AD20" s="71"/>
    </row>
    <row r="21" spans="2:30" ht="12" customHeight="1" x14ac:dyDescent="0.15">
      <c r="B21" s="39"/>
      <c r="C21" s="48"/>
      <c r="D21" s="68" t="s">
        <v>170</v>
      </c>
      <c r="E21" s="65">
        <v>26142669</v>
      </c>
      <c r="F21" s="65">
        <v>8454356</v>
      </c>
      <c r="G21" s="65">
        <v>239475</v>
      </c>
      <c r="H21" s="65">
        <v>16415</v>
      </c>
      <c r="I21" s="65">
        <v>14298</v>
      </c>
      <c r="J21" s="65">
        <v>4442</v>
      </c>
      <c r="K21" s="65">
        <v>625675</v>
      </c>
      <c r="L21" s="65">
        <v>121495</v>
      </c>
      <c r="M21" s="66">
        <v>0</v>
      </c>
      <c r="N21" s="65">
        <v>76592</v>
      </c>
      <c r="O21" s="65">
        <v>40515</v>
      </c>
      <c r="P21" s="65">
        <v>5575418</v>
      </c>
      <c r="Q21" s="65">
        <v>12260</v>
      </c>
      <c r="R21" s="65">
        <v>384666</v>
      </c>
      <c r="S21" s="65">
        <v>179854</v>
      </c>
      <c r="T21" s="65">
        <v>132981</v>
      </c>
      <c r="U21" s="66">
        <v>3065139</v>
      </c>
      <c r="V21" s="66">
        <v>0</v>
      </c>
      <c r="W21" s="66">
        <v>1863272</v>
      </c>
      <c r="X21" s="66">
        <v>67995</v>
      </c>
      <c r="Y21" s="66">
        <v>9227</v>
      </c>
      <c r="Z21" s="66">
        <v>828618</v>
      </c>
      <c r="AA21" s="66">
        <v>479840</v>
      </c>
      <c r="AB21" s="66">
        <v>1055216</v>
      </c>
      <c r="AC21" s="66">
        <v>2894920</v>
      </c>
      <c r="AD21" s="71"/>
    </row>
    <row r="22" spans="2:30" ht="12" customHeight="1" x14ac:dyDescent="0.15">
      <c r="B22" s="39"/>
      <c r="C22" s="48"/>
      <c r="D22" s="68" t="s">
        <v>171</v>
      </c>
      <c r="E22" s="65">
        <v>19234136</v>
      </c>
      <c r="F22" s="65">
        <v>6617348</v>
      </c>
      <c r="G22" s="65">
        <v>225362</v>
      </c>
      <c r="H22" s="65">
        <v>12662</v>
      </c>
      <c r="I22" s="65">
        <v>11039</v>
      </c>
      <c r="J22" s="65">
        <v>3433</v>
      </c>
      <c r="K22" s="65">
        <v>505741</v>
      </c>
      <c r="L22" s="65">
        <v>117510</v>
      </c>
      <c r="M22" s="66">
        <v>0</v>
      </c>
      <c r="N22" s="65">
        <v>72020</v>
      </c>
      <c r="O22" s="65">
        <v>22669</v>
      </c>
      <c r="P22" s="65">
        <v>4637954</v>
      </c>
      <c r="Q22" s="65">
        <v>8376</v>
      </c>
      <c r="R22" s="65">
        <v>320066</v>
      </c>
      <c r="S22" s="65">
        <v>388149</v>
      </c>
      <c r="T22" s="65">
        <v>113950</v>
      </c>
      <c r="U22" s="66">
        <v>1892195</v>
      </c>
      <c r="V22" s="66">
        <v>0</v>
      </c>
      <c r="W22" s="66">
        <v>1419984</v>
      </c>
      <c r="X22" s="66">
        <v>42179</v>
      </c>
      <c r="Y22" s="66">
        <v>19005</v>
      </c>
      <c r="Z22" s="66">
        <v>228182</v>
      </c>
      <c r="AA22" s="66">
        <v>341525</v>
      </c>
      <c r="AB22" s="66">
        <v>856287</v>
      </c>
      <c r="AC22" s="66">
        <v>1378500</v>
      </c>
      <c r="AD22" s="71"/>
    </row>
    <row r="23" spans="2:30" ht="12" customHeight="1" x14ac:dyDescent="0.15">
      <c r="B23" s="39"/>
      <c r="C23" s="48"/>
      <c r="D23" s="68" t="s">
        <v>172</v>
      </c>
      <c r="E23" s="65">
        <v>24966149</v>
      </c>
      <c r="F23" s="65">
        <v>10866373</v>
      </c>
      <c r="G23" s="65">
        <v>348941</v>
      </c>
      <c r="H23" s="65">
        <v>15438</v>
      </c>
      <c r="I23" s="65">
        <v>13487</v>
      </c>
      <c r="J23" s="65">
        <v>4205</v>
      </c>
      <c r="K23" s="65">
        <v>543611</v>
      </c>
      <c r="L23" s="65">
        <v>99378</v>
      </c>
      <c r="M23" s="66">
        <v>0</v>
      </c>
      <c r="N23" s="65">
        <v>111673</v>
      </c>
      <c r="O23" s="65">
        <v>28111</v>
      </c>
      <c r="P23" s="65">
        <v>3574732</v>
      </c>
      <c r="Q23" s="65">
        <v>10451</v>
      </c>
      <c r="R23" s="65">
        <v>204199</v>
      </c>
      <c r="S23" s="65">
        <v>380541</v>
      </c>
      <c r="T23" s="65">
        <v>127695</v>
      </c>
      <c r="U23" s="66">
        <v>2254185</v>
      </c>
      <c r="V23" s="66">
        <v>0</v>
      </c>
      <c r="W23" s="66">
        <v>1564425</v>
      </c>
      <c r="X23" s="66">
        <v>22499</v>
      </c>
      <c r="Y23" s="66">
        <v>670</v>
      </c>
      <c r="Z23" s="66">
        <v>300390</v>
      </c>
      <c r="AA23" s="66">
        <v>701130</v>
      </c>
      <c r="AB23" s="66">
        <v>856515</v>
      </c>
      <c r="AC23" s="66">
        <v>2937500</v>
      </c>
      <c r="AD23" s="71"/>
    </row>
    <row r="24" spans="2:30" ht="12" customHeight="1" x14ac:dyDescent="0.15">
      <c r="B24" s="39"/>
      <c r="C24" s="48"/>
      <c r="D24" s="68" t="s">
        <v>173</v>
      </c>
      <c r="E24" s="65">
        <v>18283685</v>
      </c>
      <c r="F24" s="65">
        <v>6064685</v>
      </c>
      <c r="G24" s="65">
        <v>195016</v>
      </c>
      <c r="H24" s="65">
        <v>12479</v>
      </c>
      <c r="I24" s="65">
        <v>10886</v>
      </c>
      <c r="J24" s="65">
        <v>3388</v>
      </c>
      <c r="K24" s="65">
        <v>459049</v>
      </c>
      <c r="L24" s="65">
        <v>13783</v>
      </c>
      <c r="M24" s="66">
        <v>0</v>
      </c>
      <c r="N24" s="65">
        <v>62434</v>
      </c>
      <c r="O24" s="65">
        <v>38804</v>
      </c>
      <c r="P24" s="65">
        <v>4380867</v>
      </c>
      <c r="Q24" s="65">
        <v>11243</v>
      </c>
      <c r="R24" s="65">
        <v>321700</v>
      </c>
      <c r="S24" s="65">
        <v>279271</v>
      </c>
      <c r="T24" s="65">
        <v>27727</v>
      </c>
      <c r="U24" s="66">
        <v>1923110</v>
      </c>
      <c r="V24" s="66">
        <v>0</v>
      </c>
      <c r="W24" s="66">
        <v>1368926</v>
      </c>
      <c r="X24" s="66">
        <v>350703</v>
      </c>
      <c r="Y24" s="66">
        <v>33531</v>
      </c>
      <c r="Z24" s="66">
        <v>41674</v>
      </c>
      <c r="AA24" s="66">
        <v>362211</v>
      </c>
      <c r="AB24" s="66">
        <v>627898</v>
      </c>
      <c r="AC24" s="66">
        <v>1694300</v>
      </c>
      <c r="AD24" s="71"/>
    </row>
    <row r="25" spans="2:30" ht="12" customHeight="1" x14ac:dyDescent="0.15">
      <c r="B25" s="39"/>
      <c r="C25" s="48"/>
      <c r="D25" s="68"/>
      <c r="E25" s="65"/>
      <c r="F25" s="65"/>
      <c r="G25" s="65"/>
      <c r="H25" s="65"/>
      <c r="I25" s="65"/>
      <c r="J25" s="65"/>
      <c r="K25" s="65"/>
      <c r="L25" s="65"/>
      <c r="M25" s="66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71"/>
    </row>
    <row r="26" spans="2:30" s="26" customFormat="1" ht="12" customHeight="1" x14ac:dyDescent="0.15">
      <c r="B26" s="76"/>
      <c r="C26" s="127" t="s">
        <v>174</v>
      </c>
      <c r="D26" s="125"/>
      <c r="E26" s="70">
        <f>SUM(E28:E63)</f>
        <v>144018722</v>
      </c>
      <c r="F26" s="70">
        <f t="shared" ref="F26:AC26" si="2">SUM(F28:F63)</f>
        <v>44324076</v>
      </c>
      <c r="G26" s="70">
        <f t="shared" si="2"/>
        <v>2006395</v>
      </c>
      <c r="H26" s="70">
        <f t="shared" si="2"/>
        <v>72070</v>
      </c>
      <c r="I26" s="70">
        <f t="shared" si="2"/>
        <v>62847</v>
      </c>
      <c r="J26" s="70">
        <f t="shared" si="2"/>
        <v>19549</v>
      </c>
      <c r="K26" s="70">
        <f t="shared" si="2"/>
        <v>2872602</v>
      </c>
      <c r="L26" s="70">
        <f t="shared" si="2"/>
        <v>304902</v>
      </c>
      <c r="M26" s="70" t="s">
        <v>158</v>
      </c>
      <c r="N26" s="70">
        <f t="shared" si="2"/>
        <v>642779</v>
      </c>
      <c r="O26" s="70">
        <f t="shared" si="2"/>
        <v>153348</v>
      </c>
      <c r="P26" s="70">
        <f t="shared" si="2"/>
        <v>39705124</v>
      </c>
      <c r="Q26" s="70">
        <f t="shared" si="2"/>
        <v>64184</v>
      </c>
      <c r="R26" s="70">
        <f t="shared" si="2"/>
        <v>1390971</v>
      </c>
      <c r="S26" s="70">
        <f t="shared" si="2"/>
        <v>2253910</v>
      </c>
      <c r="T26" s="70">
        <f t="shared" si="2"/>
        <v>490703</v>
      </c>
      <c r="U26" s="70">
        <f t="shared" si="2"/>
        <v>10715745</v>
      </c>
      <c r="V26" s="70">
        <f t="shared" si="2"/>
        <v>63881</v>
      </c>
      <c r="W26" s="70">
        <f t="shared" si="2"/>
        <v>9875022</v>
      </c>
      <c r="X26" s="70">
        <f t="shared" si="2"/>
        <v>994449</v>
      </c>
      <c r="Y26" s="70">
        <f t="shared" si="2"/>
        <v>146499</v>
      </c>
      <c r="Z26" s="70">
        <f t="shared" si="2"/>
        <v>5058029</v>
      </c>
      <c r="AA26" s="70">
        <f t="shared" si="2"/>
        <v>6693198</v>
      </c>
      <c r="AB26" s="70">
        <f t="shared" si="2"/>
        <v>4717784</v>
      </c>
      <c r="AC26" s="70">
        <f t="shared" si="2"/>
        <v>11390655</v>
      </c>
      <c r="AD26" s="77"/>
    </row>
    <row r="27" spans="2:30" ht="12" customHeight="1" x14ac:dyDescent="0.15">
      <c r="B27" s="39"/>
      <c r="C27" s="78"/>
      <c r="D27" s="78"/>
      <c r="E27" s="65"/>
      <c r="F27" s="67"/>
      <c r="G27" s="65"/>
      <c r="H27" s="65"/>
      <c r="I27" s="65"/>
      <c r="J27" s="65"/>
      <c r="K27" s="65"/>
      <c r="L27" s="66"/>
      <c r="M27" s="66"/>
      <c r="N27" s="66"/>
      <c r="O27" s="66"/>
      <c r="P27" s="79"/>
      <c r="Q27" s="80"/>
      <c r="R27" s="80"/>
      <c r="S27" s="80"/>
      <c r="T27" s="80"/>
      <c r="U27" s="66"/>
      <c r="V27" s="66"/>
      <c r="W27" s="66"/>
      <c r="X27" s="80"/>
      <c r="Y27" s="80"/>
      <c r="Z27" s="66"/>
      <c r="AA27" s="80"/>
      <c r="AB27" s="80"/>
      <c r="AC27" s="66"/>
      <c r="AD27" s="71"/>
    </row>
    <row r="28" spans="2:30" ht="12" customHeight="1" x14ac:dyDescent="0.15">
      <c r="B28" s="39"/>
      <c r="C28" s="127" t="s">
        <v>175</v>
      </c>
      <c r="D28" s="125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71"/>
    </row>
    <row r="29" spans="2:30" ht="12" customHeight="1" x14ac:dyDescent="0.15">
      <c r="B29" s="39"/>
      <c r="C29" s="48"/>
      <c r="D29" s="68" t="s">
        <v>176</v>
      </c>
      <c r="E29" s="66">
        <v>5006302</v>
      </c>
      <c r="F29" s="66">
        <v>1380147</v>
      </c>
      <c r="G29" s="66">
        <v>83252</v>
      </c>
      <c r="H29" s="66">
        <v>3340</v>
      </c>
      <c r="I29" s="66">
        <v>2918</v>
      </c>
      <c r="J29" s="66">
        <v>910</v>
      </c>
      <c r="K29" s="66">
        <v>118481</v>
      </c>
      <c r="L29" s="66">
        <v>13102</v>
      </c>
      <c r="M29" s="66">
        <v>0</v>
      </c>
      <c r="N29" s="66">
        <v>26607</v>
      </c>
      <c r="O29" s="66">
        <v>11068</v>
      </c>
      <c r="P29" s="66">
        <v>1411363</v>
      </c>
      <c r="Q29" s="66">
        <v>2377</v>
      </c>
      <c r="R29" s="66">
        <v>92268</v>
      </c>
      <c r="S29" s="66">
        <v>26261</v>
      </c>
      <c r="T29" s="66">
        <v>8323</v>
      </c>
      <c r="U29" s="66">
        <v>507090</v>
      </c>
      <c r="V29" s="66">
        <v>63881</v>
      </c>
      <c r="W29" s="66">
        <v>403508</v>
      </c>
      <c r="X29" s="66">
        <v>67911</v>
      </c>
      <c r="Y29" s="66">
        <v>1315</v>
      </c>
      <c r="Z29" s="66">
        <v>145575</v>
      </c>
      <c r="AA29" s="66">
        <v>229059</v>
      </c>
      <c r="AB29" s="66">
        <v>131244</v>
      </c>
      <c r="AC29" s="66">
        <v>276302</v>
      </c>
      <c r="AD29" s="71"/>
    </row>
    <row r="30" spans="2:30" ht="12" customHeight="1" x14ac:dyDescent="0.15">
      <c r="B30" s="39"/>
      <c r="C30" s="48"/>
      <c r="D30" s="68" t="s">
        <v>177</v>
      </c>
      <c r="E30" s="66">
        <v>6355473</v>
      </c>
      <c r="F30" s="66">
        <v>2265298</v>
      </c>
      <c r="G30" s="66">
        <v>92803</v>
      </c>
      <c r="H30" s="66">
        <v>4850</v>
      </c>
      <c r="I30" s="66">
        <v>4237</v>
      </c>
      <c r="J30" s="66">
        <v>1321</v>
      </c>
      <c r="K30" s="66">
        <v>158278</v>
      </c>
      <c r="L30" s="66">
        <v>1655</v>
      </c>
      <c r="M30" s="66">
        <v>0</v>
      </c>
      <c r="N30" s="66">
        <v>29698</v>
      </c>
      <c r="O30" s="66">
        <v>21570</v>
      </c>
      <c r="P30" s="66">
        <v>1271442</v>
      </c>
      <c r="Q30" s="66">
        <v>4378</v>
      </c>
      <c r="R30" s="66">
        <v>158090</v>
      </c>
      <c r="S30" s="66">
        <v>23800</v>
      </c>
      <c r="T30" s="66">
        <v>10733</v>
      </c>
      <c r="U30" s="66">
        <v>614112</v>
      </c>
      <c r="V30" s="66">
        <v>0</v>
      </c>
      <c r="W30" s="66">
        <v>579652</v>
      </c>
      <c r="X30" s="66">
        <v>13593</v>
      </c>
      <c r="Y30" s="66">
        <v>21860</v>
      </c>
      <c r="Z30" s="66">
        <v>24759</v>
      </c>
      <c r="AA30" s="66">
        <v>523536</v>
      </c>
      <c r="AB30" s="66">
        <v>164008</v>
      </c>
      <c r="AC30" s="66">
        <v>365800</v>
      </c>
      <c r="AD30" s="71"/>
    </row>
    <row r="31" spans="2:30" ht="12" customHeight="1" x14ac:dyDescent="0.15">
      <c r="B31" s="39"/>
      <c r="C31" s="48"/>
      <c r="D31" s="68"/>
      <c r="E31" s="81"/>
      <c r="F31" s="81"/>
      <c r="G31" s="81"/>
      <c r="H31" s="81"/>
      <c r="I31" s="81"/>
      <c r="J31" s="81"/>
      <c r="K31" s="81"/>
      <c r="L31" s="81"/>
      <c r="M31" s="66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71"/>
    </row>
    <row r="32" spans="2:30" ht="12" customHeight="1" x14ac:dyDescent="0.15">
      <c r="B32" s="39"/>
      <c r="C32" s="127" t="s">
        <v>178</v>
      </c>
      <c r="D32" s="125"/>
      <c r="E32" s="81"/>
      <c r="F32" s="81"/>
      <c r="G32" s="81"/>
      <c r="H32" s="81"/>
      <c r="I32" s="81"/>
      <c r="J32" s="81"/>
      <c r="K32" s="81"/>
      <c r="L32" s="81"/>
      <c r="M32" s="66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71"/>
    </row>
    <row r="33" spans="2:30" ht="12" customHeight="1" x14ac:dyDescent="0.15">
      <c r="B33" s="39"/>
      <c r="C33" s="48"/>
      <c r="D33" s="68" t="s">
        <v>179</v>
      </c>
      <c r="E33" s="66">
        <v>4473601</v>
      </c>
      <c r="F33" s="66">
        <v>1973972</v>
      </c>
      <c r="G33" s="66">
        <v>45248</v>
      </c>
      <c r="H33" s="66">
        <v>188</v>
      </c>
      <c r="I33" s="66">
        <v>165</v>
      </c>
      <c r="J33" s="66">
        <v>51</v>
      </c>
      <c r="K33" s="66">
        <v>12522</v>
      </c>
      <c r="L33" s="66">
        <v>0</v>
      </c>
      <c r="M33" s="66">
        <v>0</v>
      </c>
      <c r="N33" s="66">
        <v>14474</v>
      </c>
      <c r="O33" s="66">
        <v>20</v>
      </c>
      <c r="P33" s="66">
        <v>129868</v>
      </c>
      <c r="Q33" s="66">
        <v>869</v>
      </c>
      <c r="R33" s="66">
        <v>1439</v>
      </c>
      <c r="S33" s="66">
        <v>150160</v>
      </c>
      <c r="T33" s="66">
        <v>2234</v>
      </c>
      <c r="U33" s="66">
        <v>645892</v>
      </c>
      <c r="V33" s="66">
        <v>0</v>
      </c>
      <c r="W33" s="66">
        <v>207950</v>
      </c>
      <c r="X33" s="66">
        <v>226691</v>
      </c>
      <c r="Y33" s="66">
        <v>960</v>
      </c>
      <c r="Z33" s="66">
        <v>951840</v>
      </c>
      <c r="AA33" s="66">
        <v>38012</v>
      </c>
      <c r="AB33" s="66">
        <v>71046</v>
      </c>
      <c r="AC33" s="66">
        <v>0</v>
      </c>
      <c r="AD33" s="71"/>
    </row>
    <row r="34" spans="2:30" ht="12" customHeight="1" x14ac:dyDescent="0.15">
      <c r="B34" s="39"/>
      <c r="C34" s="48"/>
      <c r="D34" s="68" t="s">
        <v>180</v>
      </c>
      <c r="E34" s="66">
        <v>3099384</v>
      </c>
      <c r="F34" s="66">
        <v>192308</v>
      </c>
      <c r="G34" s="66">
        <v>30992</v>
      </c>
      <c r="H34" s="66">
        <v>362</v>
      </c>
      <c r="I34" s="66">
        <v>313</v>
      </c>
      <c r="J34" s="66">
        <v>97</v>
      </c>
      <c r="K34" s="66">
        <v>22232</v>
      </c>
      <c r="L34" s="66">
        <v>0</v>
      </c>
      <c r="M34" s="66">
        <v>0</v>
      </c>
      <c r="N34" s="66">
        <v>9895</v>
      </c>
      <c r="O34" s="66">
        <v>114</v>
      </c>
      <c r="P34" s="66">
        <v>1741738</v>
      </c>
      <c r="Q34" s="66">
        <v>504</v>
      </c>
      <c r="R34" s="66">
        <v>1935</v>
      </c>
      <c r="S34" s="66">
        <v>63267</v>
      </c>
      <c r="T34" s="66">
        <v>96035</v>
      </c>
      <c r="U34" s="66">
        <v>296746</v>
      </c>
      <c r="V34" s="66">
        <v>0</v>
      </c>
      <c r="W34" s="66">
        <v>145398</v>
      </c>
      <c r="X34" s="66">
        <v>26097</v>
      </c>
      <c r="Y34" s="66">
        <v>236</v>
      </c>
      <c r="Z34" s="66">
        <v>59689</v>
      </c>
      <c r="AA34" s="66">
        <v>41711</v>
      </c>
      <c r="AB34" s="66">
        <v>57032</v>
      </c>
      <c r="AC34" s="66">
        <v>312683</v>
      </c>
      <c r="AD34" s="71"/>
    </row>
    <row r="35" spans="2:30" ht="12" customHeight="1" x14ac:dyDescent="0.15">
      <c r="B35" s="39"/>
      <c r="C35" s="48"/>
      <c r="D35" s="68"/>
      <c r="E35" s="81"/>
      <c r="F35" s="81"/>
      <c r="G35" s="81"/>
      <c r="H35" s="81"/>
      <c r="I35" s="81"/>
      <c r="J35" s="81"/>
      <c r="K35" s="81"/>
      <c r="L35" s="81"/>
      <c r="M35" s="66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71"/>
    </row>
    <row r="36" spans="2:30" ht="12" customHeight="1" x14ac:dyDescent="0.15">
      <c r="B36" s="39"/>
      <c r="C36" s="127" t="s">
        <v>181</v>
      </c>
      <c r="D36" s="125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71"/>
    </row>
    <row r="37" spans="2:30" ht="12" customHeight="1" x14ac:dyDescent="0.15">
      <c r="B37" s="39"/>
      <c r="C37" s="48"/>
      <c r="D37" s="68" t="s">
        <v>182</v>
      </c>
      <c r="E37" s="66">
        <v>5358783</v>
      </c>
      <c r="F37" s="66">
        <v>926187</v>
      </c>
      <c r="G37" s="66">
        <v>59646</v>
      </c>
      <c r="H37" s="66">
        <v>1792</v>
      </c>
      <c r="I37" s="66">
        <v>1555</v>
      </c>
      <c r="J37" s="66">
        <v>480</v>
      </c>
      <c r="K37" s="66">
        <v>79926</v>
      </c>
      <c r="L37" s="66">
        <v>15656</v>
      </c>
      <c r="M37" s="66">
        <v>0</v>
      </c>
      <c r="N37" s="66">
        <v>19153</v>
      </c>
      <c r="O37" s="66">
        <v>1112</v>
      </c>
      <c r="P37" s="66">
        <v>2621882</v>
      </c>
      <c r="Q37" s="66">
        <v>1493</v>
      </c>
      <c r="R37" s="66">
        <v>41775</v>
      </c>
      <c r="S37" s="66">
        <v>52314</v>
      </c>
      <c r="T37" s="66">
        <v>6657</v>
      </c>
      <c r="U37" s="66">
        <v>400562</v>
      </c>
      <c r="V37" s="66">
        <v>0</v>
      </c>
      <c r="W37" s="66">
        <v>366252</v>
      </c>
      <c r="X37" s="66">
        <v>5228</v>
      </c>
      <c r="Y37" s="66">
        <v>3361</v>
      </c>
      <c r="Z37" s="66">
        <v>3229</v>
      </c>
      <c r="AA37" s="66">
        <v>28696</v>
      </c>
      <c r="AB37" s="66">
        <v>94427</v>
      </c>
      <c r="AC37" s="66">
        <v>627400</v>
      </c>
      <c r="AD37" s="71"/>
    </row>
    <row r="38" spans="2:30" ht="12" customHeight="1" x14ac:dyDescent="0.15">
      <c r="B38" s="39"/>
      <c r="C38" s="48"/>
      <c r="D38" s="68" t="s">
        <v>183</v>
      </c>
      <c r="E38" s="66">
        <v>2151740</v>
      </c>
      <c r="F38" s="66">
        <v>191590</v>
      </c>
      <c r="G38" s="66">
        <v>27589</v>
      </c>
      <c r="H38" s="66">
        <v>344</v>
      </c>
      <c r="I38" s="66">
        <v>299</v>
      </c>
      <c r="J38" s="66">
        <v>92</v>
      </c>
      <c r="K38" s="66">
        <v>17615</v>
      </c>
      <c r="L38" s="66">
        <v>0</v>
      </c>
      <c r="M38" s="66">
        <v>0</v>
      </c>
      <c r="N38" s="66">
        <v>8845</v>
      </c>
      <c r="O38" s="66">
        <v>83</v>
      </c>
      <c r="P38" s="66">
        <v>1313123</v>
      </c>
      <c r="Q38" s="66">
        <v>671</v>
      </c>
      <c r="R38" s="66">
        <v>5563</v>
      </c>
      <c r="S38" s="66">
        <v>30400</v>
      </c>
      <c r="T38" s="66">
        <v>2014</v>
      </c>
      <c r="U38" s="66">
        <v>62878</v>
      </c>
      <c r="V38" s="66">
        <v>0</v>
      </c>
      <c r="W38" s="66">
        <v>204814</v>
      </c>
      <c r="X38" s="66">
        <v>2504</v>
      </c>
      <c r="Y38" s="66">
        <v>1003</v>
      </c>
      <c r="Z38" s="66">
        <v>600</v>
      </c>
      <c r="AA38" s="66">
        <v>59628</v>
      </c>
      <c r="AB38" s="66">
        <v>14112</v>
      </c>
      <c r="AC38" s="66">
        <v>207973</v>
      </c>
      <c r="AD38" s="71"/>
    </row>
    <row r="39" spans="2:30" ht="12" customHeight="1" x14ac:dyDescent="0.15">
      <c r="B39" s="39"/>
      <c r="C39" s="48"/>
      <c r="D39" s="68" t="s">
        <v>184</v>
      </c>
      <c r="E39" s="66">
        <v>5646391</v>
      </c>
      <c r="F39" s="66">
        <v>1396887</v>
      </c>
      <c r="G39" s="66">
        <v>75901</v>
      </c>
      <c r="H39" s="66">
        <v>2872</v>
      </c>
      <c r="I39" s="66">
        <v>2504</v>
      </c>
      <c r="J39" s="66">
        <v>779</v>
      </c>
      <c r="K39" s="66">
        <v>112998</v>
      </c>
      <c r="L39" s="66">
        <v>52463</v>
      </c>
      <c r="M39" s="66">
        <v>0</v>
      </c>
      <c r="N39" s="66">
        <v>24211</v>
      </c>
      <c r="O39" s="66">
        <v>6791</v>
      </c>
      <c r="P39" s="66">
        <v>1773279</v>
      </c>
      <c r="Q39" s="66">
        <v>1612</v>
      </c>
      <c r="R39" s="66">
        <v>11757</v>
      </c>
      <c r="S39" s="66">
        <v>137253</v>
      </c>
      <c r="T39" s="66">
        <v>40740</v>
      </c>
      <c r="U39" s="66">
        <v>463210</v>
      </c>
      <c r="V39" s="66">
        <v>0</v>
      </c>
      <c r="W39" s="66">
        <v>322824</v>
      </c>
      <c r="X39" s="66">
        <v>4794</v>
      </c>
      <c r="Y39" s="66">
        <v>31004</v>
      </c>
      <c r="Z39" s="66">
        <v>546289</v>
      </c>
      <c r="AA39" s="66">
        <v>198922</v>
      </c>
      <c r="AB39" s="66">
        <v>135401</v>
      </c>
      <c r="AC39" s="66">
        <v>303900</v>
      </c>
      <c r="AD39" s="71"/>
    </row>
    <row r="40" spans="2:30" ht="12" customHeight="1" x14ac:dyDescent="0.15">
      <c r="B40" s="39"/>
      <c r="C40" s="48"/>
      <c r="D40" s="68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71"/>
    </row>
    <row r="41" spans="2:30" ht="12" customHeight="1" x14ac:dyDescent="0.15">
      <c r="B41" s="39"/>
      <c r="C41" s="127" t="s">
        <v>185</v>
      </c>
      <c r="D41" s="125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71"/>
    </row>
    <row r="42" spans="2:30" ht="12" customHeight="1" x14ac:dyDescent="0.15">
      <c r="B42" s="39"/>
      <c r="C42" s="48"/>
      <c r="D42" s="68" t="s">
        <v>186</v>
      </c>
      <c r="E42" s="66">
        <v>9877799</v>
      </c>
      <c r="F42" s="66">
        <v>2202258</v>
      </c>
      <c r="G42" s="66">
        <v>135650</v>
      </c>
      <c r="H42" s="66">
        <v>3882</v>
      </c>
      <c r="I42" s="66">
        <v>3382</v>
      </c>
      <c r="J42" s="66">
        <v>1051</v>
      </c>
      <c r="K42" s="66">
        <v>170459</v>
      </c>
      <c r="L42" s="66">
        <v>10793</v>
      </c>
      <c r="M42" s="66">
        <v>0</v>
      </c>
      <c r="N42" s="66">
        <v>43442</v>
      </c>
      <c r="O42" s="66">
        <v>5070</v>
      </c>
      <c r="P42" s="66">
        <v>4004698</v>
      </c>
      <c r="Q42" s="66">
        <v>3116</v>
      </c>
      <c r="R42" s="66">
        <v>17905</v>
      </c>
      <c r="S42" s="66">
        <v>208565</v>
      </c>
      <c r="T42" s="66">
        <v>12215</v>
      </c>
      <c r="U42" s="66">
        <v>459292</v>
      </c>
      <c r="V42" s="66">
        <v>0</v>
      </c>
      <c r="W42" s="66">
        <v>576073</v>
      </c>
      <c r="X42" s="66">
        <v>41432</v>
      </c>
      <c r="Y42" s="66">
        <v>3632</v>
      </c>
      <c r="Z42" s="66">
        <v>146617</v>
      </c>
      <c r="AA42" s="66">
        <v>612007</v>
      </c>
      <c r="AB42" s="66">
        <v>596060</v>
      </c>
      <c r="AC42" s="66">
        <v>620200</v>
      </c>
      <c r="AD42" s="71"/>
    </row>
    <row r="43" spans="2:30" ht="12" customHeight="1" x14ac:dyDescent="0.15">
      <c r="B43" s="39"/>
      <c r="C43" s="48"/>
      <c r="D43" s="68" t="s">
        <v>187</v>
      </c>
      <c r="E43" s="66">
        <v>6926674</v>
      </c>
      <c r="F43" s="66">
        <v>975600</v>
      </c>
      <c r="G43" s="66">
        <v>60174</v>
      </c>
      <c r="H43" s="66">
        <v>1686</v>
      </c>
      <c r="I43" s="66">
        <v>1472</v>
      </c>
      <c r="J43" s="66">
        <v>459</v>
      </c>
      <c r="K43" s="66">
        <v>63724</v>
      </c>
      <c r="L43" s="66">
        <v>38126</v>
      </c>
      <c r="M43" s="66">
        <v>0</v>
      </c>
      <c r="N43" s="66">
        <v>19320</v>
      </c>
      <c r="O43" s="66">
        <v>1463</v>
      </c>
      <c r="P43" s="66">
        <v>1537993</v>
      </c>
      <c r="Q43" s="66">
        <v>1384</v>
      </c>
      <c r="R43" s="66">
        <v>2792</v>
      </c>
      <c r="S43" s="66">
        <v>81309</v>
      </c>
      <c r="T43" s="66">
        <v>4881</v>
      </c>
      <c r="U43" s="66">
        <v>605743</v>
      </c>
      <c r="V43" s="66">
        <v>0</v>
      </c>
      <c r="W43" s="66">
        <v>880819</v>
      </c>
      <c r="X43" s="66">
        <v>205544</v>
      </c>
      <c r="Y43" s="66">
        <v>1350</v>
      </c>
      <c r="Z43" s="66">
        <v>572823</v>
      </c>
      <c r="AA43" s="66">
        <v>364730</v>
      </c>
      <c r="AB43" s="66">
        <v>1074866</v>
      </c>
      <c r="AC43" s="66">
        <v>430416</v>
      </c>
      <c r="AD43" s="71"/>
    </row>
    <row r="44" spans="2:30" ht="12" customHeight="1" x14ac:dyDescent="0.15">
      <c r="B44" s="39"/>
      <c r="C44" s="48"/>
      <c r="D44" s="68" t="s">
        <v>188</v>
      </c>
      <c r="E44" s="66">
        <v>7084238</v>
      </c>
      <c r="F44" s="66">
        <v>1750037</v>
      </c>
      <c r="G44" s="66">
        <v>130027</v>
      </c>
      <c r="H44" s="66">
        <v>2589</v>
      </c>
      <c r="I44" s="66">
        <v>2268</v>
      </c>
      <c r="J44" s="66">
        <v>709</v>
      </c>
      <c r="K44" s="66">
        <v>93419</v>
      </c>
      <c r="L44" s="66">
        <v>19814</v>
      </c>
      <c r="M44" s="66">
        <v>0</v>
      </c>
      <c r="N44" s="66">
        <v>41776</v>
      </c>
      <c r="O44" s="66">
        <v>2393</v>
      </c>
      <c r="P44" s="66">
        <v>2424999</v>
      </c>
      <c r="Q44" s="66">
        <v>3748</v>
      </c>
      <c r="R44" s="66">
        <v>54382</v>
      </c>
      <c r="S44" s="66">
        <v>77663</v>
      </c>
      <c r="T44" s="66">
        <v>10597</v>
      </c>
      <c r="U44" s="66">
        <v>378623</v>
      </c>
      <c r="V44" s="66">
        <v>0</v>
      </c>
      <c r="W44" s="66">
        <v>584252</v>
      </c>
      <c r="X44" s="66">
        <v>79477</v>
      </c>
      <c r="Y44" s="66">
        <v>5747</v>
      </c>
      <c r="Z44" s="66">
        <v>43800</v>
      </c>
      <c r="AA44" s="66">
        <v>523365</v>
      </c>
      <c r="AB44" s="66">
        <v>101453</v>
      </c>
      <c r="AC44" s="66">
        <v>753100</v>
      </c>
      <c r="AD44" s="71"/>
    </row>
    <row r="45" spans="2:30" ht="12" customHeight="1" x14ac:dyDescent="0.15">
      <c r="B45" s="39"/>
      <c r="C45" s="48"/>
      <c r="D45" s="68" t="s">
        <v>189</v>
      </c>
      <c r="E45" s="66">
        <v>4064634</v>
      </c>
      <c r="F45" s="66">
        <v>1914098</v>
      </c>
      <c r="G45" s="66">
        <v>25393</v>
      </c>
      <c r="H45" s="66">
        <v>1650</v>
      </c>
      <c r="I45" s="66">
        <v>1437</v>
      </c>
      <c r="J45" s="66">
        <v>446</v>
      </c>
      <c r="K45" s="66">
        <v>87862</v>
      </c>
      <c r="L45" s="66">
        <v>10715</v>
      </c>
      <c r="M45" s="66">
        <v>0</v>
      </c>
      <c r="N45" s="66">
        <v>8136</v>
      </c>
      <c r="O45" s="66">
        <v>951</v>
      </c>
      <c r="P45" s="66">
        <v>517114</v>
      </c>
      <c r="Q45" s="66">
        <v>754</v>
      </c>
      <c r="R45" s="66">
        <v>32651</v>
      </c>
      <c r="S45" s="66">
        <v>91780</v>
      </c>
      <c r="T45" s="66">
        <v>6784</v>
      </c>
      <c r="U45" s="66">
        <v>252906</v>
      </c>
      <c r="V45" s="66">
        <v>0</v>
      </c>
      <c r="W45" s="66">
        <v>191079</v>
      </c>
      <c r="X45" s="66">
        <v>29555</v>
      </c>
      <c r="Y45" s="66">
        <v>7025</v>
      </c>
      <c r="Z45" s="66">
        <v>157643</v>
      </c>
      <c r="AA45" s="66">
        <v>73443</v>
      </c>
      <c r="AB45" s="66">
        <v>68312</v>
      </c>
      <c r="AC45" s="66">
        <v>584900</v>
      </c>
      <c r="AD45" s="71"/>
    </row>
    <row r="46" spans="2:30" ht="12" customHeight="1" x14ac:dyDescent="0.15">
      <c r="B46" s="39"/>
      <c r="C46" s="48"/>
      <c r="D46" s="68" t="s">
        <v>190</v>
      </c>
      <c r="E46" s="66">
        <v>2392870</v>
      </c>
      <c r="F46" s="66">
        <v>469158</v>
      </c>
      <c r="G46" s="66">
        <v>33205</v>
      </c>
      <c r="H46" s="66">
        <v>652</v>
      </c>
      <c r="I46" s="66">
        <v>569</v>
      </c>
      <c r="J46" s="66">
        <v>177</v>
      </c>
      <c r="K46" s="66">
        <v>34062</v>
      </c>
      <c r="L46" s="66">
        <v>40513</v>
      </c>
      <c r="M46" s="66">
        <v>0</v>
      </c>
      <c r="N46" s="66">
        <v>10599</v>
      </c>
      <c r="O46" s="66">
        <v>1424</v>
      </c>
      <c r="P46" s="66">
        <v>1147467</v>
      </c>
      <c r="Q46" s="66">
        <v>692</v>
      </c>
      <c r="R46" s="66">
        <v>47312</v>
      </c>
      <c r="S46" s="66">
        <v>38844</v>
      </c>
      <c r="T46" s="66">
        <v>2455</v>
      </c>
      <c r="U46" s="66">
        <v>128616</v>
      </c>
      <c r="V46" s="66">
        <v>0</v>
      </c>
      <c r="W46" s="66">
        <v>160793</v>
      </c>
      <c r="X46" s="66">
        <v>29569</v>
      </c>
      <c r="Y46" s="66">
        <v>365</v>
      </c>
      <c r="Z46" s="66">
        <v>28929</v>
      </c>
      <c r="AA46" s="66">
        <v>58396</v>
      </c>
      <c r="AB46" s="66">
        <v>45073</v>
      </c>
      <c r="AC46" s="66">
        <v>114000</v>
      </c>
      <c r="AD46" s="71"/>
    </row>
    <row r="47" spans="2:30" ht="12" customHeight="1" x14ac:dyDescent="0.15">
      <c r="B47" s="39"/>
      <c r="C47" s="48"/>
      <c r="D47" s="68" t="s">
        <v>191</v>
      </c>
      <c r="E47" s="66">
        <v>8543526</v>
      </c>
      <c r="F47" s="66">
        <v>1909129</v>
      </c>
      <c r="G47" s="66">
        <v>129154</v>
      </c>
      <c r="H47" s="66">
        <v>3413</v>
      </c>
      <c r="I47" s="66">
        <v>2979</v>
      </c>
      <c r="J47" s="66">
        <v>927</v>
      </c>
      <c r="K47" s="66">
        <v>141378</v>
      </c>
      <c r="L47" s="66">
        <v>21669</v>
      </c>
      <c r="M47" s="66">
        <v>0</v>
      </c>
      <c r="N47" s="66">
        <v>41298</v>
      </c>
      <c r="O47" s="66">
        <v>4928</v>
      </c>
      <c r="P47" s="66">
        <v>3257516</v>
      </c>
      <c r="Q47" s="66">
        <v>3203</v>
      </c>
      <c r="R47" s="66">
        <v>167518</v>
      </c>
      <c r="S47" s="66">
        <v>141466</v>
      </c>
      <c r="T47" s="66">
        <v>11030</v>
      </c>
      <c r="U47" s="66">
        <v>365996</v>
      </c>
      <c r="V47" s="66">
        <v>0</v>
      </c>
      <c r="W47" s="66">
        <v>614256</v>
      </c>
      <c r="X47" s="66">
        <v>69235</v>
      </c>
      <c r="Y47" s="66">
        <v>92</v>
      </c>
      <c r="Z47" s="66">
        <v>125459</v>
      </c>
      <c r="AA47" s="66">
        <v>465252</v>
      </c>
      <c r="AB47" s="66">
        <v>286528</v>
      </c>
      <c r="AC47" s="66">
        <v>781100</v>
      </c>
      <c r="AD47" s="71"/>
    </row>
    <row r="48" spans="2:30" ht="12" customHeight="1" x14ac:dyDescent="0.15">
      <c r="B48" s="39"/>
      <c r="C48" s="48"/>
      <c r="D48" s="68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71"/>
    </row>
    <row r="49" spans="2:30" ht="12" customHeight="1" x14ac:dyDescent="0.15">
      <c r="B49" s="39"/>
      <c r="C49" s="127" t="s">
        <v>192</v>
      </c>
      <c r="D49" s="125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71"/>
    </row>
    <row r="50" spans="2:30" ht="12" customHeight="1" x14ac:dyDescent="0.15">
      <c r="B50" s="39"/>
      <c r="C50" s="48"/>
      <c r="D50" s="68" t="s">
        <v>193</v>
      </c>
      <c r="E50" s="66">
        <v>3901857</v>
      </c>
      <c r="F50" s="66">
        <v>588646</v>
      </c>
      <c r="G50" s="66">
        <v>67439</v>
      </c>
      <c r="H50" s="66">
        <v>732</v>
      </c>
      <c r="I50" s="66">
        <v>639</v>
      </c>
      <c r="J50" s="66">
        <v>199</v>
      </c>
      <c r="K50" s="66">
        <v>50654</v>
      </c>
      <c r="L50" s="66">
        <v>5364</v>
      </c>
      <c r="M50" s="66">
        <v>0</v>
      </c>
      <c r="N50" s="66">
        <v>21559</v>
      </c>
      <c r="O50" s="66">
        <v>666</v>
      </c>
      <c r="P50" s="66">
        <v>2067808</v>
      </c>
      <c r="Q50" s="66">
        <v>1484</v>
      </c>
      <c r="R50" s="66">
        <v>3046</v>
      </c>
      <c r="S50" s="66">
        <v>35074</v>
      </c>
      <c r="T50" s="66">
        <v>3094</v>
      </c>
      <c r="U50" s="66">
        <v>167911</v>
      </c>
      <c r="V50" s="66">
        <v>0</v>
      </c>
      <c r="W50" s="66">
        <v>213153</v>
      </c>
      <c r="X50" s="66">
        <v>10648</v>
      </c>
      <c r="Y50" s="66">
        <v>2803</v>
      </c>
      <c r="Z50" s="66">
        <v>887</v>
      </c>
      <c r="AA50" s="66">
        <v>131801</v>
      </c>
      <c r="AB50" s="66">
        <v>127850</v>
      </c>
      <c r="AC50" s="66">
        <v>400400</v>
      </c>
      <c r="AD50" s="71"/>
    </row>
    <row r="51" spans="2:30" ht="12" customHeight="1" x14ac:dyDescent="0.15">
      <c r="B51" s="39"/>
      <c r="C51" s="48"/>
      <c r="D51" s="68" t="s">
        <v>194</v>
      </c>
      <c r="E51" s="66">
        <v>3128639</v>
      </c>
      <c r="F51" s="66">
        <v>361865</v>
      </c>
      <c r="G51" s="66">
        <v>41684</v>
      </c>
      <c r="H51" s="66">
        <v>622</v>
      </c>
      <c r="I51" s="66">
        <v>546</v>
      </c>
      <c r="J51" s="66">
        <v>171</v>
      </c>
      <c r="K51" s="66">
        <v>32700</v>
      </c>
      <c r="L51" s="66">
        <v>0</v>
      </c>
      <c r="M51" s="66">
        <v>0</v>
      </c>
      <c r="N51" s="66">
        <v>13352</v>
      </c>
      <c r="O51" s="66">
        <v>1313</v>
      </c>
      <c r="P51" s="66">
        <v>1336101</v>
      </c>
      <c r="Q51" s="66">
        <v>972</v>
      </c>
      <c r="R51" s="66">
        <v>21794</v>
      </c>
      <c r="S51" s="66">
        <v>54916</v>
      </c>
      <c r="T51" s="66">
        <v>5516</v>
      </c>
      <c r="U51" s="66">
        <v>385751</v>
      </c>
      <c r="V51" s="66">
        <v>0</v>
      </c>
      <c r="W51" s="66">
        <v>214453</v>
      </c>
      <c r="X51" s="66">
        <v>3058</v>
      </c>
      <c r="Y51" s="66">
        <v>28655</v>
      </c>
      <c r="Z51" s="66">
        <v>128300</v>
      </c>
      <c r="AA51" s="66">
        <v>181254</v>
      </c>
      <c r="AB51" s="66">
        <v>39267</v>
      </c>
      <c r="AC51" s="66">
        <v>276349</v>
      </c>
      <c r="AD51" s="71"/>
    </row>
    <row r="52" spans="2:30" ht="12" customHeight="1" x14ac:dyDescent="0.15">
      <c r="B52" s="39"/>
      <c r="C52" s="48"/>
      <c r="D52" s="68" t="s">
        <v>195</v>
      </c>
      <c r="E52" s="66">
        <v>4278372</v>
      </c>
      <c r="F52" s="66">
        <v>1117668</v>
      </c>
      <c r="G52" s="66">
        <v>122969</v>
      </c>
      <c r="H52" s="66">
        <v>1878</v>
      </c>
      <c r="I52" s="66">
        <v>1658</v>
      </c>
      <c r="J52" s="66">
        <v>523</v>
      </c>
      <c r="K52" s="66">
        <v>61558</v>
      </c>
      <c r="L52" s="66">
        <v>2816</v>
      </c>
      <c r="M52" s="66">
        <v>0</v>
      </c>
      <c r="N52" s="66">
        <v>39382</v>
      </c>
      <c r="O52" s="66">
        <v>2244</v>
      </c>
      <c r="P52" s="66">
        <v>1644861</v>
      </c>
      <c r="Q52" s="66">
        <v>2188</v>
      </c>
      <c r="R52" s="66">
        <v>40658</v>
      </c>
      <c r="S52" s="66">
        <v>86328</v>
      </c>
      <c r="T52" s="66">
        <v>12218</v>
      </c>
      <c r="U52" s="66">
        <v>252564</v>
      </c>
      <c r="V52" s="66">
        <v>0</v>
      </c>
      <c r="W52" s="66">
        <v>365319</v>
      </c>
      <c r="X52" s="66">
        <v>19445</v>
      </c>
      <c r="Y52" s="66">
        <v>3292</v>
      </c>
      <c r="Z52" s="66">
        <v>53869</v>
      </c>
      <c r="AA52" s="66">
        <v>130988</v>
      </c>
      <c r="AB52" s="66">
        <v>65252</v>
      </c>
      <c r="AC52" s="66">
        <v>250694</v>
      </c>
      <c r="AD52" s="71"/>
    </row>
    <row r="53" spans="2:30" ht="12" customHeight="1" x14ac:dyDescent="0.15">
      <c r="B53" s="39"/>
      <c r="C53" s="48"/>
      <c r="D53" s="82" t="s">
        <v>196</v>
      </c>
      <c r="E53" s="66">
        <v>14525870</v>
      </c>
      <c r="F53" s="66">
        <v>3765527</v>
      </c>
      <c r="G53" s="66">
        <v>204080</v>
      </c>
      <c r="H53" s="66">
        <v>3963</v>
      </c>
      <c r="I53" s="66">
        <v>3421</v>
      </c>
      <c r="J53" s="66">
        <v>1051</v>
      </c>
      <c r="K53" s="66">
        <v>204342</v>
      </c>
      <c r="L53" s="66">
        <v>22390</v>
      </c>
      <c r="M53" s="66">
        <v>0</v>
      </c>
      <c r="N53" s="66">
        <v>65310</v>
      </c>
      <c r="O53" s="66">
        <v>4257</v>
      </c>
      <c r="P53" s="66">
        <v>5364819</v>
      </c>
      <c r="Q53" s="66">
        <v>4818</v>
      </c>
      <c r="R53" s="66">
        <v>87212</v>
      </c>
      <c r="S53" s="66">
        <v>197939</v>
      </c>
      <c r="T53" s="66">
        <v>85889</v>
      </c>
      <c r="U53" s="66">
        <v>697194</v>
      </c>
      <c r="V53" s="66">
        <v>0</v>
      </c>
      <c r="W53" s="66">
        <v>1014739</v>
      </c>
      <c r="X53" s="66">
        <v>87059</v>
      </c>
      <c r="Y53" s="66">
        <v>9366</v>
      </c>
      <c r="Z53" s="66">
        <v>288652</v>
      </c>
      <c r="AA53" s="66">
        <v>491504</v>
      </c>
      <c r="AB53" s="66">
        <v>231138</v>
      </c>
      <c r="AC53" s="66">
        <v>1691200</v>
      </c>
      <c r="AD53" s="71"/>
    </row>
    <row r="54" spans="2:30" ht="12" customHeight="1" x14ac:dyDescent="0.15">
      <c r="B54" s="39"/>
      <c r="C54" s="48"/>
      <c r="D54" s="8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71"/>
    </row>
    <row r="55" spans="2:30" ht="12" customHeight="1" x14ac:dyDescent="0.15">
      <c r="B55" s="39"/>
      <c r="C55" s="127" t="s">
        <v>197</v>
      </c>
      <c r="D55" s="125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71"/>
    </row>
    <row r="56" spans="2:30" ht="12" customHeight="1" x14ac:dyDescent="0.15">
      <c r="B56" s="39"/>
      <c r="C56" s="48"/>
      <c r="D56" s="68" t="s">
        <v>198</v>
      </c>
      <c r="E56" s="66">
        <v>11568550</v>
      </c>
      <c r="F56" s="66">
        <v>4608228</v>
      </c>
      <c r="G56" s="66">
        <v>128851</v>
      </c>
      <c r="H56" s="66">
        <v>9887</v>
      </c>
      <c r="I56" s="66">
        <v>8628</v>
      </c>
      <c r="J56" s="66">
        <v>2687</v>
      </c>
      <c r="K56" s="66">
        <v>330915</v>
      </c>
      <c r="L56" s="66">
        <v>33064</v>
      </c>
      <c r="M56" s="66">
        <v>0</v>
      </c>
      <c r="N56" s="66">
        <v>41289</v>
      </c>
      <c r="O56" s="66">
        <v>24006</v>
      </c>
      <c r="P56" s="66">
        <v>2037102</v>
      </c>
      <c r="Q56" s="66">
        <v>7244</v>
      </c>
      <c r="R56" s="66">
        <v>7397</v>
      </c>
      <c r="S56" s="66">
        <v>208420</v>
      </c>
      <c r="T56" s="66">
        <v>69034</v>
      </c>
      <c r="U56" s="66">
        <v>1379022</v>
      </c>
      <c r="V56" s="66">
        <v>0</v>
      </c>
      <c r="W56" s="66">
        <v>731988</v>
      </c>
      <c r="X56" s="66">
        <v>24025</v>
      </c>
      <c r="Y56" s="66">
        <v>3529</v>
      </c>
      <c r="Z56" s="66">
        <v>417393</v>
      </c>
      <c r="AA56" s="66">
        <v>268328</v>
      </c>
      <c r="AB56" s="66">
        <v>426513</v>
      </c>
      <c r="AC56" s="66">
        <v>801000</v>
      </c>
      <c r="AD56" s="71"/>
    </row>
    <row r="57" spans="2:30" ht="12" customHeight="1" x14ac:dyDescent="0.15">
      <c r="B57" s="39"/>
      <c r="C57" s="48"/>
      <c r="D57" s="68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71"/>
    </row>
    <row r="58" spans="2:30" ht="12" customHeight="1" x14ac:dyDescent="0.15">
      <c r="B58" s="39"/>
      <c r="C58" s="127" t="s">
        <v>199</v>
      </c>
      <c r="D58" s="125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71"/>
    </row>
    <row r="59" spans="2:30" ht="12" customHeight="1" x14ac:dyDescent="0.15">
      <c r="B59" s="39"/>
      <c r="C59" s="48"/>
      <c r="D59" s="68" t="s">
        <v>200</v>
      </c>
      <c r="E59" s="66">
        <v>6000533</v>
      </c>
      <c r="F59" s="66">
        <v>1940241</v>
      </c>
      <c r="G59" s="66">
        <v>97894</v>
      </c>
      <c r="H59" s="66">
        <v>3809</v>
      </c>
      <c r="I59" s="66">
        <v>3322</v>
      </c>
      <c r="J59" s="66">
        <v>1034</v>
      </c>
      <c r="K59" s="66">
        <v>132653</v>
      </c>
      <c r="L59" s="66">
        <v>14319</v>
      </c>
      <c r="M59" s="66">
        <v>0</v>
      </c>
      <c r="N59" s="66">
        <v>31357</v>
      </c>
      <c r="O59" s="66">
        <v>7587</v>
      </c>
      <c r="P59" s="66">
        <v>1538070</v>
      </c>
      <c r="Q59" s="66">
        <v>2400</v>
      </c>
      <c r="R59" s="66">
        <v>23717</v>
      </c>
      <c r="S59" s="66">
        <v>63128</v>
      </c>
      <c r="T59" s="66">
        <v>33109</v>
      </c>
      <c r="U59" s="66">
        <v>375638</v>
      </c>
      <c r="V59" s="66">
        <v>0</v>
      </c>
      <c r="W59" s="66">
        <v>321403</v>
      </c>
      <c r="X59" s="66">
        <v>12068</v>
      </c>
      <c r="Y59" s="66">
        <v>3008</v>
      </c>
      <c r="Z59" s="66">
        <v>296492</v>
      </c>
      <c r="AA59" s="66">
        <v>698863</v>
      </c>
      <c r="AB59" s="66">
        <v>53921</v>
      </c>
      <c r="AC59" s="66">
        <v>346500</v>
      </c>
      <c r="AD59" s="71"/>
    </row>
    <row r="60" spans="2:30" ht="12" customHeight="1" x14ac:dyDescent="0.15">
      <c r="B60" s="39"/>
      <c r="C60" s="48"/>
      <c r="D60" s="68" t="s">
        <v>201</v>
      </c>
      <c r="E60" s="66">
        <v>4450146</v>
      </c>
      <c r="F60" s="66">
        <v>1867685</v>
      </c>
      <c r="G60" s="66">
        <v>64585</v>
      </c>
      <c r="H60" s="66">
        <v>2890</v>
      </c>
      <c r="I60" s="66">
        <v>2516</v>
      </c>
      <c r="J60" s="66">
        <v>781</v>
      </c>
      <c r="K60" s="66">
        <v>111245</v>
      </c>
      <c r="L60" s="66">
        <v>0</v>
      </c>
      <c r="M60" s="66">
        <v>0</v>
      </c>
      <c r="N60" s="66">
        <v>20726</v>
      </c>
      <c r="O60" s="66">
        <v>7415</v>
      </c>
      <c r="P60" s="66">
        <v>594652</v>
      </c>
      <c r="Q60" s="66">
        <v>2263</v>
      </c>
      <c r="R60" s="66">
        <v>15996</v>
      </c>
      <c r="S60" s="66">
        <v>89177</v>
      </c>
      <c r="T60" s="66">
        <v>20219</v>
      </c>
      <c r="U60" s="66">
        <v>269422</v>
      </c>
      <c r="V60" s="66">
        <v>0</v>
      </c>
      <c r="W60" s="66">
        <v>267060</v>
      </c>
      <c r="X60" s="66">
        <v>25266</v>
      </c>
      <c r="Y60" s="66">
        <v>13337</v>
      </c>
      <c r="Z60" s="66">
        <v>12236</v>
      </c>
      <c r="AA60" s="66">
        <v>400822</v>
      </c>
      <c r="AB60" s="66">
        <v>95153</v>
      </c>
      <c r="AC60" s="66">
        <v>566700</v>
      </c>
      <c r="AD60" s="71"/>
    </row>
    <row r="61" spans="2:30" ht="12" customHeight="1" x14ac:dyDescent="0.15">
      <c r="B61" s="39"/>
      <c r="C61" s="48"/>
      <c r="D61" s="68" t="s">
        <v>202</v>
      </c>
      <c r="E61" s="66">
        <v>4802594</v>
      </c>
      <c r="F61" s="66">
        <v>2191510</v>
      </c>
      <c r="G61" s="66">
        <v>65564</v>
      </c>
      <c r="H61" s="66">
        <v>2719</v>
      </c>
      <c r="I61" s="66">
        <v>2374</v>
      </c>
      <c r="J61" s="66">
        <v>740</v>
      </c>
      <c r="K61" s="66">
        <v>115600</v>
      </c>
      <c r="L61" s="66">
        <v>0</v>
      </c>
      <c r="M61" s="66">
        <v>0</v>
      </c>
      <c r="N61" s="66">
        <v>21035</v>
      </c>
      <c r="O61" s="66">
        <v>7323</v>
      </c>
      <c r="P61" s="66">
        <v>678190</v>
      </c>
      <c r="Q61" s="66">
        <v>2327</v>
      </c>
      <c r="R61" s="66">
        <v>9402</v>
      </c>
      <c r="S61" s="66">
        <v>86423</v>
      </c>
      <c r="T61" s="66">
        <v>6550</v>
      </c>
      <c r="U61" s="66">
        <v>258063</v>
      </c>
      <c r="V61" s="66">
        <v>0</v>
      </c>
      <c r="W61" s="66">
        <v>253758</v>
      </c>
      <c r="X61" s="66">
        <v>2592</v>
      </c>
      <c r="Y61" s="66">
        <v>844</v>
      </c>
      <c r="Z61" s="66">
        <v>288722</v>
      </c>
      <c r="AA61" s="66">
        <v>273758</v>
      </c>
      <c r="AB61" s="66">
        <v>176862</v>
      </c>
      <c r="AC61" s="66">
        <v>358238</v>
      </c>
      <c r="AD61" s="71"/>
    </row>
    <row r="62" spans="2:30" ht="12" customHeight="1" x14ac:dyDescent="0.15">
      <c r="B62" s="39"/>
      <c r="C62" s="48"/>
      <c r="D62" s="68" t="s">
        <v>203</v>
      </c>
      <c r="E62" s="66">
        <v>11564616</v>
      </c>
      <c r="F62" s="66">
        <v>6619886</v>
      </c>
      <c r="G62" s="66">
        <v>135427</v>
      </c>
      <c r="H62" s="66">
        <v>10965</v>
      </c>
      <c r="I62" s="66">
        <v>9575</v>
      </c>
      <c r="J62" s="66">
        <v>2984</v>
      </c>
      <c r="K62" s="66">
        <v>474233</v>
      </c>
      <c r="L62" s="66">
        <v>2443</v>
      </c>
      <c r="M62" s="66">
        <v>0</v>
      </c>
      <c r="N62" s="66">
        <v>43620</v>
      </c>
      <c r="O62" s="66">
        <v>24337</v>
      </c>
      <c r="P62" s="66">
        <v>178729</v>
      </c>
      <c r="Q62" s="66">
        <v>10996</v>
      </c>
      <c r="R62" s="66">
        <v>354603</v>
      </c>
      <c r="S62" s="66">
        <v>194270</v>
      </c>
      <c r="T62" s="66">
        <v>26784</v>
      </c>
      <c r="U62" s="66">
        <v>942754</v>
      </c>
      <c r="V62" s="66">
        <v>0</v>
      </c>
      <c r="W62" s="66">
        <v>765150</v>
      </c>
      <c r="X62" s="66">
        <v>5741</v>
      </c>
      <c r="Y62" s="66">
        <v>1472</v>
      </c>
      <c r="Z62" s="66">
        <v>401440</v>
      </c>
      <c r="AA62" s="66">
        <v>393104</v>
      </c>
      <c r="AB62" s="66">
        <v>590403</v>
      </c>
      <c r="AC62" s="66">
        <v>375700</v>
      </c>
      <c r="AD62" s="71"/>
    </row>
    <row r="63" spans="2:30" ht="12" customHeight="1" x14ac:dyDescent="0.15">
      <c r="B63" s="39"/>
      <c r="C63" s="48"/>
      <c r="D63" s="68" t="s">
        <v>204</v>
      </c>
      <c r="E63" s="66">
        <v>8816130</v>
      </c>
      <c r="F63" s="66">
        <v>3716151</v>
      </c>
      <c r="G63" s="66">
        <v>148868</v>
      </c>
      <c r="H63" s="66">
        <v>6985</v>
      </c>
      <c r="I63" s="66">
        <v>6070</v>
      </c>
      <c r="J63" s="66">
        <v>1880</v>
      </c>
      <c r="K63" s="66">
        <v>245746</v>
      </c>
      <c r="L63" s="66">
        <v>0</v>
      </c>
      <c r="M63" s="66">
        <v>0</v>
      </c>
      <c r="N63" s="66">
        <v>47695</v>
      </c>
      <c r="O63" s="66">
        <v>17213</v>
      </c>
      <c r="P63" s="66">
        <v>1112310</v>
      </c>
      <c r="Q63" s="66">
        <v>4691</v>
      </c>
      <c r="R63" s="66">
        <v>191759</v>
      </c>
      <c r="S63" s="66">
        <v>115153</v>
      </c>
      <c r="T63" s="66">
        <v>13592</v>
      </c>
      <c r="U63" s="66">
        <v>805760</v>
      </c>
      <c r="V63" s="66">
        <v>0</v>
      </c>
      <c r="W63" s="66">
        <v>490329</v>
      </c>
      <c r="X63" s="66">
        <v>2917</v>
      </c>
      <c r="Y63" s="66">
        <v>2243</v>
      </c>
      <c r="Z63" s="66">
        <v>362786</v>
      </c>
      <c r="AA63" s="66">
        <v>506019</v>
      </c>
      <c r="AB63" s="66">
        <v>71863</v>
      </c>
      <c r="AC63" s="66">
        <v>946100</v>
      </c>
      <c r="AD63" s="71"/>
    </row>
    <row r="64" spans="2:30" ht="14.25" x14ac:dyDescent="0.15">
      <c r="B64" s="3"/>
      <c r="F64" s="46"/>
      <c r="P64" s="46"/>
      <c r="S64" s="83"/>
      <c r="T64" s="83"/>
      <c r="U64" s="84"/>
    </row>
    <row r="65" spans="2:29" ht="14.25" x14ac:dyDescent="0.15">
      <c r="B65" s="3" t="s">
        <v>205</v>
      </c>
      <c r="F65" s="46"/>
      <c r="P65" s="46"/>
      <c r="S65" s="83"/>
      <c r="T65" s="83"/>
      <c r="U65" s="84"/>
    </row>
    <row r="66" spans="2:29" x14ac:dyDescent="0.15">
      <c r="E66" s="85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</row>
    <row r="67" spans="2:29" x14ac:dyDescent="0.15"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2:29" x14ac:dyDescent="0.15"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</row>
  </sheetData>
  <mergeCells count="38">
    <mergeCell ref="C11:D11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B3:AB5"/>
    <mergeCell ref="AC3:AC5"/>
    <mergeCell ref="B7:D7"/>
    <mergeCell ref="B9:D9"/>
    <mergeCell ref="B10:D10"/>
    <mergeCell ref="Z3:Z5"/>
    <mergeCell ref="AA3:AA5"/>
    <mergeCell ref="O3:O5"/>
    <mergeCell ref="B3:D5"/>
    <mergeCell ref="E3:E5"/>
    <mergeCell ref="F3:F5"/>
    <mergeCell ref="G3:G5"/>
    <mergeCell ref="H3:H5"/>
    <mergeCell ref="I3:I5"/>
    <mergeCell ref="C55:D55"/>
    <mergeCell ref="C58:D58"/>
    <mergeCell ref="C26:D26"/>
    <mergeCell ref="C28:D28"/>
    <mergeCell ref="C32:D32"/>
    <mergeCell ref="C36:D36"/>
    <mergeCell ref="C41:D41"/>
    <mergeCell ref="C49:D4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19-1 県一般会計歳入決算額年度別比較</vt:lpstr>
      <vt:lpstr>19-2 県一般会計歳出決算額年度別比較</vt:lpstr>
      <vt:lpstr>19-3 県一般会計歳入・歳出差引残額年度別比較</vt:lpstr>
      <vt:lpstr>19-4 県特別会計歳入決算額年度別比較</vt:lpstr>
      <vt:lpstr>19-5 県特別会計歳出決算額年度別比較</vt:lpstr>
      <vt:lpstr>19-6 県歳入・歳出予算及び決算額（1）一般会計</vt:lpstr>
      <vt:lpstr>（2）特別会計</vt:lpstr>
      <vt:lpstr>19-7 税目別県税及び県税に伴う徴収金決算額</vt:lpstr>
      <vt:lpstr>19-8 市町村歳入決算状況</vt:lpstr>
      <vt:lpstr>19-9 市町村歳出決算状況</vt:lpstr>
      <vt:lpstr>'19-1 県一般会計歳入決算額年度別比較'!Print_Area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zai033</dc:creator>
  <cp:lastModifiedBy>石田　由香</cp:lastModifiedBy>
  <cp:lastPrinted>2015-03-04T05:51:20Z</cp:lastPrinted>
  <dcterms:created xsi:type="dcterms:W3CDTF">1999-08-08T13:52:57Z</dcterms:created>
  <dcterms:modified xsi:type="dcterms:W3CDTF">2015-09-07T04:56:37Z</dcterms:modified>
</cp:coreProperties>
</file>