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240" windowWidth="9630" windowHeight="11940" activeTab="0"/>
  </bookViews>
  <sheets>
    <sheet name="22-1 学校総覧 " sheetId="1" r:id="rId1"/>
    <sheet name="22-2 市郡別幼稚園一覧" sheetId="2" r:id="rId2"/>
    <sheet name="22-3 市町村別小学校一覧" sheetId="3" r:id="rId3"/>
    <sheet name="22-4 市町村別中学校一覧" sheetId="4" r:id="rId4"/>
    <sheet name="22-5 市郡別高等学校一覧" sheetId="5" r:id="rId5"/>
    <sheet name="22-6 特別支援学校一覧" sheetId="6" r:id="rId6"/>
    <sheet name="22-7 不就学学齢児童・生徒数" sheetId="7" r:id="rId7"/>
    <sheet name="22-8 各種学校生徒数" sheetId="8" r:id="rId8"/>
    <sheet name="22-9 専修学校生徒数" sheetId="9" r:id="rId9"/>
    <sheet name="22-10 (1)状況別卒業者数" sheetId="10" r:id="rId10"/>
    <sheet name="(2)状況別卒業者（大学・短期大学）" sheetId="11" r:id="rId11"/>
    <sheet name="(3)高等学校統への進学状況" sheetId="12" r:id="rId12"/>
    <sheet name="(4)大学・短期大学等への進学状況" sheetId="13" r:id="rId13"/>
    <sheet name="(5)産業別就職者数" sheetId="14" r:id="rId14"/>
    <sheet name="(6)職業別就職者数" sheetId="15" r:id="rId15"/>
    <sheet name="22-11 学校施設状況(1)幼稚園" sheetId="16" r:id="rId16"/>
    <sheet name="(2)小学校" sheetId="17" r:id="rId17"/>
    <sheet name="(3)中学校" sheetId="18" r:id="rId18"/>
    <sheet name="(4)高等学校、特別支援学校" sheetId="19" r:id="rId19"/>
    <sheet name="22-12 図書館・分類別蔵書冊数" sheetId="20" r:id="rId20"/>
    <sheet name="22-13 図書館・分類別利用冊数" sheetId="21" r:id="rId21"/>
    <sheet name="22-14 図書館別図書利用状況" sheetId="22" r:id="rId22"/>
    <sheet name="22-15 図書館別、開館日数及び一般・学生・児童別利用人員" sheetId="23" r:id="rId23"/>
    <sheet name="22-16 市郡別宗教法人数" sheetId="24" r:id="rId24"/>
    <sheet name="22-17 公民館数" sheetId="25" r:id="rId25"/>
    <sheet name="22-18 国・県指定文化財件数" sheetId="26" r:id="rId26"/>
    <sheet name="22-19 都道府県別日刊紙の発行部数と普及度" sheetId="27" r:id="rId27"/>
    <sheet name="22-20 市町村別テレビ受信契約数" sheetId="28" r:id="rId28"/>
  </sheets>
  <definedNames>
    <definedName name="_xlnm.Print_Area" localSheetId="0">'22-1 学校総覧 '!$A$1:$R$46</definedName>
    <definedName name="_xlnm.Print_Area" localSheetId="25">'22-18 国・県指定文化財件数'!$A$1:$S$42</definedName>
  </definedNames>
  <calcPr fullCalcOnLoad="1"/>
</workbook>
</file>

<file path=xl/comments10.xml><?xml version="1.0" encoding="utf-8"?>
<comments xmlns="http://schemas.openxmlformats.org/spreadsheetml/2006/main">
  <authors>
    <author>星野 恵美８７</author>
  </authors>
  <commentList>
    <comment ref="N10" authorId="0">
      <text>
        <r>
          <rPr>
            <b/>
            <sz val="9"/>
            <rFont val="ＭＳ Ｐゴシック"/>
            <family val="3"/>
          </rPr>
          <t>最終集計表(973)の市町村別大学・短期大学等への進学者数から転記</t>
        </r>
      </text>
    </comment>
  </commentList>
</comments>
</file>

<file path=xl/comments20.xml><?xml version="1.0" encoding="utf-8"?>
<comments xmlns="http://schemas.openxmlformats.org/spreadsheetml/2006/main">
  <authors>
    <author>nagai-no</author>
  </authors>
  <commentList>
    <comment ref="Q5" authorId="0">
      <text>
        <r>
          <rPr>
            <b/>
            <sz val="9"/>
            <rFont val="ＭＳ Ｐゴシック"/>
            <family val="3"/>
          </rPr>
          <t xml:space="preserve">新町図書館21,934が抜けていたのを修正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FJ-USER</author>
  </authors>
  <commentList>
    <comment ref="Q3" authorId="0">
      <text>
        <r>
          <rPr>
            <b/>
            <sz val="9"/>
            <rFont val="ＭＳ Ｐゴシック"/>
            <family val="3"/>
          </rPr>
          <t>児童＋紙芝居</t>
        </r>
        <r>
          <rPr>
            <sz val="9"/>
            <rFont val="ＭＳ Ｐゴシック"/>
            <family val="3"/>
          </rPr>
          <t xml:space="preserve">
</t>
        </r>
      </text>
    </comment>
    <comment ref="S3" authorId="0">
      <text>
        <r>
          <rPr>
            <b/>
            <sz val="9"/>
            <rFont val="ＭＳ Ｐゴシック"/>
            <family val="3"/>
          </rPr>
          <t>雑誌等＋その他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<sst xmlns="http://schemas.openxmlformats.org/spreadsheetml/2006/main" count="3709" uniqueCount="649">
  <si>
    <t>区分</t>
  </si>
  <si>
    <t>学校（園）数</t>
  </si>
  <si>
    <t>学級数</t>
  </si>
  <si>
    <t>教員数（本務者）</t>
  </si>
  <si>
    <t>兼務
教員数</t>
  </si>
  <si>
    <t>本校</t>
  </si>
  <si>
    <t>分校</t>
  </si>
  <si>
    <t>男</t>
  </si>
  <si>
    <t>女</t>
  </si>
  <si>
    <t>人</t>
  </si>
  <si>
    <t>幼稚園</t>
  </si>
  <si>
    <t>国立</t>
  </si>
  <si>
    <t>公立</t>
  </si>
  <si>
    <t>私立</t>
  </si>
  <si>
    <t>小学校</t>
  </si>
  <si>
    <t>中学校</t>
  </si>
  <si>
    <t>高等学校</t>
  </si>
  <si>
    <t>中等教育学校</t>
  </si>
  <si>
    <t>各種学校</t>
  </si>
  <si>
    <t>専修学校</t>
  </si>
  <si>
    <t>大学</t>
  </si>
  <si>
    <t>短期大学</t>
  </si>
  <si>
    <t>国立高等専門学校</t>
  </si>
  <si>
    <t>…</t>
  </si>
  <si>
    <t>職員数（本務者）</t>
  </si>
  <si>
    <t>計</t>
  </si>
  <si>
    <t>特別支援学校</t>
  </si>
  <si>
    <t>…</t>
  </si>
  <si>
    <t>-</t>
  </si>
  <si>
    <t>-</t>
  </si>
  <si>
    <t>園児・児童・生徒・学生数</t>
  </si>
  <si>
    <t>園数</t>
  </si>
  <si>
    <t>在園者数</t>
  </si>
  <si>
    <t>教　員　数（本務者）</t>
  </si>
  <si>
    <t>総数</t>
  </si>
  <si>
    <t>３歳児</t>
  </si>
  <si>
    <t>４歳児</t>
  </si>
  <si>
    <t>５歳児</t>
  </si>
  <si>
    <t>平成24年度</t>
  </si>
  <si>
    <t>209(1)</t>
  </si>
  <si>
    <t>平成25年度</t>
  </si>
  <si>
    <t>207(1)</t>
  </si>
  <si>
    <t>市部計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</si>
  <si>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</si>
  <si>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</si>
  <si>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</si>
  <si>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</si>
  <si>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</si>
  <si>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</si>
  <si>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</si>
  <si>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</si>
  <si>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</si>
  <si>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</si>
  <si>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</si>
  <si>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</si>
  <si>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郡部計</t>
  </si>
  <si>
    <t>北群馬郡</t>
  </si>
  <si>
    <t>多野郡</t>
  </si>
  <si>
    <t>甘楽郡</t>
  </si>
  <si>
    <t>吾妻郡</t>
  </si>
  <si>
    <t>利根郡</t>
  </si>
  <si>
    <t>佐波郡</t>
  </si>
  <si>
    <t>邑楽郡</t>
  </si>
  <si>
    <t>注）園数欄の（）は分園を示した内数である。</t>
  </si>
  <si>
    <t>44(1)</t>
  </si>
  <si>
    <t>-</t>
  </si>
  <si>
    <t>6(1)</t>
  </si>
  <si>
    <t>学校数</t>
  </si>
  <si>
    <t>職員数
（本務者）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</si>
  <si>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</si>
  <si>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</si>
  <si>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</si>
  <si>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</si>
  <si>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</si>
  <si>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</si>
  <si>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</si>
  <si>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外国人</t>
  </si>
  <si>
    <t>単式</t>
  </si>
  <si>
    <t>複式</t>
  </si>
  <si>
    <t>特別
支援
学級</t>
  </si>
  <si>
    <t>児童数</t>
  </si>
  <si>
    <t>-</t>
  </si>
  <si>
    <t>-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</si>
  <si>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</si>
  <si>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</si>
  <si>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</si>
  <si>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</si>
  <si>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</si>
  <si>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</si>
  <si>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</si>
  <si>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</si>
  <si>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</si>
  <si>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</si>
  <si>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</si>
  <si>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</si>
  <si>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</si>
  <si>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</si>
  <si>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</si>
  <si>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</si>
  <si>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</si>
  <si>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</si>
  <si>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</si>
  <si>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</si>
  <si>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</si>
  <si>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</si>
  <si>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</si>
  <si>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 xml:space="preserve"> </t>
  </si>
  <si>
    <t>教員数（本務者）</t>
  </si>
  <si>
    <t>生徒数</t>
  </si>
  <si>
    <t>生徒数</t>
  </si>
  <si>
    <t>-</t>
  </si>
  <si>
    <t>前橋市</t>
  </si>
  <si>
    <t>桐生市</t>
  </si>
  <si>
    <t>安中市</t>
  </si>
  <si>
    <t>職員数　　（本務者）</t>
  </si>
  <si>
    <t>本　　　　　　　　　　　　　　　　　科</t>
  </si>
  <si>
    <t>専攻科</t>
  </si>
  <si>
    <t>総数</t>
  </si>
  <si>
    <t>男</t>
  </si>
  <si>
    <t>女</t>
  </si>
  <si>
    <t>人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</si>
  <si>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</si>
  <si>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</si>
  <si>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</si>
  <si>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</si>
  <si>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</si>
  <si>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</si>
  <si>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</si>
  <si>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</si>
  <si>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</si>
  <si>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</si>
  <si>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</si>
  <si>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</si>
  <si>
    <t>郡部計</t>
  </si>
  <si>
    <t>榛 東 村</t>
  </si>
  <si>
    <t>吉 岡 町</t>
  </si>
  <si>
    <t>上 野 村</t>
  </si>
  <si>
    <r>
      <t>神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流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</si>
  <si>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</si>
  <si>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</si>
  <si>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</si>
  <si>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</si>
  <si>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</si>
  <si>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</si>
  <si>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</si>
  <si>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</si>
  <si>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</si>
  <si>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</si>
  <si>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</si>
  <si>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</si>
  <si>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</si>
  <si>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</si>
  <si>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</si>
  <si>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r>
      <t>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</si>
  <si>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t>千代田町</t>
  </si>
  <si>
    <t>大 泉 町</t>
  </si>
  <si>
    <t>邑 楽 町</t>
  </si>
  <si>
    <t>在学者数</t>
  </si>
  <si>
    <t>教員数
（本務者）</t>
  </si>
  <si>
    <t>職員数
（本務者）</t>
  </si>
  <si>
    <t>幼稚部</t>
  </si>
  <si>
    <t>小学部</t>
  </si>
  <si>
    <t>中学部</t>
  </si>
  <si>
    <t>高等部本科</t>
  </si>
  <si>
    <t>高等部専攻科</t>
  </si>
  <si>
    <t>学齢児童</t>
  </si>
  <si>
    <t>学齢生徒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</si>
  <si>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</si>
  <si>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</si>
  <si>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</si>
  <si>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</si>
  <si>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</si>
  <si>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</si>
  <si>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</si>
  <si>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</si>
  <si>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</si>
  <si>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就学免除者</t>
  </si>
  <si>
    <t>病弱・発育不完全</t>
  </si>
  <si>
    <t>児童自立支援施設又は少年院にいるため</t>
  </si>
  <si>
    <t>重国籍のため</t>
  </si>
  <si>
    <t>その他</t>
  </si>
  <si>
    <t>-</t>
  </si>
  <si>
    <t>就学猶予者</t>
  </si>
  <si>
    <t>一年以上居所不明者</t>
  </si>
  <si>
    <t>平成2４年度間の死亡者</t>
  </si>
  <si>
    <t>学校数</t>
  </si>
  <si>
    <t>修業年限一年未満の課程</t>
  </si>
  <si>
    <t>修業年限一年以上の課程</t>
  </si>
  <si>
    <t>総数の内昼の課程</t>
  </si>
  <si>
    <t>総数の内高卒以上を入学資格とする課程</t>
  </si>
  <si>
    <t>医療関係計</t>
  </si>
  <si>
    <t>－</t>
  </si>
  <si>
    <t>看護</t>
  </si>
  <si>
    <t>准看護</t>
  </si>
  <si>
    <t>診療放射線</t>
  </si>
  <si>
    <t>教育社会福祉計</t>
  </si>
  <si>
    <t>保育士養成</t>
  </si>
  <si>
    <t>商業実務関係計</t>
  </si>
  <si>
    <t>経理・簿記</t>
  </si>
  <si>
    <t>服飾・家政関係計</t>
  </si>
  <si>
    <t>和洋裁</t>
  </si>
  <si>
    <t>料理</t>
  </si>
  <si>
    <t>編物・手芸</t>
  </si>
  <si>
    <t>その他各種学校にある課程計</t>
  </si>
  <si>
    <t>予備校</t>
  </si>
  <si>
    <t>学習・補習</t>
  </si>
  <si>
    <t>外国人学校</t>
  </si>
  <si>
    <t>注）学校数は課程を持つ学校の延数で、実数ではない。</t>
  </si>
  <si>
    <t>昼間</t>
  </si>
  <si>
    <t>工業関係計</t>
  </si>
  <si>
    <t>自動車整備</t>
  </si>
  <si>
    <t>土木・建築</t>
  </si>
  <si>
    <t>情報処理</t>
  </si>
  <si>
    <t>その他(上記以外)</t>
  </si>
  <si>
    <t>農業関係計</t>
  </si>
  <si>
    <t>農業</t>
  </si>
  <si>
    <t>その他</t>
  </si>
  <si>
    <t xml:space="preserve"> </t>
  </si>
  <si>
    <t>歯科衛生</t>
  </si>
  <si>
    <t>理学・作業療法</t>
  </si>
  <si>
    <t>その他（上記以外）</t>
  </si>
  <si>
    <t>衛生関係計</t>
  </si>
  <si>
    <t>栄養</t>
  </si>
  <si>
    <t>調理</t>
  </si>
  <si>
    <t>理容</t>
  </si>
  <si>
    <t>美容</t>
  </si>
  <si>
    <t>その他（上記以外）</t>
  </si>
  <si>
    <t>教員養成</t>
  </si>
  <si>
    <t>介護福祉</t>
  </si>
  <si>
    <t>社会福祉</t>
  </si>
  <si>
    <t>商業</t>
  </si>
  <si>
    <t>秘書</t>
  </si>
  <si>
    <t>経営</t>
  </si>
  <si>
    <t>服飾家政関係計</t>
  </si>
  <si>
    <t>家政</t>
  </si>
  <si>
    <t>文化教養関係計</t>
  </si>
  <si>
    <t>美術</t>
  </si>
  <si>
    <t>デザイン</t>
  </si>
  <si>
    <t>外国語</t>
  </si>
  <si>
    <t>受験・補習</t>
  </si>
  <si>
    <t>動物</t>
  </si>
  <si>
    <t>法律行政</t>
  </si>
  <si>
    <t>注）学校数は区分欄の学科をもっている学校の数で延数である。</t>
  </si>
  <si>
    <t xml:space="preserve"> (1）状況別卒業者数（中学校、特別支援学校中学部、高等学校、特別支援学校高等部）</t>
  </si>
  <si>
    <t>特別支援学校中学部</t>
  </si>
  <si>
    <t>高等学校</t>
  </si>
  <si>
    <t>特別支援学校高等部</t>
  </si>
  <si>
    <t>平成24年3月</t>
  </si>
  <si>
    <t>平成25年3月</t>
  </si>
  <si>
    <t>（Ａ＋Ｂ＋Ｃ＋Ｄ＋Ｅ＋Ｆ＋Ｇ＋Ｈ）</t>
  </si>
  <si>
    <t>Ａ進学者</t>
  </si>
  <si>
    <t>大学学部</t>
  </si>
  <si>
    <t>短期大学本科</t>
  </si>
  <si>
    <t>大学・短期大学通信教育部</t>
  </si>
  <si>
    <t>大学・短期大学の別科</t>
  </si>
  <si>
    <t>高等学校専攻科</t>
  </si>
  <si>
    <t>特別支援学校高等部専攻科</t>
  </si>
  <si>
    <t>高等学校本科</t>
  </si>
  <si>
    <t>中等後期本科</t>
  </si>
  <si>
    <t>高等学校別科</t>
  </si>
  <si>
    <t>高等専門学校</t>
  </si>
  <si>
    <t>特別支援学校高等部本科</t>
  </si>
  <si>
    <t>特別支援学校高等部別科</t>
  </si>
  <si>
    <t>高等学校本科通信制</t>
  </si>
  <si>
    <t>Ｂ</t>
  </si>
  <si>
    <t>専修学校（高等課程又は専門課程）進学者</t>
  </si>
  <si>
    <t>Ｃ</t>
  </si>
  <si>
    <t>専修学校（一般課程）等又は各種学校入学者</t>
  </si>
  <si>
    <t>Ｄ</t>
  </si>
  <si>
    <t>公共職業能力開発施設等入学者</t>
  </si>
  <si>
    <t>Ｅ</t>
  </si>
  <si>
    <t>就　職　者（上記Ａ,Ｂ,Ｃ,Ｄを除く）</t>
  </si>
  <si>
    <t>Ｆ</t>
  </si>
  <si>
    <t>一時的な仕事に就いた者</t>
  </si>
  <si>
    <t>Ｇ</t>
  </si>
  <si>
    <t>上記以外の者</t>
  </si>
  <si>
    <t>Ｈ</t>
  </si>
  <si>
    <t>不詳・死亡</t>
  </si>
  <si>
    <t>上記Aのうち就職している者(再掲)（a）</t>
  </si>
  <si>
    <t>上記Bのうち就職している者（再掲）（b）</t>
  </si>
  <si>
    <t>上記Cのうち就職している者（再掲）（c）</t>
  </si>
  <si>
    <t>上記Dのうち就職している者（再掲）（d）</t>
  </si>
  <si>
    <t>上記Ｇのうち社会福祉等入所、通所者(再掲）</t>
  </si>
  <si>
    <t>（2）状況別卒業者数（大学・短期大学）</t>
  </si>
  <si>
    <t>平成24年3月</t>
  </si>
  <si>
    <t>平成25年3月</t>
  </si>
  <si>
    <t>大学院等への進学者</t>
  </si>
  <si>
    <t>就職者</t>
  </si>
  <si>
    <t>臨床研修医（予定者を含む）</t>
  </si>
  <si>
    <t>専修学校・外国の学校等入学者</t>
  </si>
  <si>
    <t>一時的な仕事に就いた者</t>
  </si>
  <si>
    <t>上記以外の者</t>
  </si>
  <si>
    <t>不詳・死亡の者</t>
  </si>
  <si>
    <t>大学院等への進学者のうち就職している者（再　掲）</t>
  </si>
  <si>
    <t>（3）高等学校等への進学状況</t>
  </si>
  <si>
    <t>入学志願者</t>
  </si>
  <si>
    <t>進学者</t>
  </si>
  <si>
    <t>高等専門
学校</t>
  </si>
  <si>
    <t>特別支援学校
高等部本科</t>
  </si>
  <si>
    <t>中等後期本科</t>
  </si>
  <si>
    <t>高等学校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別　　　科</t>
  </si>
  <si>
    <t>特別支援学校
高等部別科</t>
  </si>
  <si>
    <t>高等学校本科
通信制</t>
  </si>
  <si>
    <t>全日制</t>
  </si>
  <si>
    <t>定時制</t>
  </si>
  <si>
    <t>-</t>
  </si>
  <si>
    <t>-</t>
  </si>
  <si>
    <t>　</t>
  </si>
  <si>
    <t>注）特別支援学校中学部の卒業者は含めていない。</t>
  </si>
  <si>
    <t xml:space="preserve"> </t>
  </si>
  <si>
    <t>（4）大学・短期大学等への進学状況</t>
  </si>
  <si>
    <t>大学等進学者</t>
  </si>
  <si>
    <t>短期大学本科</t>
  </si>
  <si>
    <t>大学･短期大学別科
・高等学校専攻科</t>
  </si>
  <si>
    <t>特別支援学校
高等部専攻科</t>
  </si>
  <si>
    <t>大学・短期
大学通信部</t>
  </si>
  <si>
    <t>普通科</t>
  </si>
  <si>
    <t>農業科</t>
  </si>
  <si>
    <t>工業科</t>
  </si>
  <si>
    <t>商業科</t>
  </si>
  <si>
    <t>家庭科</t>
  </si>
  <si>
    <t>福祉科</t>
  </si>
  <si>
    <t>総合学科</t>
  </si>
  <si>
    <t>-</t>
  </si>
  <si>
    <t>注）特別支援学校高等部の卒業者は含めていない。</t>
  </si>
  <si>
    <t>（5）産業別就職者数</t>
  </si>
  <si>
    <t>産業</t>
  </si>
  <si>
    <t>普通</t>
  </si>
  <si>
    <t>工業</t>
  </si>
  <si>
    <t>家庭</t>
  </si>
  <si>
    <t>福祉</t>
  </si>
  <si>
    <t>総合</t>
  </si>
  <si>
    <t>人</t>
  </si>
  <si>
    <t>農業,林業</t>
  </si>
  <si>
    <t>漁業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</si>
  <si>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</si>
  <si>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</si>
  <si>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</si>
  <si>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</si>
  <si>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</si>
  <si>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</si>
  <si>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卸売,小売業</t>
  </si>
  <si>
    <t>金融,保険業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</si>
  <si>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</si>
  <si>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</si>
  <si>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</si>
  <si>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</si>
  <si>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</si>
  <si>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</si>
  <si>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</si>
  <si>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サービス業(他に分類されないもの)</t>
  </si>
  <si>
    <t>公務（他に分類されるものを除く）</t>
  </si>
  <si>
    <t>上記以外のもの</t>
  </si>
  <si>
    <t>注）1高等学校卒業者についての調査で、就職進学者を含む。</t>
  </si>
  <si>
    <t xml:space="preserve">    2複合サービス業は、郵便局や農林水産業協同組合（他に分類されないもの）等を指す。　</t>
  </si>
  <si>
    <t>（6）職業別就職者数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</si>
  <si>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</si>
  <si>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</si>
  <si>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</si>
  <si>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</si>
  <si>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</si>
  <si>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農林業従事者</t>
  </si>
  <si>
    <t>漁業従事者</t>
  </si>
  <si>
    <t>(生産工程)製造・加工従業者</t>
  </si>
  <si>
    <t>(生産工程)機械組立従業者</t>
  </si>
  <si>
    <t>(生産工程)整備修理従業者</t>
  </si>
  <si>
    <t>(生産工程)検査従業者</t>
  </si>
  <si>
    <t>(生産工程)その他従業者</t>
  </si>
  <si>
    <t>輸送・機械運転従業者</t>
  </si>
  <si>
    <t>建設・採掘従業者</t>
  </si>
  <si>
    <t>運搬・清掃等従業者</t>
  </si>
  <si>
    <t>上記以外のもの</t>
  </si>
  <si>
    <t>注）高等学校卒業者についての調査で、就職進学者を含む。</t>
  </si>
  <si>
    <t>（1）幼稚園（公立）</t>
  </si>
  <si>
    <t>市郡</t>
  </si>
  <si>
    <t>必要
面積</t>
  </si>
  <si>
    <t>保有面積</t>
  </si>
  <si>
    <t>危険
面積</t>
  </si>
  <si>
    <t>整備資格
面積</t>
  </si>
  <si>
    <t>要改築
面積</t>
  </si>
  <si>
    <t>木造
保有率</t>
  </si>
  <si>
    <t>鉄筋</t>
  </si>
  <si>
    <t>鉄骨</t>
  </si>
  <si>
    <t>木造</t>
  </si>
  <si>
    <t>㎡</t>
  </si>
  <si>
    <t>％</t>
  </si>
  <si>
    <t>平成24年度</t>
  </si>
  <si>
    <t>平成25年度</t>
  </si>
  <si>
    <t>市部総数</t>
  </si>
  <si>
    <t>-</t>
  </si>
  <si>
    <t>郡部総数</t>
  </si>
  <si>
    <t>資料：県教育委員会管理課</t>
  </si>
  <si>
    <t>（2）小学校（公立）</t>
  </si>
  <si>
    <t>平成25年度</t>
  </si>
  <si>
    <t>-</t>
  </si>
  <si>
    <t>（3）中学校（公立）</t>
  </si>
  <si>
    <t>注）中等教育学校（前期課程）については、中学校として集計した。</t>
  </si>
  <si>
    <t>（4）高等学校、特別支援学校（公立）</t>
  </si>
  <si>
    <t>学校の別</t>
  </si>
  <si>
    <t>不燃
化率</t>
  </si>
  <si>
    <t>㎡</t>
  </si>
  <si>
    <t>％</t>
  </si>
  <si>
    <t>平成24年度</t>
  </si>
  <si>
    <t>平成25年度</t>
  </si>
  <si>
    <t>-</t>
  </si>
  <si>
    <t>一般校舎</t>
  </si>
  <si>
    <t>産振校舎</t>
  </si>
  <si>
    <t>屋内運動場</t>
  </si>
  <si>
    <t>寄宿舎</t>
  </si>
  <si>
    <t>-</t>
  </si>
  <si>
    <t>図書館</t>
  </si>
  <si>
    <t>総記</t>
  </si>
  <si>
    <t>哲学・宗教</t>
  </si>
  <si>
    <t>歴史・地理</t>
  </si>
  <si>
    <t>社会科学</t>
  </si>
  <si>
    <t>自然科学</t>
  </si>
  <si>
    <t>技術工学</t>
  </si>
  <si>
    <t>芸術・スポーツ</t>
  </si>
  <si>
    <t>言語</t>
  </si>
  <si>
    <t>文学</t>
  </si>
  <si>
    <t>郷土資料</t>
  </si>
  <si>
    <t>児童図書</t>
  </si>
  <si>
    <t>館外奉仕</t>
  </si>
  <si>
    <t>冊</t>
  </si>
  <si>
    <t>平成23年度</t>
  </si>
  <si>
    <t>県立</t>
  </si>
  <si>
    <t>前橋市立</t>
  </si>
  <si>
    <t>前橋こども</t>
  </si>
  <si>
    <t>前橋市立分館14館</t>
  </si>
  <si>
    <t>高崎市立中央</t>
  </si>
  <si>
    <t>高崎市立箕郷</t>
  </si>
  <si>
    <t>高崎市立群馬</t>
  </si>
  <si>
    <t>高崎市立新町</t>
  </si>
  <si>
    <t>高崎市立榛名</t>
  </si>
  <si>
    <t>高崎市立山種記念吉井</t>
  </si>
  <si>
    <t>桐生市立</t>
  </si>
  <si>
    <t>桐生市立新里</t>
  </si>
  <si>
    <t>伊勢崎市</t>
  </si>
  <si>
    <t>伊勢崎市赤堀</t>
  </si>
  <si>
    <t>伊勢崎市あずま</t>
  </si>
  <si>
    <t>伊勢崎市境</t>
  </si>
  <si>
    <t>太田市立中央</t>
  </si>
  <si>
    <t>太田市立尾島</t>
  </si>
  <si>
    <t>太田市立新田</t>
  </si>
  <si>
    <t>太田市立藪塚本町</t>
  </si>
  <si>
    <t>沼田市立</t>
  </si>
  <si>
    <t>館林市立</t>
  </si>
  <si>
    <t>渋川市立</t>
  </si>
  <si>
    <t>渋川市立北橘</t>
  </si>
  <si>
    <t>藤岡市立</t>
  </si>
  <si>
    <t>富岡市立</t>
  </si>
  <si>
    <t>安中市</t>
  </si>
  <si>
    <t>安中市松井田</t>
  </si>
  <si>
    <t>みどり市立笠懸</t>
  </si>
  <si>
    <t>みどり市立大間々</t>
  </si>
  <si>
    <t>吉岡町</t>
  </si>
  <si>
    <t>‐</t>
  </si>
  <si>
    <t>神流町</t>
  </si>
  <si>
    <t>甘楽町</t>
  </si>
  <si>
    <t>中之条町ツインプラザ</t>
  </si>
  <si>
    <t>草津町立</t>
  </si>
  <si>
    <t>玉村町立</t>
  </si>
  <si>
    <t>明和町立</t>
  </si>
  <si>
    <t xml:space="preserve"> -</t>
  </si>
  <si>
    <t>千代田町立山屋記念</t>
  </si>
  <si>
    <t>大泉町立</t>
  </si>
  <si>
    <t>邑楽町立</t>
  </si>
  <si>
    <t>資料：県立図書館</t>
  </si>
  <si>
    <t>注）1 洋書はその他に含む（千代田町の洋書は各分類に含む）。</t>
  </si>
  <si>
    <t>洋書</t>
  </si>
  <si>
    <t>雑誌等</t>
  </si>
  <si>
    <t>-</t>
  </si>
  <si>
    <t>沼田市立</t>
  </si>
  <si>
    <t>(1450)</t>
  </si>
  <si>
    <t>注）1 本館奉仕のみの利用冊数である。</t>
  </si>
  <si>
    <t>　　2 児童図書は、児童図書と紙芝居の合計。</t>
  </si>
  <si>
    <t>　　3 雑誌等は、雑誌とその他の合計。</t>
  </si>
  <si>
    <t>　　5 沼田市の郷土資料（1,450）は各分類に含む。</t>
  </si>
  <si>
    <t>貸出（個人）登録者</t>
  </si>
  <si>
    <t>左による利用人員</t>
  </si>
  <si>
    <t>同利用冊数</t>
  </si>
  <si>
    <t>団体利用</t>
  </si>
  <si>
    <t>開館日数</t>
  </si>
  <si>
    <t>一日平均</t>
  </si>
  <si>
    <t>登録団体</t>
  </si>
  <si>
    <t>利用冊数</t>
  </si>
  <si>
    <t>団体</t>
  </si>
  <si>
    <t>高崎市立榛名</t>
  </si>
  <si>
    <t>注）1 貸出（個人）登録者は、有効期限内の数である。</t>
  </si>
  <si>
    <t>　　2 県立図書館の登録者・利用人員は本館利用のみの数である。</t>
  </si>
  <si>
    <t>　　3 利用冊数には視聴覚資料等を含む。</t>
  </si>
  <si>
    <t>一般</t>
  </si>
  <si>
    <t>学生</t>
  </si>
  <si>
    <t>児童</t>
  </si>
  <si>
    <t>日</t>
  </si>
  <si>
    <t>注）1 本館利用における個人貸出のみの数である。</t>
  </si>
  <si>
    <t>神道系</t>
  </si>
  <si>
    <t>仏教系</t>
  </si>
  <si>
    <r>
      <rPr>
        <sz val="9"/>
        <rFont val="ＭＳ 明朝"/>
        <family val="1"/>
      </rPr>
      <t>キリスト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教系</t>
    </r>
  </si>
  <si>
    <t>諸教</t>
  </si>
  <si>
    <t>平成23年度末</t>
  </si>
  <si>
    <t>平成24年度末</t>
  </si>
  <si>
    <t>郡部総数</t>
  </si>
  <si>
    <t>資料：県学事法制課</t>
  </si>
  <si>
    <t>公民館
設置市
町村数</t>
  </si>
  <si>
    <t>本館数</t>
  </si>
  <si>
    <t>分館数</t>
  </si>
  <si>
    <t>平成25年</t>
  </si>
  <si>
    <t>佐波郡</t>
  </si>
  <si>
    <t>資料：県教育委員会生涯学習課</t>
  </si>
  <si>
    <t>重要
文化財</t>
  </si>
  <si>
    <t>重要
無形
文化財</t>
  </si>
  <si>
    <t>重要有
形民俗
文化財</t>
  </si>
  <si>
    <t>重要無
形民俗
文化財</t>
  </si>
  <si>
    <t>史跡</t>
  </si>
  <si>
    <t>名勝</t>
  </si>
  <si>
    <t>天然
記念物</t>
  </si>
  <si>
    <t>群馬県指定</t>
  </si>
  <si>
    <t>重要
文化財</t>
  </si>
  <si>
    <t>重要無形
文化財</t>
  </si>
  <si>
    <t>重要有形民
俗文化財</t>
  </si>
  <si>
    <t>重要無形民
俗文化財</t>
  </si>
  <si>
    <t>天然
記念物</t>
  </si>
  <si>
    <t>選定保
存技術</t>
  </si>
  <si>
    <t>件</t>
  </si>
  <si>
    <t>平成24年</t>
  </si>
  <si>
    <t>-</t>
  </si>
  <si>
    <t>前橋市・高崎市</t>
  </si>
  <si>
    <t>前橋市・伊勢崎市</t>
  </si>
  <si>
    <t>富岡市・安中市・甘楽郡</t>
  </si>
  <si>
    <t>渋川市・利根郡</t>
  </si>
  <si>
    <t>下仁田町・中之条町</t>
  </si>
  <si>
    <t>地域を定めず</t>
  </si>
  <si>
    <t>資料：県教育委員会文化財保護課</t>
  </si>
  <si>
    <t>　　２ 「天然記念物及び名勝」は「天然記念物」として、「名勝及び天然記念物」は「名勝」として、それぞれ計上している。</t>
  </si>
  <si>
    <t>都道府県</t>
  </si>
  <si>
    <t>発行部数</t>
  </si>
  <si>
    <t>普及度</t>
  </si>
  <si>
    <t>平成24年10月</t>
  </si>
  <si>
    <t>平成25年10月</t>
  </si>
  <si>
    <t>セット</t>
  </si>
  <si>
    <t>朝刊</t>
  </si>
  <si>
    <t>夕刊</t>
  </si>
  <si>
    <t>一部当たり人口</t>
  </si>
  <si>
    <t>一世帯当たり部数</t>
  </si>
  <si>
    <t>部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</si>
  <si>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</si>
  <si>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</si>
  <si>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</si>
  <si>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</si>
  <si>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</si>
  <si>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</si>
  <si>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</si>
  <si>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</si>
  <si>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</si>
  <si>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</si>
  <si>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</si>
  <si>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</si>
  <si>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</si>
  <si>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</si>
  <si>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</si>
  <si>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</si>
  <si>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</si>
  <si>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</si>
  <si>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</si>
  <si>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</si>
  <si>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</si>
  <si>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</si>
  <si>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</si>
  <si>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</si>
  <si>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</si>
  <si>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</si>
  <si>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</si>
  <si>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</si>
  <si>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</si>
  <si>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</si>
  <si>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</si>
  <si>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</si>
  <si>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</si>
  <si>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</si>
  <si>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</si>
  <si>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</si>
  <si>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</si>
  <si>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</si>
  <si>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</si>
  <si>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</si>
  <si>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</si>
  <si>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</si>
  <si>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</si>
  <si>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</si>
  <si>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</si>
  <si>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</si>
  <si>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</si>
  <si>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</si>
  <si>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-</t>
  </si>
  <si>
    <t>資料：(社)日本新聞協会</t>
  </si>
  <si>
    <t>注）人口及び世帯数は各年3月31日現在の総務省住民基本台帳による。</t>
  </si>
  <si>
    <t>市町村</t>
  </si>
  <si>
    <t>放送受信契約数</t>
  </si>
  <si>
    <t>衛星契約数（再掲）</t>
  </si>
  <si>
    <t>市部総数</t>
  </si>
  <si>
    <t>榛東村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</si>
  <si>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</si>
  <si>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</si>
  <si>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</si>
  <si>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</si>
  <si>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</si>
  <si>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</si>
  <si>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</si>
  <si>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</si>
  <si>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川場村</t>
  </si>
  <si>
    <t>玉村町</t>
  </si>
  <si>
    <t>明和町</t>
  </si>
  <si>
    <t>資料：ＮＨＫ「放送受信契約数統計要覧」</t>
  </si>
  <si>
    <t>２２－２０ 市町村別テレビ受信契約数 （平成24年度末）</t>
  </si>
  <si>
    <t>２２－１９ 都道府県別日刊紙の発行部数と普及度 （平成25年10月）</t>
  </si>
  <si>
    <t>２２－１８  国・県指定文化財件数 （平成25年12月末）</t>
  </si>
  <si>
    <t>　　３ 「天然記念物」に「特別天然記念物」が２件含まれている。</t>
  </si>
  <si>
    <t>２２－１７ 公民館数 (平成26年2月1日)</t>
  </si>
  <si>
    <t>２２－１６ 市郡別宗教法人数 （平成24年度末）</t>
  </si>
  <si>
    <t>２２－１５ 図書館別、開館日数及び一般・学生・児童別利用人員 （平成24年度）</t>
  </si>
  <si>
    <t xml:space="preserve">  　  　2  前橋市立分館については14館の合計。</t>
  </si>
  <si>
    <t>２２－１４ 図書館別図書利用状況 （平成24年度）</t>
  </si>
  <si>
    <t>　　4 登録人数について、前橋こども・前橋市立分館は前橋市に含める。</t>
  </si>
  <si>
    <t>　　5 登録人数について、桐生市立新里は、桐生市に含める。</t>
  </si>
  <si>
    <t>　　6 前橋市立分館については14館の合計。</t>
  </si>
  <si>
    <t>２２－１３ 図書館・分類別利用冊数 （平成24年度）</t>
  </si>
  <si>
    <t>　　4 吉岡町・千代田町の洋書は各分類に含む。</t>
  </si>
  <si>
    <t>２２－１２ 図書館・分類別蔵書冊数 （平成24年度）</t>
  </si>
  <si>
    <t>　  2 前橋市立分館については14館の合計。</t>
  </si>
  <si>
    <t>　  3 前橋こども・前橋市立分館のその他は児童図書以外の合計。</t>
  </si>
  <si>
    <t>２２－１１ 学校施設状況 （平成25年5月1日）</t>
  </si>
  <si>
    <t>２２－１０ 卒業後の状況 (平成25年5月1日)</t>
  </si>
  <si>
    <t>２２－１０ 卒業後の状況 (平成25年3月卒業者について、平成25年5月1日現在)</t>
  </si>
  <si>
    <t>資料：県統計課「平成25年度学校基本調査」</t>
  </si>
  <si>
    <t>２２－１０  卒業後の状況 (平成25年5月1日)</t>
  </si>
  <si>
    <t>資料：文部科学省「平成25年度学校基本調査報告書」</t>
  </si>
  <si>
    <t>注）１　｢地域いを定めず｣とは、天然記念物の種の指定を示し、国指定天然記念物のカモシカ（特別）、ヤマネ、日本犬各種、鶏各種、イヌワシ、ミヤコタナゴ、</t>
  </si>
  <si>
    <t>　　　　アユモドキ等が県内に生息していりことを示すが、全体把握が困難であるため、件数には計上しない。県指定天然記念物は県内に生息していると思われる種の数である。</t>
  </si>
  <si>
    <t>２２－１ 学校総覧 （平成25年5月1日）</t>
  </si>
  <si>
    <t>資料：文部科学省「平成25年度学校基本調査報告書」県統計課「平成25年度学校基本調査」</t>
  </si>
  <si>
    <t>２２－２ 市郡別幼稚園一覧 （平成25年5月1日）</t>
  </si>
  <si>
    <t>２２－３ 市町村別小学校一覧 (平成25年5月1日)</t>
  </si>
  <si>
    <t>２２－４ 市町村別中学校一覧 （平成25年5月1日）</t>
  </si>
  <si>
    <t>２２－５ 市郡別高等学校一覧 (平成25年5月1日)</t>
  </si>
  <si>
    <t>２２－６ 特別支援学校一覧 (平成25年5月1日)</t>
  </si>
  <si>
    <t>２２－７ 不就学学齢児童・生徒数 (平成25年5月1日)</t>
  </si>
  <si>
    <t>２２－８ 各種学校生徒数 (平成25年5月1日)</t>
  </si>
  <si>
    <t>２２－９ 専修学校生徒数 (平成25年5月1日)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</si>
</sst>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_ ;[Red]\-#,##0\ "/>
    <numFmt numFmtId="181" formatCode="0.0"/>
    <numFmt numFmtId="182" formatCode="#,##0;[Red]#,##0"/>
    <numFmt numFmtId="183" formatCode="0.0%"/>
    <numFmt numFmtId="184" formatCode="0;[Red]0"/>
    <numFmt numFmtId="185" formatCode="0.0;[Red]0.0"/>
    <numFmt numFmtId="186" formatCode="#,##0_);[Red]\(#,##0\)"/>
    <numFmt numFmtId="187" formatCode="#,##0_);\(#,##0\)"/>
    <numFmt numFmtId="188" formatCode="#,##0.00_);[Red]\(#,##0.00\)"/>
    <numFmt numFmtId="189" formatCode="0.0_ "/>
    <numFmt numFmtId="190" formatCode="#,##0.0;&quot;△ &quot;#,##0.0"/>
    <numFmt numFmtId="191" formatCode="#,##0.0_ "/>
    <numFmt numFmtId="192" formatCode="#,##0;\-#,##0;&quot;-&quot;"/>
    <numFmt numFmtId="193" formatCode="[$-411]g/&quot;標&quot;&quot;準&quot;"/>
    <numFmt numFmtId="194" formatCode="&quot;｣&quot;#,##0;[Red]\-&quot;｣&quot;#,##0"/>
    <numFmt numFmtId="195" formatCode="_ &quot;SFr.&quot;* #,##0.00_ ;_ &quot;SFr.&quot;* \-#,##0.00_ ;_ &quot;SFr.&quot;* &quot;-&quot;??_ ;_ @_ "/>
  </numFmts>
  <fonts count="8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ＭＳ 明朝"/>
      <family val="1"/>
    </font>
    <font>
      <sz val="11"/>
      <name val="Century Gothic"/>
      <family val="2"/>
    </font>
    <font>
      <sz val="11"/>
      <name val="ＭＳ ゴシック"/>
      <family val="3"/>
    </font>
    <font>
      <sz val="10"/>
      <color indexed="10"/>
      <name val="ＭＳ 明朝"/>
      <family val="1"/>
    </font>
    <font>
      <b/>
      <sz val="11"/>
      <name val="ＭＳ Ｐゴシック"/>
      <family val="3"/>
    </font>
    <font>
      <sz val="7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11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12"/>
      <name val="ＭＳ 明朝"/>
      <family val="1"/>
    </font>
    <font>
      <sz val="16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5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2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14" fillId="0" borderId="0">
      <alignment horizontal="left"/>
      <protection/>
    </xf>
    <xf numFmtId="38" fontId="15" fillId="20" borderId="0" applyNumberFormat="0" applyBorder="0" applyAlignment="0" applyProtection="0"/>
    <xf numFmtId="193" fontId="16" fillId="0" borderId="1" applyNumberFormat="0" applyAlignment="0" applyProtection="0"/>
    <xf numFmtId="193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195" fontId="1" fillId="0" borderId="0">
      <alignment/>
      <protection/>
    </xf>
    <xf numFmtId="193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193" fontId="18" fillId="0" borderId="0">
      <alignment horizontal="left"/>
      <protection/>
    </xf>
    <xf numFmtId="193" fontId="19" fillId="0" borderId="0">
      <alignment/>
      <protection/>
    </xf>
    <xf numFmtId="193" fontId="20" fillId="0" borderId="0">
      <alignment horizontal="center"/>
      <protection/>
    </xf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193" fontId="21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28" borderId="4" applyNumberFormat="0" applyAlignment="0" applyProtection="0"/>
    <xf numFmtId="0" fontId="68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71" fillId="32" borderId="7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77" fillId="32" borderId="12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3" borderId="7" applyNumberFormat="0" applyAlignment="0" applyProtection="0"/>
    <xf numFmtId="193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0" fillId="34" borderId="0" applyNumberFormat="0" applyBorder="0" applyAlignment="0" applyProtection="0"/>
  </cellStyleXfs>
  <cellXfs count="5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horizontal="distributed" vertical="center"/>
    </xf>
    <xf numFmtId="0" fontId="1" fillId="36" borderId="3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35" borderId="13" xfId="0" applyFont="1" applyFill="1" applyBorder="1" applyAlignment="1">
      <alignment horizontal="distributed" vertical="center"/>
    </xf>
    <xf numFmtId="0" fontId="1" fillId="35" borderId="2" xfId="0" applyFont="1" applyFill="1" applyBorder="1" applyAlignment="1">
      <alignment horizontal="distributed" vertical="center"/>
    </xf>
    <xf numFmtId="0" fontId="1" fillId="35" borderId="1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35" borderId="16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0" fontId="1" fillId="36" borderId="3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38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8" fillId="0" borderId="3" xfId="67" applyFont="1" applyFill="1" applyBorder="1" applyAlignment="1">
      <alignment horizontal="right" vertical="center" wrapText="1"/>
    </xf>
    <xf numFmtId="38" fontId="7" fillId="0" borderId="3" xfId="67" applyFont="1" applyFill="1" applyBorder="1" applyAlignment="1">
      <alignment horizontal="right" vertical="center" wrapText="1"/>
    </xf>
    <xf numFmtId="38" fontId="7" fillId="0" borderId="3" xfId="67" applyFont="1" applyFill="1" applyBorder="1" applyAlignment="1" applyProtection="1">
      <alignment horizontal="right" vertical="center" wrapText="1"/>
      <protection locked="0"/>
    </xf>
    <xf numFmtId="38" fontId="1" fillId="0" borderId="3" xfId="67" applyFont="1" applyFill="1" applyBorder="1" applyAlignment="1">
      <alignment horizontal="right" vertical="center" wrapText="1"/>
    </xf>
    <xf numFmtId="38" fontId="4" fillId="0" borderId="3" xfId="67" applyFont="1" applyFill="1" applyBorder="1" applyAlignment="1">
      <alignment horizontal="right" vertical="center" wrapText="1"/>
    </xf>
    <xf numFmtId="38" fontId="7" fillId="0" borderId="3" xfId="67" applyFont="1" applyFill="1" applyBorder="1" applyAlignment="1" applyProtection="1">
      <alignment horizontal="right" vertical="center" wrapText="1"/>
      <protection/>
    </xf>
    <xf numFmtId="38" fontId="1" fillId="0" borderId="3" xfId="67" applyFont="1" applyFill="1" applyBorder="1" applyAlignment="1" applyProtection="1">
      <alignment horizontal="right" vertical="center" wrapText="1"/>
      <protection/>
    </xf>
    <xf numFmtId="38" fontId="1" fillId="0" borderId="3" xfId="67" applyFont="1" applyFill="1" applyBorder="1" applyAlignment="1" applyProtection="1">
      <alignment horizontal="right" vertical="center" wrapText="1"/>
      <protection locked="0"/>
    </xf>
    <xf numFmtId="0" fontId="1" fillId="35" borderId="2" xfId="0" applyFont="1" applyFill="1" applyBorder="1" applyAlignment="1">
      <alignment horizontal="distributed" vertical="center"/>
    </xf>
    <xf numFmtId="0" fontId="4" fillId="35" borderId="13" xfId="0" applyFont="1" applyFill="1" applyBorder="1" applyAlignment="1">
      <alignment horizontal="distributed" vertical="center"/>
    </xf>
    <xf numFmtId="0" fontId="4" fillId="35" borderId="2" xfId="0" applyFont="1" applyFill="1" applyBorder="1" applyAlignment="1">
      <alignment horizontal="distributed" vertical="center"/>
    </xf>
    <xf numFmtId="0" fontId="1" fillId="36" borderId="15" xfId="0" applyFont="1" applyFill="1" applyBorder="1" applyAlignment="1">
      <alignment horizontal="distributed" vertical="center"/>
    </xf>
    <xf numFmtId="0" fontId="1" fillId="35" borderId="13" xfId="0" applyFont="1" applyFill="1" applyBorder="1" applyAlignment="1">
      <alignment horizontal="distributed" vertical="center"/>
    </xf>
    <xf numFmtId="0" fontId="4" fillId="35" borderId="3" xfId="0" applyFont="1" applyFill="1" applyBorder="1" applyAlignment="1">
      <alignment horizontal="distributed" vertical="center"/>
    </xf>
    <xf numFmtId="0" fontId="1" fillId="35" borderId="3" xfId="0" applyFont="1" applyFill="1" applyBorder="1" applyAlignment="1">
      <alignment horizontal="distributed" vertical="center"/>
    </xf>
    <xf numFmtId="0" fontId="1" fillId="35" borderId="2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1" fillId="0" borderId="3" xfId="0" applyFont="1" applyFill="1" applyBorder="1" applyAlignment="1">
      <alignment/>
    </xf>
    <xf numFmtId="38" fontId="1" fillId="0" borderId="3" xfId="67" applyFont="1" applyFill="1" applyBorder="1" applyAlignment="1">
      <alignment/>
    </xf>
    <xf numFmtId="38" fontId="1" fillId="0" borderId="3" xfId="67" applyFont="1" applyFill="1" applyBorder="1" applyAlignment="1">
      <alignment horizontal="right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6" fillId="36" borderId="18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distributed" vertical="center"/>
    </xf>
    <xf numFmtId="0" fontId="2" fillId="36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24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 shrinkToFit="1"/>
    </xf>
    <xf numFmtId="3" fontId="4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4" fillId="35" borderId="1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1" fillId="0" borderId="3" xfId="91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4" fillId="35" borderId="2" xfId="0" applyFont="1" applyFill="1" applyBorder="1" applyAlignment="1">
      <alignment vertical="center"/>
    </xf>
    <xf numFmtId="3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6" borderId="18" xfId="0" applyFont="1" applyFill="1" applyBorder="1" applyAlignment="1">
      <alignment vertical="center"/>
    </xf>
    <xf numFmtId="0" fontId="1" fillId="36" borderId="19" xfId="0" applyFont="1" applyFill="1" applyBorder="1" applyAlignment="1">
      <alignment vertical="center"/>
    </xf>
    <xf numFmtId="0" fontId="1" fillId="36" borderId="19" xfId="0" applyFont="1" applyFill="1" applyBorder="1" applyAlignment="1">
      <alignment horizontal="center" vertical="center"/>
    </xf>
    <xf numFmtId="38" fontId="1" fillId="0" borderId="3" xfId="67" applyFont="1" applyFill="1" applyBorder="1" applyAlignment="1">
      <alignment horizontal="right" vertical="center"/>
    </xf>
    <xf numFmtId="38" fontId="4" fillId="0" borderId="3" xfId="67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/>
    </xf>
    <xf numFmtId="38" fontId="4" fillId="0" borderId="3" xfId="67" applyFont="1" applyFill="1" applyBorder="1" applyAlignment="1">
      <alignment horizontal="right"/>
    </xf>
    <xf numFmtId="38" fontId="4" fillId="0" borderId="0" xfId="0" applyNumberFormat="1" applyFont="1" applyAlignment="1">
      <alignment vertical="center"/>
    </xf>
    <xf numFmtId="38" fontId="1" fillId="0" borderId="3" xfId="67" applyFont="1" applyFill="1" applyBorder="1" applyAlignment="1" applyProtection="1" quotePrefix="1">
      <alignment horizontal="right" vertical="center" wrapText="1"/>
      <protection locked="0"/>
    </xf>
    <xf numFmtId="38" fontId="4" fillId="0" borderId="3" xfId="67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 vertical="center"/>
    </xf>
    <xf numFmtId="38" fontId="1" fillId="0" borderId="0" xfId="0" applyNumberFormat="1" applyFont="1" applyAlignment="1">
      <alignment horizontal="right" vertical="center"/>
    </xf>
    <xf numFmtId="0" fontId="25" fillId="36" borderId="15" xfId="0" applyFont="1" applyFill="1" applyBorder="1" applyAlignment="1">
      <alignment horizontal="distributed" vertical="center" wrapText="1"/>
    </xf>
    <xf numFmtId="0" fontId="1" fillId="35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3" xfId="92" applyNumberFormat="1" applyFont="1" applyFill="1" applyBorder="1" applyAlignment="1">
      <alignment horizontal="right" vertical="center"/>
      <protection/>
    </xf>
    <xf numFmtId="38" fontId="4" fillId="0" borderId="3" xfId="0" applyNumberFormat="1" applyFont="1" applyFill="1" applyBorder="1" applyAlignment="1">
      <alignment vertical="center"/>
    </xf>
    <xf numFmtId="0" fontId="26" fillId="35" borderId="3" xfId="0" applyFont="1" applyFill="1" applyBorder="1" applyAlignment="1">
      <alignment horizontal="distributed" vertical="center"/>
    </xf>
    <xf numFmtId="38" fontId="1" fillId="0" borderId="3" xfId="0" applyNumberFormat="1" applyFont="1" applyFill="1" applyBorder="1" applyAlignment="1">
      <alignment vertical="center"/>
    </xf>
    <xf numFmtId="38" fontId="4" fillId="0" borderId="3" xfId="67" applyFont="1" applyFill="1" applyBorder="1" applyAlignment="1">
      <alignment/>
    </xf>
    <xf numFmtId="38" fontId="1" fillId="0" borderId="0" xfId="0" applyNumberFormat="1" applyFont="1" applyFill="1" applyAlignment="1">
      <alignment vertical="center"/>
    </xf>
    <xf numFmtId="3" fontId="4" fillId="0" borderId="3" xfId="92" applyNumberFormat="1" applyFont="1" applyFill="1" applyBorder="1" applyAlignment="1" applyProtection="1">
      <alignment horizontal="right" vertical="center"/>
      <protection locked="0"/>
    </xf>
    <xf numFmtId="3" fontId="1" fillId="0" borderId="3" xfId="92" applyNumberFormat="1" applyFont="1" applyFill="1" applyBorder="1" applyAlignment="1" applyProtection="1">
      <alignment horizontal="right" vertical="center"/>
      <protection locked="0"/>
    </xf>
    <xf numFmtId="0" fontId="1" fillId="36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3" fontId="4" fillId="0" borderId="18" xfId="93" applyNumberFormat="1" applyFont="1" applyFill="1" applyBorder="1" applyAlignment="1">
      <alignment horizontal="right" vertical="center"/>
      <protection/>
    </xf>
    <xf numFmtId="3" fontId="1" fillId="0" borderId="3" xfId="93" applyNumberFormat="1" applyFont="1" applyFill="1" applyBorder="1" applyAlignment="1">
      <alignment horizontal="right" vertical="center"/>
      <protection/>
    </xf>
    <xf numFmtId="3" fontId="1" fillId="0" borderId="3" xfId="93" applyNumberFormat="1" applyFont="1" applyFill="1" applyBorder="1" applyAlignment="1" applyProtection="1">
      <alignment horizontal="right" vertical="center"/>
      <protection locked="0"/>
    </xf>
    <xf numFmtId="0" fontId="5" fillId="35" borderId="14" xfId="0" applyFont="1" applyFill="1" applyBorder="1" applyAlignment="1">
      <alignment horizontal="distributed" vertical="center"/>
    </xf>
    <xf numFmtId="3" fontId="4" fillId="0" borderId="3" xfId="93" applyNumberFormat="1" applyFont="1" applyFill="1" applyBorder="1" applyAlignment="1">
      <alignment horizontal="right" vertical="center"/>
      <protection/>
    </xf>
    <xf numFmtId="3" fontId="4" fillId="0" borderId="3" xfId="93" applyNumberFormat="1" applyFont="1" applyFill="1" applyBorder="1" applyAlignment="1" applyProtection="1">
      <alignment horizontal="right" vertical="center"/>
      <protection locked="0"/>
    </xf>
    <xf numFmtId="3" fontId="1" fillId="0" borderId="3" xfId="92" applyNumberFormat="1" applyFont="1" applyFill="1" applyBorder="1" applyAlignment="1">
      <alignment horizontal="right" vertical="center" wrapText="1"/>
      <protection/>
    </xf>
    <xf numFmtId="3" fontId="4" fillId="0" borderId="3" xfId="92" applyNumberFormat="1" applyFont="1" applyFill="1" applyBorder="1" applyAlignment="1">
      <alignment horizontal="right" vertical="center" wrapText="1"/>
      <protection/>
    </xf>
    <xf numFmtId="3" fontId="1" fillId="0" borderId="3" xfId="92" applyNumberFormat="1" applyFont="1" applyFill="1" applyBorder="1" applyAlignment="1" applyProtection="1">
      <alignment horizontal="right" vertical="center" wrapText="1"/>
      <protection locked="0"/>
    </xf>
    <xf numFmtId="3" fontId="1" fillId="0" borderId="20" xfId="92" applyNumberFormat="1" applyFont="1" applyBorder="1" applyAlignment="1">
      <alignment horizontal="right" vertical="center" wrapText="1"/>
      <protection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3" xfId="92" applyNumberFormat="1" applyFont="1" applyBorder="1" applyAlignment="1" applyProtection="1">
      <alignment horizontal="right" vertical="center" wrapText="1"/>
      <protection/>
    </xf>
    <xf numFmtId="3" fontId="1" fillId="0" borderId="3" xfId="92" applyNumberFormat="1" applyFont="1" applyFill="1" applyBorder="1" applyAlignment="1" applyProtection="1">
      <alignment horizontal="right" vertical="center" wrapText="1"/>
      <protection/>
    </xf>
    <xf numFmtId="3" fontId="4" fillId="0" borderId="3" xfId="92" applyNumberFormat="1" applyFont="1" applyFill="1" applyBorder="1" applyAlignment="1" applyProtection="1">
      <alignment horizontal="right" vertical="center" wrapText="1"/>
      <protection/>
    </xf>
    <xf numFmtId="3" fontId="4" fillId="0" borderId="3" xfId="92" applyNumberFormat="1" applyFont="1" applyFill="1" applyBorder="1" applyAlignment="1" applyProtection="1">
      <alignment horizontal="right" vertical="center" wrapText="1"/>
      <protection locked="0"/>
    </xf>
    <xf numFmtId="0" fontId="1" fillId="35" borderId="14" xfId="0" applyFont="1" applyFill="1" applyBorder="1" applyAlignment="1">
      <alignment horizontal="center" vertical="center"/>
    </xf>
    <xf numFmtId="3" fontId="1" fillId="0" borderId="3" xfId="92" applyNumberFormat="1" applyFont="1" applyFill="1" applyBorder="1" applyAlignment="1">
      <alignment vertical="center" wrapText="1"/>
      <protection/>
    </xf>
    <xf numFmtId="193" fontId="0" fillId="0" borderId="0" xfId="81" applyAlignment="1">
      <alignment/>
      <protection/>
    </xf>
    <xf numFmtId="193" fontId="3" fillId="0" borderId="0" xfId="81" applyFont="1" applyAlignment="1">
      <alignment vertical="center"/>
      <protection/>
    </xf>
    <xf numFmtId="193" fontId="32" fillId="0" borderId="0" xfId="81" applyFont="1" applyAlignment="1">
      <alignment vertical="center"/>
      <protection/>
    </xf>
    <xf numFmtId="193" fontId="5" fillId="0" borderId="0" xfId="81" applyFont="1" applyAlignment="1">
      <alignment vertical="center"/>
      <protection/>
    </xf>
    <xf numFmtId="177" fontId="1" fillId="0" borderId="0" xfId="81" applyNumberFormat="1" applyFont="1" applyAlignment="1">
      <alignment vertical="center"/>
      <protection/>
    </xf>
    <xf numFmtId="193" fontId="1" fillId="36" borderId="3" xfId="81" applyFont="1" applyFill="1" applyBorder="1" applyAlignment="1">
      <alignment horizontal="distributed" vertical="center"/>
      <protection/>
    </xf>
    <xf numFmtId="193" fontId="1" fillId="36" borderId="3" xfId="81" applyFont="1" applyFill="1" applyBorder="1" applyAlignment="1">
      <alignment horizontal="center" vertical="center"/>
      <protection/>
    </xf>
    <xf numFmtId="193" fontId="1" fillId="35" borderId="13" xfId="81" applyFont="1" applyFill="1" applyBorder="1" applyAlignment="1">
      <alignment horizontal="distributed" vertical="center"/>
      <protection/>
    </xf>
    <xf numFmtId="193" fontId="1" fillId="35" borderId="2" xfId="81" applyFont="1" applyFill="1" applyBorder="1" applyAlignment="1">
      <alignment horizontal="distributed" vertical="center"/>
      <protection/>
    </xf>
    <xf numFmtId="193" fontId="1" fillId="0" borderId="3" xfId="81" applyFont="1" applyBorder="1" applyAlignment="1">
      <alignment horizontal="right" vertical="center"/>
      <protection/>
    </xf>
    <xf numFmtId="38" fontId="1" fillId="0" borderId="18" xfId="69" applyFont="1" applyFill="1" applyBorder="1" applyAlignment="1">
      <alignment horizontal="right" vertical="center"/>
    </xf>
    <xf numFmtId="38" fontId="1" fillId="0" borderId="0" xfId="81" applyNumberFormat="1" applyFont="1" applyAlignment="1">
      <alignment horizontal="center" vertical="center"/>
      <protection/>
    </xf>
    <xf numFmtId="38" fontId="1" fillId="0" borderId="0" xfId="81" applyNumberFormat="1" applyFont="1" applyAlignment="1">
      <alignment vertical="center"/>
      <protection/>
    </xf>
    <xf numFmtId="193" fontId="9" fillId="0" borderId="0" xfId="81" applyFont="1" applyAlignment="1">
      <alignment vertical="center"/>
      <protection/>
    </xf>
    <xf numFmtId="38" fontId="4" fillId="0" borderId="18" xfId="69" applyFont="1" applyFill="1" applyBorder="1" applyAlignment="1">
      <alignment horizontal="right" vertical="center"/>
    </xf>
    <xf numFmtId="177" fontId="1" fillId="0" borderId="15" xfId="81" applyNumberFormat="1" applyFont="1" applyFill="1" applyBorder="1" applyAlignment="1">
      <alignment horizontal="right" vertical="center"/>
      <protection/>
    </xf>
    <xf numFmtId="177" fontId="4" fillId="0" borderId="3" xfId="81" applyNumberFormat="1" applyFont="1" applyFill="1" applyBorder="1" applyAlignment="1">
      <alignment horizontal="right" vertical="center"/>
      <protection/>
    </xf>
    <xf numFmtId="177" fontId="1" fillId="0" borderId="3" xfId="81" applyNumberFormat="1" applyFont="1" applyFill="1" applyBorder="1" applyAlignment="1">
      <alignment horizontal="right" vertical="center"/>
      <protection/>
    </xf>
    <xf numFmtId="3" fontId="1" fillId="0" borderId="3" xfId="94" applyNumberFormat="1" applyFont="1" applyFill="1" applyBorder="1" applyAlignment="1">
      <alignment horizontal="right" vertical="center"/>
      <protection/>
    </xf>
    <xf numFmtId="3" fontId="1" fillId="0" borderId="0" xfId="81" applyNumberFormat="1" applyFont="1" applyAlignment="1">
      <alignment vertical="center"/>
      <protection/>
    </xf>
    <xf numFmtId="38" fontId="1" fillId="0" borderId="3" xfId="69" applyFont="1" applyFill="1" applyBorder="1" applyAlignment="1">
      <alignment vertical="center"/>
    </xf>
    <xf numFmtId="3" fontId="1" fillId="0" borderId="3" xfId="94" applyNumberFormat="1" applyFont="1" applyFill="1" applyBorder="1" applyAlignment="1" applyProtection="1">
      <alignment horizontal="right" vertical="center"/>
      <protection locked="0"/>
    </xf>
    <xf numFmtId="193" fontId="4" fillId="35" borderId="13" xfId="81" applyFont="1" applyFill="1" applyBorder="1" applyAlignment="1">
      <alignment horizontal="distributed" vertical="center"/>
      <protection/>
    </xf>
    <xf numFmtId="3" fontId="4" fillId="0" borderId="3" xfId="94" applyNumberFormat="1" applyFont="1" applyFill="1" applyBorder="1" applyAlignment="1" applyProtection="1">
      <alignment horizontal="right" vertical="center"/>
      <protection locked="0"/>
    </xf>
    <xf numFmtId="3" fontId="4" fillId="0" borderId="3" xfId="94" applyNumberFormat="1" applyFont="1" applyFill="1" applyBorder="1" applyAlignment="1">
      <alignment horizontal="right" vertical="center"/>
      <protection/>
    </xf>
    <xf numFmtId="193" fontId="4" fillId="35" borderId="21" xfId="81" applyFont="1" applyFill="1" applyBorder="1" applyAlignment="1">
      <alignment horizontal="distributed" vertical="center"/>
      <protection/>
    </xf>
    <xf numFmtId="3" fontId="4" fillId="0" borderId="22" xfId="94" applyNumberFormat="1" applyFont="1" applyFill="1" applyBorder="1" applyAlignment="1" applyProtection="1">
      <alignment horizontal="right" vertical="center"/>
      <protection locked="0"/>
    </xf>
    <xf numFmtId="177" fontId="4" fillId="0" borderId="22" xfId="81" applyNumberFormat="1" applyFont="1" applyFill="1" applyBorder="1" applyAlignment="1">
      <alignment horizontal="right" vertical="center"/>
      <protection/>
    </xf>
    <xf numFmtId="177" fontId="4" fillId="0" borderId="18" xfId="81" applyNumberFormat="1" applyFont="1" applyFill="1" applyBorder="1" applyAlignment="1">
      <alignment horizontal="right" vertical="center"/>
      <protection/>
    </xf>
    <xf numFmtId="177" fontId="1" fillId="0" borderId="23" xfId="81" applyNumberFormat="1" applyFont="1" applyFill="1" applyBorder="1" applyAlignment="1">
      <alignment horizontal="right" vertical="center"/>
      <protection/>
    </xf>
    <xf numFmtId="3" fontId="1" fillId="0" borderId="23" xfId="94" applyNumberFormat="1" applyFont="1" applyFill="1" applyBorder="1" applyAlignment="1">
      <alignment horizontal="right" vertical="center"/>
      <protection/>
    </xf>
    <xf numFmtId="177" fontId="4" fillId="0" borderId="23" xfId="81" applyNumberFormat="1" applyFont="1" applyFill="1" applyBorder="1" applyAlignment="1">
      <alignment horizontal="right" vertical="center"/>
      <protection/>
    </xf>
    <xf numFmtId="177" fontId="4" fillId="0" borderId="15" xfId="81" applyNumberFormat="1" applyFont="1" applyFill="1" applyBorder="1" applyAlignment="1">
      <alignment horizontal="right" vertical="center"/>
      <protection/>
    </xf>
    <xf numFmtId="3" fontId="1" fillId="0" borderId="15" xfId="94" applyNumberFormat="1" applyFont="1" applyFill="1" applyBorder="1" applyAlignment="1">
      <alignment horizontal="right" vertical="center"/>
      <protection/>
    </xf>
    <xf numFmtId="193" fontId="1" fillId="0" borderId="0" xfId="81" applyFont="1" applyFill="1" applyBorder="1" applyAlignment="1">
      <alignment vertical="center"/>
      <protection/>
    </xf>
    <xf numFmtId="177" fontId="1" fillId="0" borderId="0" xfId="81" applyNumberFormat="1" applyFont="1" applyFill="1" applyBorder="1" applyAlignment="1">
      <alignment vertical="center"/>
      <protection/>
    </xf>
    <xf numFmtId="193" fontId="1" fillId="0" borderId="0" xfId="81" applyFont="1" applyFill="1" applyBorder="1" applyAlignment="1">
      <alignment horizontal="distributed" vertical="center"/>
      <protection/>
    </xf>
    <xf numFmtId="193" fontId="1" fillId="0" borderId="0" xfId="81" applyFont="1" applyFill="1" applyBorder="1" applyAlignment="1">
      <alignment horizontal="center" vertical="center"/>
      <protection/>
    </xf>
    <xf numFmtId="193" fontId="1" fillId="0" borderId="0" xfId="81" applyFont="1" applyFill="1" applyBorder="1" applyAlignment="1">
      <alignment horizontal="distributed" vertical="center"/>
      <protection/>
    </xf>
    <xf numFmtId="193" fontId="81" fillId="0" borderId="0" xfId="81" applyFont="1" applyFill="1" applyBorder="1" applyAlignment="1">
      <alignment vertical="center"/>
      <protection/>
    </xf>
    <xf numFmtId="0" fontId="32" fillId="0" borderId="0" xfId="0" applyFont="1" applyAlignment="1">
      <alignment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29" fillId="35" borderId="13" xfId="0" applyFont="1" applyFill="1" applyBorder="1" applyAlignment="1">
      <alignment horizontal="distributed" vertical="center"/>
    </xf>
    <xf numFmtId="0" fontId="1" fillId="35" borderId="13" xfId="0" applyFont="1" applyFill="1" applyBorder="1" applyAlignment="1">
      <alignment horizontal="center" vertical="center"/>
    </xf>
    <xf numFmtId="0" fontId="31" fillId="35" borderId="2" xfId="0" applyFont="1" applyFill="1" applyBorder="1" applyAlignment="1">
      <alignment horizontal="distributed" vertical="center"/>
    </xf>
    <xf numFmtId="177" fontId="1" fillId="0" borderId="17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38" fontId="1" fillId="0" borderId="3" xfId="69" applyFont="1" applyFill="1" applyBorder="1" applyAlignment="1">
      <alignment horizontal="right" vertical="center"/>
    </xf>
    <xf numFmtId="38" fontId="1" fillId="0" borderId="3" xfId="69" applyFont="1" applyFill="1" applyBorder="1" applyAlignment="1">
      <alignment horizontal="right" vertical="center" wrapText="1"/>
    </xf>
    <xf numFmtId="38" fontId="4" fillId="0" borderId="3" xfId="69" applyFont="1" applyFill="1" applyBorder="1" applyAlignment="1">
      <alignment horizontal="right" vertical="center" wrapText="1"/>
    </xf>
    <xf numFmtId="3" fontId="28" fillId="0" borderId="0" xfId="0" applyNumberFormat="1" applyFont="1" applyAlignment="1">
      <alignment horizontal="right" vertical="center"/>
    </xf>
    <xf numFmtId="38" fontId="1" fillId="0" borderId="3" xfId="69" applyFont="1" applyFill="1" applyBorder="1" applyAlignment="1" applyProtection="1">
      <alignment horizontal="right" vertical="center"/>
      <protection locked="0"/>
    </xf>
    <xf numFmtId="3" fontId="34" fillId="0" borderId="0" xfId="0" applyNumberFormat="1" applyFont="1" applyAlignment="1" applyProtection="1">
      <alignment horizontal="right" vertical="center"/>
      <protection locked="0"/>
    </xf>
    <xf numFmtId="0" fontId="11" fillId="0" borderId="0" xfId="94" applyBorder="1" applyAlignment="1">
      <alignment horizontal="center" vertical="center"/>
      <protection/>
    </xf>
    <xf numFmtId="38" fontId="1" fillId="0" borderId="3" xfId="69" applyFont="1" applyBorder="1" applyAlignment="1">
      <alignment horizontal="right" vertical="center"/>
    </xf>
    <xf numFmtId="3" fontId="1" fillId="0" borderId="3" xfId="94" applyNumberFormat="1" applyFont="1" applyBorder="1" applyAlignment="1" applyProtection="1">
      <alignment horizontal="right" vertical="center"/>
      <protection locked="0"/>
    </xf>
    <xf numFmtId="0" fontId="11" fillId="0" borderId="0" xfId="94" applyFont="1" applyBorder="1">
      <alignment/>
      <protection/>
    </xf>
    <xf numFmtId="3" fontId="35" fillId="0" borderId="0" xfId="94" applyNumberFormat="1" applyFont="1" applyBorder="1" applyAlignment="1">
      <alignment horizontal="right" vertical="center"/>
      <protection/>
    </xf>
    <xf numFmtId="3" fontId="35" fillId="0" borderId="0" xfId="94" applyNumberFormat="1" applyFont="1" applyBorder="1" applyAlignment="1" applyProtection="1">
      <alignment horizontal="right" vertical="center"/>
      <protection locked="0"/>
    </xf>
    <xf numFmtId="38" fontId="4" fillId="0" borderId="3" xfId="69" applyFont="1" applyFill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28" fillId="0" borderId="0" xfId="94" applyFont="1" applyBorder="1">
      <alignment/>
      <protection/>
    </xf>
    <xf numFmtId="3" fontId="28" fillId="0" borderId="0" xfId="94" applyNumberFormat="1" applyFont="1" applyBorder="1" applyAlignment="1">
      <alignment horizontal="right" vertical="center"/>
      <protection/>
    </xf>
    <xf numFmtId="0" fontId="11" fillId="0" borderId="0" xfId="94" applyBorder="1">
      <alignment/>
      <protection/>
    </xf>
    <xf numFmtId="0" fontId="11" fillId="0" borderId="0" xfId="94" applyBorder="1" applyAlignment="1">
      <alignment horizontal="distributed" vertical="center"/>
      <protection/>
    </xf>
    <xf numFmtId="3" fontId="11" fillId="0" borderId="0" xfId="94" applyNumberFormat="1" applyFont="1" applyBorder="1" applyAlignment="1">
      <alignment horizontal="right" vertical="center"/>
      <protection/>
    </xf>
    <xf numFmtId="3" fontId="36" fillId="0" borderId="0" xfId="94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3" fontId="1" fillId="0" borderId="3" xfId="94" applyNumberFormat="1" applyFont="1" applyFill="1" applyBorder="1" applyAlignment="1" applyProtection="1">
      <alignment horizontal="right" vertical="center"/>
      <protection/>
    </xf>
    <xf numFmtId="3" fontId="1" fillId="0" borderId="3" xfId="94" applyNumberFormat="1" applyFont="1" applyBorder="1" applyAlignment="1" applyProtection="1">
      <alignment horizontal="right" vertical="center"/>
      <protection/>
    </xf>
    <xf numFmtId="0" fontId="6" fillId="35" borderId="14" xfId="0" applyFont="1" applyFill="1" applyBorder="1" applyAlignment="1">
      <alignment horizontal="distributed" vertical="center"/>
    </xf>
    <xf numFmtId="177" fontId="1" fillId="0" borderId="17" xfId="0" applyNumberFormat="1" applyFont="1" applyBorder="1" applyAlignment="1">
      <alignment horizontal="center" vertical="top" textRotation="255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vertical="center"/>
    </xf>
    <xf numFmtId="0" fontId="1" fillId="35" borderId="14" xfId="94" applyFont="1" applyFill="1" applyBorder="1" applyAlignment="1">
      <alignment horizontal="distributed" vertical="center"/>
      <protection/>
    </xf>
    <xf numFmtId="177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top" textRotation="255"/>
    </xf>
    <xf numFmtId="0" fontId="1" fillId="0" borderId="0" xfId="0" applyFont="1" applyBorder="1" applyAlignment="1">
      <alignment horizontal="right" vertical="center"/>
    </xf>
    <xf numFmtId="181" fontId="1" fillId="0" borderId="3" xfId="61" applyNumberFormat="1" applyFont="1" applyBorder="1" applyAlignment="1">
      <alignment horizontal="right" vertical="center"/>
    </xf>
    <xf numFmtId="181" fontId="1" fillId="0" borderId="0" xfId="61" applyNumberFormat="1" applyFont="1" applyBorder="1" applyAlignment="1">
      <alignment horizontal="right" vertical="center"/>
    </xf>
    <xf numFmtId="181" fontId="4" fillId="0" borderId="3" xfId="61" applyNumberFormat="1" applyFont="1" applyFill="1" applyBorder="1" applyAlignment="1">
      <alignment horizontal="right" vertical="center"/>
    </xf>
    <xf numFmtId="181" fontId="4" fillId="0" borderId="0" xfId="61" applyNumberFormat="1" applyFont="1" applyBorder="1" applyAlignment="1">
      <alignment horizontal="right" vertical="center"/>
    </xf>
    <xf numFmtId="181" fontId="1" fillId="0" borderId="3" xfId="61" applyNumberFormat="1" applyFont="1" applyFill="1" applyBorder="1" applyAlignment="1">
      <alignment horizontal="right" vertical="center"/>
    </xf>
    <xf numFmtId="182" fontId="1" fillId="0" borderId="3" xfId="0" applyNumberFormat="1" applyFont="1" applyFill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9" fontId="1" fillId="0" borderId="0" xfId="0" applyNumberFormat="1" applyFont="1" applyAlignment="1">
      <alignment vertical="center"/>
    </xf>
    <xf numFmtId="177" fontId="33" fillId="0" borderId="0" xfId="0" applyNumberFormat="1" applyFont="1" applyAlignment="1">
      <alignment vertical="center"/>
    </xf>
    <xf numFmtId="183" fontId="1" fillId="0" borderId="0" xfId="61" applyNumberFormat="1" applyFont="1" applyAlignment="1">
      <alignment vertical="center"/>
    </xf>
    <xf numFmtId="181" fontId="4" fillId="0" borderId="3" xfId="61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right" vertical="center"/>
    </xf>
    <xf numFmtId="182" fontId="1" fillId="0" borderId="3" xfId="0" applyNumberFormat="1" applyFont="1" applyBorder="1" applyAlignment="1">
      <alignment horizontal="right" vertical="center"/>
    </xf>
    <xf numFmtId="185" fontId="1" fillId="0" borderId="0" xfId="0" applyNumberFormat="1" applyFont="1" applyAlignment="1">
      <alignment vertical="center"/>
    </xf>
    <xf numFmtId="190" fontId="1" fillId="0" borderId="0" xfId="0" applyNumberFormat="1" applyFont="1" applyAlignment="1">
      <alignment vertical="center"/>
    </xf>
    <xf numFmtId="179" fontId="1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38" fontId="38" fillId="0" borderId="0" xfId="69" applyFont="1" applyAlignment="1">
      <alignment vertical="center"/>
    </xf>
    <xf numFmtId="177" fontId="38" fillId="0" borderId="0" xfId="0" applyNumberFormat="1" applyFont="1" applyAlignment="1">
      <alignment vertical="center"/>
    </xf>
    <xf numFmtId="38" fontId="1" fillId="36" borderId="3" xfId="69" applyFont="1" applyFill="1" applyBorder="1" applyAlignment="1">
      <alignment horizontal="distributed" vertical="center"/>
    </xf>
    <xf numFmtId="0" fontId="1" fillId="35" borderId="2" xfId="0" applyFont="1" applyFill="1" applyBorder="1" applyAlignment="1">
      <alignment horizontal="left" vertical="center"/>
    </xf>
    <xf numFmtId="177" fontId="1" fillId="0" borderId="3" xfId="0" applyNumberFormat="1" applyFont="1" applyBorder="1" applyAlignment="1">
      <alignment horizontal="right" vertical="center" wrapText="1"/>
    </xf>
    <xf numFmtId="38" fontId="1" fillId="0" borderId="3" xfId="69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177" fontId="4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186" fontId="1" fillId="0" borderId="3" xfId="0" applyNumberFormat="1" applyFont="1" applyBorder="1" applyAlignment="1">
      <alignment horizontal="right" vertical="center" wrapText="1"/>
    </xf>
    <xf numFmtId="186" fontId="1" fillId="0" borderId="3" xfId="88" applyNumberFormat="1" applyFont="1" applyFill="1" applyBorder="1" applyAlignment="1">
      <alignment horizontal="right" vertical="center" wrapText="1"/>
      <protection/>
    </xf>
    <xf numFmtId="38" fontId="1" fillId="0" borderId="3" xfId="70" applyFont="1" applyBorder="1" applyAlignment="1">
      <alignment horizontal="right" vertical="center" wrapText="1"/>
    </xf>
    <xf numFmtId="177" fontId="39" fillId="0" borderId="0" xfId="0" applyNumberFormat="1" applyFont="1" applyAlignment="1">
      <alignment vertical="center"/>
    </xf>
    <xf numFmtId="186" fontId="1" fillId="37" borderId="3" xfId="86" applyNumberFormat="1" applyFont="1" applyFill="1" applyBorder="1" applyAlignment="1">
      <alignment horizontal="right" vertical="center" wrapText="1"/>
      <protection/>
    </xf>
    <xf numFmtId="177" fontId="1" fillId="0" borderId="3" xfId="0" applyNumberFormat="1" applyFont="1" applyFill="1" applyBorder="1" applyAlignment="1">
      <alignment horizontal="right" vertical="center" wrapText="1"/>
    </xf>
    <xf numFmtId="0" fontId="9" fillId="35" borderId="2" xfId="0" applyFont="1" applyFill="1" applyBorder="1" applyAlignment="1">
      <alignment horizontal="distributed" vertical="center"/>
    </xf>
    <xf numFmtId="176" fontId="1" fillId="37" borderId="3" xfId="88" applyNumberFormat="1" applyFont="1" applyFill="1" applyBorder="1" applyAlignment="1">
      <alignment horizontal="right" vertical="center" wrapText="1"/>
      <protection/>
    </xf>
    <xf numFmtId="176" fontId="1" fillId="37" borderId="3" xfId="86" applyNumberFormat="1" applyFont="1" applyFill="1" applyBorder="1" applyAlignment="1">
      <alignment horizontal="right" vertical="center" wrapText="1"/>
      <protection/>
    </xf>
    <xf numFmtId="186" fontId="1" fillId="37" borderId="3" xfId="88" applyNumberFormat="1" applyFont="1" applyFill="1" applyBorder="1" applyAlignment="1">
      <alignment horizontal="right" vertical="center" wrapText="1"/>
      <protection/>
    </xf>
    <xf numFmtId="186" fontId="1" fillId="37" borderId="3" xfId="87" applyNumberFormat="1" applyFont="1" applyFill="1" applyBorder="1" applyAlignment="1">
      <alignment horizontal="right" vertical="center" wrapText="1"/>
      <protection/>
    </xf>
    <xf numFmtId="186" fontId="1" fillId="37" borderId="3" xfId="85" applyNumberFormat="1" applyFont="1" applyFill="1" applyBorder="1" applyAlignment="1">
      <alignment horizontal="right" vertical="center" wrapText="1"/>
      <protection/>
    </xf>
    <xf numFmtId="186" fontId="1" fillId="0" borderId="3" xfId="86" applyNumberFormat="1" applyFont="1" applyFill="1" applyBorder="1" applyAlignment="1">
      <alignment horizontal="right" vertical="center" wrapText="1"/>
      <protection/>
    </xf>
    <xf numFmtId="38" fontId="38" fillId="0" borderId="0" xfId="70" applyFont="1" applyAlignment="1">
      <alignment vertical="center"/>
    </xf>
    <xf numFmtId="38" fontId="1" fillId="35" borderId="13" xfId="70" applyFont="1" applyFill="1" applyBorder="1" applyAlignment="1">
      <alignment horizontal="distributed" vertical="center"/>
    </xf>
    <xf numFmtId="38" fontId="1" fillId="35" borderId="2" xfId="70" applyFont="1" applyFill="1" applyBorder="1" applyAlignment="1">
      <alignment horizontal="distributed" vertical="center"/>
    </xf>
    <xf numFmtId="0" fontId="38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38" fontId="1" fillId="0" borderId="3" xfId="0" applyNumberFormat="1" applyFont="1" applyBorder="1" applyAlignment="1">
      <alignment horizontal="right" vertical="center" wrapText="1"/>
    </xf>
    <xf numFmtId="38" fontId="4" fillId="0" borderId="3" xfId="69" applyFont="1" applyBorder="1" applyAlignment="1">
      <alignment horizontal="right" vertical="center" wrapText="1"/>
    </xf>
    <xf numFmtId="38" fontId="39" fillId="0" borderId="0" xfId="0" applyNumberFormat="1" applyFont="1" applyAlignment="1">
      <alignment vertical="center"/>
    </xf>
    <xf numFmtId="186" fontId="1" fillId="37" borderId="3" xfId="84" applyNumberFormat="1" applyFont="1" applyFill="1" applyBorder="1" applyAlignment="1">
      <alignment horizontal="right" vertical="center" wrapText="1"/>
      <protection/>
    </xf>
    <xf numFmtId="186" fontId="42" fillId="37" borderId="0" xfId="84" applyNumberFormat="1" applyFont="1" applyFill="1" applyBorder="1" applyAlignment="1">
      <alignment horizontal="right" vertical="center"/>
      <protection/>
    </xf>
    <xf numFmtId="176" fontId="1" fillId="37" borderId="3" xfId="84" applyNumberFormat="1" applyFont="1" applyFill="1" applyBorder="1" applyAlignment="1">
      <alignment horizontal="right" vertical="center" wrapText="1"/>
      <protection/>
    </xf>
    <xf numFmtId="38" fontId="38" fillId="0" borderId="0" xfId="70" applyNumberFormat="1" applyFont="1" applyAlignment="1">
      <alignment vertical="center"/>
    </xf>
    <xf numFmtId="38" fontId="1" fillId="35" borderId="13" xfId="70" applyNumberFormat="1" applyFont="1" applyFill="1" applyBorder="1" applyAlignment="1">
      <alignment horizontal="distributed" vertical="center"/>
    </xf>
    <xf numFmtId="186" fontId="1" fillId="37" borderId="3" xfId="83" applyNumberFormat="1" applyFont="1" applyFill="1" applyBorder="1" applyAlignment="1">
      <alignment horizontal="right" vertical="center" wrapText="1"/>
      <protection/>
    </xf>
    <xf numFmtId="186" fontId="1" fillId="0" borderId="3" xfId="84" applyNumberFormat="1" applyFont="1" applyFill="1" applyBorder="1" applyAlignment="1">
      <alignment horizontal="right" vertical="center" wrapText="1"/>
      <protection/>
    </xf>
    <xf numFmtId="187" fontId="1" fillId="0" borderId="3" xfId="70" applyNumberFormat="1" applyFont="1" applyFill="1" applyBorder="1" applyAlignment="1">
      <alignment horizontal="right" vertical="center" wrapText="1"/>
    </xf>
    <xf numFmtId="176" fontId="1" fillId="0" borderId="3" xfId="84" applyNumberFormat="1" applyFont="1" applyFill="1" applyBorder="1" applyAlignment="1">
      <alignment horizontal="right" vertical="center" wrapText="1"/>
      <protection/>
    </xf>
    <xf numFmtId="38" fontId="39" fillId="0" borderId="0" xfId="0" applyNumberFormat="1" applyFont="1" applyFill="1" applyAlignment="1">
      <alignment vertical="center"/>
    </xf>
    <xf numFmtId="186" fontId="38" fillId="0" borderId="0" xfId="0" applyNumberFormat="1" applyFont="1" applyFill="1" applyAlignment="1">
      <alignment vertical="center"/>
    </xf>
    <xf numFmtId="0" fontId="1" fillId="35" borderId="16" xfId="0" applyFont="1" applyFill="1" applyBorder="1" applyAlignment="1">
      <alignment horizontal="distributed" vertical="center"/>
    </xf>
    <xf numFmtId="38" fontId="38" fillId="0" borderId="0" xfId="0" applyNumberFormat="1" applyFont="1" applyAlignment="1">
      <alignment vertical="center"/>
    </xf>
    <xf numFmtId="186" fontId="38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5" fillId="36" borderId="3" xfId="0" applyFont="1" applyFill="1" applyBorder="1" applyAlignment="1">
      <alignment horizontal="distributed" vertical="center"/>
    </xf>
    <xf numFmtId="38" fontId="1" fillId="0" borderId="3" xfId="69" applyFont="1" applyBorder="1" applyAlignment="1">
      <alignment vertical="center"/>
    </xf>
    <xf numFmtId="38" fontId="4" fillId="0" borderId="13" xfId="70" applyFont="1" applyBorder="1" applyAlignment="1">
      <alignment vertical="center"/>
    </xf>
    <xf numFmtId="38" fontId="4" fillId="0" borderId="13" xfId="70" applyFont="1" applyFill="1" applyBorder="1" applyAlignment="1">
      <alignment vertical="center"/>
    </xf>
    <xf numFmtId="38" fontId="4" fillId="0" borderId="3" xfId="70" applyFont="1" applyBorder="1" applyAlignment="1">
      <alignment vertical="center"/>
    </xf>
    <xf numFmtId="38" fontId="1" fillId="0" borderId="3" xfId="70" applyFont="1" applyFill="1" applyBorder="1" applyAlignment="1">
      <alignment/>
    </xf>
    <xf numFmtId="38" fontId="1" fillId="0" borderId="3" xfId="70" applyFont="1" applyBorder="1" applyAlignment="1">
      <alignment horizontal="right"/>
    </xf>
    <xf numFmtId="38" fontId="1" fillId="0" borderId="3" xfId="70" applyFont="1" applyFill="1" applyBorder="1" applyAlignment="1">
      <alignment horizontal="right"/>
    </xf>
    <xf numFmtId="38" fontId="1" fillId="0" borderId="3" xfId="70" applyFont="1" applyBorder="1" applyAlignment="1">
      <alignment/>
    </xf>
    <xf numFmtId="38" fontId="1" fillId="0" borderId="3" xfId="70" applyFont="1" applyBorder="1" applyAlignment="1">
      <alignment vertical="center"/>
    </xf>
    <xf numFmtId="38" fontId="1" fillId="37" borderId="3" xfId="70" applyFont="1" applyFill="1" applyBorder="1" applyAlignment="1">
      <alignment horizontal="right" vertical="center"/>
    </xf>
    <xf numFmtId="0" fontId="43" fillId="35" borderId="2" xfId="0" applyFont="1" applyFill="1" applyBorder="1" applyAlignment="1">
      <alignment horizontal="distributed" vertical="center"/>
    </xf>
    <xf numFmtId="38" fontId="1" fillId="0" borderId="3" xfId="70" applyFont="1" applyBorder="1" applyAlignment="1">
      <alignment horizontal="right" vertical="center"/>
    </xf>
    <xf numFmtId="0" fontId="38" fillId="35" borderId="2" xfId="0" applyFont="1" applyFill="1" applyBorder="1" applyAlignment="1">
      <alignment horizontal="distributed" vertical="center"/>
    </xf>
    <xf numFmtId="38" fontId="1" fillId="0" borderId="0" xfId="69" applyFont="1" applyAlignment="1">
      <alignment vertical="center"/>
    </xf>
    <xf numFmtId="38" fontId="4" fillId="0" borderId="0" xfId="69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3" xfId="69" applyFont="1" applyBorder="1" applyAlignment="1">
      <alignment/>
    </xf>
    <xf numFmtId="38" fontId="4" fillId="0" borderId="13" xfId="0" applyNumberFormat="1" applyFont="1" applyBorder="1" applyAlignment="1">
      <alignment horizontal="right" vertical="center" wrapText="1"/>
    </xf>
    <xf numFmtId="38" fontId="4" fillId="0" borderId="3" xfId="0" applyNumberFormat="1" applyFont="1" applyBorder="1" applyAlignment="1">
      <alignment horizontal="right" vertical="center" wrapText="1"/>
    </xf>
    <xf numFmtId="186" fontId="1" fillId="37" borderId="3" xfId="90" applyNumberFormat="1" applyFont="1" applyFill="1" applyBorder="1" applyAlignment="1">
      <alignment horizontal="right" vertical="center" wrapText="1"/>
      <protection/>
    </xf>
    <xf numFmtId="186" fontId="1" fillId="0" borderId="3" xfId="90" applyNumberFormat="1" applyFont="1" applyFill="1" applyBorder="1" applyAlignment="1">
      <alignment horizontal="right" vertical="center" wrapText="1"/>
      <protection/>
    </xf>
    <xf numFmtId="176" fontId="1" fillId="37" borderId="3" xfId="90" applyNumberFormat="1" applyFont="1" applyFill="1" applyBorder="1" applyAlignment="1">
      <alignment horizontal="right" vertical="center" wrapText="1"/>
      <protection/>
    </xf>
    <xf numFmtId="186" fontId="1" fillId="37" borderId="3" xfId="89" applyNumberFormat="1" applyFont="1" applyFill="1" applyBorder="1" applyAlignment="1">
      <alignment horizontal="right" vertical="center" wrapText="1"/>
      <protection/>
    </xf>
    <xf numFmtId="38" fontId="1" fillId="0" borderId="0" xfId="70" applyFont="1" applyAlignment="1">
      <alignment vertical="center"/>
    </xf>
    <xf numFmtId="3" fontId="1" fillId="0" borderId="0" xfId="0" applyNumberFormat="1" applyFont="1" applyAlignment="1" quotePrefix="1">
      <alignment vertical="center"/>
    </xf>
    <xf numFmtId="38" fontId="1" fillId="0" borderId="3" xfId="69" applyFont="1" applyFill="1" applyBorder="1" applyAlignment="1">
      <alignment/>
    </xf>
    <xf numFmtId="38" fontId="1" fillId="0" borderId="14" xfId="69" applyFont="1" applyFill="1" applyBorder="1" applyAlignment="1">
      <alignment/>
    </xf>
    <xf numFmtId="38" fontId="1" fillId="0" borderId="14" xfId="69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3" xfId="0" applyFont="1" applyFill="1" applyBorder="1" applyAlignment="1">
      <alignment horizontal="right" vertical="center" wrapText="1"/>
    </xf>
    <xf numFmtId="0" fontId="1" fillId="0" borderId="3" xfId="0" applyNumberFormat="1" applyFont="1" applyBorder="1" applyAlignment="1">
      <alignment horizontal="right" vertical="center"/>
    </xf>
    <xf numFmtId="0" fontId="6" fillId="35" borderId="2" xfId="0" applyFont="1" applyFill="1" applyBorder="1" applyAlignment="1">
      <alignment horizontal="distributed" vertical="center"/>
    </xf>
    <xf numFmtId="0" fontId="44" fillId="35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top"/>
    </xf>
    <xf numFmtId="0" fontId="1" fillId="36" borderId="0" xfId="0" applyFont="1" applyFill="1" applyAlignment="1">
      <alignment vertical="center"/>
    </xf>
    <xf numFmtId="38" fontId="8" fillId="0" borderId="3" xfId="69" applyFont="1" applyFill="1" applyBorder="1" applyAlignment="1">
      <alignment horizontal="right" vertical="center" wrapText="1"/>
    </xf>
    <xf numFmtId="188" fontId="8" fillId="0" borderId="3" xfId="0" applyNumberFormat="1" applyFont="1" applyFill="1" applyBorder="1" applyAlignment="1">
      <alignment horizontal="right" vertical="center" wrapText="1"/>
    </xf>
    <xf numFmtId="38" fontId="7" fillId="0" borderId="3" xfId="69" applyFont="1" applyFill="1" applyBorder="1" applyAlignment="1">
      <alignment horizontal="right" vertical="center" wrapText="1"/>
    </xf>
    <xf numFmtId="188" fontId="7" fillId="0" borderId="3" xfId="0" applyNumberFormat="1" applyFont="1" applyFill="1" applyBorder="1" applyAlignment="1">
      <alignment horizontal="right" vertical="center" wrapText="1"/>
    </xf>
    <xf numFmtId="188" fontId="0" fillId="0" borderId="3" xfId="0" applyNumberFormat="1" applyFill="1" applyBorder="1" applyAlignment="1">
      <alignment horizontal="right" wrapText="1"/>
    </xf>
    <xf numFmtId="3" fontId="45" fillId="37" borderId="0" xfId="0" applyNumberFormat="1" applyFont="1" applyFill="1" applyAlignment="1">
      <alignment horizontal="right" vertical="center" wrapText="1"/>
    </xf>
    <xf numFmtId="0" fontId="45" fillId="37" borderId="0" xfId="0" applyFont="1" applyFill="1" applyAlignment="1">
      <alignment horizontal="right" vertical="center" wrapText="1"/>
    </xf>
    <xf numFmtId="188" fontId="1" fillId="0" borderId="0" xfId="0" applyNumberFormat="1" applyFont="1" applyAlignment="1">
      <alignment vertical="center"/>
    </xf>
    <xf numFmtId="0" fontId="25" fillId="37" borderId="0" xfId="0" applyFont="1" applyFill="1" applyAlignment="1">
      <alignment wrapText="1"/>
    </xf>
    <xf numFmtId="3" fontId="25" fillId="37" borderId="0" xfId="0" applyNumberFormat="1" applyFont="1" applyFill="1" applyAlignment="1">
      <alignment horizontal="right" wrapText="1"/>
    </xf>
    <xf numFmtId="0" fontId="25" fillId="37" borderId="0" xfId="0" applyFont="1" applyFill="1" applyAlignment="1">
      <alignment horizontal="right" wrapText="1"/>
    </xf>
    <xf numFmtId="0" fontId="0" fillId="37" borderId="0" xfId="0" applyFill="1" applyAlignment="1">
      <alignment horizontal="right" wrapText="1"/>
    </xf>
    <xf numFmtId="0" fontId="0" fillId="20" borderId="0" xfId="0" applyFill="1" applyAlignment="1">
      <alignment/>
    </xf>
    <xf numFmtId="0" fontId="1" fillId="36" borderId="15" xfId="0" applyFont="1" applyFill="1" applyBorder="1" applyAlignment="1">
      <alignment horizontal="center" vertical="center"/>
    </xf>
    <xf numFmtId="0" fontId="9" fillId="36" borderId="3" xfId="0" applyFont="1" applyFill="1" applyBorder="1" applyAlignment="1">
      <alignment horizontal="distributed" vertical="center"/>
    </xf>
    <xf numFmtId="0" fontId="1" fillId="35" borderId="14" xfId="0" applyFont="1" applyFill="1" applyBorder="1" applyAlignment="1">
      <alignment vertical="center" shrinkToFit="1"/>
    </xf>
    <xf numFmtId="177" fontId="4" fillId="0" borderId="2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35" borderId="14" xfId="0" applyFont="1" applyFill="1" applyBorder="1" applyAlignment="1">
      <alignment horizontal="distributed" vertical="center"/>
    </xf>
    <xf numFmtId="0" fontId="1" fillId="35" borderId="3" xfId="0" applyFont="1" applyFill="1" applyBorder="1" applyAlignment="1">
      <alignment horizontal="distributed" vertical="center"/>
    </xf>
    <xf numFmtId="0" fontId="4" fillId="35" borderId="13" xfId="0" applyFont="1" applyFill="1" applyBorder="1" applyAlignment="1">
      <alignment horizontal="distributed" vertical="center"/>
    </xf>
    <xf numFmtId="0" fontId="4" fillId="35" borderId="2" xfId="0" applyFont="1" applyFill="1" applyBorder="1" applyAlignment="1">
      <alignment horizontal="distributed" vertical="center"/>
    </xf>
    <xf numFmtId="0" fontId="4" fillId="35" borderId="14" xfId="0" applyFont="1" applyFill="1" applyBorder="1" applyAlignment="1">
      <alignment horizontal="distributed" vertical="center"/>
    </xf>
    <xf numFmtId="0" fontId="6" fillId="35" borderId="18" xfId="0" applyFont="1" applyFill="1" applyBorder="1" applyAlignment="1">
      <alignment vertical="center" textRotation="255"/>
    </xf>
    <xf numFmtId="0" fontId="6" fillId="35" borderId="19" xfId="0" applyFont="1" applyFill="1" applyBorder="1" applyAlignment="1">
      <alignment vertical="center" textRotation="255"/>
    </xf>
    <xf numFmtId="0" fontId="6" fillId="35" borderId="15" xfId="0" applyFont="1" applyFill="1" applyBorder="1" applyAlignment="1">
      <alignment vertical="center" textRotation="255"/>
    </xf>
    <xf numFmtId="0" fontId="1" fillId="35" borderId="2" xfId="0" applyFont="1" applyFill="1" applyBorder="1" applyAlignment="1">
      <alignment horizontal="distributed" vertical="center"/>
    </xf>
    <xf numFmtId="0" fontId="1" fillId="35" borderId="3" xfId="0" applyFont="1" applyFill="1" applyBorder="1" applyAlignment="1">
      <alignment horizontal="distributed" vertical="center"/>
    </xf>
    <xf numFmtId="0" fontId="4" fillId="35" borderId="3" xfId="0" applyFont="1" applyFill="1" applyBorder="1" applyAlignment="1">
      <alignment horizontal="distributed" vertical="center"/>
    </xf>
    <xf numFmtId="0" fontId="1" fillId="35" borderId="18" xfId="0" applyFont="1" applyFill="1" applyBorder="1" applyAlignment="1">
      <alignment vertical="center" textRotation="255"/>
    </xf>
    <xf numFmtId="0" fontId="1" fillId="35" borderId="19" xfId="0" applyFont="1" applyFill="1" applyBorder="1" applyAlignment="1">
      <alignment vertical="center" textRotation="255"/>
    </xf>
    <xf numFmtId="0" fontId="1" fillId="35" borderId="15" xfId="0" applyFont="1" applyFill="1" applyBorder="1" applyAlignment="1">
      <alignment vertical="center" textRotation="255"/>
    </xf>
    <xf numFmtId="0" fontId="1" fillId="35" borderId="13" xfId="0" applyFont="1" applyFill="1" applyBorder="1" applyAlignment="1">
      <alignment horizontal="distributed" vertical="center"/>
    </xf>
    <xf numFmtId="0" fontId="1" fillId="35" borderId="18" xfId="0" applyFont="1" applyFill="1" applyBorder="1" applyAlignment="1">
      <alignment vertical="distributed" textRotation="255"/>
    </xf>
    <xf numFmtId="0" fontId="1" fillId="35" borderId="19" xfId="0" applyFont="1" applyFill="1" applyBorder="1" applyAlignment="1">
      <alignment vertical="distributed" textRotation="255"/>
    </xf>
    <xf numFmtId="0" fontId="1" fillId="35" borderId="15" xfId="0" applyFont="1" applyFill="1" applyBorder="1" applyAlignment="1">
      <alignment vertical="distributed" textRotation="255"/>
    </xf>
    <xf numFmtId="0" fontId="6" fillId="35" borderId="18" xfId="0" applyFont="1" applyFill="1" applyBorder="1" applyAlignment="1">
      <alignment vertical="center" textRotation="255" shrinkToFit="1"/>
    </xf>
    <xf numFmtId="0" fontId="6" fillId="35" borderId="19" xfId="0" applyFont="1" applyFill="1" applyBorder="1" applyAlignment="1">
      <alignment vertical="center" textRotation="255" shrinkToFit="1"/>
    </xf>
    <xf numFmtId="0" fontId="6" fillId="35" borderId="15" xfId="0" applyFont="1" applyFill="1" applyBorder="1" applyAlignment="1">
      <alignment vertical="center" textRotation="255" shrinkToFit="1"/>
    </xf>
    <xf numFmtId="0" fontId="1" fillId="36" borderId="18" xfId="0" applyFont="1" applyFill="1" applyBorder="1" applyAlignment="1">
      <alignment horizontal="distributed" vertical="center" wrapText="1"/>
    </xf>
    <xf numFmtId="0" fontId="1" fillId="36" borderId="15" xfId="0" applyFont="1" applyFill="1" applyBorder="1" applyAlignment="1">
      <alignment horizontal="distributed" vertical="center"/>
    </xf>
    <xf numFmtId="0" fontId="5" fillId="36" borderId="13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horizontal="distributed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distributed" vertical="center"/>
    </xf>
    <xf numFmtId="0" fontId="1" fillId="36" borderId="15" xfId="0" applyFont="1" applyFill="1" applyBorder="1" applyAlignment="1">
      <alignment horizontal="distributed" vertical="center"/>
    </xf>
    <xf numFmtId="0" fontId="1" fillId="35" borderId="18" xfId="0" applyFont="1" applyFill="1" applyBorder="1" applyAlignment="1">
      <alignment vertical="center" textRotation="255" shrinkToFit="1"/>
    </xf>
    <xf numFmtId="0" fontId="1" fillId="35" borderId="19" xfId="0" applyFont="1" applyFill="1" applyBorder="1" applyAlignment="1">
      <alignment vertical="center" textRotation="255" shrinkToFit="1"/>
    </xf>
    <xf numFmtId="0" fontId="1" fillId="35" borderId="15" xfId="0" applyFont="1" applyFill="1" applyBorder="1" applyAlignment="1">
      <alignment vertical="center" textRotation="255" shrinkToFit="1"/>
    </xf>
    <xf numFmtId="0" fontId="9" fillId="35" borderId="18" xfId="0" applyFont="1" applyFill="1" applyBorder="1" applyAlignment="1">
      <alignment vertical="center" textRotation="255" shrinkToFit="1"/>
    </xf>
    <xf numFmtId="0" fontId="10" fillId="35" borderId="19" xfId="0" applyFont="1" applyFill="1" applyBorder="1" applyAlignment="1">
      <alignment vertical="center" textRotation="255" shrinkToFit="1"/>
    </xf>
    <xf numFmtId="0" fontId="10" fillId="35" borderId="15" xfId="0" applyFont="1" applyFill="1" applyBorder="1" applyAlignment="1">
      <alignment vertical="center" textRotation="255" shrinkToFit="1"/>
    </xf>
    <xf numFmtId="0" fontId="4" fillId="35" borderId="13" xfId="0" applyFont="1" applyFill="1" applyBorder="1" applyAlignment="1">
      <alignment horizontal="center" vertical="center"/>
    </xf>
    <xf numFmtId="0" fontId="4" fillId="35" borderId="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1" fillId="38" borderId="3" xfId="0" applyFont="1" applyFill="1" applyBorder="1" applyAlignment="1">
      <alignment horizontal="distributed" vertical="center"/>
    </xf>
    <xf numFmtId="0" fontId="1" fillId="36" borderId="3" xfId="0" applyFont="1" applyFill="1" applyBorder="1" applyAlignment="1">
      <alignment horizontal="distributed" vertical="center"/>
    </xf>
    <xf numFmtId="0" fontId="1" fillId="36" borderId="13" xfId="0" applyFont="1" applyFill="1" applyBorder="1" applyAlignment="1">
      <alignment horizontal="distributed" vertical="center"/>
    </xf>
    <xf numFmtId="0" fontId="1" fillId="36" borderId="2" xfId="0" applyFont="1" applyFill="1" applyBorder="1" applyAlignment="1">
      <alignment horizontal="distributed" vertical="center"/>
    </xf>
    <xf numFmtId="0" fontId="1" fillId="36" borderId="14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5" borderId="16" xfId="0" applyFont="1" applyFill="1" applyBorder="1" applyAlignment="1">
      <alignment horizontal="distributed" vertical="center"/>
    </xf>
    <xf numFmtId="0" fontId="1" fillId="35" borderId="17" xfId="0" applyFont="1" applyFill="1" applyBorder="1" applyAlignment="1">
      <alignment horizontal="distributed" vertical="center"/>
    </xf>
    <xf numFmtId="0" fontId="1" fillId="35" borderId="24" xfId="0" applyFont="1" applyFill="1" applyBorder="1" applyAlignment="1">
      <alignment horizontal="distributed" vertical="center"/>
    </xf>
    <xf numFmtId="0" fontId="1" fillId="35" borderId="20" xfId="0" applyFont="1" applyFill="1" applyBorder="1" applyAlignment="1">
      <alignment horizontal="distributed" vertical="center"/>
    </xf>
    <xf numFmtId="0" fontId="1" fillId="35" borderId="0" xfId="0" applyFont="1" applyFill="1" applyBorder="1" applyAlignment="1">
      <alignment horizontal="distributed" vertical="center"/>
    </xf>
    <xf numFmtId="0" fontId="1" fillId="35" borderId="25" xfId="0" applyFont="1" applyFill="1" applyBorder="1" applyAlignment="1">
      <alignment horizontal="distributed" vertical="center"/>
    </xf>
    <xf numFmtId="0" fontId="1" fillId="35" borderId="26" xfId="0" applyFont="1" applyFill="1" applyBorder="1" applyAlignment="1">
      <alignment horizontal="distributed" vertical="center"/>
    </xf>
    <xf numFmtId="0" fontId="1" fillId="35" borderId="27" xfId="0" applyFont="1" applyFill="1" applyBorder="1" applyAlignment="1">
      <alignment horizontal="distributed" vertical="center"/>
    </xf>
    <xf numFmtId="0" fontId="1" fillId="35" borderId="28" xfId="0" applyFont="1" applyFill="1" applyBorder="1" applyAlignment="1">
      <alignment horizontal="distributed" vertical="center"/>
    </xf>
    <xf numFmtId="0" fontId="1" fillId="36" borderId="19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24" xfId="0" applyFont="1" applyFill="1" applyBorder="1" applyAlignment="1">
      <alignment horizontal="distributed" vertical="center"/>
    </xf>
    <xf numFmtId="0" fontId="5" fillId="36" borderId="20" xfId="0" applyFont="1" applyFill="1" applyBorder="1" applyAlignment="1">
      <alignment horizontal="distributed" vertical="center"/>
    </xf>
    <xf numFmtId="0" fontId="5" fillId="36" borderId="25" xfId="0" applyFont="1" applyFill="1" applyBorder="1" applyAlignment="1">
      <alignment horizontal="distributed" vertical="center"/>
    </xf>
    <xf numFmtId="0" fontId="5" fillId="36" borderId="26" xfId="0" applyFont="1" applyFill="1" applyBorder="1" applyAlignment="1">
      <alignment horizontal="distributed" vertical="center"/>
    </xf>
    <xf numFmtId="0" fontId="5" fillId="36" borderId="28" xfId="0" applyFont="1" applyFill="1" applyBorder="1" applyAlignment="1">
      <alignment horizontal="distributed" vertical="center"/>
    </xf>
    <xf numFmtId="0" fontId="5" fillId="36" borderId="18" xfId="0" applyFont="1" applyFill="1" applyBorder="1" applyAlignment="1">
      <alignment horizontal="distributed" vertical="center"/>
    </xf>
    <xf numFmtId="0" fontId="5" fillId="36" borderId="19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distributed" vertical="center"/>
    </xf>
    <xf numFmtId="0" fontId="1" fillId="36" borderId="16" xfId="0" applyFont="1" applyFill="1" applyBorder="1" applyAlignment="1">
      <alignment horizontal="distributed" vertical="center"/>
    </xf>
    <xf numFmtId="0" fontId="1" fillId="36" borderId="17" xfId="0" applyFont="1" applyFill="1" applyBorder="1" applyAlignment="1">
      <alignment horizontal="distributed" vertical="center"/>
    </xf>
    <xf numFmtId="0" fontId="1" fillId="36" borderId="24" xfId="0" applyFont="1" applyFill="1" applyBorder="1" applyAlignment="1">
      <alignment horizontal="distributed" vertical="center"/>
    </xf>
    <xf numFmtId="0" fontId="1" fillId="36" borderId="26" xfId="0" applyFont="1" applyFill="1" applyBorder="1" applyAlignment="1">
      <alignment horizontal="distributed" vertical="center"/>
    </xf>
    <xf numFmtId="0" fontId="1" fillId="36" borderId="27" xfId="0" applyFont="1" applyFill="1" applyBorder="1" applyAlignment="1">
      <alignment horizontal="distributed" vertical="center"/>
    </xf>
    <xf numFmtId="0" fontId="1" fillId="36" borderId="28" xfId="0" applyFont="1" applyFill="1" applyBorder="1" applyAlignment="1">
      <alignment horizontal="distributed" vertical="center"/>
    </xf>
    <xf numFmtId="0" fontId="9" fillId="36" borderId="18" xfId="0" applyFont="1" applyFill="1" applyBorder="1" applyAlignment="1">
      <alignment horizontal="distributed" vertical="center" wrapText="1"/>
    </xf>
    <xf numFmtId="0" fontId="1" fillId="36" borderId="18" xfId="0" applyFont="1" applyFill="1" applyBorder="1" applyAlignment="1">
      <alignment horizontal="distributed" vertical="center"/>
    </xf>
    <xf numFmtId="0" fontId="1" fillId="36" borderId="19" xfId="0" applyFont="1" applyFill="1" applyBorder="1" applyAlignment="1">
      <alignment horizontal="distributed" vertical="center"/>
    </xf>
    <xf numFmtId="0" fontId="5" fillId="36" borderId="18" xfId="0" applyFont="1" applyFill="1" applyBorder="1" applyAlignment="1">
      <alignment horizontal="distributed" vertical="center"/>
    </xf>
    <xf numFmtId="0" fontId="5" fillId="36" borderId="19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distributed" vertical="center"/>
    </xf>
    <xf numFmtId="0" fontId="1" fillId="36" borderId="18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1" fillId="35" borderId="18" xfId="0" applyFont="1" applyFill="1" applyBorder="1" applyAlignment="1">
      <alignment horizontal="distributed" vertical="center"/>
    </xf>
    <xf numFmtId="0" fontId="1" fillId="35" borderId="19" xfId="0" applyFont="1" applyFill="1" applyBorder="1" applyAlignment="1">
      <alignment horizontal="distributed" vertical="center"/>
    </xf>
    <xf numFmtId="0" fontId="1" fillId="35" borderId="15" xfId="0" applyFont="1" applyFill="1" applyBorder="1" applyAlignment="1">
      <alignment horizontal="distributed" vertical="center"/>
    </xf>
    <xf numFmtId="0" fontId="5" fillId="36" borderId="2" xfId="0" applyFont="1" applyFill="1" applyBorder="1" applyAlignment="1">
      <alignment horizontal="distributed" vertical="center"/>
    </xf>
    <xf numFmtId="0" fontId="6" fillId="36" borderId="18" xfId="0" applyFont="1" applyFill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5" fillId="36" borderId="13" xfId="0" applyFont="1" applyFill="1" applyBorder="1" applyAlignment="1">
      <alignment horizontal="distributed" vertical="center"/>
    </xf>
    <xf numFmtId="0" fontId="25" fillId="0" borderId="2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30" fillId="0" borderId="14" xfId="0" applyFont="1" applyBorder="1" applyAlignment="1">
      <alignment horizontal="distributed" vertical="center"/>
    </xf>
    <xf numFmtId="0" fontId="31" fillId="36" borderId="13" xfId="0" applyFont="1" applyFill="1" applyBorder="1" applyAlignment="1">
      <alignment horizontal="distributed" vertical="center"/>
    </xf>
    <xf numFmtId="0" fontId="31" fillId="36" borderId="14" xfId="0" applyFont="1" applyFill="1" applyBorder="1" applyAlignment="1">
      <alignment horizontal="distributed" vertical="center"/>
    </xf>
    <xf numFmtId="0" fontId="0" fillId="36" borderId="15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35" borderId="3" xfId="0" applyFont="1" applyFill="1" applyBorder="1" applyAlignment="1">
      <alignment horizontal="distributed" vertical="center"/>
    </xf>
    <xf numFmtId="193" fontId="1" fillId="35" borderId="13" xfId="81" applyFont="1" applyFill="1" applyBorder="1" applyAlignment="1">
      <alignment horizontal="distributed" vertical="center"/>
      <protection/>
    </xf>
    <xf numFmtId="193" fontId="0" fillId="0" borderId="2" xfId="81" applyBorder="1" applyAlignment="1">
      <alignment vertical="center"/>
      <protection/>
    </xf>
    <xf numFmtId="193" fontId="0" fillId="0" borderId="14" xfId="81" applyBorder="1" applyAlignment="1">
      <alignment vertical="center"/>
      <protection/>
    </xf>
    <xf numFmtId="193" fontId="1" fillId="35" borderId="13" xfId="81" applyFont="1" applyFill="1" applyBorder="1" applyAlignment="1">
      <alignment horizontal="left" vertical="center"/>
      <protection/>
    </xf>
    <xf numFmtId="193" fontId="1" fillId="35" borderId="2" xfId="81" applyFont="1" applyFill="1" applyBorder="1" applyAlignment="1">
      <alignment horizontal="left" vertical="center"/>
      <protection/>
    </xf>
    <xf numFmtId="193" fontId="1" fillId="35" borderId="14" xfId="81" applyFont="1" applyFill="1" applyBorder="1" applyAlignment="1">
      <alignment horizontal="left" vertical="center"/>
      <protection/>
    </xf>
    <xf numFmtId="193" fontId="33" fillId="35" borderId="2" xfId="81" applyFont="1" applyFill="1" applyBorder="1" applyAlignment="1">
      <alignment horizontal="distributed" vertical="center"/>
      <protection/>
    </xf>
    <xf numFmtId="193" fontId="23" fillId="0" borderId="14" xfId="81" applyFont="1" applyBorder="1" applyAlignment="1">
      <alignment horizontal="distributed" vertical="center"/>
      <protection/>
    </xf>
    <xf numFmtId="193" fontId="33" fillId="35" borderId="14" xfId="81" applyFont="1" applyFill="1" applyBorder="1" applyAlignment="1">
      <alignment horizontal="distributed" vertical="center"/>
      <protection/>
    </xf>
    <xf numFmtId="193" fontId="33" fillId="35" borderId="29" xfId="81" applyFont="1" applyFill="1" applyBorder="1" applyAlignment="1">
      <alignment horizontal="distributed" vertical="center"/>
      <protection/>
    </xf>
    <xf numFmtId="193" fontId="33" fillId="35" borderId="30" xfId="81" applyFont="1" applyFill="1" applyBorder="1" applyAlignment="1">
      <alignment horizontal="distributed" vertical="center"/>
      <protection/>
    </xf>
    <xf numFmtId="193" fontId="1" fillId="35" borderId="26" xfId="81" applyFont="1" applyFill="1" applyBorder="1" applyAlignment="1">
      <alignment horizontal="distributed" vertical="center"/>
      <protection/>
    </xf>
    <xf numFmtId="193" fontId="0" fillId="0" borderId="27" xfId="81" applyBorder="1" applyAlignment="1">
      <alignment vertical="center"/>
      <protection/>
    </xf>
    <xf numFmtId="193" fontId="0" fillId="0" borderId="28" xfId="81" applyBorder="1" applyAlignment="1">
      <alignment vertical="center"/>
      <protection/>
    </xf>
    <xf numFmtId="193" fontId="26" fillId="35" borderId="16" xfId="81" applyFont="1" applyFill="1" applyBorder="1" applyAlignment="1">
      <alignment horizontal="distributed" vertical="center"/>
      <protection/>
    </xf>
    <xf numFmtId="193" fontId="26" fillId="35" borderId="17" xfId="81" applyFont="1" applyFill="1" applyBorder="1" applyAlignment="1">
      <alignment horizontal="distributed" vertical="center"/>
      <protection/>
    </xf>
    <xf numFmtId="193" fontId="26" fillId="35" borderId="24" xfId="81" applyFont="1" applyFill="1" applyBorder="1" applyAlignment="1">
      <alignment horizontal="distributed" vertical="center"/>
      <protection/>
    </xf>
    <xf numFmtId="193" fontId="1" fillId="35" borderId="26" xfId="81" applyFont="1" applyFill="1" applyBorder="1" applyAlignment="1">
      <alignment horizontal="center" vertical="center"/>
      <protection/>
    </xf>
    <xf numFmtId="193" fontId="1" fillId="35" borderId="27" xfId="81" applyFont="1" applyFill="1" applyBorder="1" applyAlignment="1">
      <alignment horizontal="center" vertical="center"/>
      <protection/>
    </xf>
    <xf numFmtId="193" fontId="1" fillId="35" borderId="28" xfId="81" applyFont="1" applyFill="1" applyBorder="1" applyAlignment="1">
      <alignment horizontal="center" vertical="center"/>
      <protection/>
    </xf>
    <xf numFmtId="193" fontId="4" fillId="35" borderId="18" xfId="81" applyFont="1" applyFill="1" applyBorder="1" applyAlignment="1">
      <alignment horizontal="center" vertical="distributed" textRotation="255"/>
      <protection/>
    </xf>
    <xf numFmtId="193" fontId="4" fillId="35" borderId="19" xfId="81" applyFont="1" applyFill="1" applyBorder="1" applyAlignment="1">
      <alignment horizontal="center" vertical="distributed" textRotation="255"/>
      <protection/>
    </xf>
    <xf numFmtId="193" fontId="4" fillId="35" borderId="15" xfId="81" applyFont="1" applyFill="1" applyBorder="1" applyAlignment="1">
      <alignment horizontal="center" vertical="distributed" textRotation="255"/>
      <protection/>
    </xf>
    <xf numFmtId="193" fontId="26" fillId="35" borderId="13" xfId="81" applyFont="1" applyFill="1" applyBorder="1" applyAlignment="1">
      <alignment horizontal="center" vertical="center"/>
      <protection/>
    </xf>
    <xf numFmtId="193" fontId="26" fillId="35" borderId="14" xfId="81" applyFont="1" applyFill="1" applyBorder="1" applyAlignment="1">
      <alignment horizontal="center" vertical="center"/>
      <protection/>
    </xf>
    <xf numFmtId="193" fontId="1" fillId="35" borderId="16" xfId="81" applyFont="1" applyFill="1" applyBorder="1" applyAlignment="1">
      <alignment horizontal="distributed" vertical="center"/>
      <protection/>
    </xf>
    <xf numFmtId="193" fontId="1" fillId="35" borderId="17" xfId="81" applyFont="1" applyFill="1" applyBorder="1" applyAlignment="1">
      <alignment horizontal="distributed" vertical="center"/>
      <protection/>
    </xf>
    <xf numFmtId="193" fontId="1" fillId="35" borderId="24" xfId="81" applyFont="1" applyFill="1" applyBorder="1" applyAlignment="1">
      <alignment horizontal="distributed" vertical="center"/>
      <protection/>
    </xf>
    <xf numFmtId="193" fontId="1" fillId="35" borderId="26" xfId="81" applyFont="1" applyFill="1" applyBorder="1" applyAlignment="1">
      <alignment horizontal="distributed" vertical="center"/>
      <protection/>
    </xf>
    <xf numFmtId="193" fontId="1" fillId="35" borderId="27" xfId="81" applyFont="1" applyFill="1" applyBorder="1" applyAlignment="1">
      <alignment horizontal="distributed" vertical="center"/>
      <protection/>
    </xf>
    <xf numFmtId="193" fontId="1" fillId="35" borderId="28" xfId="81" applyFont="1" applyFill="1" applyBorder="1" applyAlignment="1">
      <alignment horizontal="distributed" vertical="center"/>
      <protection/>
    </xf>
    <xf numFmtId="193" fontId="1" fillId="36" borderId="13" xfId="81" applyFont="1" applyFill="1" applyBorder="1" applyAlignment="1">
      <alignment horizontal="distributed" vertical="center"/>
      <protection/>
    </xf>
    <xf numFmtId="193" fontId="1" fillId="36" borderId="2" xfId="81" applyFont="1" applyFill="1" applyBorder="1" applyAlignment="1">
      <alignment horizontal="distributed" vertical="center"/>
      <protection/>
    </xf>
    <xf numFmtId="193" fontId="1" fillId="36" borderId="14" xfId="81" applyFont="1" applyFill="1" applyBorder="1" applyAlignment="1">
      <alignment horizontal="distributed" vertical="center"/>
      <protection/>
    </xf>
    <xf numFmtId="193" fontId="1" fillId="35" borderId="16" xfId="81" applyFont="1" applyFill="1" applyBorder="1" applyAlignment="1">
      <alignment horizontal="distributed" vertical="center"/>
      <protection/>
    </xf>
    <xf numFmtId="193" fontId="1" fillId="35" borderId="17" xfId="81" applyFont="1" applyFill="1" applyBorder="1" applyAlignment="1">
      <alignment horizontal="distributed" vertical="center"/>
      <protection/>
    </xf>
    <xf numFmtId="193" fontId="1" fillId="35" borderId="24" xfId="81" applyFont="1" applyFill="1" applyBorder="1" applyAlignment="1">
      <alignment horizontal="distributed" vertical="center"/>
      <protection/>
    </xf>
    <xf numFmtId="0" fontId="1" fillId="36" borderId="16" xfId="0" applyFont="1" applyFill="1" applyBorder="1" applyAlignment="1">
      <alignment horizontal="distributed" vertical="center" wrapText="1"/>
    </xf>
    <xf numFmtId="0" fontId="1" fillId="36" borderId="24" xfId="0" applyFont="1" applyFill="1" applyBorder="1" applyAlignment="1">
      <alignment horizontal="distributed" vertical="center"/>
    </xf>
    <xf numFmtId="0" fontId="1" fillId="36" borderId="26" xfId="0" applyFont="1" applyFill="1" applyBorder="1" applyAlignment="1">
      <alignment horizontal="distributed" vertical="center"/>
    </xf>
    <xf numFmtId="0" fontId="1" fillId="36" borderId="28" xfId="0" applyFont="1" applyFill="1" applyBorder="1" applyAlignment="1">
      <alignment horizontal="distributed" vertical="center"/>
    </xf>
    <xf numFmtId="0" fontId="31" fillId="36" borderId="16" xfId="0" applyFont="1" applyFill="1" applyBorder="1" applyAlignment="1">
      <alignment horizontal="distributed" vertical="center" wrapText="1"/>
    </xf>
    <xf numFmtId="0" fontId="31" fillId="36" borderId="24" xfId="0" applyFont="1" applyFill="1" applyBorder="1" applyAlignment="1">
      <alignment horizontal="distributed" vertical="center"/>
    </xf>
    <xf numFmtId="0" fontId="31" fillId="36" borderId="26" xfId="0" applyFont="1" applyFill="1" applyBorder="1" applyAlignment="1">
      <alignment horizontal="distributed" vertical="center"/>
    </xf>
    <xf numFmtId="0" fontId="31" fillId="36" borderId="28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28" fillId="0" borderId="0" xfId="94" applyFont="1" applyBorder="1" applyAlignment="1" quotePrefix="1">
      <alignment horizontal="distributed" vertical="center"/>
      <protection/>
    </xf>
    <xf numFmtId="0" fontId="28" fillId="0" borderId="0" xfId="94" applyFont="1" applyBorder="1" applyAlignment="1">
      <alignment horizontal="distributed" vertical="center"/>
      <protection/>
    </xf>
    <xf numFmtId="0" fontId="5" fillId="0" borderId="0" xfId="94" applyFont="1" applyBorder="1" applyAlignment="1">
      <alignment horizontal="center" vertical="center"/>
      <protection/>
    </xf>
    <xf numFmtId="0" fontId="11" fillId="0" borderId="0" xfId="94" applyBorder="1" applyAlignment="1">
      <alignment horizontal="center" vertical="center"/>
      <protection/>
    </xf>
    <xf numFmtId="0" fontId="11" fillId="0" borderId="0" xfId="94" applyFont="1" applyBorder="1" applyAlignment="1">
      <alignment horizontal="distributed" vertical="center"/>
      <protection/>
    </xf>
    <xf numFmtId="0" fontId="6" fillId="36" borderId="16" xfId="0" applyFont="1" applyFill="1" applyBorder="1" applyAlignment="1">
      <alignment horizontal="distributed" vertical="center" wrapText="1"/>
    </xf>
    <xf numFmtId="0" fontId="6" fillId="36" borderId="24" xfId="0" applyFont="1" applyFill="1" applyBorder="1" applyAlignment="1">
      <alignment horizontal="distributed" vertical="center" wrapText="1"/>
    </xf>
    <xf numFmtId="0" fontId="6" fillId="36" borderId="26" xfId="0" applyFont="1" applyFill="1" applyBorder="1" applyAlignment="1">
      <alignment horizontal="distributed" vertical="center" wrapText="1"/>
    </xf>
    <xf numFmtId="0" fontId="6" fillId="36" borderId="28" xfId="0" applyFont="1" applyFill="1" applyBorder="1" applyAlignment="1">
      <alignment horizontal="distributed" vertical="center" wrapText="1"/>
    </xf>
    <xf numFmtId="0" fontId="1" fillId="35" borderId="13" xfId="0" applyFont="1" applyFill="1" applyBorder="1" applyAlignment="1">
      <alignment horizontal="distributed" vertical="center"/>
    </xf>
    <xf numFmtId="0" fontId="1" fillId="35" borderId="14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36" borderId="18" xfId="0" applyFont="1" applyFill="1" applyBorder="1" applyAlignment="1">
      <alignment horizontal="distributed" vertical="center" wrapText="1"/>
    </xf>
    <xf numFmtId="0" fontId="1" fillId="35" borderId="2" xfId="0" applyFont="1" applyFill="1" applyBorder="1" applyAlignment="1">
      <alignment horizontal="distributed" vertical="center"/>
    </xf>
    <xf numFmtId="0" fontId="1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4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6" borderId="15" xfId="0" applyFont="1" applyFill="1" applyBorder="1" applyAlignment="1">
      <alignment horizontal="distributed" vertical="center" wrapText="1"/>
    </xf>
    <xf numFmtId="0" fontId="1" fillId="36" borderId="19" xfId="0" applyFont="1" applyFill="1" applyBorder="1" applyAlignment="1">
      <alignment horizontal="distributed" vertical="center" wrapText="1"/>
    </xf>
    <xf numFmtId="0" fontId="1" fillId="36" borderId="15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1" fillId="36" borderId="19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6" fillId="36" borderId="18" xfId="0" applyFont="1" applyFill="1" applyBorder="1" applyAlignment="1">
      <alignment horizontal="distributed" vertical="center"/>
    </xf>
    <xf numFmtId="0" fontId="6" fillId="36" borderId="15" xfId="0" applyFont="1" applyFill="1" applyBorder="1" applyAlignment="1">
      <alignment horizontal="distributed" vertical="center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桁区切り 2 2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標準_個人貸出Ⅰ" xfId="83"/>
    <cellStyle name="標準_個人貸出Ⅰ_1" xfId="84"/>
    <cellStyle name="標準_蔵書Ⅰ" xfId="85"/>
    <cellStyle name="標準_蔵書Ⅰ_1" xfId="86"/>
    <cellStyle name="標準_蔵書Ⅱ" xfId="87"/>
    <cellStyle name="標準_蔵書Ⅱ_1" xfId="88"/>
    <cellStyle name="標準_貸出サービス概況" xfId="89"/>
    <cellStyle name="標準_貸出サービス概況_1" xfId="90"/>
    <cellStyle name="標準_第１表～１４表" xfId="91"/>
    <cellStyle name="標準_第３０表～６７表" xfId="92"/>
    <cellStyle name="標準_第３０表～６７表 2" xfId="93"/>
    <cellStyle name="標準_第６８表～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40</xdr:row>
      <xdr:rowOff>57150</xdr:rowOff>
    </xdr:from>
    <xdr:to>
      <xdr:col>13</xdr:col>
      <xdr:colOff>0</xdr:colOff>
      <xdr:row>41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10277475" y="62007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53</xdr:row>
      <xdr:rowOff>66675</xdr:rowOff>
    </xdr:from>
    <xdr:to>
      <xdr:col>13</xdr:col>
      <xdr:colOff>0</xdr:colOff>
      <xdr:row>54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 flipV="1">
          <a:off x="10277475" y="81915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59</xdr:row>
      <xdr:rowOff>47625</xdr:rowOff>
    </xdr:from>
    <xdr:to>
      <xdr:col>13</xdr:col>
      <xdr:colOff>0</xdr:colOff>
      <xdr:row>60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10277475" y="91059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10277475" y="985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27</xdr:row>
      <xdr:rowOff>57150</xdr:rowOff>
    </xdr:from>
    <xdr:to>
      <xdr:col>13</xdr:col>
      <xdr:colOff>0</xdr:colOff>
      <xdr:row>28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10277475" y="42195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47</xdr:row>
      <xdr:rowOff>66675</xdr:rowOff>
    </xdr:from>
    <xdr:to>
      <xdr:col>13</xdr:col>
      <xdr:colOff>0</xdr:colOff>
      <xdr:row>48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10277475" y="72771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53</xdr:row>
      <xdr:rowOff>47625</xdr:rowOff>
    </xdr:from>
    <xdr:to>
      <xdr:col>13</xdr:col>
      <xdr:colOff>0</xdr:colOff>
      <xdr:row>54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 flipV="1">
          <a:off x="10277475" y="81724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58</xdr:row>
      <xdr:rowOff>47625</xdr:rowOff>
    </xdr:from>
    <xdr:to>
      <xdr:col>13</xdr:col>
      <xdr:colOff>0</xdr:colOff>
      <xdr:row>59</xdr:row>
      <xdr:rowOff>133350</xdr:rowOff>
    </xdr:to>
    <xdr:sp>
      <xdr:nvSpPr>
        <xdr:cNvPr id="8" name="Text Box 8"/>
        <xdr:cNvSpPr txBox="1">
          <a:spLocks noChangeArrowheads="1"/>
        </xdr:cNvSpPr>
      </xdr:nvSpPr>
      <xdr:spPr>
        <a:xfrm flipV="1">
          <a:off x="10277475" y="89344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5"/>
  <sheetViews>
    <sheetView tabSelected="1" view="pageBreakPreview" zoomScaleNormal="115"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2.625" style="1" customWidth="1"/>
    <col min="2" max="2" width="2.50390625" style="1" customWidth="1"/>
    <col min="3" max="3" width="2.625" style="1" customWidth="1"/>
    <col min="4" max="4" width="1.875" style="1" customWidth="1"/>
    <col min="5" max="5" width="8.375" style="1" customWidth="1"/>
    <col min="6" max="7" width="6.00390625" style="1" bestFit="1" customWidth="1"/>
    <col min="8" max="8" width="4.875" style="1" bestFit="1" customWidth="1"/>
    <col min="9" max="9" width="8.00390625" style="1" bestFit="1" customWidth="1"/>
    <col min="10" max="10" width="10.125" style="1" bestFit="1" customWidth="1"/>
    <col min="11" max="12" width="9.125" style="1" bestFit="1" customWidth="1"/>
    <col min="13" max="14" width="8.00390625" style="1" bestFit="1" customWidth="1"/>
    <col min="15" max="15" width="7.75390625" style="1" customWidth="1"/>
    <col min="16" max="16" width="8.00390625" style="1" bestFit="1" customWidth="1"/>
    <col min="17" max="18" width="6.625" style="1" customWidth="1"/>
    <col min="19" max="16384" width="9.00390625" style="1" customWidth="1"/>
  </cols>
  <sheetData>
    <row r="1" ht="14.25">
      <c r="B1" s="2" t="s">
        <v>639</v>
      </c>
    </row>
    <row r="3" spans="2:18" ht="12">
      <c r="B3" s="335" t="s">
        <v>0</v>
      </c>
      <c r="C3" s="335"/>
      <c r="D3" s="335"/>
      <c r="E3" s="335"/>
      <c r="F3" s="351" t="s">
        <v>1</v>
      </c>
      <c r="G3" s="352"/>
      <c r="H3" s="353"/>
      <c r="I3" s="354" t="s">
        <v>2</v>
      </c>
      <c r="J3" s="351" t="s">
        <v>30</v>
      </c>
      <c r="K3" s="352"/>
      <c r="L3" s="353"/>
      <c r="M3" s="351" t="s">
        <v>3</v>
      </c>
      <c r="N3" s="352"/>
      <c r="O3" s="353"/>
      <c r="P3" s="347" t="s">
        <v>4</v>
      </c>
      <c r="Q3" s="349" t="s">
        <v>24</v>
      </c>
      <c r="R3" s="350"/>
    </row>
    <row r="4" spans="2:18" ht="12">
      <c r="B4" s="335"/>
      <c r="C4" s="335"/>
      <c r="D4" s="335"/>
      <c r="E4" s="335"/>
      <c r="F4" s="14" t="s">
        <v>25</v>
      </c>
      <c r="G4" s="14" t="s">
        <v>5</v>
      </c>
      <c r="H4" s="14" t="s">
        <v>6</v>
      </c>
      <c r="I4" s="355"/>
      <c r="J4" s="14" t="s">
        <v>25</v>
      </c>
      <c r="K4" s="5" t="s">
        <v>7</v>
      </c>
      <c r="L4" s="5" t="s">
        <v>8</v>
      </c>
      <c r="M4" s="14" t="s">
        <v>25</v>
      </c>
      <c r="N4" s="5" t="s">
        <v>7</v>
      </c>
      <c r="O4" s="5" t="s">
        <v>8</v>
      </c>
      <c r="P4" s="348"/>
      <c r="Q4" s="5" t="s">
        <v>7</v>
      </c>
      <c r="R4" s="5" t="s">
        <v>8</v>
      </c>
    </row>
    <row r="5" spans="2:18" ht="12" customHeight="1">
      <c r="B5" s="7"/>
      <c r="C5" s="8"/>
      <c r="D5" s="8"/>
      <c r="E5" s="9"/>
      <c r="F5" s="10"/>
      <c r="G5" s="10"/>
      <c r="H5" s="10"/>
      <c r="I5" s="11"/>
      <c r="J5" s="6" t="s">
        <v>9</v>
      </c>
      <c r="K5" s="6" t="s">
        <v>9</v>
      </c>
      <c r="L5" s="6" t="s">
        <v>9</v>
      </c>
      <c r="M5" s="6" t="s">
        <v>9</v>
      </c>
      <c r="N5" s="6" t="s">
        <v>9</v>
      </c>
      <c r="O5" s="6" t="s">
        <v>9</v>
      </c>
      <c r="P5" s="6" t="s">
        <v>9</v>
      </c>
      <c r="Q5" s="6" t="s">
        <v>9</v>
      </c>
      <c r="R5" s="6" t="s">
        <v>9</v>
      </c>
    </row>
    <row r="6" spans="2:18" ht="12" customHeight="1">
      <c r="B6" s="337" t="s">
        <v>10</v>
      </c>
      <c r="C6" s="336" t="s">
        <v>25</v>
      </c>
      <c r="D6" s="336"/>
      <c r="E6" s="336"/>
      <c r="F6" s="19">
        <f aca="true" t="shared" si="0" ref="F6:R6">SUM(F7:F9)</f>
        <v>207</v>
      </c>
      <c r="G6" s="19">
        <f t="shared" si="0"/>
        <v>206</v>
      </c>
      <c r="H6" s="19">
        <f t="shared" si="0"/>
        <v>1</v>
      </c>
      <c r="I6" s="19">
        <f t="shared" si="0"/>
        <v>1145</v>
      </c>
      <c r="J6" s="19">
        <f t="shared" si="0"/>
        <v>21502</v>
      </c>
      <c r="K6" s="19">
        <f t="shared" si="0"/>
        <v>10955</v>
      </c>
      <c r="L6" s="19">
        <f t="shared" si="0"/>
        <v>10547</v>
      </c>
      <c r="M6" s="19">
        <f t="shared" si="0"/>
        <v>1817</v>
      </c>
      <c r="N6" s="19">
        <f t="shared" si="0"/>
        <v>149</v>
      </c>
      <c r="O6" s="19">
        <f t="shared" si="0"/>
        <v>1668</v>
      </c>
      <c r="P6" s="19">
        <f t="shared" si="0"/>
        <v>317</v>
      </c>
      <c r="Q6" s="19">
        <f t="shared" si="0"/>
        <v>167</v>
      </c>
      <c r="R6" s="19">
        <f t="shared" si="0"/>
        <v>155</v>
      </c>
    </row>
    <row r="7" spans="2:18" ht="12" customHeight="1">
      <c r="B7" s="338"/>
      <c r="C7" s="3"/>
      <c r="D7" s="326" t="s">
        <v>11</v>
      </c>
      <c r="E7" s="327"/>
      <c r="F7" s="20">
        <v>1</v>
      </c>
      <c r="G7" s="21">
        <v>1</v>
      </c>
      <c r="H7" s="21" t="s">
        <v>28</v>
      </c>
      <c r="I7" s="21">
        <v>5</v>
      </c>
      <c r="J7" s="20">
        <v>139</v>
      </c>
      <c r="K7" s="21">
        <v>69</v>
      </c>
      <c r="L7" s="21">
        <v>70</v>
      </c>
      <c r="M7" s="20">
        <v>7</v>
      </c>
      <c r="N7" s="21">
        <v>2</v>
      </c>
      <c r="O7" s="21">
        <v>5</v>
      </c>
      <c r="P7" s="22">
        <v>5</v>
      </c>
      <c r="Q7" s="23" t="s">
        <v>28</v>
      </c>
      <c r="R7" s="22">
        <v>1</v>
      </c>
    </row>
    <row r="8" spans="2:18" ht="12" customHeight="1">
      <c r="B8" s="338"/>
      <c r="C8" s="3"/>
      <c r="D8" s="326" t="s">
        <v>12</v>
      </c>
      <c r="E8" s="327"/>
      <c r="F8" s="20">
        <v>83</v>
      </c>
      <c r="G8" s="21">
        <v>82</v>
      </c>
      <c r="H8" s="21">
        <v>1</v>
      </c>
      <c r="I8" s="21">
        <v>334</v>
      </c>
      <c r="J8" s="20">
        <v>5707</v>
      </c>
      <c r="K8" s="21">
        <v>2985</v>
      </c>
      <c r="L8" s="21">
        <v>2722</v>
      </c>
      <c r="M8" s="20">
        <v>524</v>
      </c>
      <c r="N8" s="21">
        <v>38</v>
      </c>
      <c r="O8" s="21">
        <v>486</v>
      </c>
      <c r="P8" s="22">
        <v>39</v>
      </c>
      <c r="Q8" s="22">
        <v>19</v>
      </c>
      <c r="R8" s="22">
        <v>56</v>
      </c>
    </row>
    <row r="9" spans="2:18" ht="12" customHeight="1">
      <c r="B9" s="339"/>
      <c r="C9" s="3"/>
      <c r="D9" s="326" t="s">
        <v>13</v>
      </c>
      <c r="E9" s="327"/>
      <c r="F9" s="20">
        <v>123</v>
      </c>
      <c r="G9" s="21">
        <v>123</v>
      </c>
      <c r="H9" s="21" t="s">
        <v>28</v>
      </c>
      <c r="I9" s="21">
        <v>806</v>
      </c>
      <c r="J9" s="20">
        <v>15656</v>
      </c>
      <c r="K9" s="21">
        <v>7901</v>
      </c>
      <c r="L9" s="21">
        <v>7755</v>
      </c>
      <c r="M9" s="20">
        <v>1286</v>
      </c>
      <c r="N9" s="21">
        <v>109</v>
      </c>
      <c r="O9" s="21">
        <v>1177</v>
      </c>
      <c r="P9" s="22">
        <v>273</v>
      </c>
      <c r="Q9" s="22">
        <v>148</v>
      </c>
      <c r="R9" s="22">
        <v>98</v>
      </c>
    </row>
    <row r="10" spans="2:18" s="15" customFormat="1" ht="12" customHeight="1">
      <c r="B10" s="337" t="s">
        <v>14</v>
      </c>
      <c r="C10" s="336" t="s">
        <v>25</v>
      </c>
      <c r="D10" s="336"/>
      <c r="E10" s="336"/>
      <c r="F10" s="19">
        <f aca="true" t="shared" si="1" ref="F10:R10">SUM(F11:F13)</f>
        <v>327</v>
      </c>
      <c r="G10" s="19">
        <f t="shared" si="1"/>
        <v>324</v>
      </c>
      <c r="H10" s="19">
        <f t="shared" si="1"/>
        <v>3</v>
      </c>
      <c r="I10" s="19">
        <f t="shared" si="1"/>
        <v>4586</v>
      </c>
      <c r="J10" s="19">
        <f t="shared" si="1"/>
        <v>109718</v>
      </c>
      <c r="K10" s="19">
        <f t="shared" si="1"/>
        <v>56049</v>
      </c>
      <c r="L10" s="19">
        <f t="shared" si="1"/>
        <v>53669</v>
      </c>
      <c r="M10" s="19">
        <f t="shared" si="1"/>
        <v>6990</v>
      </c>
      <c r="N10" s="19">
        <f t="shared" si="1"/>
        <v>2553</v>
      </c>
      <c r="O10" s="19">
        <f t="shared" si="1"/>
        <v>4437</v>
      </c>
      <c r="P10" s="19">
        <f t="shared" si="1"/>
        <v>368</v>
      </c>
      <c r="Q10" s="19">
        <f t="shared" si="1"/>
        <v>525</v>
      </c>
      <c r="R10" s="19">
        <f t="shared" si="1"/>
        <v>1819</v>
      </c>
    </row>
    <row r="11" spans="2:18" s="15" customFormat="1" ht="12" customHeight="1">
      <c r="B11" s="338"/>
      <c r="C11" s="3"/>
      <c r="D11" s="326" t="s">
        <v>11</v>
      </c>
      <c r="E11" s="327"/>
      <c r="F11" s="20">
        <v>1</v>
      </c>
      <c r="G11" s="21">
        <v>1</v>
      </c>
      <c r="H11" s="21" t="s">
        <v>28</v>
      </c>
      <c r="I11" s="21">
        <v>20</v>
      </c>
      <c r="J11" s="20">
        <v>719</v>
      </c>
      <c r="K11" s="21">
        <v>359</v>
      </c>
      <c r="L11" s="21">
        <v>360</v>
      </c>
      <c r="M11" s="20">
        <v>31</v>
      </c>
      <c r="N11" s="21">
        <v>25</v>
      </c>
      <c r="O11" s="21">
        <v>6</v>
      </c>
      <c r="P11" s="22">
        <v>15</v>
      </c>
      <c r="Q11" s="22">
        <v>2</v>
      </c>
      <c r="R11" s="22">
        <v>2</v>
      </c>
    </row>
    <row r="12" spans="2:18" s="15" customFormat="1" ht="12" customHeight="1">
      <c r="B12" s="338"/>
      <c r="C12" s="3"/>
      <c r="D12" s="326" t="s">
        <v>12</v>
      </c>
      <c r="E12" s="327"/>
      <c r="F12" s="20">
        <v>325</v>
      </c>
      <c r="G12" s="21">
        <v>322</v>
      </c>
      <c r="H12" s="21">
        <v>3</v>
      </c>
      <c r="I12" s="21">
        <v>4548</v>
      </c>
      <c r="J12" s="20">
        <v>108395</v>
      </c>
      <c r="K12" s="21">
        <v>55405</v>
      </c>
      <c r="L12" s="21">
        <v>52990</v>
      </c>
      <c r="M12" s="20">
        <v>6906</v>
      </c>
      <c r="N12" s="21">
        <v>2506</v>
      </c>
      <c r="O12" s="21">
        <v>4400</v>
      </c>
      <c r="P12" s="22">
        <v>352</v>
      </c>
      <c r="Q12" s="22">
        <v>522</v>
      </c>
      <c r="R12" s="22">
        <v>1809</v>
      </c>
    </row>
    <row r="13" spans="2:18" s="15" customFormat="1" ht="12" customHeight="1">
      <c r="B13" s="339"/>
      <c r="C13" s="3"/>
      <c r="D13" s="326" t="s">
        <v>13</v>
      </c>
      <c r="E13" s="327"/>
      <c r="F13" s="20">
        <v>1</v>
      </c>
      <c r="G13" s="21">
        <v>1</v>
      </c>
      <c r="H13" s="21" t="s">
        <v>28</v>
      </c>
      <c r="I13" s="21">
        <v>18</v>
      </c>
      <c r="J13" s="21">
        <v>604</v>
      </c>
      <c r="K13" s="21">
        <v>285</v>
      </c>
      <c r="L13" s="21">
        <v>319</v>
      </c>
      <c r="M13" s="21">
        <v>53</v>
      </c>
      <c r="N13" s="21">
        <v>22</v>
      </c>
      <c r="O13" s="21">
        <v>31</v>
      </c>
      <c r="P13" s="21">
        <v>1</v>
      </c>
      <c r="Q13" s="21">
        <v>1</v>
      </c>
      <c r="R13" s="21">
        <v>8</v>
      </c>
    </row>
    <row r="14" spans="2:18" s="15" customFormat="1" ht="12" customHeight="1">
      <c r="B14" s="337" t="s">
        <v>15</v>
      </c>
      <c r="C14" s="336" t="s">
        <v>25</v>
      </c>
      <c r="D14" s="336"/>
      <c r="E14" s="336"/>
      <c r="F14" s="19">
        <f aca="true" t="shared" si="2" ref="F14:R14">SUM(F15:F17)</f>
        <v>176</v>
      </c>
      <c r="G14" s="19">
        <f t="shared" si="2"/>
        <v>174</v>
      </c>
      <c r="H14" s="19">
        <f t="shared" si="2"/>
        <v>2</v>
      </c>
      <c r="I14" s="19">
        <f t="shared" si="2"/>
        <v>2000</v>
      </c>
      <c r="J14" s="19">
        <f t="shared" si="2"/>
        <v>57732</v>
      </c>
      <c r="K14" s="19">
        <f t="shared" si="2"/>
        <v>29405</v>
      </c>
      <c r="L14" s="19">
        <f t="shared" si="2"/>
        <v>28327</v>
      </c>
      <c r="M14" s="19">
        <f t="shared" si="2"/>
        <v>4235</v>
      </c>
      <c r="N14" s="19">
        <f t="shared" si="2"/>
        <v>2595</v>
      </c>
      <c r="O14" s="19">
        <f t="shared" si="2"/>
        <v>1640</v>
      </c>
      <c r="P14" s="19">
        <f t="shared" si="2"/>
        <v>483</v>
      </c>
      <c r="Q14" s="19">
        <f t="shared" si="2"/>
        <v>347</v>
      </c>
      <c r="R14" s="19">
        <f t="shared" si="2"/>
        <v>780</v>
      </c>
    </row>
    <row r="15" spans="2:18" s="15" customFormat="1" ht="12" customHeight="1">
      <c r="B15" s="338"/>
      <c r="C15" s="3"/>
      <c r="D15" s="326" t="s">
        <v>11</v>
      </c>
      <c r="E15" s="327"/>
      <c r="F15" s="20">
        <v>1</v>
      </c>
      <c r="G15" s="21">
        <v>1</v>
      </c>
      <c r="H15" s="21" t="s">
        <v>28</v>
      </c>
      <c r="I15" s="21">
        <v>12</v>
      </c>
      <c r="J15" s="20">
        <v>479</v>
      </c>
      <c r="K15" s="21">
        <v>240</v>
      </c>
      <c r="L15" s="21">
        <v>239</v>
      </c>
      <c r="M15" s="20">
        <v>24</v>
      </c>
      <c r="N15" s="21">
        <v>20</v>
      </c>
      <c r="O15" s="21">
        <v>4</v>
      </c>
      <c r="P15" s="22">
        <v>11</v>
      </c>
      <c r="Q15" s="22">
        <v>1</v>
      </c>
      <c r="R15" s="22">
        <v>1</v>
      </c>
    </row>
    <row r="16" spans="2:18" s="15" customFormat="1" ht="12" customHeight="1">
      <c r="B16" s="338"/>
      <c r="C16" s="3"/>
      <c r="D16" s="326" t="s">
        <v>12</v>
      </c>
      <c r="E16" s="327"/>
      <c r="F16" s="20">
        <v>169</v>
      </c>
      <c r="G16" s="21">
        <v>167</v>
      </c>
      <c r="H16" s="21">
        <v>2</v>
      </c>
      <c r="I16" s="21">
        <v>1940</v>
      </c>
      <c r="J16" s="20">
        <v>55844</v>
      </c>
      <c r="K16" s="21">
        <v>28594</v>
      </c>
      <c r="L16" s="21">
        <v>27250</v>
      </c>
      <c r="M16" s="20">
        <v>4113</v>
      </c>
      <c r="N16" s="21">
        <v>2509</v>
      </c>
      <c r="O16" s="21">
        <v>1604</v>
      </c>
      <c r="P16" s="22">
        <v>360</v>
      </c>
      <c r="Q16" s="22">
        <v>337</v>
      </c>
      <c r="R16" s="22">
        <v>772</v>
      </c>
    </row>
    <row r="17" spans="2:18" s="15" customFormat="1" ht="12" customHeight="1">
      <c r="B17" s="339"/>
      <c r="C17" s="3"/>
      <c r="D17" s="326" t="s">
        <v>13</v>
      </c>
      <c r="E17" s="327"/>
      <c r="F17" s="20">
        <v>6</v>
      </c>
      <c r="G17" s="21">
        <v>6</v>
      </c>
      <c r="H17" s="21" t="s">
        <v>28</v>
      </c>
      <c r="I17" s="21">
        <v>48</v>
      </c>
      <c r="J17" s="20">
        <v>1409</v>
      </c>
      <c r="K17" s="21">
        <v>571</v>
      </c>
      <c r="L17" s="21">
        <v>838</v>
      </c>
      <c r="M17" s="20">
        <v>98</v>
      </c>
      <c r="N17" s="21">
        <v>66</v>
      </c>
      <c r="O17" s="21">
        <v>32</v>
      </c>
      <c r="P17" s="22">
        <v>112</v>
      </c>
      <c r="Q17" s="22">
        <v>9</v>
      </c>
      <c r="R17" s="22">
        <v>7</v>
      </c>
    </row>
    <row r="18" spans="2:19" s="15" customFormat="1" ht="12" customHeight="1">
      <c r="B18" s="344" t="s">
        <v>16</v>
      </c>
      <c r="C18" s="328" t="s">
        <v>25</v>
      </c>
      <c r="D18" s="329"/>
      <c r="E18" s="330"/>
      <c r="F18" s="19">
        <f>SUM(F19:F20)</f>
        <v>82</v>
      </c>
      <c r="G18" s="19">
        <f>SUM(G19:G20)</f>
        <v>82</v>
      </c>
      <c r="H18" s="19" t="s">
        <v>29</v>
      </c>
      <c r="I18" s="24" t="s">
        <v>27</v>
      </c>
      <c r="J18" s="19">
        <f aca="true" t="shared" si="3" ref="J18:R18">SUM(J19:J20)</f>
        <v>53331</v>
      </c>
      <c r="K18" s="19">
        <f t="shared" si="3"/>
        <v>26939</v>
      </c>
      <c r="L18" s="19">
        <f t="shared" si="3"/>
        <v>26392</v>
      </c>
      <c r="M18" s="19">
        <f t="shared" si="3"/>
        <v>3856</v>
      </c>
      <c r="N18" s="19">
        <f t="shared" si="3"/>
        <v>2770</v>
      </c>
      <c r="O18" s="19">
        <f t="shared" si="3"/>
        <v>1086</v>
      </c>
      <c r="P18" s="19">
        <f t="shared" si="3"/>
        <v>807</v>
      </c>
      <c r="Q18" s="19">
        <f t="shared" si="3"/>
        <v>563</v>
      </c>
      <c r="R18" s="19">
        <f t="shared" si="3"/>
        <v>311</v>
      </c>
      <c r="S18" s="16"/>
    </row>
    <row r="19" spans="2:19" s="15" customFormat="1" ht="12" customHeight="1">
      <c r="B19" s="345"/>
      <c r="C19" s="13"/>
      <c r="D19" s="334" t="s">
        <v>12</v>
      </c>
      <c r="E19" s="326"/>
      <c r="F19" s="24">
        <v>69</v>
      </c>
      <c r="G19" s="24">
        <v>69</v>
      </c>
      <c r="H19" s="21" t="s">
        <v>28</v>
      </c>
      <c r="I19" s="24" t="s">
        <v>27</v>
      </c>
      <c r="J19" s="24">
        <v>40993</v>
      </c>
      <c r="K19" s="24">
        <v>21382</v>
      </c>
      <c r="L19" s="24">
        <v>19611</v>
      </c>
      <c r="M19" s="24">
        <v>3186</v>
      </c>
      <c r="N19" s="24">
        <v>2283</v>
      </c>
      <c r="O19" s="24">
        <v>903</v>
      </c>
      <c r="P19" s="22">
        <v>496</v>
      </c>
      <c r="Q19" s="22">
        <v>493</v>
      </c>
      <c r="R19" s="22">
        <v>256</v>
      </c>
      <c r="S19" s="16"/>
    </row>
    <row r="20" spans="2:19" s="15" customFormat="1" ht="12" customHeight="1">
      <c r="B20" s="346"/>
      <c r="C20" s="13"/>
      <c r="D20" s="334" t="s">
        <v>13</v>
      </c>
      <c r="E20" s="326"/>
      <c r="F20" s="24">
        <v>13</v>
      </c>
      <c r="G20" s="24">
        <v>13</v>
      </c>
      <c r="H20" s="21" t="s">
        <v>28</v>
      </c>
      <c r="I20" s="24" t="s">
        <v>27</v>
      </c>
      <c r="J20" s="24">
        <v>12338</v>
      </c>
      <c r="K20" s="24">
        <v>5557</v>
      </c>
      <c r="L20" s="24">
        <v>6781</v>
      </c>
      <c r="M20" s="24">
        <v>670</v>
      </c>
      <c r="N20" s="24">
        <v>487</v>
      </c>
      <c r="O20" s="24">
        <v>183</v>
      </c>
      <c r="P20" s="22">
        <v>311</v>
      </c>
      <c r="Q20" s="22">
        <v>70</v>
      </c>
      <c r="R20" s="22">
        <v>55</v>
      </c>
      <c r="S20" s="16"/>
    </row>
    <row r="21" spans="2:19" s="15" customFormat="1" ht="14.25" customHeight="1">
      <c r="B21" s="344" t="s">
        <v>17</v>
      </c>
      <c r="C21" s="328" t="s">
        <v>25</v>
      </c>
      <c r="D21" s="329"/>
      <c r="E21" s="330"/>
      <c r="F21" s="19">
        <v>2</v>
      </c>
      <c r="G21" s="19">
        <v>2</v>
      </c>
      <c r="H21" s="21" t="s">
        <v>28</v>
      </c>
      <c r="I21" s="21" t="s">
        <v>27</v>
      </c>
      <c r="J21" s="19">
        <f aca="true" t="shared" si="4" ref="J21:R21">SUM(J22:J23)</f>
        <v>1387</v>
      </c>
      <c r="K21" s="19">
        <f t="shared" si="4"/>
        <v>684</v>
      </c>
      <c r="L21" s="19">
        <f t="shared" si="4"/>
        <v>703</v>
      </c>
      <c r="M21" s="19">
        <f t="shared" si="4"/>
        <v>112</v>
      </c>
      <c r="N21" s="19">
        <f t="shared" si="4"/>
        <v>79</v>
      </c>
      <c r="O21" s="19">
        <f t="shared" si="4"/>
        <v>33</v>
      </c>
      <c r="P21" s="19">
        <f t="shared" si="4"/>
        <v>29</v>
      </c>
      <c r="Q21" s="19">
        <f t="shared" si="4"/>
        <v>7</v>
      </c>
      <c r="R21" s="19">
        <f t="shared" si="4"/>
        <v>6</v>
      </c>
      <c r="S21" s="16"/>
    </row>
    <row r="22" spans="2:19" s="15" customFormat="1" ht="14.25" customHeight="1">
      <c r="B22" s="345"/>
      <c r="C22" s="13"/>
      <c r="D22" s="334" t="s">
        <v>12</v>
      </c>
      <c r="E22" s="326"/>
      <c r="F22" s="20">
        <v>2</v>
      </c>
      <c r="G22" s="21">
        <v>2</v>
      </c>
      <c r="H22" s="21" t="s">
        <v>28</v>
      </c>
      <c r="I22" s="21" t="s">
        <v>27</v>
      </c>
      <c r="J22" s="20">
        <v>1387</v>
      </c>
      <c r="K22" s="21">
        <v>684</v>
      </c>
      <c r="L22" s="21">
        <v>703</v>
      </c>
      <c r="M22" s="20">
        <v>112</v>
      </c>
      <c r="N22" s="21">
        <v>79</v>
      </c>
      <c r="O22" s="21">
        <v>33</v>
      </c>
      <c r="P22" s="22">
        <v>29</v>
      </c>
      <c r="Q22" s="22">
        <v>7</v>
      </c>
      <c r="R22" s="22">
        <v>6</v>
      </c>
      <c r="S22" s="16"/>
    </row>
    <row r="23" spans="2:19" s="15" customFormat="1" ht="14.25" customHeight="1">
      <c r="B23" s="346"/>
      <c r="C23" s="13"/>
      <c r="D23" s="334" t="s">
        <v>13</v>
      </c>
      <c r="E23" s="326"/>
      <c r="F23" s="21" t="s">
        <v>28</v>
      </c>
      <c r="G23" s="21" t="s">
        <v>28</v>
      </c>
      <c r="H23" s="21" t="s">
        <v>28</v>
      </c>
      <c r="I23" s="21" t="s">
        <v>27</v>
      </c>
      <c r="J23" s="23" t="s">
        <v>28</v>
      </c>
      <c r="K23" s="23" t="s">
        <v>28</v>
      </c>
      <c r="L23" s="23" t="s">
        <v>28</v>
      </c>
      <c r="M23" s="23" t="s">
        <v>28</v>
      </c>
      <c r="N23" s="23" t="s">
        <v>28</v>
      </c>
      <c r="O23" s="23" t="s">
        <v>28</v>
      </c>
      <c r="P23" s="26" t="s">
        <v>29</v>
      </c>
      <c r="Q23" s="25" t="s">
        <v>29</v>
      </c>
      <c r="R23" s="25" t="s">
        <v>29</v>
      </c>
      <c r="S23" s="16"/>
    </row>
    <row r="24" spans="2:19" s="15" customFormat="1" ht="14.25" customHeight="1">
      <c r="B24" s="359" t="s">
        <v>26</v>
      </c>
      <c r="C24" s="362" t="s">
        <v>25</v>
      </c>
      <c r="D24" s="363"/>
      <c r="E24" s="364"/>
      <c r="F24" s="19">
        <f aca="true" t="shared" si="5" ref="F24:R24">SUM(F25:F27)</f>
        <v>29</v>
      </c>
      <c r="G24" s="19">
        <f t="shared" si="5"/>
        <v>21</v>
      </c>
      <c r="H24" s="19">
        <f t="shared" si="5"/>
        <v>8</v>
      </c>
      <c r="I24" s="19">
        <f t="shared" si="5"/>
        <v>592</v>
      </c>
      <c r="J24" s="19">
        <f t="shared" si="5"/>
        <v>2121</v>
      </c>
      <c r="K24" s="19">
        <f t="shared" si="5"/>
        <v>1411</v>
      </c>
      <c r="L24" s="19">
        <f t="shared" si="5"/>
        <v>710</v>
      </c>
      <c r="M24" s="19">
        <f t="shared" si="5"/>
        <v>1350</v>
      </c>
      <c r="N24" s="19">
        <f t="shared" si="5"/>
        <v>527</v>
      </c>
      <c r="O24" s="19">
        <f t="shared" si="5"/>
        <v>823</v>
      </c>
      <c r="P24" s="19">
        <f t="shared" si="5"/>
        <v>42</v>
      </c>
      <c r="Q24" s="19">
        <f t="shared" si="5"/>
        <v>141</v>
      </c>
      <c r="R24" s="19">
        <f t="shared" si="5"/>
        <v>173</v>
      </c>
      <c r="S24" s="16"/>
    </row>
    <row r="25" spans="2:19" s="15" customFormat="1" ht="14.25" customHeight="1">
      <c r="B25" s="360"/>
      <c r="C25" s="13"/>
      <c r="D25" s="326" t="s">
        <v>11</v>
      </c>
      <c r="E25" s="327"/>
      <c r="F25" s="20">
        <v>1</v>
      </c>
      <c r="G25" s="21">
        <v>1</v>
      </c>
      <c r="H25" s="21" t="s">
        <v>28</v>
      </c>
      <c r="I25" s="21">
        <v>9</v>
      </c>
      <c r="J25" s="20">
        <v>58</v>
      </c>
      <c r="K25" s="21">
        <v>36</v>
      </c>
      <c r="L25" s="21">
        <v>22</v>
      </c>
      <c r="M25" s="20">
        <v>28</v>
      </c>
      <c r="N25" s="21">
        <v>16</v>
      </c>
      <c r="O25" s="21">
        <v>12</v>
      </c>
      <c r="P25" s="22">
        <v>6</v>
      </c>
      <c r="Q25" s="22">
        <v>1</v>
      </c>
      <c r="R25" s="25" t="s">
        <v>29</v>
      </c>
      <c r="S25" s="16"/>
    </row>
    <row r="26" spans="2:19" s="15" customFormat="1" ht="14.25" customHeight="1">
      <c r="B26" s="360"/>
      <c r="C26" s="13"/>
      <c r="D26" s="326" t="s">
        <v>12</v>
      </c>
      <c r="E26" s="327"/>
      <c r="F26" s="20">
        <v>27</v>
      </c>
      <c r="G26" s="21">
        <v>19</v>
      </c>
      <c r="H26" s="24">
        <v>8</v>
      </c>
      <c r="I26" s="21">
        <v>578</v>
      </c>
      <c r="J26" s="20">
        <v>2027</v>
      </c>
      <c r="K26" s="21">
        <v>1349</v>
      </c>
      <c r="L26" s="21">
        <v>678</v>
      </c>
      <c r="M26" s="20">
        <v>1310</v>
      </c>
      <c r="N26" s="21">
        <v>505</v>
      </c>
      <c r="O26" s="21">
        <v>805</v>
      </c>
      <c r="P26" s="22">
        <v>36</v>
      </c>
      <c r="Q26" s="22">
        <v>136</v>
      </c>
      <c r="R26" s="22">
        <v>170</v>
      </c>
      <c r="S26" s="16"/>
    </row>
    <row r="27" spans="2:19" s="15" customFormat="1" ht="14.25" customHeight="1">
      <c r="B27" s="361"/>
      <c r="C27" s="13"/>
      <c r="D27" s="326" t="s">
        <v>13</v>
      </c>
      <c r="E27" s="327"/>
      <c r="F27" s="20">
        <v>1</v>
      </c>
      <c r="G27" s="21">
        <v>1</v>
      </c>
      <c r="H27" s="21" t="s">
        <v>28</v>
      </c>
      <c r="I27" s="21">
        <v>5</v>
      </c>
      <c r="J27" s="20">
        <v>36</v>
      </c>
      <c r="K27" s="21">
        <v>26</v>
      </c>
      <c r="L27" s="21">
        <v>10</v>
      </c>
      <c r="M27" s="20">
        <v>12</v>
      </c>
      <c r="N27" s="21">
        <v>6</v>
      </c>
      <c r="O27" s="21">
        <v>6</v>
      </c>
      <c r="P27" s="25" t="s">
        <v>29</v>
      </c>
      <c r="Q27" s="22">
        <v>4</v>
      </c>
      <c r="R27" s="22">
        <v>3</v>
      </c>
      <c r="S27" s="16"/>
    </row>
    <row r="28" spans="2:18" s="15" customFormat="1" ht="12" customHeight="1">
      <c r="B28" s="331" t="s">
        <v>19</v>
      </c>
      <c r="C28" s="328" t="s">
        <v>25</v>
      </c>
      <c r="D28" s="329"/>
      <c r="E28" s="330"/>
      <c r="F28" s="19">
        <f>SUM(F29:F30)</f>
        <v>69</v>
      </c>
      <c r="G28" s="19">
        <f>SUM(G29:G30)</f>
        <v>69</v>
      </c>
      <c r="H28" s="21" t="s">
        <v>28</v>
      </c>
      <c r="I28" s="20" t="s">
        <v>27</v>
      </c>
      <c r="J28" s="19">
        <f aca="true" t="shared" si="6" ref="J28:R28">SUM(J29:J30)</f>
        <v>10181</v>
      </c>
      <c r="K28" s="19">
        <f t="shared" si="6"/>
        <v>4794</v>
      </c>
      <c r="L28" s="19">
        <f t="shared" si="6"/>
        <v>5387</v>
      </c>
      <c r="M28" s="19">
        <f t="shared" si="6"/>
        <v>697</v>
      </c>
      <c r="N28" s="19">
        <f t="shared" si="6"/>
        <v>393</v>
      </c>
      <c r="O28" s="19">
        <f t="shared" si="6"/>
        <v>304</v>
      </c>
      <c r="P28" s="19">
        <f t="shared" si="6"/>
        <v>1736</v>
      </c>
      <c r="Q28" s="19">
        <f t="shared" si="6"/>
        <v>151</v>
      </c>
      <c r="R28" s="19">
        <f t="shared" si="6"/>
        <v>135</v>
      </c>
    </row>
    <row r="29" spans="2:18" s="15" customFormat="1" ht="12" customHeight="1">
      <c r="B29" s="332"/>
      <c r="C29" s="3"/>
      <c r="D29" s="334" t="s">
        <v>12</v>
      </c>
      <c r="E29" s="326"/>
      <c r="F29" s="20">
        <v>3</v>
      </c>
      <c r="G29" s="21">
        <v>3</v>
      </c>
      <c r="H29" s="21" t="s">
        <v>28</v>
      </c>
      <c r="I29" s="20" t="s">
        <v>27</v>
      </c>
      <c r="J29" s="20">
        <v>346</v>
      </c>
      <c r="K29" s="21">
        <v>171</v>
      </c>
      <c r="L29" s="21">
        <v>175</v>
      </c>
      <c r="M29" s="20">
        <v>47</v>
      </c>
      <c r="N29" s="21">
        <v>25</v>
      </c>
      <c r="O29" s="21">
        <v>22</v>
      </c>
      <c r="P29" s="22">
        <v>192</v>
      </c>
      <c r="Q29" s="22">
        <v>24</v>
      </c>
      <c r="R29" s="22">
        <v>11</v>
      </c>
    </row>
    <row r="30" spans="2:18" s="15" customFormat="1" ht="12" customHeight="1">
      <c r="B30" s="333"/>
      <c r="C30" s="3"/>
      <c r="D30" s="334" t="s">
        <v>13</v>
      </c>
      <c r="E30" s="326"/>
      <c r="F30" s="20">
        <v>66</v>
      </c>
      <c r="G30" s="21">
        <v>66</v>
      </c>
      <c r="H30" s="21" t="s">
        <v>28</v>
      </c>
      <c r="I30" s="20" t="s">
        <v>27</v>
      </c>
      <c r="J30" s="20">
        <v>9835</v>
      </c>
      <c r="K30" s="21">
        <v>4623</v>
      </c>
      <c r="L30" s="21">
        <v>5212</v>
      </c>
      <c r="M30" s="20">
        <v>650</v>
      </c>
      <c r="N30" s="21">
        <v>368</v>
      </c>
      <c r="O30" s="21">
        <v>282</v>
      </c>
      <c r="P30" s="22">
        <v>1544</v>
      </c>
      <c r="Q30" s="22">
        <v>127</v>
      </c>
      <c r="R30" s="22">
        <v>124</v>
      </c>
    </row>
    <row r="31" spans="2:19" s="15" customFormat="1" ht="12" customHeight="1">
      <c r="B31" s="356" t="s">
        <v>18</v>
      </c>
      <c r="C31" s="328" t="s">
        <v>25</v>
      </c>
      <c r="D31" s="329"/>
      <c r="E31" s="330"/>
      <c r="F31" s="19">
        <v>26</v>
      </c>
      <c r="G31" s="19">
        <v>26</v>
      </c>
      <c r="H31" s="21" t="s">
        <v>28</v>
      </c>
      <c r="I31" s="20" t="s">
        <v>27</v>
      </c>
      <c r="J31" s="19">
        <v>1618</v>
      </c>
      <c r="K31" s="19">
        <v>621</v>
      </c>
      <c r="L31" s="19">
        <v>997</v>
      </c>
      <c r="M31" s="19">
        <v>109</v>
      </c>
      <c r="N31" s="19">
        <v>23</v>
      </c>
      <c r="O31" s="19">
        <v>86</v>
      </c>
      <c r="P31" s="19">
        <v>439</v>
      </c>
      <c r="Q31" s="19">
        <v>15</v>
      </c>
      <c r="R31" s="19">
        <v>19</v>
      </c>
      <c r="S31" s="16"/>
    </row>
    <row r="32" spans="2:19" s="15" customFormat="1" ht="12" customHeight="1">
      <c r="B32" s="357"/>
      <c r="C32" s="12"/>
      <c r="D32" s="334" t="s">
        <v>12</v>
      </c>
      <c r="E32" s="326"/>
      <c r="F32" s="21" t="s">
        <v>28</v>
      </c>
      <c r="G32" s="21" t="s">
        <v>28</v>
      </c>
      <c r="H32" s="21" t="s">
        <v>28</v>
      </c>
      <c r="I32" s="20" t="s">
        <v>27</v>
      </c>
      <c r="J32" s="23" t="s">
        <v>28</v>
      </c>
      <c r="K32" s="23" t="s">
        <v>28</v>
      </c>
      <c r="L32" s="23" t="s">
        <v>28</v>
      </c>
      <c r="M32" s="23" t="s">
        <v>28</v>
      </c>
      <c r="N32" s="23" t="s">
        <v>28</v>
      </c>
      <c r="O32" s="23" t="s">
        <v>28</v>
      </c>
      <c r="P32" s="23" t="s">
        <v>28</v>
      </c>
      <c r="Q32" s="23" t="s">
        <v>28</v>
      </c>
      <c r="R32" s="23" t="s">
        <v>28</v>
      </c>
      <c r="S32" s="16"/>
    </row>
    <row r="33" spans="2:19" s="15" customFormat="1" ht="12" customHeight="1">
      <c r="B33" s="358"/>
      <c r="C33" s="12"/>
      <c r="D33" s="334" t="s">
        <v>13</v>
      </c>
      <c r="E33" s="326"/>
      <c r="F33" s="20">
        <v>26</v>
      </c>
      <c r="G33" s="21">
        <v>26</v>
      </c>
      <c r="H33" s="21" t="s">
        <v>28</v>
      </c>
      <c r="I33" s="20" t="s">
        <v>27</v>
      </c>
      <c r="J33" s="20">
        <v>1618</v>
      </c>
      <c r="K33" s="21">
        <v>621</v>
      </c>
      <c r="L33" s="21">
        <v>997</v>
      </c>
      <c r="M33" s="20">
        <v>109</v>
      </c>
      <c r="N33" s="21">
        <v>23</v>
      </c>
      <c r="O33" s="21">
        <v>86</v>
      </c>
      <c r="P33" s="22">
        <v>439</v>
      </c>
      <c r="Q33" s="22">
        <v>15</v>
      </c>
      <c r="R33" s="22">
        <v>19</v>
      </c>
      <c r="S33" s="16"/>
    </row>
    <row r="34" spans="2:18" s="15" customFormat="1" ht="12" customHeight="1">
      <c r="B34" s="341" t="s">
        <v>20</v>
      </c>
      <c r="C34" s="336" t="s">
        <v>25</v>
      </c>
      <c r="D34" s="336"/>
      <c r="E34" s="336"/>
      <c r="F34" s="23">
        <f>SUM(F35,F38,F41)</f>
        <v>22</v>
      </c>
      <c r="G34" s="23">
        <f>SUM(G35,G38,G41)</f>
        <v>22</v>
      </c>
      <c r="H34" s="21" t="s">
        <v>28</v>
      </c>
      <c r="I34" s="23" t="s">
        <v>28</v>
      </c>
      <c r="J34" s="23">
        <f aca="true" t="shared" si="7" ref="J34:O34">SUM(J35,J38,J41)</f>
        <v>31293</v>
      </c>
      <c r="K34" s="23">
        <f t="shared" si="7"/>
        <v>15787</v>
      </c>
      <c r="L34" s="23">
        <f t="shared" si="7"/>
        <v>15506</v>
      </c>
      <c r="M34" s="23">
        <f t="shared" si="7"/>
        <v>1830</v>
      </c>
      <c r="N34" s="23">
        <f t="shared" si="7"/>
        <v>1300</v>
      </c>
      <c r="O34" s="23">
        <f t="shared" si="7"/>
        <v>530</v>
      </c>
      <c r="P34" s="23" t="s">
        <v>29</v>
      </c>
      <c r="Q34" s="23">
        <f>SUM(Q35,Q38,Q41)</f>
        <v>688</v>
      </c>
      <c r="R34" s="23">
        <f>SUM(R35,R38,R41)</f>
        <v>1069</v>
      </c>
    </row>
    <row r="35" spans="2:18" s="15" customFormat="1" ht="12" customHeight="1">
      <c r="B35" s="342"/>
      <c r="C35" s="341" t="s">
        <v>11</v>
      </c>
      <c r="D35" s="340" t="s">
        <v>25</v>
      </c>
      <c r="E35" s="326"/>
      <c r="F35" s="22">
        <f>SUM(F36:F37)</f>
        <v>1</v>
      </c>
      <c r="G35" s="22">
        <f>SUM(G36:G37)</f>
        <v>1</v>
      </c>
      <c r="H35" s="21" t="s">
        <v>28</v>
      </c>
      <c r="I35" s="23" t="s">
        <v>28</v>
      </c>
      <c r="J35" s="22">
        <f aca="true" t="shared" si="8" ref="J35:O35">SUM(J36:J37)</f>
        <v>6641</v>
      </c>
      <c r="K35" s="22">
        <f t="shared" si="8"/>
        <v>4234</v>
      </c>
      <c r="L35" s="22">
        <f t="shared" si="8"/>
        <v>2407</v>
      </c>
      <c r="M35" s="22">
        <f t="shared" si="8"/>
        <v>841</v>
      </c>
      <c r="N35" s="22">
        <f t="shared" si="8"/>
        <v>715</v>
      </c>
      <c r="O35" s="22">
        <f t="shared" si="8"/>
        <v>126</v>
      </c>
      <c r="P35" s="23" t="s">
        <v>28</v>
      </c>
      <c r="Q35" s="22">
        <f>SUM(Q36:Q37)</f>
        <v>426</v>
      </c>
      <c r="R35" s="22">
        <f>SUM(R36:R37)</f>
        <v>853</v>
      </c>
    </row>
    <row r="36" spans="2:18" s="15" customFormat="1" ht="12" customHeight="1">
      <c r="B36" s="342"/>
      <c r="C36" s="342"/>
      <c r="D36" s="3"/>
      <c r="E36" s="4" t="s">
        <v>20</v>
      </c>
      <c r="F36" s="22">
        <v>1</v>
      </c>
      <c r="G36" s="22">
        <v>1</v>
      </c>
      <c r="H36" s="21" t="s">
        <v>28</v>
      </c>
      <c r="I36" s="20" t="s">
        <v>23</v>
      </c>
      <c r="J36" s="22">
        <f>SUM(K36:L36)</f>
        <v>6641</v>
      </c>
      <c r="K36" s="22">
        <v>4234</v>
      </c>
      <c r="L36" s="22">
        <v>2407</v>
      </c>
      <c r="M36" s="22">
        <f>SUM(N36:O36)</f>
        <v>841</v>
      </c>
      <c r="N36" s="22">
        <v>715</v>
      </c>
      <c r="O36" s="22">
        <v>126</v>
      </c>
      <c r="P36" s="23" t="s">
        <v>28</v>
      </c>
      <c r="Q36" s="22">
        <v>426</v>
      </c>
      <c r="R36" s="22">
        <v>853</v>
      </c>
    </row>
    <row r="37" spans="2:18" s="15" customFormat="1" ht="12" customHeight="1">
      <c r="B37" s="342"/>
      <c r="C37" s="342"/>
      <c r="D37" s="3"/>
      <c r="E37" s="4" t="s">
        <v>21</v>
      </c>
      <c r="F37" s="21" t="s">
        <v>28</v>
      </c>
      <c r="G37" s="21" t="s">
        <v>28</v>
      </c>
      <c r="H37" s="21" t="s">
        <v>28</v>
      </c>
      <c r="I37" s="23" t="s">
        <v>28</v>
      </c>
      <c r="J37" s="23" t="s">
        <v>28</v>
      </c>
      <c r="K37" s="23" t="s">
        <v>28</v>
      </c>
      <c r="L37" s="23" t="s">
        <v>28</v>
      </c>
      <c r="M37" s="23" t="s">
        <v>28</v>
      </c>
      <c r="N37" s="23" t="s">
        <v>28</v>
      </c>
      <c r="O37" s="23" t="s">
        <v>28</v>
      </c>
      <c r="P37" s="23" t="s">
        <v>28</v>
      </c>
      <c r="Q37" s="23" t="s">
        <v>28</v>
      </c>
      <c r="R37" s="23" t="s">
        <v>28</v>
      </c>
    </row>
    <row r="38" spans="2:18" s="15" customFormat="1" ht="12" customHeight="1">
      <c r="B38" s="342"/>
      <c r="C38" s="341" t="s">
        <v>12</v>
      </c>
      <c r="D38" s="340" t="s">
        <v>25</v>
      </c>
      <c r="E38" s="326"/>
      <c r="F38" s="22">
        <f aca="true" t="shared" si="9" ref="F38:R38">SUM(F39:F40)</f>
        <v>4</v>
      </c>
      <c r="G38" s="22">
        <f t="shared" si="9"/>
        <v>4</v>
      </c>
      <c r="H38" s="21" t="s">
        <v>28</v>
      </c>
      <c r="I38" s="23" t="s">
        <v>28</v>
      </c>
      <c r="J38" s="22">
        <f t="shared" si="9"/>
        <v>7014</v>
      </c>
      <c r="K38" s="22">
        <f t="shared" si="9"/>
        <v>4028</v>
      </c>
      <c r="L38" s="22">
        <f t="shared" si="9"/>
        <v>2986</v>
      </c>
      <c r="M38" s="22">
        <f t="shared" si="9"/>
        <v>298</v>
      </c>
      <c r="N38" s="22">
        <f t="shared" si="9"/>
        <v>208</v>
      </c>
      <c r="O38" s="22">
        <f t="shared" si="9"/>
        <v>90</v>
      </c>
      <c r="P38" s="23" t="s">
        <v>28</v>
      </c>
      <c r="Q38" s="22">
        <f t="shared" si="9"/>
        <v>83</v>
      </c>
      <c r="R38" s="22">
        <f t="shared" si="9"/>
        <v>67</v>
      </c>
    </row>
    <row r="39" spans="2:18" s="15" customFormat="1" ht="12" customHeight="1">
      <c r="B39" s="342"/>
      <c r="C39" s="342"/>
      <c r="D39" s="3"/>
      <c r="E39" s="4" t="s">
        <v>20</v>
      </c>
      <c r="F39" s="22">
        <v>4</v>
      </c>
      <c r="G39" s="22">
        <v>4</v>
      </c>
      <c r="H39" s="21" t="s">
        <v>28</v>
      </c>
      <c r="I39" s="20" t="s">
        <v>23</v>
      </c>
      <c r="J39" s="22">
        <f>SUM(K39:L39)</f>
        <v>7014</v>
      </c>
      <c r="K39" s="22">
        <v>4028</v>
      </c>
      <c r="L39" s="22">
        <v>2986</v>
      </c>
      <c r="M39" s="22">
        <f>SUM(N39:O39)</f>
        <v>298</v>
      </c>
      <c r="N39" s="22">
        <v>208</v>
      </c>
      <c r="O39" s="22">
        <v>90</v>
      </c>
      <c r="P39" s="23" t="s">
        <v>28</v>
      </c>
      <c r="Q39" s="22">
        <v>83</v>
      </c>
      <c r="R39" s="22">
        <v>67</v>
      </c>
    </row>
    <row r="40" spans="2:18" s="15" customFormat="1" ht="12" customHeight="1">
      <c r="B40" s="342"/>
      <c r="C40" s="342"/>
      <c r="D40" s="3"/>
      <c r="E40" s="4" t="s">
        <v>21</v>
      </c>
      <c r="F40" s="21" t="s">
        <v>28</v>
      </c>
      <c r="G40" s="21" t="s">
        <v>28</v>
      </c>
      <c r="H40" s="21" t="s">
        <v>28</v>
      </c>
      <c r="I40" s="23" t="s">
        <v>28</v>
      </c>
      <c r="J40" s="23" t="s">
        <v>28</v>
      </c>
      <c r="K40" s="23" t="s">
        <v>28</v>
      </c>
      <c r="L40" s="23" t="s">
        <v>28</v>
      </c>
      <c r="M40" s="23" t="s">
        <v>28</v>
      </c>
      <c r="N40" s="23" t="s">
        <v>28</v>
      </c>
      <c r="O40" s="23" t="s">
        <v>28</v>
      </c>
      <c r="P40" s="23" t="s">
        <v>28</v>
      </c>
      <c r="Q40" s="23" t="s">
        <v>28</v>
      </c>
      <c r="R40" s="23" t="s">
        <v>28</v>
      </c>
    </row>
    <row r="41" spans="2:18" s="15" customFormat="1" ht="12" customHeight="1">
      <c r="B41" s="342"/>
      <c r="C41" s="341" t="s">
        <v>13</v>
      </c>
      <c r="D41" s="340" t="s">
        <v>25</v>
      </c>
      <c r="E41" s="326"/>
      <c r="F41" s="22">
        <f>SUM(F42:F43)</f>
        <v>17</v>
      </c>
      <c r="G41" s="22">
        <f>SUM(G42:G43)</f>
        <v>17</v>
      </c>
      <c r="H41" s="21" t="s">
        <v>28</v>
      </c>
      <c r="I41" s="23" t="s">
        <v>28</v>
      </c>
      <c r="J41" s="22">
        <f aca="true" t="shared" si="10" ref="J41:O41">SUM(J42:J43)</f>
        <v>17638</v>
      </c>
      <c r="K41" s="22">
        <f t="shared" si="10"/>
        <v>7525</v>
      </c>
      <c r="L41" s="22">
        <f t="shared" si="10"/>
        <v>10113</v>
      </c>
      <c r="M41" s="22">
        <f t="shared" si="10"/>
        <v>691</v>
      </c>
      <c r="N41" s="22">
        <f t="shared" si="10"/>
        <v>377</v>
      </c>
      <c r="O41" s="22">
        <f t="shared" si="10"/>
        <v>314</v>
      </c>
      <c r="P41" s="23" t="s">
        <v>28</v>
      </c>
      <c r="Q41" s="22">
        <f>SUM(Q42:Q43)</f>
        <v>179</v>
      </c>
      <c r="R41" s="22">
        <f>SUM(R42:R43)</f>
        <v>149</v>
      </c>
    </row>
    <row r="42" spans="2:18" s="15" customFormat="1" ht="12" customHeight="1">
      <c r="B42" s="342"/>
      <c r="C42" s="342"/>
      <c r="D42" s="3"/>
      <c r="E42" s="4" t="s">
        <v>20</v>
      </c>
      <c r="F42" s="22">
        <v>8</v>
      </c>
      <c r="G42" s="22">
        <v>8</v>
      </c>
      <c r="H42" s="21" t="s">
        <v>28</v>
      </c>
      <c r="I42" s="20" t="s">
        <v>23</v>
      </c>
      <c r="J42" s="22">
        <f>SUM(K42:L42)</f>
        <v>15577</v>
      </c>
      <c r="K42" s="22">
        <v>7339</v>
      </c>
      <c r="L42" s="22">
        <v>8238</v>
      </c>
      <c r="M42" s="22">
        <f>SUM(N42:O42)</f>
        <v>546</v>
      </c>
      <c r="N42" s="22">
        <v>300</v>
      </c>
      <c r="O42" s="22">
        <v>246</v>
      </c>
      <c r="P42" s="23" t="s">
        <v>28</v>
      </c>
      <c r="Q42" s="22">
        <v>135</v>
      </c>
      <c r="R42" s="22">
        <v>108</v>
      </c>
    </row>
    <row r="43" spans="2:18" s="15" customFormat="1" ht="12" customHeight="1">
      <c r="B43" s="343"/>
      <c r="C43" s="343"/>
      <c r="D43" s="3"/>
      <c r="E43" s="4" t="s">
        <v>21</v>
      </c>
      <c r="F43" s="22">
        <v>9</v>
      </c>
      <c r="G43" s="22">
        <v>9</v>
      </c>
      <c r="H43" s="21" t="s">
        <v>28</v>
      </c>
      <c r="I43" s="20" t="s">
        <v>23</v>
      </c>
      <c r="J43" s="22">
        <f>SUM(K43:L43)</f>
        <v>2061</v>
      </c>
      <c r="K43" s="22">
        <v>186</v>
      </c>
      <c r="L43" s="22">
        <v>1875</v>
      </c>
      <c r="M43" s="22">
        <f>SUM(N43:O43)</f>
        <v>145</v>
      </c>
      <c r="N43" s="22">
        <v>77</v>
      </c>
      <c r="O43" s="22">
        <v>68</v>
      </c>
      <c r="P43" s="23" t="s">
        <v>28</v>
      </c>
      <c r="Q43" s="22">
        <v>44</v>
      </c>
      <c r="R43" s="22">
        <v>41</v>
      </c>
    </row>
    <row r="44" spans="2:18" s="15" customFormat="1" ht="12" customHeight="1">
      <c r="B44" s="340" t="s">
        <v>22</v>
      </c>
      <c r="C44" s="334"/>
      <c r="D44" s="334"/>
      <c r="E44" s="326"/>
      <c r="F44" s="22">
        <v>1</v>
      </c>
      <c r="G44" s="22">
        <v>1</v>
      </c>
      <c r="H44" s="21" t="s">
        <v>28</v>
      </c>
      <c r="I44" s="20" t="s">
        <v>23</v>
      </c>
      <c r="J44" s="22">
        <f>SUM(K44:L44)</f>
        <v>1108</v>
      </c>
      <c r="K44" s="22">
        <v>937</v>
      </c>
      <c r="L44" s="22">
        <v>171</v>
      </c>
      <c r="M44" s="22">
        <f>SUM(N44:O44)</f>
        <v>80</v>
      </c>
      <c r="N44" s="22">
        <v>72</v>
      </c>
      <c r="O44" s="22">
        <v>8</v>
      </c>
      <c r="P44" s="23" t="s">
        <v>28</v>
      </c>
      <c r="Q44" s="20" t="s">
        <v>23</v>
      </c>
      <c r="R44" s="20" t="s">
        <v>23</v>
      </c>
    </row>
    <row r="45" ht="12" customHeight="1"/>
    <row r="46" ht="12" customHeight="1">
      <c r="B46" s="18" t="s">
        <v>640</v>
      </c>
    </row>
    <row r="47" spans="6:18" ht="12"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6:18" ht="12"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6:18" ht="12"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6:18" ht="12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6:18" ht="12"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6:18" ht="12"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6:18" ht="12"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6:18" ht="12"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6:18" ht="12"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</sheetData>
  <sheetProtection/>
  <mergeCells count="52">
    <mergeCell ref="D23:E23"/>
    <mergeCell ref="D33:E33"/>
    <mergeCell ref="B31:B33"/>
    <mergeCell ref="B21:B23"/>
    <mergeCell ref="C21:E21"/>
    <mergeCell ref="D22:E22"/>
    <mergeCell ref="C31:E31"/>
    <mergeCell ref="D32:E32"/>
    <mergeCell ref="B24:B27"/>
    <mergeCell ref="C24:E24"/>
    <mergeCell ref="C18:E18"/>
    <mergeCell ref="D19:E19"/>
    <mergeCell ref="D20:E20"/>
    <mergeCell ref="B18:B20"/>
    <mergeCell ref="P3:P4"/>
    <mergeCell ref="Q3:R3"/>
    <mergeCell ref="F3:H3"/>
    <mergeCell ref="J3:L3"/>
    <mergeCell ref="I3:I4"/>
    <mergeCell ref="M3:O3"/>
    <mergeCell ref="B44:E44"/>
    <mergeCell ref="C41:C43"/>
    <mergeCell ref="B34:B43"/>
    <mergeCell ref="D35:E35"/>
    <mergeCell ref="D38:E38"/>
    <mergeCell ref="D41:E41"/>
    <mergeCell ref="C34:E34"/>
    <mergeCell ref="C35:C37"/>
    <mergeCell ref="C38:C40"/>
    <mergeCell ref="D11:E11"/>
    <mergeCell ref="D12:E12"/>
    <mergeCell ref="D13:E13"/>
    <mergeCell ref="B14:B17"/>
    <mergeCell ref="C14:E14"/>
    <mergeCell ref="D15:E15"/>
    <mergeCell ref="D16:E16"/>
    <mergeCell ref="D17:E17"/>
    <mergeCell ref="B10:B13"/>
    <mergeCell ref="C10:E10"/>
    <mergeCell ref="B3:E4"/>
    <mergeCell ref="D7:E7"/>
    <mergeCell ref="D8:E8"/>
    <mergeCell ref="D9:E9"/>
    <mergeCell ref="C6:E6"/>
    <mergeCell ref="B6:B9"/>
    <mergeCell ref="D25:E25"/>
    <mergeCell ref="D26:E26"/>
    <mergeCell ref="D27:E27"/>
    <mergeCell ref="C28:E28"/>
    <mergeCell ref="B28:B30"/>
    <mergeCell ref="D29:E29"/>
    <mergeCell ref="D30:E3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88" r:id="rId1"/>
  <headerFooter alignWithMargins="0">
    <oddHeader>&amp;L&amp;F</oddHeader>
  </headerFooter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H39" sqref="H39"/>
    </sheetView>
  </sheetViews>
  <sheetFormatPr defaultColWidth="9.00390625" defaultRowHeight="13.5"/>
  <cols>
    <col min="1" max="1" width="3.75390625" style="46" customWidth="1"/>
    <col min="2" max="3" width="3.625" style="46" customWidth="1"/>
    <col min="4" max="4" width="33.25390625" style="46" customWidth="1"/>
    <col min="5" max="12" width="7.625" style="46" customWidth="1"/>
    <col min="13" max="13" width="7.75390625" style="46" customWidth="1"/>
    <col min="14" max="16" width="7.625" style="46" customWidth="1"/>
    <col min="17" max="16384" width="9.00390625" style="46" customWidth="1"/>
  </cols>
  <sheetData>
    <row r="1" spans="1:20" ht="15.75">
      <c r="A1" s="114"/>
      <c r="B1" s="115" t="s">
        <v>633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14.25">
      <c r="A2" s="114"/>
      <c r="B2" s="116" t="s">
        <v>243</v>
      </c>
      <c r="C2" s="117"/>
      <c r="D2" s="117"/>
      <c r="E2" s="117"/>
      <c r="F2" s="117"/>
      <c r="G2" s="114"/>
      <c r="H2" s="118"/>
      <c r="I2" s="118"/>
      <c r="J2" s="118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>
      <c r="A3" s="114"/>
      <c r="B3" s="456" t="s">
        <v>0</v>
      </c>
      <c r="C3" s="457"/>
      <c r="D3" s="458"/>
      <c r="E3" s="462" t="s">
        <v>15</v>
      </c>
      <c r="F3" s="463"/>
      <c r="G3" s="464"/>
      <c r="H3" s="462" t="s">
        <v>244</v>
      </c>
      <c r="I3" s="463"/>
      <c r="J3" s="464"/>
      <c r="K3" s="462" t="s">
        <v>245</v>
      </c>
      <c r="L3" s="463"/>
      <c r="M3" s="464"/>
      <c r="N3" s="462" t="s">
        <v>246</v>
      </c>
      <c r="O3" s="463"/>
      <c r="P3" s="464"/>
      <c r="Q3" s="114"/>
      <c r="R3" s="114"/>
      <c r="S3" s="114"/>
      <c r="T3" s="114"/>
    </row>
    <row r="4" spans="1:20" ht="13.5">
      <c r="A4" s="114"/>
      <c r="B4" s="459"/>
      <c r="C4" s="460"/>
      <c r="D4" s="461"/>
      <c r="E4" s="119" t="s">
        <v>25</v>
      </c>
      <c r="F4" s="120" t="s">
        <v>7</v>
      </c>
      <c r="G4" s="120" t="s">
        <v>8</v>
      </c>
      <c r="H4" s="119" t="s">
        <v>25</v>
      </c>
      <c r="I4" s="120" t="s">
        <v>7</v>
      </c>
      <c r="J4" s="120" t="s">
        <v>8</v>
      </c>
      <c r="K4" s="119" t="s">
        <v>25</v>
      </c>
      <c r="L4" s="120" t="s">
        <v>7</v>
      </c>
      <c r="M4" s="120" t="s">
        <v>8</v>
      </c>
      <c r="N4" s="119" t="s">
        <v>25</v>
      </c>
      <c r="O4" s="120" t="s">
        <v>7</v>
      </c>
      <c r="P4" s="120" t="s">
        <v>8</v>
      </c>
      <c r="Q4" s="114"/>
      <c r="R4" s="114"/>
      <c r="S4" s="114"/>
      <c r="T4" s="114"/>
    </row>
    <row r="5" spans="1:20" ht="13.5">
      <c r="A5" s="114"/>
      <c r="B5" s="121"/>
      <c r="C5" s="122"/>
      <c r="D5" s="122"/>
      <c r="E5" s="123" t="s">
        <v>9</v>
      </c>
      <c r="F5" s="123" t="s">
        <v>9</v>
      </c>
      <c r="G5" s="123" t="s">
        <v>9</v>
      </c>
      <c r="H5" s="123" t="s">
        <v>9</v>
      </c>
      <c r="I5" s="123" t="s">
        <v>9</v>
      </c>
      <c r="J5" s="123" t="s">
        <v>9</v>
      </c>
      <c r="K5" s="123" t="s">
        <v>9</v>
      </c>
      <c r="L5" s="123" t="s">
        <v>9</v>
      </c>
      <c r="M5" s="123" t="s">
        <v>9</v>
      </c>
      <c r="N5" s="123" t="s">
        <v>9</v>
      </c>
      <c r="O5" s="123" t="s">
        <v>9</v>
      </c>
      <c r="P5" s="123" t="s">
        <v>9</v>
      </c>
      <c r="Q5" s="114"/>
      <c r="R5" s="114"/>
      <c r="S5" s="114"/>
      <c r="T5" s="114"/>
    </row>
    <row r="6" spans="1:20" ht="13.5">
      <c r="A6" s="114"/>
      <c r="B6" s="465" t="s">
        <v>247</v>
      </c>
      <c r="C6" s="466"/>
      <c r="D6" s="467"/>
      <c r="E6" s="124">
        <v>19934</v>
      </c>
      <c r="F6" s="124">
        <v>10178</v>
      </c>
      <c r="G6" s="124">
        <v>9756</v>
      </c>
      <c r="H6" s="124">
        <v>151</v>
      </c>
      <c r="I6" s="124">
        <v>88</v>
      </c>
      <c r="J6" s="124">
        <v>63</v>
      </c>
      <c r="K6" s="124">
        <v>16874</v>
      </c>
      <c r="L6" s="124">
        <v>8550</v>
      </c>
      <c r="M6" s="124">
        <v>8324</v>
      </c>
      <c r="N6" s="124">
        <v>296</v>
      </c>
      <c r="O6" s="124">
        <v>193</v>
      </c>
      <c r="P6" s="124">
        <v>103</v>
      </c>
      <c r="Q6" s="125"/>
      <c r="R6" s="126"/>
      <c r="S6" s="126"/>
      <c r="T6" s="126"/>
    </row>
    <row r="7" spans="1:20" ht="13.5">
      <c r="A7" s="127"/>
      <c r="B7" s="445" t="s">
        <v>248</v>
      </c>
      <c r="C7" s="446"/>
      <c r="D7" s="447"/>
      <c r="E7" s="128">
        <f aca="true" t="shared" si="0" ref="E7:P7">SUM(E9,E23:E29)</f>
        <v>19425</v>
      </c>
      <c r="F7" s="128">
        <f t="shared" si="0"/>
        <v>9916</v>
      </c>
      <c r="G7" s="128">
        <f t="shared" si="0"/>
        <v>9509</v>
      </c>
      <c r="H7" s="128">
        <f t="shared" si="0"/>
        <v>136</v>
      </c>
      <c r="I7" s="128">
        <f t="shared" si="0"/>
        <v>92</v>
      </c>
      <c r="J7" s="128">
        <f t="shared" si="0"/>
        <v>44</v>
      </c>
      <c r="K7" s="128">
        <f t="shared" si="0"/>
        <v>17653</v>
      </c>
      <c r="L7" s="128">
        <f t="shared" si="0"/>
        <v>8954</v>
      </c>
      <c r="M7" s="128">
        <f t="shared" si="0"/>
        <v>8699</v>
      </c>
      <c r="N7" s="128">
        <f t="shared" si="0"/>
        <v>310</v>
      </c>
      <c r="O7" s="128">
        <f t="shared" si="0"/>
        <v>222</v>
      </c>
      <c r="P7" s="128">
        <f t="shared" si="0"/>
        <v>88</v>
      </c>
      <c r="Q7" s="126"/>
      <c r="R7" s="114"/>
      <c r="S7" s="114"/>
      <c r="T7" s="114"/>
    </row>
    <row r="8" spans="1:20" ht="13.5">
      <c r="A8" s="114"/>
      <c r="B8" s="448" t="s">
        <v>249</v>
      </c>
      <c r="C8" s="449"/>
      <c r="D8" s="450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14"/>
      <c r="R8" s="114"/>
      <c r="S8" s="114"/>
      <c r="T8" s="114"/>
    </row>
    <row r="9" spans="1:20" ht="12" customHeight="1">
      <c r="A9" s="114"/>
      <c r="B9" s="451" t="s">
        <v>250</v>
      </c>
      <c r="C9" s="454" t="s">
        <v>25</v>
      </c>
      <c r="D9" s="455"/>
      <c r="E9" s="130">
        <f aca="true" t="shared" si="1" ref="E9:O9">SUM(E10:E22)</f>
        <v>19123</v>
      </c>
      <c r="F9" s="130">
        <f t="shared" si="1"/>
        <v>9734</v>
      </c>
      <c r="G9" s="130">
        <f t="shared" si="1"/>
        <v>9389</v>
      </c>
      <c r="H9" s="130">
        <f t="shared" si="1"/>
        <v>129</v>
      </c>
      <c r="I9" s="130">
        <f t="shared" si="1"/>
        <v>88</v>
      </c>
      <c r="J9" s="130">
        <f t="shared" si="1"/>
        <v>41</v>
      </c>
      <c r="K9" s="130">
        <f t="shared" si="1"/>
        <v>9032</v>
      </c>
      <c r="L9" s="130">
        <f t="shared" si="1"/>
        <v>4358</v>
      </c>
      <c r="M9" s="130">
        <f t="shared" si="1"/>
        <v>4674</v>
      </c>
      <c r="N9" s="130">
        <f t="shared" si="1"/>
        <v>8</v>
      </c>
      <c r="O9" s="130">
        <f t="shared" si="1"/>
        <v>8</v>
      </c>
      <c r="P9" s="130" t="s">
        <v>110</v>
      </c>
      <c r="Q9" s="118"/>
      <c r="R9" s="118"/>
      <c r="S9" s="118"/>
      <c r="T9" s="118"/>
    </row>
    <row r="10" spans="1:20" ht="12" customHeight="1">
      <c r="A10" s="114"/>
      <c r="B10" s="452"/>
      <c r="C10" s="122"/>
      <c r="D10" s="122" t="s">
        <v>251</v>
      </c>
      <c r="E10" s="131" t="s">
        <v>110</v>
      </c>
      <c r="F10" s="131" t="s">
        <v>110</v>
      </c>
      <c r="G10" s="131" t="s">
        <v>110</v>
      </c>
      <c r="H10" s="131" t="s">
        <v>110</v>
      </c>
      <c r="I10" s="131" t="s">
        <v>110</v>
      </c>
      <c r="J10" s="131" t="s">
        <v>110</v>
      </c>
      <c r="K10" s="132">
        <v>8043</v>
      </c>
      <c r="L10" s="132">
        <v>4300</v>
      </c>
      <c r="M10" s="132">
        <v>3743</v>
      </c>
      <c r="N10" s="131">
        <v>4</v>
      </c>
      <c r="O10" s="131">
        <v>4</v>
      </c>
      <c r="P10" s="130" t="s">
        <v>110</v>
      </c>
      <c r="Q10" s="133"/>
      <c r="R10" s="114"/>
      <c r="S10" s="114"/>
      <c r="T10" s="114"/>
    </row>
    <row r="11" spans="1:20" ht="12" customHeight="1">
      <c r="A11" s="114"/>
      <c r="B11" s="452"/>
      <c r="C11" s="122"/>
      <c r="D11" s="122" t="s">
        <v>252</v>
      </c>
      <c r="E11" s="131" t="s">
        <v>110</v>
      </c>
      <c r="F11" s="131" t="s">
        <v>110</v>
      </c>
      <c r="G11" s="131" t="s">
        <v>110</v>
      </c>
      <c r="H11" s="131" t="s">
        <v>110</v>
      </c>
      <c r="I11" s="131" t="s">
        <v>110</v>
      </c>
      <c r="J11" s="131" t="s">
        <v>110</v>
      </c>
      <c r="K11" s="132">
        <v>986</v>
      </c>
      <c r="L11" s="132">
        <v>56</v>
      </c>
      <c r="M11" s="132">
        <v>930</v>
      </c>
      <c r="N11" s="131" t="s">
        <v>110</v>
      </c>
      <c r="O11" s="131" t="s">
        <v>110</v>
      </c>
      <c r="P11" s="131" t="s">
        <v>110</v>
      </c>
      <c r="Q11" s="114"/>
      <c r="R11" s="114"/>
      <c r="S11" s="114"/>
      <c r="T11" s="114"/>
    </row>
    <row r="12" spans="1:20" ht="12" customHeight="1">
      <c r="A12" s="114"/>
      <c r="B12" s="452"/>
      <c r="C12" s="122"/>
      <c r="D12" s="122" t="s">
        <v>253</v>
      </c>
      <c r="E12" s="131" t="s">
        <v>110</v>
      </c>
      <c r="F12" s="131" t="s">
        <v>110</v>
      </c>
      <c r="G12" s="131" t="s">
        <v>110</v>
      </c>
      <c r="H12" s="131" t="s">
        <v>110</v>
      </c>
      <c r="I12" s="131" t="s">
        <v>110</v>
      </c>
      <c r="J12" s="131" t="s">
        <v>110</v>
      </c>
      <c r="K12" s="132">
        <v>3</v>
      </c>
      <c r="L12" s="131">
        <v>2</v>
      </c>
      <c r="M12" s="132">
        <v>1</v>
      </c>
      <c r="N12" s="131" t="s">
        <v>110</v>
      </c>
      <c r="O12" s="131" t="s">
        <v>110</v>
      </c>
      <c r="P12" s="131" t="s">
        <v>110</v>
      </c>
      <c r="Q12" s="114"/>
      <c r="R12" s="114"/>
      <c r="S12" s="114"/>
      <c r="T12" s="114"/>
    </row>
    <row r="13" spans="1:20" ht="12" customHeight="1">
      <c r="A13" s="114"/>
      <c r="B13" s="452"/>
      <c r="C13" s="122"/>
      <c r="D13" s="122" t="s">
        <v>254</v>
      </c>
      <c r="E13" s="131" t="s">
        <v>110</v>
      </c>
      <c r="F13" s="131" t="s">
        <v>110</v>
      </c>
      <c r="G13" s="131" t="s">
        <v>110</v>
      </c>
      <c r="H13" s="131" t="s">
        <v>110</v>
      </c>
      <c r="I13" s="131" t="s">
        <v>110</v>
      </c>
      <c r="J13" s="131" t="s">
        <v>110</v>
      </c>
      <c r="K13" s="131" t="s">
        <v>110</v>
      </c>
      <c r="L13" s="131" t="s">
        <v>110</v>
      </c>
      <c r="M13" s="131" t="s">
        <v>110</v>
      </c>
      <c r="N13" s="131" t="s">
        <v>110</v>
      </c>
      <c r="O13" s="131" t="s">
        <v>110</v>
      </c>
      <c r="P13" s="131" t="s">
        <v>110</v>
      </c>
      <c r="Q13" s="114"/>
      <c r="R13" s="114"/>
      <c r="S13" s="114"/>
      <c r="T13" s="114"/>
    </row>
    <row r="14" spans="1:20" ht="12" customHeight="1">
      <c r="A14" s="114"/>
      <c r="B14" s="452"/>
      <c r="C14" s="122"/>
      <c r="D14" s="122" t="s">
        <v>255</v>
      </c>
      <c r="E14" s="131" t="s">
        <v>110</v>
      </c>
      <c r="F14" s="131" t="s">
        <v>110</v>
      </c>
      <c r="G14" s="131" t="s">
        <v>110</v>
      </c>
      <c r="H14" s="131" t="s">
        <v>110</v>
      </c>
      <c r="I14" s="131" t="s">
        <v>110</v>
      </c>
      <c r="J14" s="131" t="s">
        <v>110</v>
      </c>
      <c r="K14" s="132" t="s">
        <v>110</v>
      </c>
      <c r="L14" s="131" t="s">
        <v>110</v>
      </c>
      <c r="M14" s="131" t="s">
        <v>110</v>
      </c>
      <c r="N14" s="131" t="s">
        <v>110</v>
      </c>
      <c r="O14" s="131" t="s">
        <v>110</v>
      </c>
      <c r="P14" s="131" t="s">
        <v>110</v>
      </c>
      <c r="Q14" s="114"/>
      <c r="R14" s="114"/>
      <c r="S14" s="114"/>
      <c r="T14" s="114"/>
    </row>
    <row r="15" spans="1:20" ht="12" customHeight="1">
      <c r="A15" s="114"/>
      <c r="B15" s="452"/>
      <c r="C15" s="122"/>
      <c r="D15" s="122" t="s">
        <v>256</v>
      </c>
      <c r="E15" s="131" t="s">
        <v>110</v>
      </c>
      <c r="F15" s="131" t="s">
        <v>110</v>
      </c>
      <c r="G15" s="131" t="s">
        <v>110</v>
      </c>
      <c r="H15" s="131" t="s">
        <v>110</v>
      </c>
      <c r="I15" s="131" t="s">
        <v>110</v>
      </c>
      <c r="J15" s="131" t="s">
        <v>110</v>
      </c>
      <c r="K15" s="131" t="s">
        <v>110</v>
      </c>
      <c r="L15" s="132" t="s">
        <v>110</v>
      </c>
      <c r="M15" s="132" t="s">
        <v>110</v>
      </c>
      <c r="N15" s="131">
        <v>4</v>
      </c>
      <c r="O15" s="131">
        <v>4</v>
      </c>
      <c r="P15" s="131" t="s">
        <v>110</v>
      </c>
      <c r="Q15" s="114"/>
      <c r="R15" s="114"/>
      <c r="S15" s="114"/>
      <c r="T15" s="114"/>
    </row>
    <row r="16" spans="1:20" ht="12" customHeight="1">
      <c r="A16" s="114"/>
      <c r="B16" s="452"/>
      <c r="C16" s="122"/>
      <c r="D16" s="122" t="s">
        <v>257</v>
      </c>
      <c r="E16" s="131">
        <v>18600</v>
      </c>
      <c r="F16" s="134">
        <v>9403</v>
      </c>
      <c r="G16" s="134">
        <v>9197</v>
      </c>
      <c r="H16" s="131">
        <v>1</v>
      </c>
      <c r="I16" s="131">
        <v>1</v>
      </c>
      <c r="J16" s="131" t="s">
        <v>110</v>
      </c>
      <c r="K16" s="131" t="s">
        <v>110</v>
      </c>
      <c r="L16" s="132" t="s">
        <v>110</v>
      </c>
      <c r="M16" s="132" t="s">
        <v>110</v>
      </c>
      <c r="N16" s="131" t="s">
        <v>110</v>
      </c>
      <c r="O16" s="131" t="s">
        <v>110</v>
      </c>
      <c r="P16" s="131" t="s">
        <v>110</v>
      </c>
      <c r="Q16" s="114"/>
      <c r="R16" s="114"/>
      <c r="S16" s="114"/>
      <c r="T16" s="114"/>
    </row>
    <row r="17" spans="2:16" ht="12" customHeight="1">
      <c r="B17" s="452"/>
      <c r="C17" s="122"/>
      <c r="D17" s="122" t="s">
        <v>258</v>
      </c>
      <c r="E17" s="131" t="s">
        <v>110</v>
      </c>
      <c r="F17" s="131" t="s">
        <v>110</v>
      </c>
      <c r="G17" s="131" t="s">
        <v>110</v>
      </c>
      <c r="H17" s="131" t="s">
        <v>110</v>
      </c>
      <c r="I17" s="131" t="s">
        <v>110</v>
      </c>
      <c r="J17" s="131" t="s">
        <v>110</v>
      </c>
      <c r="K17" s="131" t="s">
        <v>110</v>
      </c>
      <c r="L17" s="132" t="s">
        <v>110</v>
      </c>
      <c r="M17" s="132" t="s">
        <v>110</v>
      </c>
      <c r="N17" s="131" t="s">
        <v>110</v>
      </c>
      <c r="O17" s="131" t="s">
        <v>110</v>
      </c>
      <c r="P17" s="131" t="s">
        <v>110</v>
      </c>
    </row>
    <row r="18" spans="2:16" ht="12" customHeight="1">
      <c r="B18" s="452"/>
      <c r="C18" s="122"/>
      <c r="D18" s="122" t="s">
        <v>259</v>
      </c>
      <c r="E18" s="131" t="s">
        <v>110</v>
      </c>
      <c r="F18" s="131" t="s">
        <v>110</v>
      </c>
      <c r="G18" s="131" t="s">
        <v>110</v>
      </c>
      <c r="H18" s="131" t="s">
        <v>110</v>
      </c>
      <c r="I18" s="131" t="s">
        <v>110</v>
      </c>
      <c r="J18" s="131" t="s">
        <v>110</v>
      </c>
      <c r="K18" s="131" t="s">
        <v>110</v>
      </c>
      <c r="L18" s="132" t="s">
        <v>110</v>
      </c>
      <c r="M18" s="132" t="s">
        <v>110</v>
      </c>
      <c r="N18" s="131" t="s">
        <v>110</v>
      </c>
      <c r="O18" s="131" t="s">
        <v>110</v>
      </c>
      <c r="P18" s="131" t="s">
        <v>110</v>
      </c>
    </row>
    <row r="19" spans="2:16" ht="12" customHeight="1">
      <c r="B19" s="452"/>
      <c r="C19" s="122"/>
      <c r="D19" s="122" t="s">
        <v>260</v>
      </c>
      <c r="E19" s="131">
        <v>150</v>
      </c>
      <c r="F19" s="135">
        <v>127</v>
      </c>
      <c r="G19" s="135">
        <v>23</v>
      </c>
      <c r="H19" s="131" t="s">
        <v>110</v>
      </c>
      <c r="I19" s="131" t="s">
        <v>110</v>
      </c>
      <c r="J19" s="131" t="s">
        <v>110</v>
      </c>
      <c r="K19" s="132" t="s">
        <v>110</v>
      </c>
      <c r="L19" s="132" t="s">
        <v>110</v>
      </c>
      <c r="M19" s="132" t="s">
        <v>110</v>
      </c>
      <c r="N19" s="131" t="s">
        <v>110</v>
      </c>
      <c r="O19" s="131" t="s">
        <v>110</v>
      </c>
      <c r="P19" s="131" t="s">
        <v>110</v>
      </c>
    </row>
    <row r="20" spans="2:16" ht="12" customHeight="1">
      <c r="B20" s="452"/>
      <c r="C20" s="122"/>
      <c r="D20" s="122" t="s">
        <v>261</v>
      </c>
      <c r="E20" s="131">
        <v>187</v>
      </c>
      <c r="F20" s="135">
        <v>121</v>
      </c>
      <c r="G20" s="135">
        <v>66</v>
      </c>
      <c r="H20" s="131">
        <v>128</v>
      </c>
      <c r="I20" s="131">
        <v>87</v>
      </c>
      <c r="J20" s="131">
        <v>41</v>
      </c>
      <c r="K20" s="131" t="s">
        <v>110</v>
      </c>
      <c r="L20" s="132" t="s">
        <v>110</v>
      </c>
      <c r="M20" s="132" t="s">
        <v>110</v>
      </c>
      <c r="N20" s="131" t="s">
        <v>110</v>
      </c>
      <c r="O20" s="131" t="s">
        <v>110</v>
      </c>
      <c r="P20" s="131" t="s">
        <v>110</v>
      </c>
    </row>
    <row r="21" spans="2:16" ht="12" customHeight="1">
      <c r="B21" s="452"/>
      <c r="C21" s="122"/>
      <c r="D21" s="122" t="s">
        <v>262</v>
      </c>
      <c r="E21" s="131" t="s">
        <v>110</v>
      </c>
      <c r="F21" s="135" t="s">
        <v>110</v>
      </c>
      <c r="G21" s="135" t="s">
        <v>110</v>
      </c>
      <c r="H21" s="131" t="s">
        <v>110</v>
      </c>
      <c r="I21" s="131" t="s">
        <v>110</v>
      </c>
      <c r="J21" s="131" t="s">
        <v>110</v>
      </c>
      <c r="K21" s="131" t="s">
        <v>110</v>
      </c>
      <c r="L21" s="132" t="s">
        <v>110</v>
      </c>
      <c r="M21" s="132" t="s">
        <v>110</v>
      </c>
      <c r="N21" s="131" t="s">
        <v>110</v>
      </c>
      <c r="O21" s="131" t="s">
        <v>110</v>
      </c>
      <c r="P21" s="131" t="s">
        <v>110</v>
      </c>
    </row>
    <row r="22" spans="2:16" ht="12" customHeight="1">
      <c r="B22" s="453"/>
      <c r="C22" s="122"/>
      <c r="D22" s="122" t="s">
        <v>263</v>
      </c>
      <c r="E22" s="131">
        <v>186</v>
      </c>
      <c r="F22" s="135">
        <v>83</v>
      </c>
      <c r="G22" s="135">
        <v>103</v>
      </c>
      <c r="H22" s="131" t="s">
        <v>110</v>
      </c>
      <c r="I22" s="131" t="s">
        <v>110</v>
      </c>
      <c r="J22" s="131" t="s">
        <v>110</v>
      </c>
      <c r="K22" s="131" t="s">
        <v>110</v>
      </c>
      <c r="L22" s="132" t="s">
        <v>110</v>
      </c>
      <c r="M22" s="132" t="s">
        <v>110</v>
      </c>
      <c r="N22" s="131" t="s">
        <v>110</v>
      </c>
      <c r="O22" s="131" t="s">
        <v>110</v>
      </c>
      <c r="P22" s="131" t="s">
        <v>110</v>
      </c>
    </row>
    <row r="23" spans="2:16" ht="12" customHeight="1">
      <c r="B23" s="136" t="s">
        <v>264</v>
      </c>
      <c r="C23" s="437" t="s">
        <v>265</v>
      </c>
      <c r="D23" s="439"/>
      <c r="E23" s="130">
        <v>21</v>
      </c>
      <c r="F23" s="137">
        <v>11</v>
      </c>
      <c r="G23" s="137">
        <v>10</v>
      </c>
      <c r="H23" s="131" t="s">
        <v>110</v>
      </c>
      <c r="I23" s="131" t="s">
        <v>110</v>
      </c>
      <c r="J23" s="131" t="s">
        <v>110</v>
      </c>
      <c r="K23" s="130">
        <v>3559</v>
      </c>
      <c r="L23" s="138">
        <v>1484</v>
      </c>
      <c r="M23" s="138">
        <v>2075</v>
      </c>
      <c r="N23" s="130" t="s">
        <v>110</v>
      </c>
      <c r="O23" s="130" t="s">
        <v>110</v>
      </c>
      <c r="P23" s="130" t="s">
        <v>110</v>
      </c>
    </row>
    <row r="24" spans="2:16" ht="12" customHeight="1">
      <c r="B24" s="136" t="s">
        <v>266</v>
      </c>
      <c r="C24" s="437" t="s">
        <v>267</v>
      </c>
      <c r="D24" s="439"/>
      <c r="E24" s="130">
        <v>13</v>
      </c>
      <c r="F24" s="137">
        <v>4</v>
      </c>
      <c r="G24" s="137">
        <v>9</v>
      </c>
      <c r="H24" s="131" t="s">
        <v>110</v>
      </c>
      <c r="I24" s="131" t="s">
        <v>110</v>
      </c>
      <c r="J24" s="131" t="s">
        <v>110</v>
      </c>
      <c r="K24" s="130">
        <v>967</v>
      </c>
      <c r="L24" s="138">
        <v>591</v>
      </c>
      <c r="M24" s="138">
        <v>376</v>
      </c>
      <c r="N24" s="130" t="s">
        <v>110</v>
      </c>
      <c r="O24" s="131" t="s">
        <v>110</v>
      </c>
      <c r="P24" s="131" t="s">
        <v>110</v>
      </c>
    </row>
    <row r="25" spans="2:16" ht="12" customHeight="1">
      <c r="B25" s="136" t="s">
        <v>268</v>
      </c>
      <c r="C25" s="437" t="s">
        <v>269</v>
      </c>
      <c r="D25" s="438"/>
      <c r="E25" s="131" t="s">
        <v>110</v>
      </c>
      <c r="F25" s="131" t="s">
        <v>110</v>
      </c>
      <c r="G25" s="131" t="s">
        <v>110</v>
      </c>
      <c r="H25" s="131" t="s">
        <v>110</v>
      </c>
      <c r="I25" s="131" t="s">
        <v>110</v>
      </c>
      <c r="J25" s="131" t="s">
        <v>110</v>
      </c>
      <c r="K25" s="130">
        <v>122</v>
      </c>
      <c r="L25" s="138">
        <v>117</v>
      </c>
      <c r="M25" s="138">
        <v>5</v>
      </c>
      <c r="N25" s="130">
        <v>2</v>
      </c>
      <c r="O25" s="138">
        <v>2</v>
      </c>
      <c r="P25" s="138" t="s">
        <v>110</v>
      </c>
    </row>
    <row r="26" spans="2:16" ht="12" customHeight="1">
      <c r="B26" s="136" t="s">
        <v>270</v>
      </c>
      <c r="C26" s="437" t="s">
        <v>271</v>
      </c>
      <c r="D26" s="439"/>
      <c r="E26" s="130">
        <v>61</v>
      </c>
      <c r="F26" s="137">
        <v>45</v>
      </c>
      <c r="G26" s="137">
        <v>16</v>
      </c>
      <c r="H26" s="131" t="s">
        <v>110</v>
      </c>
      <c r="I26" s="131" t="s">
        <v>110</v>
      </c>
      <c r="J26" s="131" t="s">
        <v>110</v>
      </c>
      <c r="K26" s="130">
        <v>3117</v>
      </c>
      <c r="L26" s="138">
        <v>1952</v>
      </c>
      <c r="M26" s="138">
        <v>1165</v>
      </c>
      <c r="N26" s="130">
        <v>110</v>
      </c>
      <c r="O26" s="138">
        <v>80</v>
      </c>
      <c r="P26" s="138">
        <v>30</v>
      </c>
    </row>
    <row r="27" spans="2:16" ht="12" customHeight="1">
      <c r="B27" s="136" t="s">
        <v>272</v>
      </c>
      <c r="C27" s="437" t="s">
        <v>273</v>
      </c>
      <c r="D27" s="439"/>
      <c r="E27" s="131" t="s">
        <v>110</v>
      </c>
      <c r="F27" s="131" t="s">
        <v>110</v>
      </c>
      <c r="G27" s="131" t="s">
        <v>110</v>
      </c>
      <c r="H27" s="131" t="s">
        <v>110</v>
      </c>
      <c r="I27" s="131" t="s">
        <v>110</v>
      </c>
      <c r="J27" s="131" t="s">
        <v>110</v>
      </c>
      <c r="K27" s="130">
        <v>137</v>
      </c>
      <c r="L27" s="138">
        <v>50</v>
      </c>
      <c r="M27" s="138">
        <v>87</v>
      </c>
      <c r="N27" s="130" t="s">
        <v>110</v>
      </c>
      <c r="O27" s="131" t="s">
        <v>110</v>
      </c>
      <c r="P27" s="131" t="s">
        <v>110</v>
      </c>
    </row>
    <row r="28" spans="2:16" ht="12" customHeight="1">
      <c r="B28" s="136" t="s">
        <v>274</v>
      </c>
      <c r="C28" s="437" t="s">
        <v>275</v>
      </c>
      <c r="D28" s="439"/>
      <c r="E28" s="130">
        <v>203</v>
      </c>
      <c r="F28" s="137">
        <v>121</v>
      </c>
      <c r="G28" s="137">
        <v>82</v>
      </c>
      <c r="H28" s="130">
        <v>7</v>
      </c>
      <c r="I28" s="137">
        <v>4</v>
      </c>
      <c r="J28" s="137">
        <v>3</v>
      </c>
      <c r="K28" s="130">
        <v>718</v>
      </c>
      <c r="L28" s="138">
        <v>401</v>
      </c>
      <c r="M28" s="138">
        <v>317</v>
      </c>
      <c r="N28" s="130">
        <v>189</v>
      </c>
      <c r="O28" s="138">
        <v>131</v>
      </c>
      <c r="P28" s="138">
        <v>58</v>
      </c>
    </row>
    <row r="29" spans="2:16" ht="12" customHeight="1" thickBot="1">
      <c r="B29" s="139" t="s">
        <v>276</v>
      </c>
      <c r="C29" s="440" t="s">
        <v>277</v>
      </c>
      <c r="D29" s="441"/>
      <c r="E29" s="130">
        <v>4</v>
      </c>
      <c r="F29" s="140">
        <v>1</v>
      </c>
      <c r="G29" s="140">
        <v>3</v>
      </c>
      <c r="H29" s="141" t="s">
        <v>110</v>
      </c>
      <c r="I29" s="141" t="s">
        <v>110</v>
      </c>
      <c r="J29" s="141" t="s">
        <v>110</v>
      </c>
      <c r="K29" s="142">
        <v>1</v>
      </c>
      <c r="L29" s="141">
        <v>1</v>
      </c>
      <c r="M29" s="141" t="s">
        <v>110</v>
      </c>
      <c r="N29" s="130">
        <v>1</v>
      </c>
      <c r="O29" s="141">
        <v>1</v>
      </c>
      <c r="P29" s="141" t="s">
        <v>110</v>
      </c>
    </row>
    <row r="30" spans="2:16" ht="12" customHeight="1">
      <c r="B30" s="442" t="s">
        <v>278</v>
      </c>
      <c r="C30" s="443"/>
      <c r="D30" s="444"/>
      <c r="E30" s="143">
        <v>2</v>
      </c>
      <c r="F30" s="129">
        <v>1</v>
      </c>
      <c r="G30" s="129">
        <v>1</v>
      </c>
      <c r="H30" s="129" t="s">
        <v>110</v>
      </c>
      <c r="I30" s="129" t="s">
        <v>110</v>
      </c>
      <c r="J30" s="129" t="s">
        <v>110</v>
      </c>
      <c r="K30" s="144" t="s">
        <v>110</v>
      </c>
      <c r="L30" s="129" t="s">
        <v>110</v>
      </c>
      <c r="M30" s="129" t="s">
        <v>110</v>
      </c>
      <c r="N30" s="145" t="s">
        <v>110</v>
      </c>
      <c r="O30" s="146" t="s">
        <v>110</v>
      </c>
      <c r="P30" s="146" t="s">
        <v>110</v>
      </c>
    </row>
    <row r="31" spans="2:16" ht="12" customHeight="1">
      <c r="B31" s="431" t="s">
        <v>279</v>
      </c>
      <c r="C31" s="432"/>
      <c r="D31" s="433"/>
      <c r="E31" s="131" t="s">
        <v>110</v>
      </c>
      <c r="F31" s="131" t="s">
        <v>110</v>
      </c>
      <c r="G31" s="131" t="s">
        <v>110</v>
      </c>
      <c r="H31" s="131" t="s">
        <v>110</v>
      </c>
      <c r="I31" s="131" t="s">
        <v>110</v>
      </c>
      <c r="J31" s="131" t="s">
        <v>110</v>
      </c>
      <c r="K31" s="147">
        <v>12</v>
      </c>
      <c r="L31" s="131">
        <v>2</v>
      </c>
      <c r="M31" s="131">
        <v>10</v>
      </c>
      <c r="N31" s="130" t="s">
        <v>110</v>
      </c>
      <c r="O31" s="130" t="s">
        <v>110</v>
      </c>
      <c r="P31" s="130" t="s">
        <v>110</v>
      </c>
    </row>
    <row r="32" spans="2:16" ht="12" customHeight="1">
      <c r="B32" s="431" t="s">
        <v>280</v>
      </c>
      <c r="C32" s="432"/>
      <c r="D32" s="433"/>
      <c r="E32" s="131" t="s">
        <v>110</v>
      </c>
      <c r="F32" s="131" t="s">
        <v>110</v>
      </c>
      <c r="G32" s="131" t="s">
        <v>110</v>
      </c>
      <c r="H32" s="131" t="s">
        <v>110</v>
      </c>
      <c r="I32" s="131" t="s">
        <v>110</v>
      </c>
      <c r="J32" s="131" t="s">
        <v>110</v>
      </c>
      <c r="K32" s="147">
        <v>29</v>
      </c>
      <c r="L32" s="131">
        <v>8</v>
      </c>
      <c r="M32" s="131">
        <v>21</v>
      </c>
      <c r="N32" s="130" t="s">
        <v>110</v>
      </c>
      <c r="O32" s="130" t="s">
        <v>110</v>
      </c>
      <c r="P32" s="130" t="s">
        <v>110</v>
      </c>
    </row>
    <row r="33" spans="2:16" ht="12" customHeight="1">
      <c r="B33" s="431" t="s">
        <v>281</v>
      </c>
      <c r="C33" s="432"/>
      <c r="D33" s="433"/>
      <c r="E33" s="130" t="s">
        <v>110</v>
      </c>
      <c r="F33" s="131" t="s">
        <v>110</v>
      </c>
      <c r="G33" s="131" t="s">
        <v>110</v>
      </c>
      <c r="H33" s="131" t="s">
        <v>110</v>
      </c>
      <c r="I33" s="131" t="s">
        <v>110</v>
      </c>
      <c r="J33" s="131" t="s">
        <v>110</v>
      </c>
      <c r="K33" s="131" t="s">
        <v>110</v>
      </c>
      <c r="L33" s="131" t="s">
        <v>110</v>
      </c>
      <c r="M33" s="131" t="s">
        <v>110</v>
      </c>
      <c r="N33" s="130" t="s">
        <v>110</v>
      </c>
      <c r="O33" s="130" t="s">
        <v>110</v>
      </c>
      <c r="P33" s="130" t="s">
        <v>110</v>
      </c>
    </row>
    <row r="34" spans="2:16" ht="12" customHeight="1">
      <c r="B34" s="434" t="s">
        <v>282</v>
      </c>
      <c r="C34" s="435"/>
      <c r="D34" s="436"/>
      <c r="E34" s="130" t="s">
        <v>110</v>
      </c>
      <c r="F34" s="131" t="s">
        <v>110</v>
      </c>
      <c r="G34" s="131" t="s">
        <v>110</v>
      </c>
      <c r="H34" s="131">
        <v>5</v>
      </c>
      <c r="I34" s="131">
        <v>2</v>
      </c>
      <c r="J34" s="131">
        <v>3</v>
      </c>
      <c r="K34" s="131" t="s">
        <v>110</v>
      </c>
      <c r="L34" s="131" t="s">
        <v>110</v>
      </c>
      <c r="M34" s="131" t="s">
        <v>110</v>
      </c>
      <c r="N34" s="131">
        <v>187</v>
      </c>
      <c r="O34" s="131">
        <v>130</v>
      </c>
      <c r="P34" s="131">
        <v>57</v>
      </c>
    </row>
    <row r="35" spans="2:16" ht="12" customHeight="1">
      <c r="B35" s="114"/>
      <c r="C35" s="114"/>
      <c r="D35" s="114"/>
      <c r="E35" s="118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2:16" ht="12" customHeight="1">
      <c r="B36" s="117" t="s">
        <v>634</v>
      </c>
      <c r="C36" s="114"/>
      <c r="D36" s="114"/>
      <c r="E36" s="118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2:16" ht="12" customHeight="1">
      <c r="B37" s="114"/>
      <c r="C37" s="114"/>
      <c r="D37" s="114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</row>
    <row r="38" spans="2:16" ht="12" customHeight="1">
      <c r="B38" s="117"/>
      <c r="C38" s="114"/>
      <c r="D38" s="114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</row>
    <row r="39" spans="2:16" ht="12" customHeight="1">
      <c r="B39" s="117"/>
      <c r="C39" s="114"/>
      <c r="D39" s="148"/>
      <c r="E39" s="149"/>
      <c r="F39" s="149"/>
      <c r="G39" s="149"/>
      <c r="H39" s="114"/>
      <c r="I39" s="114"/>
      <c r="J39" s="114"/>
      <c r="K39" s="133"/>
      <c r="L39" s="133"/>
      <c r="M39" s="133"/>
      <c r="N39" s="118"/>
      <c r="O39" s="118"/>
      <c r="P39" s="118"/>
    </row>
    <row r="40" spans="2:16" ht="13.5">
      <c r="B40" s="114"/>
      <c r="C40" s="114"/>
      <c r="D40" s="148"/>
      <c r="E40" s="150"/>
      <c r="F40" s="151"/>
      <c r="G40" s="151"/>
      <c r="H40" s="118"/>
      <c r="I40" s="118"/>
      <c r="J40" s="118"/>
      <c r="K40" s="118"/>
      <c r="L40" s="118"/>
      <c r="M40" s="118"/>
      <c r="N40" s="118"/>
      <c r="O40" s="118"/>
      <c r="P40" s="118"/>
    </row>
    <row r="41" spans="2:16" ht="13.5">
      <c r="B41" s="114"/>
      <c r="C41" s="114"/>
      <c r="D41" s="152"/>
      <c r="E41" s="148"/>
      <c r="F41" s="153"/>
      <c r="G41" s="148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2:16" ht="13.5">
      <c r="B42" s="114"/>
      <c r="C42" s="114"/>
      <c r="D42" s="152"/>
      <c r="E42" s="148"/>
      <c r="F42" s="148"/>
      <c r="G42" s="148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2:16" ht="13.5">
      <c r="B43" s="114"/>
      <c r="C43" s="114"/>
      <c r="D43" s="152"/>
      <c r="E43" s="148"/>
      <c r="F43" s="148"/>
      <c r="G43" s="148"/>
      <c r="H43" s="114"/>
      <c r="I43" s="114"/>
      <c r="J43" s="114"/>
      <c r="K43" s="114"/>
      <c r="L43" s="114"/>
      <c r="M43" s="114"/>
      <c r="N43" s="114"/>
      <c r="O43" s="114"/>
      <c r="P43" s="114"/>
    </row>
    <row r="44" spans="2:16" ht="13.5">
      <c r="B44" s="114"/>
      <c r="C44" s="114"/>
      <c r="D44" s="152"/>
      <c r="E44" s="148"/>
      <c r="F44" s="148"/>
      <c r="G44" s="148"/>
      <c r="H44" s="114"/>
      <c r="I44" s="114"/>
      <c r="J44" s="114"/>
      <c r="K44" s="114"/>
      <c r="L44" s="114"/>
      <c r="M44" s="114"/>
      <c r="N44" s="114"/>
      <c r="O44" s="114"/>
      <c r="P44" s="114"/>
    </row>
    <row r="45" spans="2:16" ht="13.5">
      <c r="B45" s="114"/>
      <c r="C45" s="114"/>
      <c r="D45" s="152"/>
      <c r="E45" s="148"/>
      <c r="F45" s="148"/>
      <c r="G45" s="148"/>
      <c r="H45" s="114"/>
      <c r="I45" s="114"/>
      <c r="J45" s="114"/>
      <c r="K45" s="114"/>
      <c r="L45" s="114"/>
      <c r="M45" s="114"/>
      <c r="N45" s="114"/>
      <c r="O45" s="114"/>
      <c r="P45" s="114"/>
    </row>
    <row r="46" spans="2:16" ht="13.5">
      <c r="B46" s="114"/>
      <c r="C46" s="114"/>
      <c r="D46" s="152"/>
      <c r="E46" s="148"/>
      <c r="F46" s="148"/>
      <c r="G46" s="148"/>
      <c r="H46" s="114"/>
      <c r="I46" s="114"/>
      <c r="J46" s="114"/>
      <c r="K46" s="114"/>
      <c r="L46" s="114"/>
      <c r="M46" s="114"/>
      <c r="N46" s="114"/>
      <c r="O46" s="114"/>
      <c r="P46" s="114"/>
    </row>
    <row r="47" spans="2:16" ht="13.5">
      <c r="B47" s="114"/>
      <c r="C47" s="114"/>
      <c r="D47" s="152"/>
      <c r="E47" s="148"/>
      <c r="F47" s="148"/>
      <c r="G47" s="148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2:16" ht="13.5">
      <c r="B48" s="114"/>
      <c r="C48" s="114"/>
      <c r="D48" s="152"/>
      <c r="E48" s="148"/>
      <c r="F48" s="148"/>
      <c r="G48" s="148"/>
      <c r="H48" s="114"/>
      <c r="I48" s="114"/>
      <c r="J48" s="114"/>
      <c r="K48" s="114"/>
      <c r="L48" s="114"/>
      <c r="M48" s="114"/>
      <c r="N48" s="114"/>
      <c r="O48" s="114"/>
      <c r="P48" s="114"/>
    </row>
    <row r="49" spans="4:7" ht="13.5">
      <c r="D49" s="152"/>
      <c r="E49" s="148"/>
      <c r="F49" s="148"/>
      <c r="G49" s="148"/>
    </row>
    <row r="50" spans="4:7" ht="13.5">
      <c r="D50" s="152"/>
      <c r="E50" s="148"/>
      <c r="F50" s="148"/>
      <c r="G50" s="148"/>
    </row>
    <row r="51" spans="4:7" ht="13.5">
      <c r="D51" s="152"/>
      <c r="E51" s="148"/>
      <c r="F51" s="148"/>
      <c r="G51" s="148"/>
    </row>
    <row r="52" spans="4:7" ht="13.5">
      <c r="D52" s="152"/>
      <c r="E52" s="148"/>
      <c r="F52" s="148"/>
      <c r="G52" s="148"/>
    </row>
    <row r="53" spans="4:7" ht="13.5">
      <c r="D53" s="152"/>
      <c r="E53" s="148"/>
      <c r="F53" s="148"/>
      <c r="G53" s="148"/>
    </row>
  </sheetData>
  <sheetProtection/>
  <mergeCells count="22">
    <mergeCell ref="B3:D4"/>
    <mergeCell ref="E3:G3"/>
    <mergeCell ref="H3:J3"/>
    <mergeCell ref="K3:M3"/>
    <mergeCell ref="N3:P3"/>
    <mergeCell ref="B6:D6"/>
    <mergeCell ref="B7:D7"/>
    <mergeCell ref="B8:D8"/>
    <mergeCell ref="B9:B22"/>
    <mergeCell ref="C9:D9"/>
    <mergeCell ref="C23:D23"/>
    <mergeCell ref="C24:D24"/>
    <mergeCell ref="B31:D31"/>
    <mergeCell ref="B32:D32"/>
    <mergeCell ref="B33:D33"/>
    <mergeCell ref="B34:D34"/>
    <mergeCell ref="C25:D25"/>
    <mergeCell ref="C26:D26"/>
    <mergeCell ref="C27:D27"/>
    <mergeCell ref="C28:D28"/>
    <mergeCell ref="C29:D29"/>
    <mergeCell ref="B30:D3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27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35.75390625" style="1" customWidth="1"/>
    <col min="4" max="8" width="7.625" style="1" customWidth="1"/>
    <col min="9" max="11" width="8.25390625" style="1" customWidth="1"/>
    <col min="12" max="16384" width="9.00390625" style="1" customWidth="1"/>
  </cols>
  <sheetData>
    <row r="1" ht="14.25">
      <c r="B1" s="2" t="s">
        <v>635</v>
      </c>
    </row>
    <row r="2" spans="2:3" ht="13.5">
      <c r="B2" s="154" t="s">
        <v>283</v>
      </c>
      <c r="C2" s="154"/>
    </row>
    <row r="3" spans="2:9" ht="12" customHeight="1">
      <c r="B3" s="374" t="s">
        <v>0</v>
      </c>
      <c r="C3" s="376"/>
      <c r="D3" s="367" t="s">
        <v>20</v>
      </c>
      <c r="E3" s="368"/>
      <c r="F3" s="369"/>
      <c r="G3" s="367" t="s">
        <v>21</v>
      </c>
      <c r="H3" s="368"/>
      <c r="I3" s="369"/>
    </row>
    <row r="4" spans="2:9" ht="12">
      <c r="B4" s="380"/>
      <c r="C4" s="382"/>
      <c r="D4" s="14" t="s">
        <v>25</v>
      </c>
      <c r="E4" s="94" t="s">
        <v>7</v>
      </c>
      <c r="F4" s="94" t="s">
        <v>8</v>
      </c>
      <c r="G4" s="14" t="s">
        <v>25</v>
      </c>
      <c r="H4" s="94" t="s">
        <v>7</v>
      </c>
      <c r="I4" s="94" t="s">
        <v>8</v>
      </c>
    </row>
    <row r="5" spans="2:9" ht="12">
      <c r="B5" s="155"/>
      <c r="C5" s="156"/>
      <c r="D5" s="6" t="s">
        <v>9</v>
      </c>
      <c r="E5" s="6" t="s">
        <v>9</v>
      </c>
      <c r="F5" s="6" t="s">
        <v>9</v>
      </c>
      <c r="G5" s="6" t="s">
        <v>9</v>
      </c>
      <c r="H5" s="6" t="s">
        <v>9</v>
      </c>
      <c r="I5" s="6" t="s">
        <v>9</v>
      </c>
    </row>
    <row r="6" spans="2:9" ht="12" customHeight="1">
      <c r="B6" s="340" t="s">
        <v>284</v>
      </c>
      <c r="C6" s="326"/>
      <c r="D6" s="157">
        <v>5373</v>
      </c>
      <c r="E6" s="157">
        <v>2874</v>
      </c>
      <c r="F6" s="157">
        <v>2499</v>
      </c>
      <c r="G6" s="157">
        <v>1047</v>
      </c>
      <c r="H6" s="157">
        <v>90</v>
      </c>
      <c r="I6" s="157">
        <v>957</v>
      </c>
    </row>
    <row r="7" spans="2:16" ht="12" customHeight="1">
      <c r="B7" s="328" t="s">
        <v>285</v>
      </c>
      <c r="C7" s="330"/>
      <c r="D7" s="158">
        <v>5658</v>
      </c>
      <c r="E7" s="158">
        <v>3033</v>
      </c>
      <c r="F7" s="158">
        <v>2625</v>
      </c>
      <c r="G7" s="158">
        <v>995</v>
      </c>
      <c r="H7" s="158">
        <f>G7-I7</f>
        <v>75</v>
      </c>
      <c r="I7" s="158">
        <v>920</v>
      </c>
      <c r="J7" s="45"/>
      <c r="K7" s="45"/>
      <c r="L7" s="45"/>
      <c r="M7" s="45"/>
      <c r="N7" s="45"/>
      <c r="O7" s="45"/>
      <c r="P7" s="45"/>
    </row>
    <row r="8" spans="2:10" ht="12" customHeight="1">
      <c r="B8" s="31"/>
      <c r="C8" s="4" t="s">
        <v>286</v>
      </c>
      <c r="D8" s="157">
        <v>532</v>
      </c>
      <c r="E8" s="157">
        <v>407</v>
      </c>
      <c r="F8" s="157">
        <v>125</v>
      </c>
      <c r="G8" s="157">
        <v>70</v>
      </c>
      <c r="H8" s="157">
        <f aca="true" t="shared" si="0" ref="H8:H13">G8-I8</f>
        <v>15</v>
      </c>
      <c r="I8" s="157">
        <v>55</v>
      </c>
      <c r="J8" s="45"/>
    </row>
    <row r="9" spans="2:10" ht="12" customHeight="1">
      <c r="B9" s="31"/>
      <c r="C9" s="4" t="s">
        <v>287</v>
      </c>
      <c r="D9" s="157">
        <v>4257</v>
      </c>
      <c r="E9" s="157">
        <v>2113</v>
      </c>
      <c r="F9" s="157">
        <v>2144</v>
      </c>
      <c r="G9" s="157">
        <v>797</v>
      </c>
      <c r="H9" s="157">
        <f t="shared" si="0"/>
        <v>41</v>
      </c>
      <c r="I9" s="157">
        <v>756</v>
      </c>
      <c r="J9" s="45"/>
    </row>
    <row r="10" spans="2:10" ht="12" customHeight="1">
      <c r="B10" s="31"/>
      <c r="C10" s="4" t="s">
        <v>288</v>
      </c>
      <c r="D10" s="157">
        <v>91</v>
      </c>
      <c r="E10" s="157">
        <v>54</v>
      </c>
      <c r="F10" s="157">
        <v>37</v>
      </c>
      <c r="G10" s="157" t="s">
        <v>28</v>
      </c>
      <c r="H10" s="157" t="s">
        <v>28</v>
      </c>
      <c r="I10" s="157" t="s">
        <v>28</v>
      </c>
      <c r="J10" s="45"/>
    </row>
    <row r="11" spans="2:10" ht="12" customHeight="1">
      <c r="B11" s="31"/>
      <c r="C11" s="4" t="s">
        <v>289</v>
      </c>
      <c r="D11" s="157">
        <v>59</v>
      </c>
      <c r="E11" s="157">
        <v>31</v>
      </c>
      <c r="F11" s="157">
        <v>28</v>
      </c>
      <c r="G11" s="157">
        <v>10</v>
      </c>
      <c r="H11" s="157">
        <f t="shared" si="0"/>
        <v>5</v>
      </c>
      <c r="I11" s="157">
        <v>5</v>
      </c>
      <c r="J11" s="45"/>
    </row>
    <row r="12" spans="2:10" ht="12" customHeight="1">
      <c r="B12" s="31"/>
      <c r="C12" s="4" t="s">
        <v>290</v>
      </c>
      <c r="D12" s="157">
        <v>121</v>
      </c>
      <c r="E12" s="157">
        <v>79</v>
      </c>
      <c r="F12" s="157">
        <v>42</v>
      </c>
      <c r="G12" s="157">
        <v>37</v>
      </c>
      <c r="H12" s="157">
        <f t="shared" si="0"/>
        <v>2</v>
      </c>
      <c r="I12" s="157">
        <v>35</v>
      </c>
      <c r="J12" s="45"/>
    </row>
    <row r="13" spans="2:10" ht="12" customHeight="1">
      <c r="B13" s="31"/>
      <c r="C13" s="4" t="s">
        <v>291</v>
      </c>
      <c r="D13" s="157">
        <v>501</v>
      </c>
      <c r="E13" s="157">
        <v>285</v>
      </c>
      <c r="F13" s="157">
        <v>216</v>
      </c>
      <c r="G13" s="157">
        <v>81</v>
      </c>
      <c r="H13" s="157">
        <f t="shared" si="0"/>
        <v>12</v>
      </c>
      <c r="I13" s="157">
        <v>69</v>
      </c>
      <c r="J13" s="45"/>
    </row>
    <row r="14" spans="2:10" ht="12" customHeight="1">
      <c r="B14" s="159"/>
      <c r="C14" s="4" t="s">
        <v>292</v>
      </c>
      <c r="D14" s="157">
        <v>97</v>
      </c>
      <c r="E14" s="157">
        <v>64</v>
      </c>
      <c r="F14" s="157">
        <v>33</v>
      </c>
      <c r="G14" s="157" t="s">
        <v>28</v>
      </c>
      <c r="H14" s="157" t="s">
        <v>28</v>
      </c>
      <c r="I14" s="157" t="s">
        <v>28</v>
      </c>
      <c r="J14" s="45"/>
    </row>
    <row r="15" spans="2:10" ht="12" customHeight="1">
      <c r="B15" s="160"/>
      <c r="C15" s="161" t="s">
        <v>293</v>
      </c>
      <c r="D15" s="157">
        <v>2</v>
      </c>
      <c r="E15" s="157">
        <v>2</v>
      </c>
      <c r="F15" s="157" t="s">
        <v>28</v>
      </c>
      <c r="G15" s="157" t="s">
        <v>28</v>
      </c>
      <c r="H15" s="158" t="s">
        <v>28</v>
      </c>
      <c r="I15" s="157" t="s">
        <v>28</v>
      </c>
      <c r="J15" s="45"/>
    </row>
    <row r="16" spans="4:9" ht="12">
      <c r="D16" s="45"/>
      <c r="E16" s="45"/>
      <c r="F16" s="162"/>
      <c r="G16" s="163"/>
      <c r="H16" s="163"/>
      <c r="I16" s="163"/>
    </row>
    <row r="17" ht="12">
      <c r="B17" s="18" t="s">
        <v>636</v>
      </c>
    </row>
    <row r="18" spans="2:9" ht="12">
      <c r="B18" s="18"/>
      <c r="D18" s="45"/>
      <c r="E18" s="45"/>
      <c r="F18" s="45"/>
      <c r="G18" s="45"/>
      <c r="H18" s="45"/>
      <c r="I18" s="45"/>
    </row>
    <row r="19" spans="4:9" ht="12">
      <c r="D19" s="45"/>
      <c r="E19" s="45"/>
      <c r="F19" s="45"/>
      <c r="G19" s="45"/>
      <c r="H19" s="45"/>
      <c r="I19" s="45"/>
    </row>
    <row r="20" spans="4:9" ht="12">
      <c r="D20" s="45"/>
      <c r="E20" s="45"/>
      <c r="F20" s="45"/>
      <c r="G20" s="45"/>
      <c r="H20" s="45"/>
      <c r="I20" s="45"/>
    </row>
    <row r="21" spans="4:7" ht="12">
      <c r="D21" s="45"/>
      <c r="G21" s="45"/>
    </row>
    <row r="22" spans="4:7" ht="12">
      <c r="D22" s="45"/>
      <c r="G22" s="45"/>
    </row>
    <row r="23" spans="4:7" ht="12">
      <c r="D23" s="45"/>
      <c r="G23" s="45"/>
    </row>
    <row r="24" spans="4:7" ht="12">
      <c r="D24" s="45"/>
      <c r="G24" s="45"/>
    </row>
    <row r="25" spans="4:7" ht="12">
      <c r="D25" s="45"/>
      <c r="G25" s="45"/>
    </row>
    <row r="26" spans="4:7" ht="12">
      <c r="D26" s="45"/>
      <c r="G26" s="45"/>
    </row>
    <row r="27" spans="4:7" ht="12">
      <c r="D27" s="45"/>
      <c r="G27" s="45"/>
    </row>
  </sheetData>
  <sheetProtection/>
  <mergeCells count="5">
    <mergeCell ref="B3:C4"/>
    <mergeCell ref="D3:F3"/>
    <mergeCell ref="G3:I3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9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2.625" style="1" customWidth="1"/>
    <col min="2" max="3" width="1.875" style="1" customWidth="1"/>
    <col min="4" max="30" width="7.875" style="1" customWidth="1"/>
    <col min="31" max="16384" width="9.00390625" style="1" customWidth="1"/>
  </cols>
  <sheetData>
    <row r="1" spans="2:9" ht="14.25">
      <c r="B1" s="2" t="s">
        <v>632</v>
      </c>
      <c r="C1" s="38"/>
      <c r="D1" s="38"/>
      <c r="E1" s="38"/>
      <c r="F1" s="38"/>
      <c r="G1" s="38"/>
      <c r="H1" s="38"/>
      <c r="I1" s="38"/>
    </row>
    <row r="2" spans="2:7" ht="12" customHeight="1">
      <c r="B2" s="154" t="s">
        <v>294</v>
      </c>
      <c r="C2" s="164"/>
      <c r="D2" s="164"/>
      <c r="E2" s="164"/>
      <c r="F2" s="164"/>
      <c r="G2" s="164"/>
    </row>
    <row r="3" spans="2:30" ht="12" customHeight="1">
      <c r="B3" s="374" t="s">
        <v>0</v>
      </c>
      <c r="C3" s="375"/>
      <c r="D3" s="376"/>
      <c r="E3" s="367" t="s">
        <v>295</v>
      </c>
      <c r="F3" s="368"/>
      <c r="G3" s="368"/>
      <c r="H3" s="368"/>
      <c r="I3" s="368"/>
      <c r="J3" s="368"/>
      <c r="K3" s="368"/>
      <c r="L3" s="368"/>
      <c r="M3" s="368"/>
      <c r="N3" s="369"/>
      <c r="O3" s="367" t="s">
        <v>296</v>
      </c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9"/>
    </row>
    <row r="4" spans="2:30" ht="12" customHeight="1">
      <c r="B4" s="377"/>
      <c r="C4" s="378"/>
      <c r="D4" s="379"/>
      <c r="E4" s="367" t="s">
        <v>257</v>
      </c>
      <c r="F4" s="368"/>
      <c r="G4" s="368"/>
      <c r="H4" s="369"/>
      <c r="I4" s="367" t="s">
        <v>258</v>
      </c>
      <c r="J4" s="369"/>
      <c r="K4" s="468" t="s">
        <v>297</v>
      </c>
      <c r="L4" s="469"/>
      <c r="M4" s="472" t="s">
        <v>298</v>
      </c>
      <c r="N4" s="473"/>
      <c r="O4" s="367" t="s">
        <v>257</v>
      </c>
      <c r="P4" s="368"/>
      <c r="Q4" s="368"/>
      <c r="R4" s="369"/>
      <c r="S4" s="367" t="s">
        <v>299</v>
      </c>
      <c r="T4" s="369"/>
      <c r="U4" s="468" t="s">
        <v>300</v>
      </c>
      <c r="V4" s="469"/>
      <c r="W4" s="468" t="s">
        <v>297</v>
      </c>
      <c r="X4" s="469"/>
      <c r="Y4" s="472" t="s">
        <v>298</v>
      </c>
      <c r="Z4" s="473"/>
      <c r="AA4" s="472" t="s">
        <v>301</v>
      </c>
      <c r="AB4" s="473"/>
      <c r="AC4" s="472" t="s">
        <v>302</v>
      </c>
      <c r="AD4" s="473"/>
    </row>
    <row r="5" spans="2:30" ht="12" customHeight="1">
      <c r="B5" s="377"/>
      <c r="C5" s="378"/>
      <c r="D5" s="379"/>
      <c r="E5" s="367" t="s">
        <v>303</v>
      </c>
      <c r="F5" s="369"/>
      <c r="G5" s="367" t="s">
        <v>304</v>
      </c>
      <c r="H5" s="369"/>
      <c r="I5" s="367" t="s">
        <v>303</v>
      </c>
      <c r="J5" s="369"/>
      <c r="K5" s="470"/>
      <c r="L5" s="471"/>
      <c r="M5" s="474"/>
      <c r="N5" s="475"/>
      <c r="O5" s="367" t="s">
        <v>303</v>
      </c>
      <c r="P5" s="369"/>
      <c r="Q5" s="367" t="s">
        <v>304</v>
      </c>
      <c r="R5" s="369"/>
      <c r="S5" s="367" t="s">
        <v>303</v>
      </c>
      <c r="T5" s="369"/>
      <c r="U5" s="470"/>
      <c r="V5" s="471"/>
      <c r="W5" s="470"/>
      <c r="X5" s="471"/>
      <c r="Y5" s="474"/>
      <c r="Z5" s="475"/>
      <c r="AA5" s="474"/>
      <c r="AB5" s="475"/>
      <c r="AC5" s="474"/>
      <c r="AD5" s="475"/>
    </row>
    <row r="6" spans="2:30" ht="12" customHeight="1">
      <c r="B6" s="380"/>
      <c r="C6" s="381"/>
      <c r="D6" s="382"/>
      <c r="E6" s="94" t="s">
        <v>7</v>
      </c>
      <c r="F6" s="94" t="s">
        <v>8</v>
      </c>
      <c r="G6" s="94" t="s">
        <v>7</v>
      </c>
      <c r="H6" s="94" t="s">
        <v>8</v>
      </c>
      <c r="I6" s="94" t="s">
        <v>7</v>
      </c>
      <c r="J6" s="94" t="s">
        <v>8</v>
      </c>
      <c r="K6" s="94" t="s">
        <v>7</v>
      </c>
      <c r="L6" s="94" t="s">
        <v>8</v>
      </c>
      <c r="M6" s="94" t="s">
        <v>7</v>
      </c>
      <c r="N6" s="94" t="s">
        <v>8</v>
      </c>
      <c r="O6" s="94" t="s">
        <v>7</v>
      </c>
      <c r="P6" s="94" t="s">
        <v>8</v>
      </c>
      <c r="Q6" s="94" t="s">
        <v>7</v>
      </c>
      <c r="R6" s="94" t="s">
        <v>8</v>
      </c>
      <c r="S6" s="94" t="s">
        <v>7</v>
      </c>
      <c r="T6" s="94" t="s">
        <v>8</v>
      </c>
      <c r="U6" s="94" t="s">
        <v>7</v>
      </c>
      <c r="V6" s="94" t="s">
        <v>8</v>
      </c>
      <c r="W6" s="94" t="s">
        <v>7</v>
      </c>
      <c r="X6" s="94" t="s">
        <v>8</v>
      </c>
      <c r="Y6" s="94" t="s">
        <v>7</v>
      </c>
      <c r="Z6" s="94" t="s">
        <v>8</v>
      </c>
      <c r="AA6" s="94" t="s">
        <v>7</v>
      </c>
      <c r="AB6" s="94" t="s">
        <v>8</v>
      </c>
      <c r="AC6" s="94" t="s">
        <v>7</v>
      </c>
      <c r="AD6" s="94" t="s">
        <v>8</v>
      </c>
    </row>
    <row r="7" spans="2:30" ht="12" customHeight="1">
      <c r="B7" s="3"/>
      <c r="C7" s="34"/>
      <c r="D7" s="35"/>
      <c r="E7" s="6" t="s">
        <v>9</v>
      </c>
      <c r="F7" s="6" t="s">
        <v>9</v>
      </c>
      <c r="G7" s="6" t="s">
        <v>9</v>
      </c>
      <c r="H7" s="6" t="s">
        <v>9</v>
      </c>
      <c r="I7" s="6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6" t="s">
        <v>9</v>
      </c>
      <c r="O7" s="6" t="s">
        <v>9</v>
      </c>
      <c r="P7" s="6" t="s">
        <v>9</v>
      </c>
      <c r="Q7" s="6" t="s">
        <v>9</v>
      </c>
      <c r="R7" s="6" t="s">
        <v>9</v>
      </c>
      <c r="S7" s="6" t="s">
        <v>9</v>
      </c>
      <c r="T7" s="6" t="s">
        <v>9</v>
      </c>
      <c r="U7" s="6" t="s">
        <v>9</v>
      </c>
      <c r="V7" s="6" t="s">
        <v>9</v>
      </c>
      <c r="W7" s="6" t="s">
        <v>9</v>
      </c>
      <c r="X7" s="6" t="s">
        <v>9</v>
      </c>
      <c r="Y7" s="6" t="s">
        <v>9</v>
      </c>
      <c r="Z7" s="6" t="s">
        <v>9</v>
      </c>
      <c r="AA7" s="6" t="s">
        <v>9</v>
      </c>
      <c r="AB7" s="6" t="s">
        <v>9</v>
      </c>
      <c r="AC7" s="6" t="s">
        <v>9</v>
      </c>
      <c r="AD7" s="6" t="s">
        <v>9</v>
      </c>
    </row>
    <row r="8" spans="2:30" ht="12" customHeight="1">
      <c r="B8" s="340" t="s">
        <v>284</v>
      </c>
      <c r="C8" s="334"/>
      <c r="D8" s="326"/>
      <c r="E8" s="165">
        <v>9395</v>
      </c>
      <c r="F8" s="165">
        <v>9278</v>
      </c>
      <c r="G8" s="165">
        <v>269</v>
      </c>
      <c r="H8" s="165">
        <v>207</v>
      </c>
      <c r="I8" s="165">
        <v>4</v>
      </c>
      <c r="J8" s="165" t="s">
        <v>110</v>
      </c>
      <c r="K8" s="165">
        <v>147</v>
      </c>
      <c r="L8" s="165">
        <v>24</v>
      </c>
      <c r="M8" s="165">
        <v>106</v>
      </c>
      <c r="N8" s="165">
        <v>61</v>
      </c>
      <c r="O8" s="166">
        <v>9311</v>
      </c>
      <c r="P8" s="166">
        <v>9222</v>
      </c>
      <c r="Q8" s="166">
        <v>262</v>
      </c>
      <c r="R8" s="166">
        <v>197</v>
      </c>
      <c r="S8" s="165" t="s">
        <v>110</v>
      </c>
      <c r="T8" s="165" t="s">
        <v>110</v>
      </c>
      <c r="U8" s="165" t="s">
        <v>110</v>
      </c>
      <c r="V8" s="165" t="s">
        <v>110</v>
      </c>
      <c r="W8" s="166">
        <v>143</v>
      </c>
      <c r="X8" s="166">
        <v>23</v>
      </c>
      <c r="Y8" s="166">
        <v>106</v>
      </c>
      <c r="Z8" s="166">
        <v>61</v>
      </c>
      <c r="AA8" s="166" t="s">
        <v>110</v>
      </c>
      <c r="AB8" s="166" t="s">
        <v>110</v>
      </c>
      <c r="AC8" s="166">
        <v>112</v>
      </c>
      <c r="AD8" s="166">
        <v>127</v>
      </c>
    </row>
    <row r="9" spans="2:33" ht="12" customHeight="1">
      <c r="B9" s="328" t="s">
        <v>285</v>
      </c>
      <c r="C9" s="329"/>
      <c r="D9" s="330"/>
      <c r="E9" s="167">
        <v>9165</v>
      </c>
      <c r="F9" s="167">
        <v>9047</v>
      </c>
      <c r="G9" s="167">
        <v>273</v>
      </c>
      <c r="H9" s="167">
        <v>185</v>
      </c>
      <c r="I9" s="167">
        <f>SUM(I10:I12)</f>
        <v>4</v>
      </c>
      <c r="J9" s="167">
        <v>3</v>
      </c>
      <c r="K9" s="167">
        <v>130</v>
      </c>
      <c r="L9" s="167">
        <f>SUM(L10:L12)</f>
        <v>24</v>
      </c>
      <c r="M9" s="167">
        <v>121</v>
      </c>
      <c r="N9" s="167">
        <v>66</v>
      </c>
      <c r="O9" s="167">
        <v>9133</v>
      </c>
      <c r="P9" s="167">
        <v>9016</v>
      </c>
      <c r="Q9" s="167">
        <v>270</v>
      </c>
      <c r="R9" s="167">
        <v>181</v>
      </c>
      <c r="S9" s="167" t="s">
        <v>305</v>
      </c>
      <c r="T9" s="167" t="s">
        <v>305</v>
      </c>
      <c r="U9" s="167" t="s">
        <v>305</v>
      </c>
      <c r="V9" s="167" t="s">
        <v>305</v>
      </c>
      <c r="W9" s="167">
        <v>127</v>
      </c>
      <c r="X9" s="167">
        <f>SUM(X10:X12)</f>
        <v>23</v>
      </c>
      <c r="Y9" s="167">
        <v>121</v>
      </c>
      <c r="Z9" s="167">
        <v>66</v>
      </c>
      <c r="AA9" s="166" t="s">
        <v>110</v>
      </c>
      <c r="AB9" s="166" t="s">
        <v>110</v>
      </c>
      <c r="AC9" s="167">
        <v>83</v>
      </c>
      <c r="AD9" s="167">
        <v>103</v>
      </c>
      <c r="AE9" s="168"/>
      <c r="AF9" s="168"/>
      <c r="AG9" s="168"/>
    </row>
    <row r="10" spans="2:33" ht="12" customHeight="1">
      <c r="B10" s="3"/>
      <c r="C10" s="34"/>
      <c r="D10" s="4" t="s">
        <v>11</v>
      </c>
      <c r="E10" s="169">
        <v>77</v>
      </c>
      <c r="F10" s="169">
        <v>77</v>
      </c>
      <c r="G10" s="169" t="s">
        <v>305</v>
      </c>
      <c r="H10" s="169" t="s">
        <v>305</v>
      </c>
      <c r="I10" s="169" t="s">
        <v>305</v>
      </c>
      <c r="J10" s="169" t="s">
        <v>305</v>
      </c>
      <c r="K10" s="169">
        <v>2</v>
      </c>
      <c r="L10" s="169">
        <v>1</v>
      </c>
      <c r="M10" s="169" t="s">
        <v>305</v>
      </c>
      <c r="N10" s="169" t="s">
        <v>305</v>
      </c>
      <c r="O10" s="169">
        <v>77</v>
      </c>
      <c r="P10" s="169">
        <v>77</v>
      </c>
      <c r="Q10" s="169" t="s">
        <v>305</v>
      </c>
      <c r="R10" s="169" t="s">
        <v>305</v>
      </c>
      <c r="S10" s="169" t="s">
        <v>305</v>
      </c>
      <c r="T10" s="169" t="s">
        <v>305</v>
      </c>
      <c r="U10" s="169" t="s">
        <v>305</v>
      </c>
      <c r="V10" s="169" t="s">
        <v>305</v>
      </c>
      <c r="W10" s="169">
        <v>2</v>
      </c>
      <c r="X10" s="169">
        <v>1</v>
      </c>
      <c r="Y10" s="169" t="s">
        <v>305</v>
      </c>
      <c r="Z10" s="169" t="s">
        <v>305</v>
      </c>
      <c r="AA10" s="169" t="s">
        <v>305</v>
      </c>
      <c r="AB10" s="169" t="s">
        <v>305</v>
      </c>
      <c r="AC10" s="169" t="s">
        <v>305</v>
      </c>
      <c r="AD10" s="169" t="s">
        <v>305</v>
      </c>
      <c r="AE10" s="170"/>
      <c r="AF10" s="170"/>
      <c r="AG10" s="170"/>
    </row>
    <row r="11" spans="2:33" ht="12" customHeight="1">
      <c r="B11" s="3"/>
      <c r="C11" s="34"/>
      <c r="D11" s="4" t="s">
        <v>12</v>
      </c>
      <c r="E11" s="169">
        <v>8941</v>
      </c>
      <c r="F11" s="169">
        <v>8740</v>
      </c>
      <c r="G11" s="169">
        <v>273</v>
      </c>
      <c r="H11" s="169">
        <v>185</v>
      </c>
      <c r="I11" s="169">
        <v>4</v>
      </c>
      <c r="J11" s="169">
        <v>3</v>
      </c>
      <c r="K11" s="169">
        <v>128</v>
      </c>
      <c r="L11" s="169">
        <v>23</v>
      </c>
      <c r="M11" s="169">
        <v>121</v>
      </c>
      <c r="N11" s="169">
        <v>66</v>
      </c>
      <c r="O11" s="169">
        <v>8909</v>
      </c>
      <c r="P11" s="169">
        <v>8709</v>
      </c>
      <c r="Q11" s="169">
        <v>270</v>
      </c>
      <c r="R11" s="169">
        <v>181</v>
      </c>
      <c r="S11" s="169" t="s">
        <v>305</v>
      </c>
      <c r="T11" s="169" t="s">
        <v>305</v>
      </c>
      <c r="U11" s="169" t="s">
        <v>305</v>
      </c>
      <c r="V11" s="169" t="s">
        <v>305</v>
      </c>
      <c r="W11" s="169">
        <v>125</v>
      </c>
      <c r="X11" s="169">
        <v>22</v>
      </c>
      <c r="Y11" s="169">
        <v>121</v>
      </c>
      <c r="Z11" s="169">
        <v>66</v>
      </c>
      <c r="AA11" s="169" t="s">
        <v>305</v>
      </c>
      <c r="AB11" s="169" t="s">
        <v>305</v>
      </c>
      <c r="AC11" s="169">
        <v>83</v>
      </c>
      <c r="AD11" s="169">
        <v>103</v>
      </c>
      <c r="AE11" s="170"/>
      <c r="AF11" s="170"/>
      <c r="AG11" s="170"/>
    </row>
    <row r="12" spans="2:33" ht="12" customHeight="1">
      <c r="B12" s="3"/>
      <c r="C12" s="34"/>
      <c r="D12" s="4" t="s">
        <v>13</v>
      </c>
      <c r="E12" s="169">
        <v>147</v>
      </c>
      <c r="F12" s="169">
        <v>230</v>
      </c>
      <c r="G12" s="169" t="s">
        <v>306</v>
      </c>
      <c r="H12" s="169" t="s">
        <v>306</v>
      </c>
      <c r="I12" s="169" t="s">
        <v>306</v>
      </c>
      <c r="J12" s="169" t="s">
        <v>306</v>
      </c>
      <c r="K12" s="169" t="s">
        <v>306</v>
      </c>
      <c r="L12" s="169" t="s">
        <v>306</v>
      </c>
      <c r="M12" s="169" t="s">
        <v>306</v>
      </c>
      <c r="N12" s="169" t="s">
        <v>306</v>
      </c>
      <c r="O12" s="169">
        <v>147</v>
      </c>
      <c r="P12" s="169">
        <v>230</v>
      </c>
      <c r="Q12" s="169" t="s">
        <v>306</v>
      </c>
      <c r="R12" s="169" t="s">
        <v>306</v>
      </c>
      <c r="S12" s="169" t="s">
        <v>306</v>
      </c>
      <c r="T12" s="169" t="s">
        <v>306</v>
      </c>
      <c r="U12" s="169" t="s">
        <v>306</v>
      </c>
      <c r="V12" s="169" t="s">
        <v>306</v>
      </c>
      <c r="W12" s="169" t="s">
        <v>306</v>
      </c>
      <c r="X12" s="169" t="s">
        <v>306</v>
      </c>
      <c r="Y12" s="169" t="s">
        <v>306</v>
      </c>
      <c r="Z12" s="169" t="s">
        <v>306</v>
      </c>
      <c r="AA12" s="169" t="s">
        <v>306</v>
      </c>
      <c r="AB12" s="169" t="s">
        <v>306</v>
      </c>
      <c r="AC12" s="169" t="s">
        <v>306</v>
      </c>
      <c r="AD12" s="169" t="s">
        <v>306</v>
      </c>
      <c r="AE12" s="170"/>
      <c r="AF12" s="170"/>
      <c r="AG12" s="170"/>
    </row>
    <row r="13" spans="2:15" ht="12" customHeight="1">
      <c r="B13" s="18"/>
      <c r="O13" s="17"/>
    </row>
    <row r="14" spans="1:19" ht="12" customHeight="1">
      <c r="A14" s="1" t="s">
        <v>307</v>
      </c>
      <c r="B14" s="18" t="s">
        <v>634</v>
      </c>
      <c r="N14" s="81"/>
      <c r="O14" s="476"/>
      <c r="P14" s="373"/>
      <c r="Q14" s="373"/>
      <c r="R14" s="373"/>
      <c r="S14" s="373"/>
    </row>
    <row r="15" spans="2:10" ht="13.5" customHeight="1">
      <c r="B15" s="18" t="s">
        <v>308</v>
      </c>
      <c r="G15" s="46"/>
      <c r="H15" s="46"/>
      <c r="I15" s="46"/>
      <c r="J15" s="46"/>
    </row>
    <row r="17" spans="5:30" ht="12"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9" spans="5:30" ht="12"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5" ht="13.5" customHeight="1"/>
    <row r="27" ht="13.5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/>
  <mergeCells count="23">
    <mergeCell ref="AC4:AD5"/>
    <mergeCell ref="E5:F5"/>
    <mergeCell ref="G5:H5"/>
    <mergeCell ref="I5:J5"/>
    <mergeCell ref="O5:P5"/>
    <mergeCell ref="Q5:R5"/>
    <mergeCell ref="S5:T5"/>
    <mergeCell ref="B8:D8"/>
    <mergeCell ref="B9:D9"/>
    <mergeCell ref="O14:S14"/>
    <mergeCell ref="O4:R4"/>
    <mergeCell ref="S4:T4"/>
    <mergeCell ref="U4:V5"/>
    <mergeCell ref="W4:X5"/>
    <mergeCell ref="Y4:Z5"/>
    <mergeCell ref="AA4:AB5"/>
    <mergeCell ref="B3:D6"/>
    <mergeCell ref="E3:N3"/>
    <mergeCell ref="O3:AD3"/>
    <mergeCell ref="M4:N5"/>
    <mergeCell ref="E4:H4"/>
    <mergeCell ref="I4:J4"/>
    <mergeCell ref="K4:L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22"/>
  <sheetViews>
    <sheetView zoomScalePageLayoutView="0" workbookViewId="0" topLeftCell="A1">
      <selection activeCell="I31" sqref="I3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375" style="1" customWidth="1"/>
    <col min="5" max="6" width="8.00390625" style="1" bestFit="1" customWidth="1"/>
    <col min="7" max="7" width="6.375" style="1" customWidth="1"/>
    <col min="8" max="10" width="8.00390625" style="1" bestFit="1" customWidth="1"/>
    <col min="11" max="11" width="6.375" style="1" customWidth="1"/>
    <col min="12" max="12" width="8.00390625" style="1" bestFit="1" customWidth="1"/>
    <col min="13" max="18" width="7.00390625" style="1" customWidth="1"/>
    <col min="19" max="25" width="9.25390625" style="1" customWidth="1"/>
    <col min="26" max="16384" width="9.00390625" style="1" customWidth="1"/>
  </cols>
  <sheetData>
    <row r="1" spans="1:8" ht="14.25">
      <c r="A1" s="1" t="s">
        <v>309</v>
      </c>
      <c r="B1" s="2" t="s">
        <v>632</v>
      </c>
      <c r="C1" s="38"/>
      <c r="D1" s="38"/>
      <c r="E1" s="38"/>
      <c r="F1" s="38"/>
      <c r="G1" s="38"/>
      <c r="H1" s="38"/>
    </row>
    <row r="2" spans="2:8" ht="13.5">
      <c r="B2" s="154" t="s">
        <v>310</v>
      </c>
      <c r="C2" s="164"/>
      <c r="D2" s="164"/>
      <c r="E2" s="164"/>
      <c r="F2" s="164"/>
      <c r="G2" s="164"/>
      <c r="H2" s="164"/>
    </row>
    <row r="3" spans="2:18" ht="12" customHeight="1">
      <c r="B3" s="374" t="s">
        <v>0</v>
      </c>
      <c r="C3" s="375"/>
      <c r="D3" s="376"/>
      <c r="E3" s="367" t="s">
        <v>295</v>
      </c>
      <c r="F3" s="368"/>
      <c r="G3" s="368"/>
      <c r="H3" s="369"/>
      <c r="I3" s="367" t="s">
        <v>311</v>
      </c>
      <c r="J3" s="368"/>
      <c r="K3" s="368"/>
      <c r="L3" s="368"/>
      <c r="M3" s="368"/>
      <c r="N3" s="368"/>
      <c r="O3" s="368"/>
      <c r="P3" s="368"/>
      <c r="Q3" s="368"/>
      <c r="R3" s="369"/>
    </row>
    <row r="4" spans="2:58" ht="12" customHeight="1">
      <c r="B4" s="377"/>
      <c r="C4" s="378"/>
      <c r="D4" s="379"/>
      <c r="E4" s="393" t="s">
        <v>251</v>
      </c>
      <c r="F4" s="395"/>
      <c r="G4" s="393" t="s">
        <v>312</v>
      </c>
      <c r="H4" s="395"/>
      <c r="I4" s="393" t="s">
        <v>251</v>
      </c>
      <c r="J4" s="395"/>
      <c r="K4" s="393" t="s">
        <v>312</v>
      </c>
      <c r="L4" s="395"/>
      <c r="M4" s="482" t="s">
        <v>313</v>
      </c>
      <c r="N4" s="483"/>
      <c r="O4" s="482" t="s">
        <v>314</v>
      </c>
      <c r="P4" s="483"/>
      <c r="Q4" s="482" t="s">
        <v>315</v>
      </c>
      <c r="R4" s="483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</row>
    <row r="5" spans="2:58" ht="12" customHeight="1">
      <c r="B5" s="377"/>
      <c r="C5" s="378"/>
      <c r="D5" s="379"/>
      <c r="E5" s="396"/>
      <c r="F5" s="398"/>
      <c r="G5" s="396"/>
      <c r="H5" s="398"/>
      <c r="I5" s="396"/>
      <c r="J5" s="398"/>
      <c r="K5" s="396"/>
      <c r="L5" s="398"/>
      <c r="M5" s="484"/>
      <c r="N5" s="485"/>
      <c r="O5" s="484"/>
      <c r="P5" s="485"/>
      <c r="Q5" s="484"/>
      <c r="R5" s="485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79"/>
      <c r="AO5" s="479"/>
      <c r="AP5" s="479"/>
      <c r="AQ5" s="479"/>
      <c r="AR5" s="480"/>
      <c r="AS5" s="480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</row>
    <row r="6" spans="2:58" ht="12" customHeight="1">
      <c r="B6" s="380"/>
      <c r="C6" s="381"/>
      <c r="D6" s="382"/>
      <c r="E6" s="94" t="s">
        <v>7</v>
      </c>
      <c r="F6" s="94" t="s">
        <v>8</v>
      </c>
      <c r="G6" s="94" t="s">
        <v>7</v>
      </c>
      <c r="H6" s="94" t="s">
        <v>8</v>
      </c>
      <c r="I6" s="94" t="s">
        <v>7</v>
      </c>
      <c r="J6" s="94" t="s">
        <v>8</v>
      </c>
      <c r="K6" s="94" t="s">
        <v>7</v>
      </c>
      <c r="L6" s="94" t="s">
        <v>8</v>
      </c>
      <c r="M6" s="94" t="s">
        <v>7</v>
      </c>
      <c r="N6" s="94" t="s">
        <v>8</v>
      </c>
      <c r="O6" s="94" t="s">
        <v>7</v>
      </c>
      <c r="P6" s="94" t="s">
        <v>8</v>
      </c>
      <c r="Q6" s="94" t="s">
        <v>7</v>
      </c>
      <c r="R6" s="94" t="s">
        <v>8</v>
      </c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79"/>
      <c r="AO6" s="479"/>
      <c r="AP6" s="479"/>
      <c r="AQ6" s="479"/>
      <c r="AR6" s="480"/>
      <c r="AS6" s="480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2:58" ht="14.25" customHeight="1">
      <c r="B7" s="3"/>
      <c r="C7" s="34"/>
      <c r="D7" s="35"/>
      <c r="E7" s="6" t="s">
        <v>9</v>
      </c>
      <c r="F7" s="6" t="s">
        <v>9</v>
      </c>
      <c r="G7" s="6" t="s">
        <v>9</v>
      </c>
      <c r="H7" s="6" t="s">
        <v>9</v>
      </c>
      <c r="I7" s="6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6" t="s">
        <v>9</v>
      </c>
      <c r="O7" s="6" t="s">
        <v>9</v>
      </c>
      <c r="P7" s="6" t="s">
        <v>9</v>
      </c>
      <c r="Q7" s="6" t="s">
        <v>9</v>
      </c>
      <c r="R7" s="6" t="s">
        <v>9</v>
      </c>
      <c r="W7" s="480"/>
      <c r="X7" s="480"/>
      <c r="Y7" s="480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2:58" ht="14.25" customHeight="1">
      <c r="B8" s="340" t="s">
        <v>284</v>
      </c>
      <c r="C8" s="334"/>
      <c r="D8" s="326"/>
      <c r="E8" s="172">
        <v>4969</v>
      </c>
      <c r="F8" s="172">
        <v>3964</v>
      </c>
      <c r="G8" s="172">
        <v>68</v>
      </c>
      <c r="H8" s="172">
        <v>877</v>
      </c>
      <c r="I8" s="172">
        <v>4293</v>
      </c>
      <c r="J8" s="172">
        <v>3659</v>
      </c>
      <c r="K8" s="172">
        <v>66</v>
      </c>
      <c r="L8" s="172">
        <v>862</v>
      </c>
      <c r="M8" s="172">
        <v>1</v>
      </c>
      <c r="N8" s="172" t="s">
        <v>110</v>
      </c>
      <c r="O8" s="173" t="s">
        <v>110</v>
      </c>
      <c r="P8" s="173" t="s">
        <v>110</v>
      </c>
      <c r="Q8" s="165">
        <v>3</v>
      </c>
      <c r="R8" s="165">
        <v>4</v>
      </c>
      <c r="S8" s="18"/>
      <c r="W8" s="481"/>
      <c r="X8" s="481"/>
      <c r="Y8" s="174"/>
      <c r="Z8" s="175"/>
      <c r="AA8" s="175"/>
      <c r="AB8" s="175"/>
      <c r="AC8" s="176"/>
      <c r="AD8" s="176"/>
      <c r="AE8" s="176"/>
      <c r="AF8" s="176"/>
      <c r="AG8" s="175"/>
      <c r="AH8" s="175"/>
      <c r="AI8" s="175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</row>
    <row r="9" spans="2:58" ht="14.25" customHeight="1">
      <c r="B9" s="328" t="s">
        <v>285</v>
      </c>
      <c r="C9" s="329"/>
      <c r="D9" s="330"/>
      <c r="E9" s="177">
        <f>SUM(E10:E17)</f>
        <v>5055</v>
      </c>
      <c r="F9" s="177">
        <f aca="true" t="shared" si="0" ref="F9:R9">SUM(F10:F17)</f>
        <v>4082</v>
      </c>
      <c r="G9" s="177">
        <f t="shared" si="0"/>
        <v>63</v>
      </c>
      <c r="H9" s="177">
        <f t="shared" si="0"/>
        <v>945</v>
      </c>
      <c r="I9" s="177">
        <f t="shared" si="0"/>
        <v>4300</v>
      </c>
      <c r="J9" s="177">
        <f t="shared" si="0"/>
        <v>3743</v>
      </c>
      <c r="K9" s="177">
        <f t="shared" si="0"/>
        <v>56</v>
      </c>
      <c r="L9" s="177">
        <f t="shared" si="0"/>
        <v>930</v>
      </c>
      <c r="M9" s="177" t="s">
        <v>305</v>
      </c>
      <c r="N9" s="177" t="s">
        <v>110</v>
      </c>
      <c r="O9" s="177" t="s">
        <v>110</v>
      </c>
      <c r="P9" s="177" t="s">
        <v>110</v>
      </c>
      <c r="Q9" s="177">
        <f>SUM(Q10:Q17)</f>
        <v>2</v>
      </c>
      <c r="R9" s="177">
        <f t="shared" si="0"/>
        <v>1</v>
      </c>
      <c r="S9" s="178"/>
      <c r="W9" s="477"/>
      <c r="X9" s="478"/>
      <c r="Y9" s="179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</row>
    <row r="10" spans="2:58" ht="14.25" customHeight="1">
      <c r="B10" s="3"/>
      <c r="C10" s="34"/>
      <c r="D10" s="4" t="s">
        <v>316</v>
      </c>
      <c r="E10" s="169">
        <f>4195+18</f>
        <v>4213</v>
      </c>
      <c r="F10" s="169">
        <f>3479+10</f>
        <v>3489</v>
      </c>
      <c r="G10" s="169">
        <v>42</v>
      </c>
      <c r="H10" s="169">
        <f>606+6</f>
        <v>612</v>
      </c>
      <c r="I10" s="169">
        <f>3490+15</f>
        <v>3505</v>
      </c>
      <c r="J10" s="169">
        <f>3171+8</f>
        <v>3179</v>
      </c>
      <c r="K10" s="169">
        <v>35</v>
      </c>
      <c r="L10" s="169">
        <f>598+6</f>
        <v>604</v>
      </c>
      <c r="M10" s="165" t="s">
        <v>305</v>
      </c>
      <c r="N10" s="165" t="s">
        <v>110</v>
      </c>
      <c r="O10" s="165" t="s">
        <v>110</v>
      </c>
      <c r="P10" s="165" t="s">
        <v>110</v>
      </c>
      <c r="Q10" s="165">
        <v>2</v>
      </c>
      <c r="R10" s="165">
        <v>1</v>
      </c>
      <c r="W10" s="181"/>
      <c r="X10" s="182"/>
      <c r="Y10" s="181"/>
      <c r="Z10" s="183"/>
      <c r="AA10" s="183"/>
      <c r="AB10" s="183"/>
      <c r="AC10" s="184"/>
      <c r="AD10" s="184"/>
      <c r="AE10" s="184"/>
      <c r="AF10" s="184"/>
      <c r="AG10" s="183"/>
      <c r="AH10" s="183"/>
      <c r="AI10" s="183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</row>
    <row r="11" spans="2:58" ht="14.25" customHeight="1">
      <c r="B11" s="3"/>
      <c r="C11" s="34"/>
      <c r="D11" s="4" t="s">
        <v>317</v>
      </c>
      <c r="E11" s="169">
        <v>38</v>
      </c>
      <c r="F11" s="169">
        <v>34</v>
      </c>
      <c r="G11" s="169">
        <v>1</v>
      </c>
      <c r="H11" s="169">
        <v>36</v>
      </c>
      <c r="I11" s="169">
        <v>37</v>
      </c>
      <c r="J11" s="169">
        <v>32</v>
      </c>
      <c r="K11" s="169">
        <v>1</v>
      </c>
      <c r="L11" s="169">
        <v>36</v>
      </c>
      <c r="M11" s="165" t="s">
        <v>110</v>
      </c>
      <c r="N11" s="165" t="s">
        <v>110</v>
      </c>
      <c r="O11" s="165" t="s">
        <v>110</v>
      </c>
      <c r="P11" s="165" t="s">
        <v>110</v>
      </c>
      <c r="Q11" s="165" t="s">
        <v>305</v>
      </c>
      <c r="R11" s="165" t="s">
        <v>110</v>
      </c>
      <c r="W11" s="181"/>
      <c r="X11" s="182"/>
      <c r="Y11" s="181"/>
      <c r="Z11" s="183"/>
      <c r="AA11" s="183"/>
      <c r="AB11" s="183"/>
      <c r="AC11" s="184"/>
      <c r="AD11" s="184"/>
      <c r="AE11" s="184"/>
      <c r="AF11" s="184"/>
      <c r="AG11" s="183"/>
      <c r="AH11" s="183"/>
      <c r="AI11" s="183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</row>
    <row r="12" spans="2:58" ht="14.25" customHeight="1">
      <c r="B12" s="3"/>
      <c r="C12" s="34"/>
      <c r="D12" s="4" t="s">
        <v>318</v>
      </c>
      <c r="E12" s="169">
        <v>192</v>
      </c>
      <c r="F12" s="169">
        <v>15</v>
      </c>
      <c r="G12" s="169">
        <v>6</v>
      </c>
      <c r="H12" s="169">
        <v>5</v>
      </c>
      <c r="I12" s="169">
        <v>190</v>
      </c>
      <c r="J12" s="169">
        <v>15</v>
      </c>
      <c r="K12" s="169">
        <v>6</v>
      </c>
      <c r="L12" s="169">
        <v>5</v>
      </c>
      <c r="M12" s="165" t="s">
        <v>110</v>
      </c>
      <c r="N12" s="165" t="s">
        <v>110</v>
      </c>
      <c r="O12" s="165" t="s">
        <v>110</v>
      </c>
      <c r="P12" s="165" t="s">
        <v>110</v>
      </c>
      <c r="Q12" s="165" t="s">
        <v>305</v>
      </c>
      <c r="R12" s="165" t="s">
        <v>110</v>
      </c>
      <c r="W12" s="181"/>
      <c r="X12" s="182"/>
      <c r="Y12" s="181"/>
      <c r="Z12" s="183"/>
      <c r="AA12" s="183"/>
      <c r="AB12" s="183"/>
      <c r="AC12" s="184"/>
      <c r="AD12" s="184"/>
      <c r="AE12" s="184"/>
      <c r="AF12" s="184"/>
      <c r="AG12" s="183"/>
      <c r="AH12" s="183"/>
      <c r="AI12" s="183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</row>
    <row r="13" spans="2:58" ht="14.25" customHeight="1">
      <c r="B13" s="3"/>
      <c r="C13" s="34"/>
      <c r="D13" s="4" t="s">
        <v>319</v>
      </c>
      <c r="E13" s="169">
        <v>315</v>
      </c>
      <c r="F13" s="169">
        <f>169+1</f>
        <v>170</v>
      </c>
      <c r="G13" s="169">
        <v>6</v>
      </c>
      <c r="H13" s="169">
        <v>130</v>
      </c>
      <c r="I13" s="169">
        <v>314</v>
      </c>
      <c r="J13" s="169">
        <f>169+1</f>
        <v>170</v>
      </c>
      <c r="K13" s="169">
        <v>6</v>
      </c>
      <c r="L13" s="169">
        <v>130</v>
      </c>
      <c r="M13" s="165" t="s">
        <v>110</v>
      </c>
      <c r="N13" s="165" t="s">
        <v>110</v>
      </c>
      <c r="O13" s="165" t="s">
        <v>110</v>
      </c>
      <c r="P13" s="165" t="s">
        <v>110</v>
      </c>
      <c r="Q13" s="165" t="s">
        <v>305</v>
      </c>
      <c r="R13" s="165" t="s">
        <v>110</v>
      </c>
      <c r="W13" s="181"/>
      <c r="X13" s="182"/>
      <c r="Y13" s="181"/>
      <c r="Z13" s="183"/>
      <c r="AA13" s="183"/>
      <c r="AB13" s="183"/>
      <c r="AC13" s="184"/>
      <c r="AD13" s="184"/>
      <c r="AE13" s="184"/>
      <c r="AF13" s="184"/>
      <c r="AG13" s="183"/>
      <c r="AH13" s="183"/>
      <c r="AI13" s="183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</row>
    <row r="14" spans="2:58" ht="14.25" customHeight="1">
      <c r="B14" s="3"/>
      <c r="C14" s="34"/>
      <c r="D14" s="4" t="s">
        <v>320</v>
      </c>
      <c r="E14" s="169">
        <v>1</v>
      </c>
      <c r="F14" s="169">
        <v>7</v>
      </c>
      <c r="G14" s="169" t="s">
        <v>305</v>
      </c>
      <c r="H14" s="169">
        <v>67</v>
      </c>
      <c r="I14" s="135">
        <v>1</v>
      </c>
      <c r="J14" s="169">
        <v>7</v>
      </c>
      <c r="K14" s="169" t="s">
        <v>305</v>
      </c>
      <c r="L14" s="169">
        <v>61</v>
      </c>
      <c r="M14" s="165" t="s">
        <v>110</v>
      </c>
      <c r="N14" s="165" t="s">
        <v>110</v>
      </c>
      <c r="O14" s="165" t="s">
        <v>110</v>
      </c>
      <c r="P14" s="165" t="s">
        <v>110</v>
      </c>
      <c r="Q14" s="165" t="s">
        <v>110</v>
      </c>
      <c r="R14" s="165" t="s">
        <v>110</v>
      </c>
      <c r="V14" s="185"/>
      <c r="W14" s="106"/>
      <c r="X14" s="182"/>
      <c r="Y14" s="181"/>
      <c r="Z14" s="183"/>
      <c r="AA14" s="183"/>
      <c r="AB14" s="183"/>
      <c r="AC14" s="184"/>
      <c r="AD14" s="184"/>
      <c r="AE14" s="184"/>
      <c r="AF14" s="184"/>
      <c r="AG14" s="183"/>
      <c r="AH14" s="183"/>
      <c r="AI14" s="183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</row>
    <row r="15" spans="2:58" ht="14.25" customHeight="1">
      <c r="B15" s="3"/>
      <c r="C15" s="34"/>
      <c r="D15" s="4" t="s">
        <v>321</v>
      </c>
      <c r="E15" s="169" t="s">
        <v>305</v>
      </c>
      <c r="F15" s="169">
        <v>4</v>
      </c>
      <c r="G15" s="169" t="s">
        <v>305</v>
      </c>
      <c r="H15" s="169">
        <v>1</v>
      </c>
      <c r="I15" s="135" t="s">
        <v>305</v>
      </c>
      <c r="J15" s="169">
        <v>4</v>
      </c>
      <c r="K15" s="169" t="s">
        <v>305</v>
      </c>
      <c r="L15" s="169">
        <v>1</v>
      </c>
      <c r="M15" s="165" t="s">
        <v>110</v>
      </c>
      <c r="N15" s="165" t="s">
        <v>110</v>
      </c>
      <c r="O15" s="165" t="s">
        <v>110</v>
      </c>
      <c r="P15" s="165" t="s">
        <v>110</v>
      </c>
      <c r="Q15" s="165" t="s">
        <v>110</v>
      </c>
      <c r="R15" s="165" t="s">
        <v>110</v>
      </c>
      <c r="V15" s="185"/>
      <c r="W15" s="106"/>
      <c r="X15" s="182"/>
      <c r="Y15" s="181"/>
      <c r="Z15" s="183"/>
      <c r="AA15" s="183"/>
      <c r="AB15" s="183"/>
      <c r="AC15" s="184"/>
      <c r="AD15" s="184"/>
      <c r="AE15" s="184"/>
      <c r="AF15" s="184"/>
      <c r="AG15" s="183"/>
      <c r="AH15" s="183"/>
      <c r="AI15" s="183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</row>
    <row r="16" spans="2:45" ht="14.25" customHeight="1">
      <c r="B16" s="3"/>
      <c r="C16" s="34"/>
      <c r="D16" s="4" t="s">
        <v>180</v>
      </c>
      <c r="E16" s="169">
        <v>150</v>
      </c>
      <c r="F16" s="169">
        <v>207</v>
      </c>
      <c r="G16" s="169">
        <v>2</v>
      </c>
      <c r="H16" s="169">
        <v>35</v>
      </c>
      <c r="I16" s="135">
        <v>123</v>
      </c>
      <c r="J16" s="169">
        <v>186</v>
      </c>
      <c r="K16" s="169">
        <v>2</v>
      </c>
      <c r="L16" s="169">
        <v>35</v>
      </c>
      <c r="M16" s="165" t="s">
        <v>110</v>
      </c>
      <c r="N16" s="165" t="s">
        <v>110</v>
      </c>
      <c r="O16" s="165" t="s">
        <v>110</v>
      </c>
      <c r="P16" s="165" t="s">
        <v>110</v>
      </c>
      <c r="Q16" s="165" t="s">
        <v>110</v>
      </c>
      <c r="R16" s="165" t="s">
        <v>110</v>
      </c>
      <c r="S16" s="18"/>
      <c r="W16" s="181"/>
      <c r="X16" s="182"/>
      <c r="Y16" s="181"/>
      <c r="Z16" s="183"/>
      <c r="AA16" s="183"/>
      <c r="AB16" s="183"/>
      <c r="AC16" s="184"/>
      <c r="AD16" s="184"/>
      <c r="AE16" s="184"/>
      <c r="AF16" s="184"/>
      <c r="AG16" s="183"/>
      <c r="AH16" s="183"/>
      <c r="AI16" s="183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</row>
    <row r="17" spans="2:45" ht="14.25" customHeight="1">
      <c r="B17" s="3"/>
      <c r="C17" s="34"/>
      <c r="D17" s="4" t="s">
        <v>322</v>
      </c>
      <c r="E17" s="169">
        <v>146</v>
      </c>
      <c r="F17" s="169">
        <v>156</v>
      </c>
      <c r="G17" s="169">
        <v>6</v>
      </c>
      <c r="H17" s="169">
        <v>59</v>
      </c>
      <c r="I17" s="169">
        <v>130</v>
      </c>
      <c r="J17" s="169">
        <v>150</v>
      </c>
      <c r="K17" s="169">
        <v>6</v>
      </c>
      <c r="L17" s="169">
        <v>58</v>
      </c>
      <c r="M17" s="165" t="s">
        <v>110</v>
      </c>
      <c r="N17" s="165" t="s">
        <v>110</v>
      </c>
      <c r="O17" s="165" t="s">
        <v>110</v>
      </c>
      <c r="P17" s="165" t="s">
        <v>110</v>
      </c>
      <c r="Q17" s="165" t="s">
        <v>110</v>
      </c>
      <c r="R17" s="165" t="s">
        <v>323</v>
      </c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</row>
    <row r="19" ht="12">
      <c r="B19" s="18" t="s">
        <v>634</v>
      </c>
    </row>
    <row r="20" spans="2:11" ht="13.5">
      <c r="B20" s="18" t="s">
        <v>324</v>
      </c>
      <c r="C20" s="186"/>
      <c r="D20" s="186"/>
      <c r="E20" s="186"/>
      <c r="F20" s="186"/>
      <c r="G20" s="46"/>
      <c r="H20" s="46"/>
      <c r="I20" s="46"/>
      <c r="J20" s="46"/>
      <c r="K20" s="46"/>
    </row>
    <row r="22" spans="5:18" ht="12"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</sheetData>
  <sheetProtection/>
  <mergeCells count="29">
    <mergeCell ref="B3:D6"/>
    <mergeCell ref="E3:H3"/>
    <mergeCell ref="I3:R3"/>
    <mergeCell ref="E4:F5"/>
    <mergeCell ref="G4:H5"/>
    <mergeCell ref="I4:J5"/>
    <mergeCell ref="K4:L5"/>
    <mergeCell ref="M4:N5"/>
    <mergeCell ref="O4:P5"/>
    <mergeCell ref="Q4:R5"/>
    <mergeCell ref="Z4:AF4"/>
    <mergeCell ref="AG4:AS4"/>
    <mergeCell ref="Z5:AB6"/>
    <mergeCell ref="AC5:AD6"/>
    <mergeCell ref="AE5:AF6"/>
    <mergeCell ref="AG5:AI6"/>
    <mergeCell ref="AJ5:AK6"/>
    <mergeCell ref="AL5:AM6"/>
    <mergeCell ref="AN5:AO5"/>
    <mergeCell ref="B9:D9"/>
    <mergeCell ref="W9:X9"/>
    <mergeCell ref="AP5:AQ5"/>
    <mergeCell ref="AR5:AS5"/>
    <mergeCell ref="AN6:AO6"/>
    <mergeCell ref="AP6:AQ6"/>
    <mergeCell ref="AR6:AS6"/>
    <mergeCell ref="B8:D8"/>
    <mergeCell ref="W8:X8"/>
    <mergeCell ref="W4:Y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A1">
      <selection activeCell="B28" sqref="B28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6.375" style="1" customWidth="1"/>
    <col min="4" max="11" width="7.625" style="1" customWidth="1"/>
    <col min="12" max="14" width="7.375" style="1" customWidth="1"/>
    <col min="15" max="16384" width="9.00390625" style="1" customWidth="1"/>
  </cols>
  <sheetData>
    <row r="1" spans="2:5" ht="14.25" customHeight="1">
      <c r="B1" s="2" t="s">
        <v>632</v>
      </c>
      <c r="C1" s="38"/>
      <c r="D1" s="38"/>
      <c r="E1" s="38"/>
    </row>
    <row r="2" spans="2:12" ht="12" customHeight="1">
      <c r="B2" s="154" t="s">
        <v>325</v>
      </c>
      <c r="C2" s="164"/>
      <c r="D2" s="70"/>
      <c r="E2" s="70"/>
      <c r="F2" s="70"/>
      <c r="G2" s="70"/>
      <c r="H2" s="70"/>
      <c r="I2" s="70"/>
      <c r="J2" s="70"/>
      <c r="K2" s="70"/>
      <c r="L2" s="70"/>
    </row>
    <row r="3" spans="2:12" ht="12" customHeight="1">
      <c r="B3" s="486" t="s">
        <v>326</v>
      </c>
      <c r="C3" s="487"/>
      <c r="D3" s="14" t="s">
        <v>25</v>
      </c>
      <c r="E3" s="14" t="s">
        <v>327</v>
      </c>
      <c r="F3" s="14" t="s">
        <v>215</v>
      </c>
      <c r="G3" s="14" t="s">
        <v>328</v>
      </c>
      <c r="H3" s="14" t="s">
        <v>230</v>
      </c>
      <c r="I3" s="14" t="s">
        <v>329</v>
      </c>
      <c r="J3" s="14" t="s">
        <v>330</v>
      </c>
      <c r="K3" s="14" t="s">
        <v>180</v>
      </c>
      <c r="L3" s="14" t="s">
        <v>331</v>
      </c>
    </row>
    <row r="4" spans="2:12" ht="12" customHeight="1">
      <c r="B4" s="155"/>
      <c r="C4" s="156"/>
      <c r="D4" s="6" t="s">
        <v>9</v>
      </c>
      <c r="E4" s="6" t="s">
        <v>9</v>
      </c>
      <c r="F4" s="6" t="s">
        <v>9</v>
      </c>
      <c r="G4" s="6" t="s">
        <v>9</v>
      </c>
      <c r="H4" s="6" t="s">
        <v>9</v>
      </c>
      <c r="I4" s="6" t="s">
        <v>9</v>
      </c>
      <c r="J4" s="6" t="s">
        <v>332</v>
      </c>
      <c r="K4" s="6" t="s">
        <v>9</v>
      </c>
      <c r="L4" s="6" t="s">
        <v>9</v>
      </c>
    </row>
    <row r="5" spans="2:12" ht="12" customHeight="1">
      <c r="B5" s="340" t="s">
        <v>284</v>
      </c>
      <c r="C5" s="326"/>
      <c r="D5" s="132">
        <v>3013</v>
      </c>
      <c r="E5" s="132">
        <v>860</v>
      </c>
      <c r="F5" s="132">
        <v>328</v>
      </c>
      <c r="G5" s="132">
        <v>912</v>
      </c>
      <c r="H5" s="132">
        <v>557</v>
      </c>
      <c r="I5" s="132">
        <v>10</v>
      </c>
      <c r="J5" s="132">
        <v>22</v>
      </c>
      <c r="K5" s="132">
        <v>31</v>
      </c>
      <c r="L5" s="132">
        <v>293</v>
      </c>
    </row>
    <row r="6" spans="2:13" ht="12" customHeight="1">
      <c r="B6" s="328" t="s">
        <v>285</v>
      </c>
      <c r="C6" s="330"/>
      <c r="D6" s="64">
        <f>SUM(D7:D26)</f>
        <v>3158</v>
      </c>
      <c r="E6" s="64">
        <f aca="true" t="shared" si="0" ref="E6:L6">SUM(E7:E26)</f>
        <v>874</v>
      </c>
      <c r="F6" s="64">
        <f t="shared" si="0"/>
        <v>372</v>
      </c>
      <c r="G6" s="64">
        <f t="shared" si="0"/>
        <v>977</v>
      </c>
      <c r="H6" s="64">
        <f t="shared" si="0"/>
        <v>591</v>
      </c>
      <c r="I6" s="64">
        <f t="shared" si="0"/>
        <v>14</v>
      </c>
      <c r="J6" s="64">
        <f t="shared" si="0"/>
        <v>16</v>
      </c>
      <c r="K6" s="64">
        <f t="shared" si="0"/>
        <v>25</v>
      </c>
      <c r="L6" s="64">
        <f t="shared" si="0"/>
        <v>289</v>
      </c>
      <c r="M6" s="45"/>
    </row>
    <row r="7" spans="2:13" ht="12" customHeight="1">
      <c r="B7" s="31"/>
      <c r="C7" s="4" t="s">
        <v>333</v>
      </c>
      <c r="D7" s="187">
        <v>17</v>
      </c>
      <c r="E7" s="135">
        <v>4</v>
      </c>
      <c r="F7" s="135">
        <v>3</v>
      </c>
      <c r="G7" s="135">
        <v>2</v>
      </c>
      <c r="H7" s="135">
        <v>3</v>
      </c>
      <c r="I7" s="135" t="s">
        <v>305</v>
      </c>
      <c r="J7" s="135" t="s">
        <v>305</v>
      </c>
      <c r="K7" s="135" t="s">
        <v>305</v>
      </c>
      <c r="L7" s="135">
        <v>5</v>
      </c>
      <c r="M7" s="45"/>
    </row>
    <row r="8" spans="2:13" ht="12" customHeight="1">
      <c r="B8" s="31"/>
      <c r="C8" s="4" t="s">
        <v>334</v>
      </c>
      <c r="D8" s="135" t="s">
        <v>305</v>
      </c>
      <c r="E8" s="135" t="s">
        <v>305</v>
      </c>
      <c r="F8" s="135" t="s">
        <v>305</v>
      </c>
      <c r="G8" s="135" t="s">
        <v>305</v>
      </c>
      <c r="H8" s="135" t="s">
        <v>305</v>
      </c>
      <c r="I8" s="135" t="s">
        <v>305</v>
      </c>
      <c r="J8" s="135" t="s">
        <v>305</v>
      </c>
      <c r="K8" s="135" t="s">
        <v>305</v>
      </c>
      <c r="L8" s="135" t="s">
        <v>305</v>
      </c>
      <c r="M8" s="45"/>
    </row>
    <row r="9" spans="2:13" ht="12" customHeight="1">
      <c r="B9" s="31"/>
      <c r="C9" s="4" t="s">
        <v>335</v>
      </c>
      <c r="D9" s="187">
        <v>1</v>
      </c>
      <c r="E9" s="135" t="s">
        <v>305</v>
      </c>
      <c r="F9" s="135" t="s">
        <v>305</v>
      </c>
      <c r="G9" s="135">
        <v>1</v>
      </c>
      <c r="H9" s="135" t="s">
        <v>305</v>
      </c>
      <c r="I9" s="135" t="s">
        <v>305</v>
      </c>
      <c r="J9" s="135" t="s">
        <v>305</v>
      </c>
      <c r="K9" s="135" t="s">
        <v>305</v>
      </c>
      <c r="L9" s="135" t="s">
        <v>305</v>
      </c>
      <c r="M9" s="45"/>
    </row>
    <row r="10" spans="2:13" ht="12" customHeight="1">
      <c r="B10" s="31"/>
      <c r="C10" s="4" t="s">
        <v>336</v>
      </c>
      <c r="D10" s="188">
        <v>213</v>
      </c>
      <c r="E10" s="188">
        <v>40</v>
      </c>
      <c r="F10" s="188">
        <v>17</v>
      </c>
      <c r="G10" s="188">
        <v>124</v>
      </c>
      <c r="H10" s="188">
        <v>14</v>
      </c>
      <c r="I10" s="188" t="s">
        <v>305</v>
      </c>
      <c r="J10" s="173" t="s">
        <v>305</v>
      </c>
      <c r="K10" s="188">
        <v>2</v>
      </c>
      <c r="L10" s="188">
        <v>16</v>
      </c>
      <c r="M10" s="45"/>
    </row>
    <row r="11" spans="2:13" ht="12" customHeight="1">
      <c r="B11" s="31"/>
      <c r="C11" s="4" t="s">
        <v>337</v>
      </c>
      <c r="D11" s="188">
        <v>1590</v>
      </c>
      <c r="E11" s="173">
        <v>363</v>
      </c>
      <c r="F11" s="173">
        <v>178</v>
      </c>
      <c r="G11" s="173">
        <v>651</v>
      </c>
      <c r="H11" s="173">
        <v>258</v>
      </c>
      <c r="I11" s="173" t="s">
        <v>305</v>
      </c>
      <c r="J11" s="173" t="s">
        <v>305</v>
      </c>
      <c r="K11" s="173">
        <v>10</v>
      </c>
      <c r="L11" s="173">
        <v>130</v>
      </c>
      <c r="M11" s="45"/>
    </row>
    <row r="12" spans="2:13" ht="12" customHeight="1">
      <c r="B12" s="31"/>
      <c r="C12" s="4" t="s">
        <v>338</v>
      </c>
      <c r="D12" s="188">
        <v>20</v>
      </c>
      <c r="E12" s="173">
        <v>7</v>
      </c>
      <c r="F12" s="173" t="s">
        <v>305</v>
      </c>
      <c r="G12" s="173">
        <v>9</v>
      </c>
      <c r="H12" s="173">
        <v>4</v>
      </c>
      <c r="I12" s="173" t="s">
        <v>305</v>
      </c>
      <c r="J12" s="173" t="s">
        <v>305</v>
      </c>
      <c r="K12" s="173" t="s">
        <v>305</v>
      </c>
      <c r="L12" s="173" t="s">
        <v>305</v>
      </c>
      <c r="M12" s="45"/>
    </row>
    <row r="13" spans="2:13" ht="12" customHeight="1">
      <c r="B13" s="31"/>
      <c r="C13" s="4" t="s">
        <v>339</v>
      </c>
      <c r="D13" s="188">
        <v>21</v>
      </c>
      <c r="E13" s="173">
        <v>7</v>
      </c>
      <c r="F13" s="173">
        <v>2</v>
      </c>
      <c r="G13" s="173">
        <v>7</v>
      </c>
      <c r="H13" s="173">
        <v>5</v>
      </c>
      <c r="I13" s="173" t="s">
        <v>305</v>
      </c>
      <c r="J13" s="173" t="s">
        <v>305</v>
      </c>
      <c r="K13" s="173" t="s">
        <v>305</v>
      </c>
      <c r="L13" s="173" t="s">
        <v>305</v>
      </c>
      <c r="M13" s="45"/>
    </row>
    <row r="14" spans="2:13" ht="12" customHeight="1">
      <c r="B14" s="31"/>
      <c r="C14" s="4" t="s">
        <v>340</v>
      </c>
      <c r="D14" s="188">
        <v>111</v>
      </c>
      <c r="E14" s="173">
        <v>27</v>
      </c>
      <c r="F14" s="173">
        <v>6</v>
      </c>
      <c r="G14" s="173">
        <v>36</v>
      </c>
      <c r="H14" s="173">
        <v>30</v>
      </c>
      <c r="I14" s="173">
        <v>1</v>
      </c>
      <c r="J14" s="173" t="s">
        <v>305</v>
      </c>
      <c r="K14" s="173" t="s">
        <v>305</v>
      </c>
      <c r="L14" s="173">
        <v>11</v>
      </c>
      <c r="M14" s="45"/>
    </row>
    <row r="15" spans="2:13" ht="12" customHeight="1">
      <c r="B15" s="31"/>
      <c r="C15" s="4" t="s">
        <v>341</v>
      </c>
      <c r="D15" s="188">
        <v>280</v>
      </c>
      <c r="E15" s="173">
        <v>69</v>
      </c>
      <c r="F15" s="173">
        <v>43</v>
      </c>
      <c r="G15" s="173">
        <v>34</v>
      </c>
      <c r="H15" s="173">
        <v>91</v>
      </c>
      <c r="I15" s="173" t="s">
        <v>305</v>
      </c>
      <c r="J15" s="173" t="s">
        <v>305</v>
      </c>
      <c r="K15" s="173">
        <v>2</v>
      </c>
      <c r="L15" s="173">
        <v>41</v>
      </c>
      <c r="M15" s="45"/>
    </row>
    <row r="16" spans="2:13" ht="12" customHeight="1">
      <c r="B16" s="31"/>
      <c r="C16" s="4" t="s">
        <v>342</v>
      </c>
      <c r="D16" s="188">
        <v>20</v>
      </c>
      <c r="E16" s="173">
        <v>5</v>
      </c>
      <c r="F16" s="173">
        <v>2</v>
      </c>
      <c r="G16" s="173" t="s">
        <v>305</v>
      </c>
      <c r="H16" s="173">
        <v>11</v>
      </c>
      <c r="I16" s="173" t="s">
        <v>305</v>
      </c>
      <c r="J16" s="173" t="s">
        <v>305</v>
      </c>
      <c r="K16" s="173" t="s">
        <v>305</v>
      </c>
      <c r="L16" s="173">
        <v>2</v>
      </c>
      <c r="M16" s="45"/>
    </row>
    <row r="17" spans="2:13" ht="12" customHeight="1">
      <c r="B17" s="31"/>
      <c r="C17" s="4" t="s">
        <v>343</v>
      </c>
      <c r="D17" s="188">
        <v>13</v>
      </c>
      <c r="E17" s="173">
        <v>1</v>
      </c>
      <c r="F17" s="173">
        <v>1</v>
      </c>
      <c r="G17" s="173">
        <v>7</v>
      </c>
      <c r="H17" s="173">
        <v>4</v>
      </c>
      <c r="I17" s="173" t="s">
        <v>305</v>
      </c>
      <c r="J17" s="173" t="s">
        <v>305</v>
      </c>
      <c r="K17" s="173" t="s">
        <v>305</v>
      </c>
      <c r="L17" s="173" t="s">
        <v>305</v>
      </c>
      <c r="M17" s="45"/>
    </row>
    <row r="18" spans="2:13" ht="12" customHeight="1">
      <c r="B18" s="31"/>
      <c r="C18" s="4" t="s">
        <v>344</v>
      </c>
      <c r="D18" s="188">
        <v>18</v>
      </c>
      <c r="E18" s="173" t="s">
        <v>305</v>
      </c>
      <c r="F18" s="173">
        <v>5</v>
      </c>
      <c r="G18" s="173">
        <v>5</v>
      </c>
      <c r="H18" s="173">
        <v>6</v>
      </c>
      <c r="I18" s="173" t="s">
        <v>305</v>
      </c>
      <c r="J18" s="173" t="s">
        <v>305</v>
      </c>
      <c r="K18" s="173" t="s">
        <v>305</v>
      </c>
      <c r="L18" s="173">
        <v>2</v>
      </c>
      <c r="M18" s="45"/>
    </row>
    <row r="19" spans="2:13" ht="12" customHeight="1">
      <c r="B19" s="31"/>
      <c r="C19" s="4" t="s">
        <v>345</v>
      </c>
      <c r="D19" s="188">
        <v>139</v>
      </c>
      <c r="E19" s="173">
        <v>57</v>
      </c>
      <c r="F19" s="173">
        <v>25</v>
      </c>
      <c r="G19" s="173">
        <v>12</v>
      </c>
      <c r="H19" s="173">
        <v>16</v>
      </c>
      <c r="I19" s="173">
        <v>13</v>
      </c>
      <c r="J19" s="173" t="s">
        <v>305</v>
      </c>
      <c r="K19" s="173" t="s">
        <v>305</v>
      </c>
      <c r="L19" s="173">
        <v>16</v>
      </c>
      <c r="M19" s="45"/>
    </row>
    <row r="20" spans="2:13" ht="12" customHeight="1">
      <c r="B20" s="31"/>
      <c r="C20" s="4" t="s">
        <v>346</v>
      </c>
      <c r="D20" s="188">
        <v>136</v>
      </c>
      <c r="E20" s="173">
        <v>68</v>
      </c>
      <c r="F20" s="173">
        <v>18</v>
      </c>
      <c r="G20" s="173">
        <v>8</v>
      </c>
      <c r="H20" s="173">
        <v>29</v>
      </c>
      <c r="I20" s="173" t="s">
        <v>305</v>
      </c>
      <c r="J20" s="173" t="s">
        <v>305</v>
      </c>
      <c r="K20" s="173" t="s">
        <v>305</v>
      </c>
      <c r="L20" s="173">
        <v>13</v>
      </c>
      <c r="M20" s="45"/>
    </row>
    <row r="21" spans="2:13" ht="12" customHeight="1">
      <c r="B21" s="31"/>
      <c r="C21" s="4" t="s">
        <v>347</v>
      </c>
      <c r="D21" s="188">
        <v>7</v>
      </c>
      <c r="E21" s="173">
        <v>1</v>
      </c>
      <c r="F21" s="173">
        <v>2</v>
      </c>
      <c r="G21" s="173">
        <v>1</v>
      </c>
      <c r="H21" s="173">
        <v>1</v>
      </c>
      <c r="I21" s="173" t="s">
        <v>305</v>
      </c>
      <c r="J21" s="173" t="s">
        <v>305</v>
      </c>
      <c r="K21" s="173" t="s">
        <v>305</v>
      </c>
      <c r="L21" s="173">
        <v>2</v>
      </c>
      <c r="M21" s="45"/>
    </row>
    <row r="22" spans="2:13" ht="12" customHeight="1">
      <c r="B22" s="31"/>
      <c r="C22" s="4" t="s">
        <v>348</v>
      </c>
      <c r="D22" s="188">
        <v>285</v>
      </c>
      <c r="E22" s="173">
        <v>129</v>
      </c>
      <c r="F22" s="173">
        <v>41</v>
      </c>
      <c r="G22" s="173">
        <v>16</v>
      </c>
      <c r="H22" s="173">
        <v>40</v>
      </c>
      <c r="I22" s="173" t="s">
        <v>305</v>
      </c>
      <c r="J22" s="173">
        <v>16</v>
      </c>
      <c r="K22" s="173">
        <v>6</v>
      </c>
      <c r="L22" s="173">
        <v>37</v>
      </c>
      <c r="M22" s="45"/>
    </row>
    <row r="23" spans="2:13" ht="12" customHeight="1">
      <c r="B23" s="31"/>
      <c r="C23" s="4" t="s">
        <v>349</v>
      </c>
      <c r="D23" s="188">
        <v>50</v>
      </c>
      <c r="E23" s="173">
        <v>10</v>
      </c>
      <c r="F23" s="173">
        <v>11</v>
      </c>
      <c r="G23" s="173">
        <v>1</v>
      </c>
      <c r="H23" s="173">
        <v>22</v>
      </c>
      <c r="I23" s="173" t="s">
        <v>305</v>
      </c>
      <c r="J23" s="173" t="s">
        <v>305</v>
      </c>
      <c r="K23" s="173">
        <v>4</v>
      </c>
      <c r="L23" s="173">
        <v>2</v>
      </c>
      <c r="M23" s="45"/>
    </row>
    <row r="24" spans="2:14" ht="12" customHeight="1">
      <c r="B24" s="31"/>
      <c r="C24" s="189" t="s">
        <v>350</v>
      </c>
      <c r="D24" s="188">
        <v>69</v>
      </c>
      <c r="E24" s="173">
        <v>20</v>
      </c>
      <c r="F24" s="173">
        <v>6</v>
      </c>
      <c r="G24" s="173">
        <v>24</v>
      </c>
      <c r="H24" s="173">
        <v>16</v>
      </c>
      <c r="I24" s="173" t="s">
        <v>305</v>
      </c>
      <c r="J24" s="173" t="s">
        <v>305</v>
      </c>
      <c r="K24" s="173" t="s">
        <v>305</v>
      </c>
      <c r="L24" s="173">
        <v>3</v>
      </c>
      <c r="M24" s="45"/>
      <c r="N24" s="70"/>
    </row>
    <row r="25" spans="2:13" ht="12" customHeight="1">
      <c r="B25" s="31"/>
      <c r="C25" s="189" t="s">
        <v>351</v>
      </c>
      <c r="D25" s="188">
        <v>145</v>
      </c>
      <c r="E25" s="173">
        <v>61</v>
      </c>
      <c r="F25" s="173">
        <v>12</v>
      </c>
      <c r="G25" s="173">
        <v>33</v>
      </c>
      <c r="H25" s="173">
        <v>33</v>
      </c>
      <c r="I25" s="173" t="s">
        <v>305</v>
      </c>
      <c r="J25" s="173" t="s">
        <v>305</v>
      </c>
      <c r="K25" s="173">
        <v>1</v>
      </c>
      <c r="L25" s="173">
        <v>5</v>
      </c>
      <c r="M25" s="45"/>
    </row>
    <row r="26" spans="2:13" ht="12" customHeight="1">
      <c r="B26" s="31"/>
      <c r="C26" s="4" t="s">
        <v>352</v>
      </c>
      <c r="D26" s="188">
        <v>23</v>
      </c>
      <c r="E26" s="173">
        <v>5</v>
      </c>
      <c r="F26" s="173" t="s">
        <v>305</v>
      </c>
      <c r="G26" s="173">
        <v>6</v>
      </c>
      <c r="H26" s="173">
        <v>8</v>
      </c>
      <c r="I26" s="173" t="s">
        <v>305</v>
      </c>
      <c r="J26" s="173" t="s">
        <v>305</v>
      </c>
      <c r="K26" s="173" t="s">
        <v>305</v>
      </c>
      <c r="L26" s="173">
        <v>4</v>
      </c>
      <c r="M26" s="45"/>
    </row>
    <row r="27" spans="4:12" ht="12" customHeight="1">
      <c r="D27" s="45"/>
      <c r="E27" s="45"/>
      <c r="F27" s="45"/>
      <c r="G27" s="45"/>
      <c r="H27" s="45"/>
      <c r="I27" s="45"/>
      <c r="J27" s="45"/>
      <c r="K27" s="190"/>
      <c r="L27" s="45"/>
    </row>
    <row r="28" spans="2:11" ht="12" customHeight="1">
      <c r="B28" s="18" t="s">
        <v>634</v>
      </c>
      <c r="K28" s="191"/>
    </row>
    <row r="29" spans="2:11" ht="12" customHeight="1">
      <c r="B29" s="488" t="s">
        <v>353</v>
      </c>
      <c r="C29" s="488"/>
      <c r="D29" s="488"/>
      <c r="E29" s="488"/>
      <c r="F29" s="488"/>
      <c r="G29" s="488"/>
      <c r="H29" s="488"/>
      <c r="I29" s="488"/>
      <c r="J29" s="488"/>
      <c r="K29" s="191"/>
    </row>
    <row r="30" spans="2:11" ht="12" customHeight="1">
      <c r="B30" s="488" t="s">
        <v>354</v>
      </c>
      <c r="C30" s="488"/>
      <c r="D30" s="488"/>
      <c r="E30" s="488"/>
      <c r="F30" s="488"/>
      <c r="G30" s="488"/>
      <c r="H30" s="488"/>
      <c r="I30" s="488"/>
      <c r="J30" s="488"/>
      <c r="K30" s="191"/>
    </row>
    <row r="31" spans="3:11" ht="10.5" customHeight="1">
      <c r="C31" s="192"/>
      <c r="D31" s="193"/>
      <c r="E31" s="46"/>
      <c r="F31" s="46"/>
      <c r="G31" s="194"/>
      <c r="K31" s="191"/>
    </row>
    <row r="32" ht="13.5">
      <c r="K32" s="191"/>
    </row>
    <row r="33" spans="4:13" ht="12"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ht="13.5">
      <c r="K34" s="191"/>
    </row>
    <row r="35" ht="13.5">
      <c r="K35" s="191"/>
    </row>
    <row r="36" ht="13.5">
      <c r="K36" s="191"/>
    </row>
    <row r="37" spans="4:11" ht="13.5">
      <c r="D37" s="18"/>
      <c r="K37" s="191"/>
    </row>
    <row r="38" ht="13.5">
      <c r="K38" s="191"/>
    </row>
    <row r="39" ht="13.5">
      <c r="K39" s="191"/>
    </row>
    <row r="40" ht="13.5">
      <c r="K40" s="191"/>
    </row>
    <row r="41" ht="13.5">
      <c r="K41" s="191"/>
    </row>
    <row r="42" ht="13.5">
      <c r="K42" s="191"/>
    </row>
  </sheetData>
  <sheetProtection/>
  <mergeCells count="5">
    <mergeCell ref="B3:C3"/>
    <mergeCell ref="B5:C5"/>
    <mergeCell ref="B6:C6"/>
    <mergeCell ref="B29:J29"/>
    <mergeCell ref="B30:J3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8.125" style="1" customWidth="1"/>
    <col min="4" max="12" width="7.625" style="1" customWidth="1"/>
    <col min="13" max="16384" width="9.00390625" style="1" customWidth="1"/>
  </cols>
  <sheetData>
    <row r="1" spans="2:5" ht="14.25">
      <c r="B1" s="2" t="s">
        <v>632</v>
      </c>
      <c r="C1" s="38"/>
      <c r="D1" s="38"/>
      <c r="E1" s="38"/>
    </row>
    <row r="2" spans="2:3" ht="13.5">
      <c r="B2" s="154" t="s">
        <v>355</v>
      </c>
      <c r="C2" s="164"/>
    </row>
    <row r="3" spans="2:12" ht="12">
      <c r="B3" s="335" t="s">
        <v>0</v>
      </c>
      <c r="C3" s="335"/>
      <c r="D3" s="14" t="s">
        <v>25</v>
      </c>
      <c r="E3" s="14" t="s">
        <v>327</v>
      </c>
      <c r="F3" s="14" t="s">
        <v>215</v>
      </c>
      <c r="G3" s="14" t="s">
        <v>328</v>
      </c>
      <c r="H3" s="14" t="s">
        <v>230</v>
      </c>
      <c r="I3" s="14" t="s">
        <v>329</v>
      </c>
      <c r="J3" s="14" t="s">
        <v>330</v>
      </c>
      <c r="K3" s="14" t="s">
        <v>180</v>
      </c>
      <c r="L3" s="14" t="s">
        <v>331</v>
      </c>
    </row>
    <row r="4" spans="2:12" ht="13.5" customHeight="1">
      <c r="B4" s="155"/>
      <c r="C4" s="156"/>
      <c r="D4" s="6" t="s">
        <v>9</v>
      </c>
      <c r="E4" s="6" t="s">
        <v>9</v>
      </c>
      <c r="F4" s="6" t="s">
        <v>9</v>
      </c>
      <c r="G4" s="6" t="s">
        <v>9</v>
      </c>
      <c r="H4" s="6" t="s">
        <v>9</v>
      </c>
      <c r="I4" s="6" t="s">
        <v>9</v>
      </c>
      <c r="J4" s="6" t="s">
        <v>9</v>
      </c>
      <c r="K4" s="6" t="s">
        <v>9</v>
      </c>
      <c r="L4" s="6" t="s">
        <v>9</v>
      </c>
    </row>
    <row r="5" spans="2:13" ht="12" customHeight="1">
      <c r="B5" s="340" t="s">
        <v>284</v>
      </c>
      <c r="C5" s="326"/>
      <c r="D5" s="195">
        <v>3013</v>
      </c>
      <c r="E5" s="195">
        <v>860</v>
      </c>
      <c r="F5" s="195">
        <v>328</v>
      </c>
      <c r="G5" s="195">
        <v>912</v>
      </c>
      <c r="H5" s="195">
        <v>557</v>
      </c>
      <c r="I5" s="195">
        <v>10</v>
      </c>
      <c r="J5" s="195">
        <v>22</v>
      </c>
      <c r="K5" s="195">
        <v>31</v>
      </c>
      <c r="L5" s="195">
        <v>293</v>
      </c>
      <c r="M5" s="45"/>
    </row>
    <row r="6" spans="2:13" ht="12" customHeight="1">
      <c r="B6" s="328" t="s">
        <v>285</v>
      </c>
      <c r="C6" s="330"/>
      <c r="D6" s="196">
        <f>SUM(D7:D22)</f>
        <v>3158</v>
      </c>
      <c r="E6" s="196">
        <f aca="true" t="shared" si="0" ref="E6:L6">SUM(E7:E22)</f>
        <v>874</v>
      </c>
      <c r="F6" s="196">
        <f t="shared" si="0"/>
        <v>372</v>
      </c>
      <c r="G6" s="196">
        <f t="shared" si="0"/>
        <v>977</v>
      </c>
      <c r="H6" s="196">
        <f t="shared" si="0"/>
        <v>591</v>
      </c>
      <c r="I6" s="196">
        <f t="shared" si="0"/>
        <v>14</v>
      </c>
      <c r="J6" s="196">
        <f t="shared" si="0"/>
        <v>16</v>
      </c>
      <c r="K6" s="196">
        <f t="shared" si="0"/>
        <v>25</v>
      </c>
      <c r="L6" s="196">
        <f t="shared" si="0"/>
        <v>289</v>
      </c>
      <c r="M6" s="45"/>
    </row>
    <row r="7" spans="2:13" ht="12" customHeight="1">
      <c r="B7" s="31"/>
      <c r="C7" s="197" t="s">
        <v>356</v>
      </c>
      <c r="D7" s="198">
        <v>180</v>
      </c>
      <c r="E7" s="199">
        <v>35</v>
      </c>
      <c r="F7" s="199">
        <v>19</v>
      </c>
      <c r="G7" s="199">
        <v>90</v>
      </c>
      <c r="H7" s="199">
        <v>8</v>
      </c>
      <c r="I7" s="199" t="s">
        <v>305</v>
      </c>
      <c r="J7" s="199">
        <v>16</v>
      </c>
      <c r="K7" s="199" t="s">
        <v>305</v>
      </c>
      <c r="L7" s="199">
        <v>12</v>
      </c>
      <c r="M7" s="45"/>
    </row>
    <row r="8" spans="2:13" ht="12" customHeight="1">
      <c r="B8" s="31"/>
      <c r="C8" s="197" t="s">
        <v>357</v>
      </c>
      <c r="D8" s="198">
        <v>288</v>
      </c>
      <c r="E8" s="199">
        <v>55</v>
      </c>
      <c r="F8" s="199">
        <v>27</v>
      </c>
      <c r="G8" s="199">
        <v>24</v>
      </c>
      <c r="H8" s="199">
        <v>157</v>
      </c>
      <c r="I8" s="199" t="s">
        <v>305</v>
      </c>
      <c r="J8" s="199" t="s">
        <v>305</v>
      </c>
      <c r="K8" s="199" t="s">
        <v>305</v>
      </c>
      <c r="L8" s="199">
        <v>25</v>
      </c>
      <c r="M8" s="45"/>
    </row>
    <row r="9" spans="2:13" ht="12" customHeight="1">
      <c r="B9" s="31"/>
      <c r="C9" s="197" t="s">
        <v>358</v>
      </c>
      <c r="D9" s="198">
        <v>206</v>
      </c>
      <c r="E9" s="199">
        <v>66</v>
      </c>
      <c r="F9" s="199">
        <v>30</v>
      </c>
      <c r="G9" s="199">
        <v>18</v>
      </c>
      <c r="H9" s="199">
        <v>63</v>
      </c>
      <c r="I9" s="199" t="s">
        <v>305</v>
      </c>
      <c r="J9" s="199" t="s">
        <v>305</v>
      </c>
      <c r="K9" s="199">
        <v>2</v>
      </c>
      <c r="L9" s="199">
        <v>27</v>
      </c>
      <c r="M9" s="45"/>
    </row>
    <row r="10" spans="2:13" ht="12" customHeight="1">
      <c r="B10" s="31"/>
      <c r="C10" s="197" t="s">
        <v>359</v>
      </c>
      <c r="D10" s="198">
        <v>504</v>
      </c>
      <c r="E10" s="199">
        <v>246</v>
      </c>
      <c r="F10" s="199">
        <v>75</v>
      </c>
      <c r="G10" s="199">
        <v>44</v>
      </c>
      <c r="H10" s="199">
        <v>57</v>
      </c>
      <c r="I10" s="199">
        <v>14</v>
      </c>
      <c r="J10" s="199" t="s">
        <v>305</v>
      </c>
      <c r="K10" s="199">
        <v>10</v>
      </c>
      <c r="L10" s="199">
        <v>58</v>
      </c>
      <c r="M10" s="45"/>
    </row>
    <row r="11" spans="2:13" ht="12" customHeight="1">
      <c r="B11" s="31"/>
      <c r="C11" s="197" t="s">
        <v>360</v>
      </c>
      <c r="D11" s="198">
        <v>120</v>
      </c>
      <c r="E11" s="199">
        <v>50</v>
      </c>
      <c r="F11" s="199">
        <v>9</v>
      </c>
      <c r="G11" s="199">
        <v>31</v>
      </c>
      <c r="H11" s="199">
        <v>25</v>
      </c>
      <c r="I11" s="199" t="s">
        <v>305</v>
      </c>
      <c r="J11" s="199" t="s">
        <v>305</v>
      </c>
      <c r="K11" s="199">
        <v>1</v>
      </c>
      <c r="L11" s="199">
        <v>4</v>
      </c>
      <c r="M11" s="45"/>
    </row>
    <row r="12" spans="2:13" ht="12" customHeight="1">
      <c r="B12" s="31"/>
      <c r="C12" s="197" t="s">
        <v>361</v>
      </c>
      <c r="D12" s="198">
        <v>27</v>
      </c>
      <c r="E12" s="199">
        <v>7</v>
      </c>
      <c r="F12" s="199">
        <v>5</v>
      </c>
      <c r="G12" s="199">
        <v>3</v>
      </c>
      <c r="H12" s="199">
        <v>3</v>
      </c>
      <c r="I12" s="199" t="s">
        <v>305</v>
      </c>
      <c r="J12" s="199" t="s">
        <v>305</v>
      </c>
      <c r="K12" s="199" t="s">
        <v>305</v>
      </c>
      <c r="L12" s="199">
        <v>9</v>
      </c>
      <c r="M12" s="45"/>
    </row>
    <row r="13" spans="2:13" ht="12" customHeight="1">
      <c r="B13" s="31"/>
      <c r="C13" s="197" t="s">
        <v>362</v>
      </c>
      <c r="D13" s="37" t="s">
        <v>305</v>
      </c>
      <c r="E13" s="199" t="s">
        <v>305</v>
      </c>
      <c r="F13" s="199" t="s">
        <v>305</v>
      </c>
      <c r="G13" s="199" t="s">
        <v>305</v>
      </c>
      <c r="H13" s="199" t="s">
        <v>305</v>
      </c>
      <c r="I13" s="199" t="s">
        <v>305</v>
      </c>
      <c r="J13" s="199" t="s">
        <v>305</v>
      </c>
      <c r="K13" s="199" t="s">
        <v>305</v>
      </c>
      <c r="L13" s="199" t="s">
        <v>305</v>
      </c>
      <c r="M13" s="45"/>
    </row>
    <row r="14" spans="2:13" ht="12" customHeight="1">
      <c r="B14" s="31"/>
      <c r="C14" s="197" t="s">
        <v>363</v>
      </c>
      <c r="D14" s="198">
        <v>1128</v>
      </c>
      <c r="E14" s="199">
        <v>284</v>
      </c>
      <c r="F14" s="199">
        <v>141</v>
      </c>
      <c r="G14" s="199">
        <v>425</v>
      </c>
      <c r="H14" s="199">
        <v>201</v>
      </c>
      <c r="I14" s="199" t="s">
        <v>305</v>
      </c>
      <c r="J14" s="199" t="s">
        <v>305</v>
      </c>
      <c r="K14" s="199">
        <v>6</v>
      </c>
      <c r="L14" s="199">
        <v>71</v>
      </c>
      <c r="M14" s="45"/>
    </row>
    <row r="15" spans="2:13" ht="12" customHeight="1">
      <c r="B15" s="31"/>
      <c r="C15" s="197" t="s">
        <v>364</v>
      </c>
      <c r="D15" s="198">
        <v>265</v>
      </c>
      <c r="E15" s="199">
        <v>58</v>
      </c>
      <c r="F15" s="199">
        <v>31</v>
      </c>
      <c r="G15" s="199">
        <v>103</v>
      </c>
      <c r="H15" s="199">
        <v>29</v>
      </c>
      <c r="I15" s="199" t="s">
        <v>305</v>
      </c>
      <c r="J15" s="199" t="s">
        <v>305</v>
      </c>
      <c r="K15" s="199">
        <v>4</v>
      </c>
      <c r="L15" s="199">
        <v>40</v>
      </c>
      <c r="M15" s="45"/>
    </row>
    <row r="16" spans="2:13" ht="12" customHeight="1">
      <c r="B16" s="31"/>
      <c r="C16" s="197" t="s">
        <v>365</v>
      </c>
      <c r="D16" s="198">
        <v>25</v>
      </c>
      <c r="E16" s="199">
        <v>1</v>
      </c>
      <c r="F16" s="199" t="s">
        <v>305</v>
      </c>
      <c r="G16" s="199">
        <v>16</v>
      </c>
      <c r="H16" s="199">
        <v>6</v>
      </c>
      <c r="I16" s="199" t="s">
        <v>305</v>
      </c>
      <c r="J16" s="199" t="s">
        <v>305</v>
      </c>
      <c r="K16" s="199" t="s">
        <v>305</v>
      </c>
      <c r="L16" s="199">
        <v>2</v>
      </c>
      <c r="M16" s="45"/>
    </row>
    <row r="17" spans="2:13" ht="12" customHeight="1">
      <c r="B17" s="31"/>
      <c r="C17" s="197" t="s">
        <v>366</v>
      </c>
      <c r="D17" s="198">
        <v>95</v>
      </c>
      <c r="E17" s="199">
        <v>6</v>
      </c>
      <c r="F17" s="199">
        <v>5</v>
      </c>
      <c r="G17" s="199">
        <v>70</v>
      </c>
      <c r="H17" s="199">
        <v>2</v>
      </c>
      <c r="I17" s="199" t="s">
        <v>305</v>
      </c>
      <c r="J17" s="199" t="s">
        <v>305</v>
      </c>
      <c r="K17" s="199" t="s">
        <v>305</v>
      </c>
      <c r="L17" s="199">
        <v>12</v>
      </c>
      <c r="M17" s="45"/>
    </row>
    <row r="18" spans="2:13" ht="12" customHeight="1">
      <c r="B18" s="31"/>
      <c r="C18" s="197" t="s">
        <v>367</v>
      </c>
      <c r="D18" s="198">
        <v>29</v>
      </c>
      <c r="E18" s="199">
        <v>3</v>
      </c>
      <c r="F18" s="199">
        <v>1</v>
      </c>
      <c r="G18" s="199">
        <v>22</v>
      </c>
      <c r="H18" s="199">
        <v>2</v>
      </c>
      <c r="I18" s="199" t="s">
        <v>305</v>
      </c>
      <c r="J18" s="199" t="s">
        <v>305</v>
      </c>
      <c r="K18" s="199" t="s">
        <v>305</v>
      </c>
      <c r="L18" s="199">
        <v>1</v>
      </c>
      <c r="M18" s="45"/>
    </row>
    <row r="19" spans="2:13" ht="12" customHeight="1">
      <c r="B19" s="31"/>
      <c r="C19" s="197" t="s">
        <v>368</v>
      </c>
      <c r="D19" s="198">
        <v>64</v>
      </c>
      <c r="E19" s="199">
        <v>14</v>
      </c>
      <c r="F19" s="199">
        <v>4</v>
      </c>
      <c r="G19" s="199">
        <v>25</v>
      </c>
      <c r="H19" s="199">
        <v>14</v>
      </c>
      <c r="I19" s="199" t="s">
        <v>305</v>
      </c>
      <c r="J19" s="199" t="s">
        <v>305</v>
      </c>
      <c r="K19" s="199" t="s">
        <v>305</v>
      </c>
      <c r="L19" s="199">
        <v>7</v>
      </c>
      <c r="M19" s="45"/>
    </row>
    <row r="20" spans="2:13" ht="12" customHeight="1">
      <c r="B20" s="31"/>
      <c r="C20" s="197" t="s">
        <v>369</v>
      </c>
      <c r="D20" s="198">
        <v>101</v>
      </c>
      <c r="E20" s="199">
        <v>23</v>
      </c>
      <c r="F20" s="199">
        <v>13</v>
      </c>
      <c r="G20" s="199">
        <v>43</v>
      </c>
      <c r="H20" s="199">
        <v>7</v>
      </c>
      <c r="I20" s="199" t="s">
        <v>305</v>
      </c>
      <c r="J20" s="199" t="s">
        <v>305</v>
      </c>
      <c r="K20" s="199">
        <v>2</v>
      </c>
      <c r="L20" s="199">
        <v>13</v>
      </c>
      <c r="M20" s="45"/>
    </row>
    <row r="21" spans="2:13" ht="12" customHeight="1">
      <c r="B21" s="31"/>
      <c r="C21" s="197" t="s">
        <v>370</v>
      </c>
      <c r="D21" s="198">
        <v>102</v>
      </c>
      <c r="E21" s="199">
        <v>18</v>
      </c>
      <c r="F21" s="199">
        <v>12</v>
      </c>
      <c r="G21" s="199">
        <v>57</v>
      </c>
      <c r="H21" s="199">
        <v>8</v>
      </c>
      <c r="I21" s="199" t="s">
        <v>305</v>
      </c>
      <c r="J21" s="199" t="s">
        <v>305</v>
      </c>
      <c r="K21" s="199" t="s">
        <v>305</v>
      </c>
      <c r="L21" s="199">
        <v>7</v>
      </c>
      <c r="M21" s="45"/>
    </row>
    <row r="22" spans="2:13" ht="12" customHeight="1">
      <c r="B22" s="31"/>
      <c r="C22" s="197" t="s">
        <v>371</v>
      </c>
      <c r="D22" s="198">
        <v>24</v>
      </c>
      <c r="E22" s="199">
        <v>8</v>
      </c>
      <c r="F22" s="199" t="s">
        <v>305</v>
      </c>
      <c r="G22" s="199">
        <v>6</v>
      </c>
      <c r="H22" s="199">
        <v>9</v>
      </c>
      <c r="I22" s="199" t="s">
        <v>305</v>
      </c>
      <c r="J22" s="199" t="s">
        <v>305</v>
      </c>
      <c r="K22" s="199" t="s">
        <v>305</v>
      </c>
      <c r="L22" s="199">
        <v>1</v>
      </c>
      <c r="M22" s="45"/>
    </row>
    <row r="23" spans="4:12" ht="12">
      <c r="D23" s="45"/>
      <c r="E23" s="45"/>
      <c r="F23" s="45"/>
      <c r="G23" s="45"/>
      <c r="H23" s="45"/>
      <c r="I23" s="45"/>
      <c r="J23" s="45"/>
      <c r="K23" s="190"/>
      <c r="L23" s="45"/>
    </row>
    <row r="24" spans="2:11" ht="12">
      <c r="B24" s="18" t="s">
        <v>634</v>
      </c>
      <c r="K24" s="200"/>
    </row>
    <row r="25" spans="2:11" ht="12">
      <c r="B25" s="18" t="s">
        <v>372</v>
      </c>
      <c r="K25" s="200"/>
    </row>
    <row r="26" spans="2:12" ht="12">
      <c r="B26" s="18"/>
      <c r="D26" s="45"/>
      <c r="E26" s="45"/>
      <c r="F26" s="45"/>
      <c r="G26" s="45"/>
      <c r="H26" s="45"/>
      <c r="I26" s="45"/>
      <c r="J26" s="45"/>
      <c r="K26" s="45"/>
      <c r="L26" s="45"/>
    </row>
    <row r="27" ht="12">
      <c r="K27" s="200"/>
    </row>
    <row r="28" ht="12">
      <c r="K28" s="200"/>
    </row>
    <row r="29" ht="12">
      <c r="K29" s="200"/>
    </row>
    <row r="30" ht="12">
      <c r="K30" s="200"/>
    </row>
    <row r="31" ht="12">
      <c r="K31" s="200"/>
    </row>
    <row r="32" ht="12">
      <c r="K32" s="200"/>
    </row>
    <row r="33" ht="12">
      <c r="K33" s="200"/>
    </row>
    <row r="34" ht="12">
      <c r="K34" s="200"/>
    </row>
    <row r="35" ht="12">
      <c r="K35" s="200"/>
    </row>
  </sheetData>
  <sheetProtection/>
  <mergeCells count="3">
    <mergeCell ref="B3:C3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125" style="1" customWidth="1"/>
    <col min="2" max="3" width="1.875" style="1" customWidth="1"/>
    <col min="4" max="4" width="8.125" style="1" customWidth="1"/>
    <col min="5" max="5" width="7.75390625" style="1" customWidth="1"/>
    <col min="6" max="6" width="9.125" style="1" bestFit="1" customWidth="1"/>
    <col min="7" max="10" width="7.75390625" style="1" customWidth="1"/>
    <col min="11" max="12" width="7.875" style="1" customWidth="1"/>
    <col min="13" max="15" width="8.625" style="1" customWidth="1"/>
    <col min="16" max="16384" width="9.00390625" style="1" customWidth="1"/>
  </cols>
  <sheetData>
    <row r="1" spans="2:8" ht="14.25">
      <c r="B1" s="2" t="s">
        <v>631</v>
      </c>
      <c r="C1" s="38"/>
      <c r="D1" s="38"/>
      <c r="E1" s="38"/>
      <c r="F1" s="38"/>
      <c r="G1" s="38"/>
      <c r="H1" s="38"/>
    </row>
    <row r="2" spans="2:6" ht="13.5">
      <c r="B2" s="154" t="s">
        <v>373</v>
      </c>
      <c r="F2" s="18"/>
    </row>
    <row r="3" spans="2:14" ht="12" customHeight="1">
      <c r="B3" s="374" t="s">
        <v>374</v>
      </c>
      <c r="C3" s="375"/>
      <c r="D3" s="376"/>
      <c r="E3" s="354" t="s">
        <v>31</v>
      </c>
      <c r="F3" s="405" t="s">
        <v>375</v>
      </c>
      <c r="G3" s="367" t="s">
        <v>376</v>
      </c>
      <c r="H3" s="368"/>
      <c r="I3" s="369"/>
      <c r="J3" s="405" t="s">
        <v>377</v>
      </c>
      <c r="K3" s="489" t="s">
        <v>378</v>
      </c>
      <c r="L3" s="347" t="s">
        <v>379</v>
      </c>
      <c r="M3" s="347" t="s">
        <v>380</v>
      </c>
      <c r="N3" s="201"/>
    </row>
    <row r="4" spans="2:14" ht="12">
      <c r="B4" s="380"/>
      <c r="C4" s="381"/>
      <c r="D4" s="382"/>
      <c r="E4" s="355"/>
      <c r="F4" s="355"/>
      <c r="G4" s="14" t="s">
        <v>381</v>
      </c>
      <c r="H4" s="14" t="s">
        <v>382</v>
      </c>
      <c r="I4" s="14" t="s">
        <v>383</v>
      </c>
      <c r="J4" s="355"/>
      <c r="K4" s="392"/>
      <c r="L4" s="348"/>
      <c r="M4" s="348"/>
      <c r="N4" s="201"/>
    </row>
    <row r="5" spans="2:14" ht="12">
      <c r="B5" s="31"/>
      <c r="C5" s="27"/>
      <c r="D5" s="4"/>
      <c r="E5" s="6"/>
      <c r="F5" s="6" t="s">
        <v>384</v>
      </c>
      <c r="G5" s="6" t="s">
        <v>384</v>
      </c>
      <c r="H5" s="6" t="s">
        <v>384</v>
      </c>
      <c r="I5" s="6" t="s">
        <v>384</v>
      </c>
      <c r="J5" s="6" t="s">
        <v>384</v>
      </c>
      <c r="K5" s="6" t="s">
        <v>384</v>
      </c>
      <c r="L5" s="6" t="s">
        <v>384</v>
      </c>
      <c r="M5" s="6" t="s">
        <v>385</v>
      </c>
      <c r="N5" s="201"/>
    </row>
    <row r="6" spans="2:14" ht="12" customHeight="1">
      <c r="B6" s="340" t="s">
        <v>386</v>
      </c>
      <c r="C6" s="334"/>
      <c r="D6" s="326"/>
      <c r="E6" s="157">
        <v>83</v>
      </c>
      <c r="F6" s="157">
        <v>70898</v>
      </c>
      <c r="G6" s="157">
        <v>35223</v>
      </c>
      <c r="H6" s="157">
        <v>37943</v>
      </c>
      <c r="I6" s="157">
        <v>7901</v>
      </c>
      <c r="J6" s="157" t="s">
        <v>110</v>
      </c>
      <c r="K6" s="157">
        <v>4706</v>
      </c>
      <c r="L6" s="157" t="s">
        <v>110</v>
      </c>
      <c r="M6" s="202">
        <v>9.74625926702604</v>
      </c>
      <c r="N6" s="203"/>
    </row>
    <row r="7" spans="2:14" ht="12">
      <c r="B7" s="328" t="s">
        <v>387</v>
      </c>
      <c r="C7" s="329"/>
      <c r="D7" s="330"/>
      <c r="E7" s="39">
        <f>SUM(E8,E21)</f>
        <v>83</v>
      </c>
      <c r="F7" s="39">
        <f aca="true" t="shared" si="0" ref="F7:K7">SUM(F8,F21)</f>
        <v>69736</v>
      </c>
      <c r="G7" s="39">
        <f t="shared" si="0"/>
        <v>34686</v>
      </c>
      <c r="H7" s="39">
        <f t="shared" si="0"/>
        <v>38562</v>
      </c>
      <c r="I7" s="39">
        <f t="shared" si="0"/>
        <v>7707</v>
      </c>
      <c r="J7" s="39" t="s">
        <v>28</v>
      </c>
      <c r="K7" s="39">
        <f t="shared" si="0"/>
        <v>4371</v>
      </c>
      <c r="L7" s="39" t="s">
        <v>28</v>
      </c>
      <c r="M7" s="204">
        <f>I7/(G7+H7+I7)*100</f>
        <v>9.520103761348897</v>
      </c>
      <c r="N7" s="205"/>
    </row>
    <row r="8" spans="2:14" ht="12" customHeight="1">
      <c r="B8" s="28"/>
      <c r="C8" s="329" t="s">
        <v>388</v>
      </c>
      <c r="D8" s="330"/>
      <c r="E8" s="39">
        <f>SUM(E9:E20)</f>
        <v>50</v>
      </c>
      <c r="F8" s="39">
        <f aca="true" t="shared" si="1" ref="F8:K8">SUM(F9:F20)</f>
        <v>42080</v>
      </c>
      <c r="G8" s="39">
        <f t="shared" si="1"/>
        <v>26790</v>
      </c>
      <c r="H8" s="39">
        <f t="shared" si="1"/>
        <v>19172</v>
      </c>
      <c r="I8" s="39">
        <f t="shared" si="1"/>
        <v>4462</v>
      </c>
      <c r="J8" s="39" t="s">
        <v>28</v>
      </c>
      <c r="K8" s="39">
        <f t="shared" si="1"/>
        <v>2281</v>
      </c>
      <c r="L8" s="39" t="s">
        <v>28</v>
      </c>
      <c r="M8" s="204">
        <f>I8/(G8+H8+I8)*100</f>
        <v>8.848960812311597</v>
      </c>
      <c r="N8" s="205"/>
    </row>
    <row r="9" spans="2:14" ht="12">
      <c r="B9" s="31"/>
      <c r="C9" s="27"/>
      <c r="D9" s="4" t="s">
        <v>43</v>
      </c>
      <c r="E9" s="37">
        <v>4</v>
      </c>
      <c r="F9" s="37">
        <v>4218</v>
      </c>
      <c r="G9" s="37">
        <v>2907</v>
      </c>
      <c r="H9" s="37">
        <v>3367</v>
      </c>
      <c r="I9" s="37">
        <v>8</v>
      </c>
      <c r="J9" s="37" t="s">
        <v>28</v>
      </c>
      <c r="K9" s="37" t="s">
        <v>28</v>
      </c>
      <c r="L9" s="37" t="s">
        <v>28</v>
      </c>
      <c r="M9" s="206">
        <f aca="true" t="shared" si="2" ref="M9:M16">I9/(G9+H9+I9)*100</f>
        <v>0.1273479783508437</v>
      </c>
      <c r="N9" s="203"/>
    </row>
    <row r="10" spans="2:14" ht="12">
      <c r="B10" s="31"/>
      <c r="C10" s="27"/>
      <c r="D10" s="4" t="s">
        <v>44</v>
      </c>
      <c r="E10" s="37">
        <v>8</v>
      </c>
      <c r="F10" s="37">
        <v>6927</v>
      </c>
      <c r="G10" s="37">
        <v>4569</v>
      </c>
      <c r="H10" s="37">
        <v>2016</v>
      </c>
      <c r="I10" s="37">
        <v>796</v>
      </c>
      <c r="J10" s="37" t="s">
        <v>28</v>
      </c>
      <c r="K10" s="37">
        <v>622</v>
      </c>
      <c r="L10" s="37" t="s">
        <v>28</v>
      </c>
      <c r="M10" s="206">
        <f t="shared" si="2"/>
        <v>10.78444655195773</v>
      </c>
      <c r="N10" s="203"/>
    </row>
    <row r="11" spans="2:14" ht="12">
      <c r="B11" s="31"/>
      <c r="C11" s="27"/>
      <c r="D11" s="4" t="s">
        <v>45</v>
      </c>
      <c r="E11" s="37">
        <v>7</v>
      </c>
      <c r="F11" s="37">
        <v>5075</v>
      </c>
      <c r="G11" s="37">
        <v>5219</v>
      </c>
      <c r="H11" s="37">
        <v>789</v>
      </c>
      <c r="I11" s="37">
        <v>109</v>
      </c>
      <c r="J11" s="37" t="s">
        <v>389</v>
      </c>
      <c r="K11" s="37">
        <v>91</v>
      </c>
      <c r="L11" s="37" t="s">
        <v>389</v>
      </c>
      <c r="M11" s="206">
        <f t="shared" si="2"/>
        <v>1.781919241458231</v>
      </c>
      <c r="N11" s="203"/>
    </row>
    <row r="12" spans="2:14" ht="12">
      <c r="B12" s="31"/>
      <c r="C12" s="27"/>
      <c r="D12" s="4" t="s">
        <v>46</v>
      </c>
      <c r="E12" s="37">
        <v>10</v>
      </c>
      <c r="F12" s="37">
        <v>5900</v>
      </c>
      <c r="G12" s="37">
        <v>3090</v>
      </c>
      <c r="H12" s="37">
        <v>4363</v>
      </c>
      <c r="I12" s="37">
        <v>469</v>
      </c>
      <c r="J12" s="37" t="s">
        <v>389</v>
      </c>
      <c r="K12" s="37">
        <v>139</v>
      </c>
      <c r="L12" s="37" t="s">
        <v>389</v>
      </c>
      <c r="M12" s="206">
        <f t="shared" si="2"/>
        <v>5.920222166119666</v>
      </c>
      <c r="N12" s="203"/>
    </row>
    <row r="13" spans="2:14" ht="12">
      <c r="B13" s="31"/>
      <c r="C13" s="27"/>
      <c r="D13" s="4" t="s">
        <v>47</v>
      </c>
      <c r="E13" s="37">
        <v>4</v>
      </c>
      <c r="F13" s="37">
        <v>4027</v>
      </c>
      <c r="G13" s="37">
        <v>1941</v>
      </c>
      <c r="H13" s="37">
        <v>2247</v>
      </c>
      <c r="I13" s="37">
        <v>547</v>
      </c>
      <c r="J13" s="37" t="s">
        <v>389</v>
      </c>
      <c r="K13" s="37">
        <v>49</v>
      </c>
      <c r="L13" s="37" t="s">
        <v>389</v>
      </c>
      <c r="M13" s="206">
        <f t="shared" si="2"/>
        <v>11.552270327349525</v>
      </c>
      <c r="N13" s="203"/>
    </row>
    <row r="14" spans="2:14" ht="12">
      <c r="B14" s="31"/>
      <c r="C14" s="27"/>
      <c r="D14" s="4" t="s">
        <v>48</v>
      </c>
      <c r="E14" s="37">
        <v>5</v>
      </c>
      <c r="F14" s="37">
        <v>3625</v>
      </c>
      <c r="G14" s="37">
        <v>2179</v>
      </c>
      <c r="H14" s="37">
        <v>519</v>
      </c>
      <c r="I14" s="37">
        <v>464</v>
      </c>
      <c r="J14" s="37" t="s">
        <v>389</v>
      </c>
      <c r="K14" s="37">
        <v>746</v>
      </c>
      <c r="L14" s="37" t="s">
        <v>389</v>
      </c>
      <c r="M14" s="206">
        <f t="shared" si="2"/>
        <v>14.674256799493989</v>
      </c>
      <c r="N14" s="203"/>
    </row>
    <row r="15" spans="2:14" ht="12">
      <c r="B15" s="31"/>
      <c r="C15" s="27"/>
      <c r="D15" s="4" t="s">
        <v>49</v>
      </c>
      <c r="E15" s="37">
        <v>5</v>
      </c>
      <c r="F15" s="37">
        <v>4752</v>
      </c>
      <c r="G15" s="37">
        <v>4409</v>
      </c>
      <c r="H15" s="37">
        <v>351</v>
      </c>
      <c r="I15" s="37">
        <v>34</v>
      </c>
      <c r="J15" s="37" t="s">
        <v>389</v>
      </c>
      <c r="K15" s="37">
        <v>305</v>
      </c>
      <c r="L15" s="37" t="s">
        <v>389</v>
      </c>
      <c r="M15" s="206">
        <f t="shared" si="2"/>
        <v>0.7092198581560284</v>
      </c>
      <c r="N15" s="203"/>
    </row>
    <row r="16" spans="2:14" ht="12">
      <c r="B16" s="31"/>
      <c r="C16" s="27"/>
      <c r="D16" s="4" t="s">
        <v>50</v>
      </c>
      <c r="E16" s="37">
        <v>5</v>
      </c>
      <c r="F16" s="37">
        <v>5199</v>
      </c>
      <c r="G16" s="37">
        <v>160</v>
      </c>
      <c r="H16" s="37">
        <v>4655</v>
      </c>
      <c r="I16" s="37">
        <v>2035</v>
      </c>
      <c r="J16" s="37" t="s">
        <v>389</v>
      </c>
      <c r="K16" s="37">
        <v>243</v>
      </c>
      <c r="L16" s="37" t="s">
        <v>389</v>
      </c>
      <c r="M16" s="206">
        <f t="shared" si="2"/>
        <v>29.708029197080293</v>
      </c>
      <c r="N16" s="203"/>
    </row>
    <row r="17" spans="2:14" ht="12">
      <c r="B17" s="31"/>
      <c r="C17" s="27"/>
      <c r="D17" s="4" t="s">
        <v>51</v>
      </c>
      <c r="E17" s="37" t="s">
        <v>389</v>
      </c>
      <c r="F17" s="37" t="s">
        <v>389</v>
      </c>
      <c r="G17" s="37" t="s">
        <v>389</v>
      </c>
      <c r="H17" s="37" t="s">
        <v>389</v>
      </c>
      <c r="I17" s="37" t="s">
        <v>389</v>
      </c>
      <c r="J17" s="37" t="s">
        <v>389</v>
      </c>
      <c r="K17" s="37" t="s">
        <v>389</v>
      </c>
      <c r="L17" s="37" t="s">
        <v>389</v>
      </c>
      <c r="M17" s="206" t="s">
        <v>389</v>
      </c>
      <c r="N17" s="203"/>
    </row>
    <row r="18" spans="2:14" ht="12">
      <c r="B18" s="31"/>
      <c r="C18" s="27"/>
      <c r="D18" s="4" t="s">
        <v>52</v>
      </c>
      <c r="E18" s="37">
        <v>1</v>
      </c>
      <c r="F18" s="37">
        <v>813</v>
      </c>
      <c r="G18" s="37" t="s">
        <v>389</v>
      </c>
      <c r="H18" s="37">
        <v>727</v>
      </c>
      <c r="I18" s="37" t="s">
        <v>389</v>
      </c>
      <c r="J18" s="37" t="s">
        <v>389</v>
      </c>
      <c r="K18" s="37">
        <v>86</v>
      </c>
      <c r="L18" s="37" t="s">
        <v>389</v>
      </c>
      <c r="M18" s="206" t="s">
        <v>389</v>
      </c>
      <c r="N18" s="203"/>
    </row>
    <row r="19" spans="2:14" ht="12">
      <c r="B19" s="31"/>
      <c r="C19" s="27"/>
      <c r="D19" s="4" t="s">
        <v>53</v>
      </c>
      <c r="E19" s="37" t="s">
        <v>389</v>
      </c>
      <c r="F19" s="37" t="s">
        <v>389</v>
      </c>
      <c r="G19" s="37" t="s">
        <v>389</v>
      </c>
      <c r="H19" s="37" t="s">
        <v>389</v>
      </c>
      <c r="I19" s="37" t="s">
        <v>389</v>
      </c>
      <c r="J19" s="37" t="s">
        <v>389</v>
      </c>
      <c r="K19" s="37" t="s">
        <v>389</v>
      </c>
      <c r="L19" s="37" t="s">
        <v>389</v>
      </c>
      <c r="M19" s="206" t="s">
        <v>389</v>
      </c>
      <c r="N19" s="203"/>
    </row>
    <row r="20" spans="2:14" ht="12">
      <c r="B20" s="31"/>
      <c r="C20" s="27"/>
      <c r="D20" s="4" t="s">
        <v>54</v>
      </c>
      <c r="E20" s="37">
        <v>1</v>
      </c>
      <c r="F20" s="37">
        <v>1544</v>
      </c>
      <c r="G20" s="37">
        <v>2316</v>
      </c>
      <c r="H20" s="37">
        <v>138</v>
      </c>
      <c r="I20" s="37" t="s">
        <v>389</v>
      </c>
      <c r="J20" s="37" t="s">
        <v>389</v>
      </c>
      <c r="K20" s="37" t="s">
        <v>389</v>
      </c>
      <c r="L20" s="37" t="s">
        <v>389</v>
      </c>
      <c r="M20" s="206" t="s">
        <v>389</v>
      </c>
      <c r="N20" s="203"/>
    </row>
    <row r="21" spans="2:14" ht="12" customHeight="1">
      <c r="B21" s="28"/>
      <c r="C21" s="329" t="s">
        <v>390</v>
      </c>
      <c r="D21" s="330"/>
      <c r="E21" s="39">
        <f>SUM(E22:E28)</f>
        <v>33</v>
      </c>
      <c r="F21" s="39">
        <f aca="true" t="shared" si="3" ref="F21:K21">SUM(F22:F28)</f>
        <v>27656</v>
      </c>
      <c r="G21" s="39">
        <f t="shared" si="3"/>
        <v>7896</v>
      </c>
      <c r="H21" s="39">
        <f t="shared" si="3"/>
        <v>19390</v>
      </c>
      <c r="I21" s="39">
        <f t="shared" si="3"/>
        <v>3245</v>
      </c>
      <c r="J21" s="39" t="s">
        <v>389</v>
      </c>
      <c r="K21" s="39">
        <f t="shared" si="3"/>
        <v>2090</v>
      </c>
      <c r="L21" s="39" t="s">
        <v>389</v>
      </c>
      <c r="M21" s="204">
        <f>I21/(G21+H21+I21)*100</f>
        <v>10.628541482427696</v>
      </c>
      <c r="N21" s="205"/>
    </row>
    <row r="22" spans="2:14" ht="12">
      <c r="B22" s="31"/>
      <c r="C22" s="27"/>
      <c r="D22" s="4" t="s">
        <v>56</v>
      </c>
      <c r="E22" s="37">
        <v>2</v>
      </c>
      <c r="F22" s="37">
        <v>1626</v>
      </c>
      <c r="G22" s="37">
        <v>1024</v>
      </c>
      <c r="H22" s="37">
        <v>274</v>
      </c>
      <c r="I22" s="37" t="s">
        <v>389</v>
      </c>
      <c r="J22" s="37" t="s">
        <v>389</v>
      </c>
      <c r="K22" s="37">
        <v>328</v>
      </c>
      <c r="L22" s="37" t="s">
        <v>389</v>
      </c>
      <c r="M22" s="204" t="s">
        <v>389</v>
      </c>
      <c r="N22" s="203"/>
    </row>
    <row r="23" spans="2:14" ht="12" customHeight="1">
      <c r="B23" s="28"/>
      <c r="C23" s="29"/>
      <c r="D23" s="4" t="s">
        <v>57</v>
      </c>
      <c r="E23" s="37" t="s">
        <v>389</v>
      </c>
      <c r="F23" s="37" t="s">
        <v>389</v>
      </c>
      <c r="G23" s="37" t="s">
        <v>389</v>
      </c>
      <c r="H23" s="37" t="s">
        <v>389</v>
      </c>
      <c r="I23" s="37" t="s">
        <v>389</v>
      </c>
      <c r="J23" s="37" t="s">
        <v>389</v>
      </c>
      <c r="K23" s="37" t="s">
        <v>389</v>
      </c>
      <c r="L23" s="37" t="s">
        <v>389</v>
      </c>
      <c r="M23" s="204" t="s">
        <v>389</v>
      </c>
      <c r="N23" s="203"/>
    </row>
    <row r="24" spans="2:14" ht="12">
      <c r="B24" s="31"/>
      <c r="C24" s="27"/>
      <c r="D24" s="4" t="s">
        <v>58</v>
      </c>
      <c r="E24" s="37">
        <v>3</v>
      </c>
      <c r="F24" s="37">
        <v>2175</v>
      </c>
      <c r="G24" s="37" t="s">
        <v>389</v>
      </c>
      <c r="H24" s="37">
        <v>1897</v>
      </c>
      <c r="I24" s="37">
        <v>6</v>
      </c>
      <c r="J24" s="37" t="s">
        <v>389</v>
      </c>
      <c r="K24" s="37">
        <v>312</v>
      </c>
      <c r="L24" s="37" t="s">
        <v>389</v>
      </c>
      <c r="M24" s="204" t="s">
        <v>389</v>
      </c>
      <c r="N24" s="203"/>
    </row>
    <row r="25" spans="2:14" ht="12">
      <c r="B25" s="31"/>
      <c r="C25" s="27"/>
      <c r="D25" s="4" t="s">
        <v>59</v>
      </c>
      <c r="E25" s="37">
        <v>15</v>
      </c>
      <c r="F25" s="37">
        <v>11935</v>
      </c>
      <c r="G25" s="37">
        <v>2870</v>
      </c>
      <c r="H25" s="37">
        <v>8603</v>
      </c>
      <c r="I25" s="37">
        <v>1840</v>
      </c>
      <c r="J25" s="37" t="s">
        <v>389</v>
      </c>
      <c r="K25" s="37">
        <v>813</v>
      </c>
      <c r="L25" s="37" t="s">
        <v>389</v>
      </c>
      <c r="M25" s="206">
        <f>I25/(G25+H25+I25)*100</f>
        <v>13.82107714264253</v>
      </c>
      <c r="N25" s="203"/>
    </row>
    <row r="26" spans="2:14" ht="12">
      <c r="B26" s="31"/>
      <c r="C26" s="27"/>
      <c r="D26" s="4" t="s">
        <v>60</v>
      </c>
      <c r="E26" s="37">
        <v>5</v>
      </c>
      <c r="F26" s="37">
        <v>3565</v>
      </c>
      <c r="G26" s="37">
        <v>2066</v>
      </c>
      <c r="H26" s="37">
        <v>1148</v>
      </c>
      <c r="I26" s="37">
        <v>1399</v>
      </c>
      <c r="J26" s="37" t="s">
        <v>389</v>
      </c>
      <c r="K26" s="37">
        <v>98</v>
      </c>
      <c r="L26" s="37" t="s">
        <v>389</v>
      </c>
      <c r="M26" s="206">
        <f>I26/(G26+H26+I26)*100</f>
        <v>30.32733579015825</v>
      </c>
      <c r="N26" s="203"/>
    </row>
    <row r="27" spans="2:14" ht="12">
      <c r="B27" s="31"/>
      <c r="C27" s="27"/>
      <c r="D27" s="4" t="s">
        <v>61</v>
      </c>
      <c r="E27" s="37">
        <v>2</v>
      </c>
      <c r="F27" s="37">
        <v>1933</v>
      </c>
      <c r="G27" s="37" t="s">
        <v>389</v>
      </c>
      <c r="H27" s="37">
        <v>2254</v>
      </c>
      <c r="I27" s="37" t="s">
        <v>389</v>
      </c>
      <c r="J27" s="37" t="s">
        <v>389</v>
      </c>
      <c r="K27" s="37">
        <v>71</v>
      </c>
      <c r="L27" s="37" t="s">
        <v>389</v>
      </c>
      <c r="M27" s="204" t="s">
        <v>389</v>
      </c>
      <c r="N27" s="203"/>
    </row>
    <row r="28" spans="2:14" ht="12">
      <c r="B28" s="31"/>
      <c r="C28" s="27"/>
      <c r="D28" s="4" t="s">
        <v>62</v>
      </c>
      <c r="E28" s="207">
        <v>6</v>
      </c>
      <c r="F28" s="207">
        <v>6422</v>
      </c>
      <c r="G28" s="207">
        <v>1936</v>
      </c>
      <c r="H28" s="207">
        <v>5214</v>
      </c>
      <c r="I28" s="207" t="s">
        <v>389</v>
      </c>
      <c r="J28" s="37" t="s">
        <v>389</v>
      </c>
      <c r="K28" s="37">
        <v>468</v>
      </c>
      <c r="L28" s="37" t="s">
        <v>389</v>
      </c>
      <c r="M28" s="204" t="s">
        <v>389</v>
      </c>
      <c r="N28" s="203"/>
    </row>
    <row r="29" spans="2:10" ht="12">
      <c r="B29" s="18"/>
      <c r="J29" s="163"/>
    </row>
    <row r="30" spans="2:13" ht="12">
      <c r="B30" s="18" t="s">
        <v>391</v>
      </c>
      <c r="M30" s="208"/>
    </row>
    <row r="31" spans="5:13" ht="12">
      <c r="E31" s="45"/>
      <c r="F31" s="45"/>
      <c r="G31" s="45"/>
      <c r="H31" s="45"/>
      <c r="I31" s="45"/>
      <c r="J31" s="45"/>
      <c r="K31" s="45"/>
      <c r="L31" s="45"/>
      <c r="M31" s="209"/>
    </row>
    <row r="32" spans="5:13" ht="12">
      <c r="E32" s="45"/>
      <c r="F32" s="45"/>
      <c r="G32" s="45"/>
      <c r="H32" s="45"/>
      <c r="I32" s="45"/>
      <c r="J32" s="45"/>
      <c r="K32" s="45"/>
      <c r="L32" s="45"/>
      <c r="M32" s="209"/>
    </row>
    <row r="33" spans="5:13" ht="12">
      <c r="E33" s="45"/>
      <c r="F33" s="45"/>
      <c r="G33" s="45"/>
      <c r="H33" s="45"/>
      <c r="I33" s="45"/>
      <c r="J33" s="45"/>
      <c r="K33" s="45"/>
      <c r="L33" s="45"/>
      <c r="M33" s="209"/>
    </row>
    <row r="34" spans="5:11" ht="12">
      <c r="E34" s="45"/>
      <c r="F34" s="45"/>
      <c r="G34" s="45"/>
      <c r="H34" s="45"/>
      <c r="I34" s="45"/>
      <c r="J34" s="45"/>
      <c r="K34" s="45"/>
    </row>
  </sheetData>
  <sheetProtection/>
  <mergeCells count="12">
    <mergeCell ref="J3:J4"/>
    <mergeCell ref="K3:K4"/>
    <mergeCell ref="L3:L4"/>
    <mergeCell ref="M3:M4"/>
    <mergeCell ref="B6:D6"/>
    <mergeCell ref="B7:D7"/>
    <mergeCell ref="C8:D8"/>
    <mergeCell ref="C21:D21"/>
    <mergeCell ref="B3:D4"/>
    <mergeCell ref="E3:E4"/>
    <mergeCell ref="F3:F4"/>
    <mergeCell ref="G3:I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75390625" style="1" customWidth="1"/>
    <col min="5" max="5" width="7.75390625" style="1" customWidth="1"/>
    <col min="6" max="7" width="12.375" style="1" bestFit="1" customWidth="1"/>
    <col min="8" max="10" width="7.75390625" style="1" customWidth="1"/>
    <col min="11" max="11" width="9.25390625" style="1" bestFit="1" customWidth="1"/>
    <col min="12" max="13" width="7.75390625" style="1" customWidth="1"/>
    <col min="14" max="14" width="9.875" style="1" bestFit="1" customWidth="1"/>
    <col min="15" max="15" width="9.25390625" style="1" bestFit="1" customWidth="1"/>
    <col min="16" max="16384" width="9.00390625" style="1" customWidth="1"/>
  </cols>
  <sheetData>
    <row r="1" spans="2:7" ht="14.25">
      <c r="B1" s="2" t="s">
        <v>631</v>
      </c>
      <c r="C1" s="38"/>
      <c r="D1" s="38"/>
      <c r="E1" s="38"/>
      <c r="F1" s="38"/>
      <c r="G1" s="38"/>
    </row>
    <row r="2" spans="2:13" ht="13.5">
      <c r="B2" s="154" t="s">
        <v>392</v>
      </c>
      <c r="C2" s="164"/>
      <c r="D2" s="164"/>
      <c r="E2" s="210"/>
      <c r="F2" s="210"/>
      <c r="G2" s="45"/>
      <c r="H2" s="45"/>
      <c r="I2" s="45"/>
      <c r="K2" s="45"/>
      <c r="M2" s="45"/>
    </row>
    <row r="3" spans="2:13" ht="12" customHeight="1">
      <c r="B3" s="374" t="s">
        <v>374</v>
      </c>
      <c r="C3" s="375"/>
      <c r="D3" s="376"/>
      <c r="E3" s="354" t="s">
        <v>67</v>
      </c>
      <c r="F3" s="405" t="s">
        <v>375</v>
      </c>
      <c r="G3" s="367" t="s">
        <v>376</v>
      </c>
      <c r="H3" s="368"/>
      <c r="I3" s="369"/>
      <c r="J3" s="405" t="s">
        <v>377</v>
      </c>
      <c r="K3" s="347" t="s">
        <v>378</v>
      </c>
      <c r="L3" s="347" t="s">
        <v>379</v>
      </c>
      <c r="M3" s="347" t="s">
        <v>380</v>
      </c>
    </row>
    <row r="4" spans="2:13" ht="12">
      <c r="B4" s="380"/>
      <c r="C4" s="381"/>
      <c r="D4" s="382"/>
      <c r="E4" s="355"/>
      <c r="F4" s="355"/>
      <c r="G4" s="14" t="s">
        <v>381</v>
      </c>
      <c r="H4" s="14" t="s">
        <v>382</v>
      </c>
      <c r="I4" s="14" t="s">
        <v>383</v>
      </c>
      <c r="J4" s="355"/>
      <c r="K4" s="348"/>
      <c r="L4" s="348"/>
      <c r="M4" s="348"/>
    </row>
    <row r="5" spans="2:13" ht="12">
      <c r="B5" s="31"/>
      <c r="C5" s="27"/>
      <c r="D5" s="4"/>
      <c r="E5" s="6"/>
      <c r="F5" s="6" t="s">
        <v>384</v>
      </c>
      <c r="G5" s="6" t="s">
        <v>384</v>
      </c>
      <c r="H5" s="6" t="s">
        <v>384</v>
      </c>
      <c r="I5" s="6" t="s">
        <v>384</v>
      </c>
      <c r="J5" s="6" t="s">
        <v>384</v>
      </c>
      <c r="K5" s="6" t="s">
        <v>384</v>
      </c>
      <c r="L5" s="6" t="s">
        <v>384</v>
      </c>
      <c r="M5" s="6" t="s">
        <v>385</v>
      </c>
    </row>
    <row r="6" spans="2:15" ht="12" customHeight="1">
      <c r="B6" s="340" t="s">
        <v>386</v>
      </c>
      <c r="C6" s="334"/>
      <c r="D6" s="326"/>
      <c r="E6" s="157">
        <v>330</v>
      </c>
      <c r="F6" s="157">
        <v>1325637</v>
      </c>
      <c r="G6" s="157">
        <v>1362696</v>
      </c>
      <c r="H6" s="157">
        <v>53587</v>
      </c>
      <c r="I6" s="157">
        <v>10936</v>
      </c>
      <c r="J6" s="157">
        <v>15969</v>
      </c>
      <c r="K6" s="157">
        <v>74296</v>
      </c>
      <c r="L6" s="157">
        <v>13009</v>
      </c>
      <c r="M6" s="202">
        <v>0.7662454045244633</v>
      </c>
      <c r="N6" s="45"/>
      <c r="O6" s="211"/>
    </row>
    <row r="7" spans="2:15" ht="12">
      <c r="B7" s="328" t="s">
        <v>393</v>
      </c>
      <c r="C7" s="329"/>
      <c r="D7" s="330"/>
      <c r="E7" s="158">
        <f>SUM(E8,E21)</f>
        <v>325</v>
      </c>
      <c r="F7" s="158">
        <f aca="true" t="shared" si="0" ref="F7:L7">SUM(F8,F21)</f>
        <v>1279514</v>
      </c>
      <c r="G7" s="158">
        <f t="shared" si="0"/>
        <v>1357398</v>
      </c>
      <c r="H7" s="158">
        <f t="shared" si="0"/>
        <v>54204</v>
      </c>
      <c r="I7" s="158">
        <f t="shared" si="0"/>
        <v>9435</v>
      </c>
      <c r="J7" s="158">
        <f t="shared" si="0"/>
        <v>12965</v>
      </c>
      <c r="K7" s="158">
        <f t="shared" si="0"/>
        <v>49262</v>
      </c>
      <c r="L7" s="158">
        <f t="shared" si="0"/>
        <v>8258</v>
      </c>
      <c r="M7" s="212">
        <f>I7/(G7+H7+I7)*100</f>
        <v>0.6639517479136715</v>
      </c>
      <c r="N7" s="45"/>
      <c r="O7" s="211"/>
    </row>
    <row r="8" spans="2:15" ht="12" customHeight="1">
      <c r="B8" s="28"/>
      <c r="C8" s="329" t="s">
        <v>388</v>
      </c>
      <c r="D8" s="330"/>
      <c r="E8" s="158">
        <f>SUM(E9:E20)</f>
        <v>260</v>
      </c>
      <c r="F8" s="158">
        <f aca="true" t="shared" si="1" ref="F8:L8">SUM(F9:F20)</f>
        <v>1055246</v>
      </c>
      <c r="G8" s="158">
        <f t="shared" si="1"/>
        <v>1129873</v>
      </c>
      <c r="H8" s="158">
        <f t="shared" si="1"/>
        <v>39867</v>
      </c>
      <c r="I8" s="158">
        <f t="shared" si="1"/>
        <v>6405</v>
      </c>
      <c r="J8" s="158">
        <f t="shared" si="1"/>
        <v>6719</v>
      </c>
      <c r="K8" s="158">
        <f t="shared" si="1"/>
        <v>40363</v>
      </c>
      <c r="L8" s="158">
        <f t="shared" si="1"/>
        <v>3641</v>
      </c>
      <c r="M8" s="212">
        <f>I8/(G8+H8+I8)*100</f>
        <v>0.54457571132811</v>
      </c>
      <c r="N8" s="45"/>
      <c r="O8" s="211"/>
    </row>
    <row r="9" spans="2:15" ht="12">
      <c r="B9" s="31"/>
      <c r="C9" s="27"/>
      <c r="D9" s="4" t="s">
        <v>43</v>
      </c>
      <c r="E9" s="157">
        <v>52</v>
      </c>
      <c r="F9" s="157">
        <v>197958</v>
      </c>
      <c r="G9" s="157">
        <v>214174</v>
      </c>
      <c r="H9" s="157">
        <v>8426</v>
      </c>
      <c r="I9" s="157">
        <v>285</v>
      </c>
      <c r="J9" s="157" t="s">
        <v>394</v>
      </c>
      <c r="K9" s="157">
        <v>5402</v>
      </c>
      <c r="L9" s="157" t="s">
        <v>394</v>
      </c>
      <c r="M9" s="202">
        <f aca="true" t="shared" si="2" ref="M9:M20">I9/(G9+H9+I9)*100</f>
        <v>0.12786863180563968</v>
      </c>
      <c r="N9" s="45"/>
      <c r="O9" s="211"/>
    </row>
    <row r="10" spans="2:15" ht="12">
      <c r="B10" s="31"/>
      <c r="C10" s="27"/>
      <c r="D10" s="4" t="s">
        <v>44</v>
      </c>
      <c r="E10" s="157">
        <v>58</v>
      </c>
      <c r="F10" s="157">
        <v>239062</v>
      </c>
      <c r="G10" s="157">
        <v>235570</v>
      </c>
      <c r="H10" s="157">
        <v>8299</v>
      </c>
      <c r="I10" s="157">
        <v>358</v>
      </c>
      <c r="J10" s="157" t="s">
        <v>28</v>
      </c>
      <c r="K10" s="157">
        <v>13865</v>
      </c>
      <c r="L10" s="157" t="s">
        <v>28</v>
      </c>
      <c r="M10" s="202">
        <f t="shared" si="2"/>
        <v>0.14658493942111234</v>
      </c>
      <c r="N10" s="45"/>
      <c r="O10" s="211"/>
    </row>
    <row r="11" spans="2:15" ht="12">
      <c r="B11" s="31"/>
      <c r="C11" s="27"/>
      <c r="D11" s="4" t="s">
        <v>45</v>
      </c>
      <c r="E11" s="157">
        <v>17</v>
      </c>
      <c r="F11" s="157">
        <v>65331</v>
      </c>
      <c r="G11" s="157">
        <v>103471</v>
      </c>
      <c r="H11" s="157">
        <v>863</v>
      </c>
      <c r="I11" s="157">
        <v>100</v>
      </c>
      <c r="J11" s="158" t="s">
        <v>28</v>
      </c>
      <c r="K11" s="157">
        <v>490</v>
      </c>
      <c r="L11" s="158" t="s">
        <v>28</v>
      </c>
      <c r="M11" s="202">
        <f t="shared" si="2"/>
        <v>0.0957542562766915</v>
      </c>
      <c r="N11" s="45"/>
      <c r="O11" s="211"/>
    </row>
    <row r="12" spans="2:15" ht="12">
      <c r="B12" s="31"/>
      <c r="C12" s="27"/>
      <c r="D12" s="4" t="s">
        <v>46</v>
      </c>
      <c r="E12" s="157">
        <v>24</v>
      </c>
      <c r="F12" s="157">
        <v>122248</v>
      </c>
      <c r="G12" s="157">
        <v>114986</v>
      </c>
      <c r="H12" s="157">
        <v>7871</v>
      </c>
      <c r="I12" s="157">
        <v>79</v>
      </c>
      <c r="J12" s="157">
        <v>3641</v>
      </c>
      <c r="K12" s="157">
        <v>6545</v>
      </c>
      <c r="L12" s="157">
        <v>3641</v>
      </c>
      <c r="M12" s="202">
        <f t="shared" si="2"/>
        <v>0.06426107893538101</v>
      </c>
      <c r="N12" s="45"/>
      <c r="O12" s="211"/>
    </row>
    <row r="13" spans="2:15" ht="12">
      <c r="B13" s="31"/>
      <c r="C13" s="27"/>
      <c r="D13" s="4" t="s">
        <v>47</v>
      </c>
      <c r="E13" s="157">
        <v>26</v>
      </c>
      <c r="F13" s="157">
        <v>126277</v>
      </c>
      <c r="G13" s="157">
        <v>147559</v>
      </c>
      <c r="H13" s="157">
        <v>3256</v>
      </c>
      <c r="I13" s="157">
        <v>382</v>
      </c>
      <c r="J13" s="157">
        <v>3078</v>
      </c>
      <c r="K13" s="157">
        <v>2214</v>
      </c>
      <c r="L13" s="157" t="s">
        <v>28</v>
      </c>
      <c r="M13" s="202">
        <f t="shared" si="2"/>
        <v>0.25265051555255724</v>
      </c>
      <c r="N13" s="45"/>
      <c r="O13" s="211"/>
    </row>
    <row r="14" spans="2:15" ht="12">
      <c r="B14" s="31"/>
      <c r="C14" s="27"/>
      <c r="D14" s="4" t="s">
        <v>48</v>
      </c>
      <c r="E14" s="157">
        <v>13</v>
      </c>
      <c r="F14" s="157">
        <v>43862</v>
      </c>
      <c r="G14" s="157">
        <v>43299</v>
      </c>
      <c r="H14" s="157">
        <v>1447</v>
      </c>
      <c r="I14" s="157">
        <v>2263</v>
      </c>
      <c r="J14" s="158" t="s">
        <v>28</v>
      </c>
      <c r="K14" s="157">
        <v>3161</v>
      </c>
      <c r="L14" s="158" t="s">
        <v>28</v>
      </c>
      <c r="M14" s="202">
        <f t="shared" si="2"/>
        <v>4.813971792635453</v>
      </c>
      <c r="N14" s="45"/>
      <c r="O14" s="211"/>
    </row>
    <row r="15" spans="2:15" ht="12">
      <c r="B15" s="31"/>
      <c r="C15" s="27"/>
      <c r="D15" s="4" t="s">
        <v>49</v>
      </c>
      <c r="E15" s="157">
        <v>11</v>
      </c>
      <c r="F15" s="157">
        <v>46899</v>
      </c>
      <c r="G15" s="157">
        <v>48748</v>
      </c>
      <c r="H15" s="157">
        <v>1371</v>
      </c>
      <c r="I15" s="157">
        <v>315</v>
      </c>
      <c r="J15" s="158" t="s">
        <v>28</v>
      </c>
      <c r="K15" s="157">
        <v>414</v>
      </c>
      <c r="L15" s="158" t="s">
        <v>28</v>
      </c>
      <c r="M15" s="202">
        <f t="shared" si="2"/>
        <v>0.6245786572550264</v>
      </c>
      <c r="N15" s="45"/>
      <c r="O15" s="211"/>
    </row>
    <row r="16" spans="2:15" ht="12">
      <c r="B16" s="31"/>
      <c r="C16" s="27"/>
      <c r="D16" s="4" t="s">
        <v>50</v>
      </c>
      <c r="E16" s="157">
        <v>17</v>
      </c>
      <c r="F16" s="157">
        <v>58702</v>
      </c>
      <c r="G16" s="157">
        <v>66459</v>
      </c>
      <c r="H16" s="157">
        <v>1768</v>
      </c>
      <c r="I16" s="157">
        <v>241</v>
      </c>
      <c r="J16" s="158" t="s">
        <v>28</v>
      </c>
      <c r="K16" s="157">
        <v>1338</v>
      </c>
      <c r="L16" s="158" t="s">
        <v>28</v>
      </c>
      <c r="M16" s="202">
        <f t="shared" si="2"/>
        <v>0.35198925045276624</v>
      </c>
      <c r="N16" s="45"/>
      <c r="O16" s="211"/>
    </row>
    <row r="17" spans="2:15" ht="12">
      <c r="B17" s="31"/>
      <c r="C17" s="27"/>
      <c r="D17" s="4" t="s">
        <v>51</v>
      </c>
      <c r="E17" s="157">
        <v>11</v>
      </c>
      <c r="F17" s="157">
        <v>41493</v>
      </c>
      <c r="G17" s="157">
        <v>38626</v>
      </c>
      <c r="H17" s="157">
        <v>1482</v>
      </c>
      <c r="I17" s="157">
        <v>343</v>
      </c>
      <c r="J17" s="158" t="s">
        <v>28</v>
      </c>
      <c r="K17" s="157">
        <v>2477</v>
      </c>
      <c r="L17" s="158" t="s">
        <v>28</v>
      </c>
      <c r="M17" s="202">
        <f t="shared" si="2"/>
        <v>0.8479394823366543</v>
      </c>
      <c r="N17" s="45"/>
      <c r="O17" s="211"/>
    </row>
    <row r="18" spans="2:15" ht="12">
      <c r="B18" s="31"/>
      <c r="C18" s="27"/>
      <c r="D18" s="4" t="s">
        <v>52</v>
      </c>
      <c r="E18" s="157">
        <v>11</v>
      </c>
      <c r="F18" s="157">
        <v>37910</v>
      </c>
      <c r="G18" s="157">
        <v>38575</v>
      </c>
      <c r="H18" s="157">
        <v>1223</v>
      </c>
      <c r="I18" s="157">
        <v>106</v>
      </c>
      <c r="J18" s="158" t="s">
        <v>28</v>
      </c>
      <c r="K18" s="157">
        <v>2281</v>
      </c>
      <c r="L18" s="158" t="s">
        <v>28</v>
      </c>
      <c r="M18" s="202">
        <f t="shared" si="2"/>
        <v>0.2656375300721732</v>
      </c>
      <c r="N18" s="45"/>
      <c r="O18" s="211"/>
    </row>
    <row r="19" spans="2:15" ht="12">
      <c r="B19" s="31"/>
      <c r="C19" s="27"/>
      <c r="D19" s="4" t="s">
        <v>53</v>
      </c>
      <c r="E19" s="157">
        <v>12</v>
      </c>
      <c r="F19" s="157">
        <v>42551</v>
      </c>
      <c r="G19" s="157">
        <v>41345</v>
      </c>
      <c r="H19" s="157">
        <v>2067</v>
      </c>
      <c r="I19" s="157">
        <v>1916</v>
      </c>
      <c r="J19" s="158" t="s">
        <v>28</v>
      </c>
      <c r="K19" s="157">
        <v>2013</v>
      </c>
      <c r="L19" s="158" t="s">
        <v>28</v>
      </c>
      <c r="M19" s="202">
        <f t="shared" si="2"/>
        <v>4.22696787857395</v>
      </c>
      <c r="N19" s="45"/>
      <c r="O19" s="211"/>
    </row>
    <row r="20" spans="2:15" ht="12">
      <c r="B20" s="31"/>
      <c r="C20" s="27"/>
      <c r="D20" s="4" t="s">
        <v>54</v>
      </c>
      <c r="E20" s="157">
        <v>8</v>
      </c>
      <c r="F20" s="157">
        <v>32953</v>
      </c>
      <c r="G20" s="157">
        <v>37061</v>
      </c>
      <c r="H20" s="157">
        <v>1794</v>
      </c>
      <c r="I20" s="157">
        <v>17</v>
      </c>
      <c r="J20" s="158" t="s">
        <v>28</v>
      </c>
      <c r="K20" s="157">
        <v>163</v>
      </c>
      <c r="L20" s="158" t="s">
        <v>28</v>
      </c>
      <c r="M20" s="202">
        <f t="shared" si="2"/>
        <v>0.04373327845235645</v>
      </c>
      <c r="N20" s="45"/>
      <c r="O20" s="211"/>
    </row>
    <row r="21" spans="2:15" ht="12" customHeight="1">
      <c r="B21" s="28"/>
      <c r="C21" s="329" t="s">
        <v>390</v>
      </c>
      <c r="D21" s="330"/>
      <c r="E21" s="158">
        <f>SUM(E22:E28)</f>
        <v>65</v>
      </c>
      <c r="F21" s="158">
        <f aca="true" t="shared" si="3" ref="F21:L21">SUM(F22:F28)</f>
        <v>224268</v>
      </c>
      <c r="G21" s="158">
        <f t="shared" si="3"/>
        <v>227525</v>
      </c>
      <c r="H21" s="158">
        <f t="shared" si="3"/>
        <v>14337</v>
      </c>
      <c r="I21" s="158">
        <f t="shared" si="3"/>
        <v>3030</v>
      </c>
      <c r="J21" s="158">
        <f t="shared" si="3"/>
        <v>6246</v>
      </c>
      <c r="K21" s="158">
        <f t="shared" si="3"/>
        <v>8899</v>
      </c>
      <c r="L21" s="158">
        <f t="shared" si="3"/>
        <v>4617</v>
      </c>
      <c r="M21" s="212">
        <f>I21/(G21+H21+I21)*100</f>
        <v>1.237280107149274</v>
      </c>
      <c r="N21" s="45"/>
      <c r="O21" s="211"/>
    </row>
    <row r="22" spans="2:15" ht="12">
      <c r="B22" s="31"/>
      <c r="C22" s="27"/>
      <c r="D22" s="4" t="s">
        <v>56</v>
      </c>
      <c r="E22" s="157">
        <v>4</v>
      </c>
      <c r="F22" s="157">
        <v>21017</v>
      </c>
      <c r="G22" s="157">
        <v>20191</v>
      </c>
      <c r="H22" s="157">
        <v>258</v>
      </c>
      <c r="I22" s="157">
        <v>66</v>
      </c>
      <c r="J22" s="158" t="s">
        <v>28</v>
      </c>
      <c r="K22" s="157">
        <v>1408</v>
      </c>
      <c r="L22" s="158" t="s">
        <v>28</v>
      </c>
      <c r="M22" s="202">
        <f aca="true" t="shared" si="4" ref="M22:M28">I22/(G22+H22+I22)*100</f>
        <v>0.32171581769436997</v>
      </c>
      <c r="N22" s="45"/>
      <c r="O22" s="211"/>
    </row>
    <row r="23" spans="2:15" ht="12" customHeight="1">
      <c r="B23" s="28"/>
      <c r="C23" s="29"/>
      <c r="D23" s="4" t="s">
        <v>57</v>
      </c>
      <c r="E23" s="157">
        <v>2</v>
      </c>
      <c r="F23" s="157">
        <v>4809</v>
      </c>
      <c r="G23" s="157">
        <v>4705</v>
      </c>
      <c r="H23" s="157">
        <v>326</v>
      </c>
      <c r="I23" s="157" t="s">
        <v>28</v>
      </c>
      <c r="J23" s="157" t="s">
        <v>28</v>
      </c>
      <c r="K23" s="157" t="s">
        <v>28</v>
      </c>
      <c r="L23" s="157" t="s">
        <v>28</v>
      </c>
      <c r="M23" s="202" t="s">
        <v>28</v>
      </c>
      <c r="N23" s="45"/>
      <c r="O23" s="211"/>
    </row>
    <row r="24" spans="2:15" ht="12">
      <c r="B24" s="31"/>
      <c r="C24" s="27"/>
      <c r="D24" s="4" t="s">
        <v>58</v>
      </c>
      <c r="E24" s="157">
        <v>5</v>
      </c>
      <c r="F24" s="157">
        <v>14958</v>
      </c>
      <c r="G24" s="157">
        <v>13965</v>
      </c>
      <c r="H24" s="157">
        <v>211</v>
      </c>
      <c r="I24" s="157">
        <v>1344</v>
      </c>
      <c r="J24" s="157" t="s">
        <v>28</v>
      </c>
      <c r="K24" s="157">
        <v>600</v>
      </c>
      <c r="L24" s="157" t="s">
        <v>28</v>
      </c>
      <c r="M24" s="202">
        <f t="shared" si="4"/>
        <v>8.65979381443299</v>
      </c>
      <c r="N24" s="45"/>
      <c r="O24" s="211"/>
    </row>
    <row r="25" spans="2:15" ht="12">
      <c r="B25" s="31"/>
      <c r="C25" s="27"/>
      <c r="D25" s="4" t="s">
        <v>59</v>
      </c>
      <c r="E25" s="157">
        <v>19</v>
      </c>
      <c r="F25" s="157">
        <v>59385</v>
      </c>
      <c r="G25" s="157">
        <v>59049</v>
      </c>
      <c r="H25" s="157">
        <v>7191</v>
      </c>
      <c r="I25" s="157">
        <v>138</v>
      </c>
      <c r="J25" s="157">
        <v>6246</v>
      </c>
      <c r="K25" s="157">
        <v>2937</v>
      </c>
      <c r="L25" s="157">
        <v>4617</v>
      </c>
      <c r="M25" s="202">
        <f t="shared" si="4"/>
        <v>0.2079002079002079</v>
      </c>
      <c r="N25" s="45"/>
      <c r="O25" s="211"/>
    </row>
    <row r="26" spans="2:15" ht="12">
      <c r="B26" s="31"/>
      <c r="C26" s="27"/>
      <c r="D26" s="4" t="s">
        <v>60</v>
      </c>
      <c r="E26" s="157">
        <v>14</v>
      </c>
      <c r="F26" s="157">
        <v>38275</v>
      </c>
      <c r="G26" s="157">
        <v>36942</v>
      </c>
      <c r="H26" s="157">
        <v>2396</v>
      </c>
      <c r="I26" s="157">
        <v>1304</v>
      </c>
      <c r="J26" s="158" t="s">
        <v>28</v>
      </c>
      <c r="K26" s="157">
        <v>2132</v>
      </c>
      <c r="L26" s="158" t="s">
        <v>28</v>
      </c>
      <c r="M26" s="202">
        <f t="shared" si="4"/>
        <v>3.2085035185276314</v>
      </c>
      <c r="N26" s="45"/>
      <c r="O26" s="211"/>
    </row>
    <row r="27" spans="2:15" ht="12">
      <c r="B27" s="31"/>
      <c r="C27" s="27"/>
      <c r="D27" s="4" t="s">
        <v>61</v>
      </c>
      <c r="E27" s="157">
        <v>5</v>
      </c>
      <c r="F27" s="157">
        <v>22989</v>
      </c>
      <c r="G27" s="157">
        <v>23078</v>
      </c>
      <c r="H27" s="157">
        <v>1351</v>
      </c>
      <c r="I27" s="158" t="s">
        <v>28</v>
      </c>
      <c r="J27" s="158" t="s">
        <v>28</v>
      </c>
      <c r="K27" s="157">
        <v>462</v>
      </c>
      <c r="L27" s="158" t="s">
        <v>28</v>
      </c>
      <c r="M27" s="202" t="s">
        <v>28</v>
      </c>
      <c r="N27" s="45"/>
      <c r="O27" s="211"/>
    </row>
    <row r="28" spans="2:15" ht="12">
      <c r="B28" s="31"/>
      <c r="C28" s="27"/>
      <c r="D28" s="4" t="s">
        <v>62</v>
      </c>
      <c r="E28" s="213">
        <v>16</v>
      </c>
      <c r="F28" s="214">
        <v>62835</v>
      </c>
      <c r="G28" s="214">
        <v>69595</v>
      </c>
      <c r="H28" s="214">
        <v>2604</v>
      </c>
      <c r="I28" s="214">
        <v>178</v>
      </c>
      <c r="J28" s="158" t="s">
        <v>28</v>
      </c>
      <c r="K28" s="214">
        <v>1360</v>
      </c>
      <c r="L28" s="158" t="s">
        <v>28</v>
      </c>
      <c r="M28" s="202">
        <f t="shared" si="4"/>
        <v>0.24593448194868534</v>
      </c>
      <c r="N28" s="45"/>
      <c r="O28" s="211"/>
    </row>
    <row r="29" spans="2:13" ht="12">
      <c r="B29" s="18"/>
      <c r="M29" s="215"/>
    </row>
    <row r="30" ht="12">
      <c r="B30" s="18" t="s">
        <v>391</v>
      </c>
    </row>
    <row r="32" spans="5:13" ht="12">
      <c r="E32" s="45"/>
      <c r="F32" s="45"/>
      <c r="G32" s="45"/>
      <c r="H32" s="45"/>
      <c r="I32" s="45"/>
      <c r="J32" s="45"/>
      <c r="K32" s="45"/>
      <c r="L32" s="45"/>
      <c r="M32" s="216"/>
    </row>
    <row r="33" spans="5:12" ht="12">
      <c r="E33" s="45"/>
      <c r="F33" s="45"/>
      <c r="G33" s="45"/>
      <c r="H33" s="45"/>
      <c r="I33" s="45"/>
      <c r="J33" s="45"/>
      <c r="K33" s="45"/>
      <c r="L33" s="45"/>
    </row>
    <row r="34" spans="5:12" ht="12">
      <c r="E34" s="45"/>
      <c r="F34" s="45"/>
      <c r="G34" s="45"/>
      <c r="H34" s="45"/>
      <c r="I34" s="45"/>
      <c r="J34" s="45"/>
      <c r="K34" s="45"/>
      <c r="L34" s="45"/>
    </row>
  </sheetData>
  <sheetProtection/>
  <mergeCells count="12">
    <mergeCell ref="J3:J4"/>
    <mergeCell ref="K3:K4"/>
    <mergeCell ref="L3:L4"/>
    <mergeCell ref="M3:M4"/>
    <mergeCell ref="B6:D6"/>
    <mergeCell ref="B7:D7"/>
    <mergeCell ref="C8:D8"/>
    <mergeCell ref="C21:D21"/>
    <mergeCell ref="B3:D4"/>
    <mergeCell ref="E3:E4"/>
    <mergeCell ref="F3:F4"/>
    <mergeCell ref="G3:I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5" width="7.75390625" style="1" customWidth="1"/>
    <col min="6" max="7" width="10.125" style="1" bestFit="1" customWidth="1"/>
    <col min="8" max="10" width="7.75390625" style="1" customWidth="1"/>
    <col min="11" max="11" width="8.00390625" style="1" customWidth="1"/>
    <col min="12" max="13" width="7.75390625" style="1" customWidth="1"/>
    <col min="14" max="15" width="9.125" style="1" bestFit="1" customWidth="1"/>
    <col min="16" max="16384" width="9.00390625" style="1" customWidth="1"/>
  </cols>
  <sheetData>
    <row r="1" spans="2:8" ht="14.25">
      <c r="B1" s="2" t="s">
        <v>631</v>
      </c>
      <c r="C1" s="38"/>
      <c r="D1" s="38"/>
      <c r="E1" s="38"/>
      <c r="F1" s="38"/>
      <c r="G1" s="38"/>
      <c r="H1" s="38"/>
    </row>
    <row r="2" spans="2:11" ht="13.5">
      <c r="B2" s="154" t="s">
        <v>395</v>
      </c>
      <c r="C2" s="164"/>
      <c r="D2" s="164"/>
      <c r="E2" s="210"/>
      <c r="F2" s="210"/>
      <c r="G2" s="45"/>
      <c r="H2" s="45"/>
      <c r="I2" s="45"/>
      <c r="K2" s="45"/>
    </row>
    <row r="3" spans="2:13" ht="12" customHeight="1">
      <c r="B3" s="374" t="s">
        <v>374</v>
      </c>
      <c r="C3" s="375"/>
      <c r="D3" s="376"/>
      <c r="E3" s="354" t="s">
        <v>67</v>
      </c>
      <c r="F3" s="405" t="s">
        <v>375</v>
      </c>
      <c r="G3" s="367" t="s">
        <v>376</v>
      </c>
      <c r="H3" s="368"/>
      <c r="I3" s="369"/>
      <c r="J3" s="405" t="s">
        <v>377</v>
      </c>
      <c r="K3" s="347" t="s">
        <v>378</v>
      </c>
      <c r="L3" s="347" t="s">
        <v>379</v>
      </c>
      <c r="M3" s="347" t="s">
        <v>380</v>
      </c>
    </row>
    <row r="4" spans="2:13" ht="12">
      <c r="B4" s="380"/>
      <c r="C4" s="381"/>
      <c r="D4" s="382"/>
      <c r="E4" s="355"/>
      <c r="F4" s="355"/>
      <c r="G4" s="14" t="s">
        <v>381</v>
      </c>
      <c r="H4" s="14" t="s">
        <v>382</v>
      </c>
      <c r="I4" s="14" t="s">
        <v>383</v>
      </c>
      <c r="J4" s="355"/>
      <c r="K4" s="348"/>
      <c r="L4" s="348"/>
      <c r="M4" s="348"/>
    </row>
    <row r="5" spans="2:13" ht="12">
      <c r="B5" s="31"/>
      <c r="C5" s="27"/>
      <c r="D5" s="4"/>
      <c r="E5" s="6"/>
      <c r="F5" s="6" t="s">
        <v>384</v>
      </c>
      <c r="G5" s="6" t="s">
        <v>384</v>
      </c>
      <c r="H5" s="6" t="s">
        <v>384</v>
      </c>
      <c r="I5" s="6" t="s">
        <v>384</v>
      </c>
      <c r="J5" s="6" t="s">
        <v>384</v>
      </c>
      <c r="K5" s="6" t="s">
        <v>384</v>
      </c>
      <c r="L5" s="6" t="s">
        <v>384</v>
      </c>
      <c r="M5" s="6" t="s">
        <v>385</v>
      </c>
    </row>
    <row r="6" spans="2:15" ht="12" customHeight="1">
      <c r="B6" s="340" t="s">
        <v>386</v>
      </c>
      <c r="C6" s="334"/>
      <c r="D6" s="326"/>
      <c r="E6" s="157">
        <v>171</v>
      </c>
      <c r="F6" s="157">
        <v>784951</v>
      </c>
      <c r="G6" s="157">
        <v>815117</v>
      </c>
      <c r="H6" s="157">
        <v>33539</v>
      </c>
      <c r="I6" s="157">
        <v>3431</v>
      </c>
      <c r="J6" s="157">
        <v>13356</v>
      </c>
      <c r="K6" s="157">
        <v>34014</v>
      </c>
      <c r="L6" s="157">
        <v>9936</v>
      </c>
      <c r="M6" s="202">
        <v>0.402658413988243</v>
      </c>
      <c r="N6" s="45"/>
      <c r="O6" s="211"/>
    </row>
    <row r="7" spans="2:15" ht="12" customHeight="1">
      <c r="B7" s="328" t="s">
        <v>393</v>
      </c>
      <c r="C7" s="329"/>
      <c r="D7" s="330"/>
      <c r="E7" s="158">
        <f>SUM(E8,E21)</f>
        <v>171</v>
      </c>
      <c r="F7" s="158">
        <f aca="true" t="shared" si="0" ref="F7:L7">SUM(F8,F21)</f>
        <v>776357</v>
      </c>
      <c r="G7" s="158">
        <f t="shared" si="0"/>
        <v>818968</v>
      </c>
      <c r="H7" s="158">
        <f t="shared" si="0"/>
        <v>34062</v>
      </c>
      <c r="I7" s="158">
        <f t="shared" si="0"/>
        <v>6137</v>
      </c>
      <c r="J7" s="158">
        <f t="shared" si="0"/>
        <v>10191</v>
      </c>
      <c r="K7" s="158">
        <f t="shared" si="0"/>
        <v>27276</v>
      </c>
      <c r="L7" s="158">
        <f t="shared" si="0"/>
        <v>7000</v>
      </c>
      <c r="M7" s="212">
        <f>I7/(G7+H7+I7)*100</f>
        <v>0.7142965220964027</v>
      </c>
      <c r="N7" s="45"/>
      <c r="O7" s="211"/>
    </row>
    <row r="8" spans="2:15" ht="12" customHeight="1">
      <c r="B8" s="28"/>
      <c r="C8" s="329" t="s">
        <v>388</v>
      </c>
      <c r="D8" s="330"/>
      <c r="E8" s="158">
        <f>SUM(E9:E20)</f>
        <v>133</v>
      </c>
      <c r="F8" s="158">
        <f aca="true" t="shared" si="1" ref="F8:L8">SUM(F9:F20)</f>
        <v>632155</v>
      </c>
      <c r="G8" s="158">
        <f t="shared" si="1"/>
        <v>666339</v>
      </c>
      <c r="H8" s="158">
        <f t="shared" si="1"/>
        <v>26055</v>
      </c>
      <c r="I8" s="158">
        <f t="shared" si="1"/>
        <v>5160</v>
      </c>
      <c r="J8" s="158">
        <f t="shared" si="1"/>
        <v>10191</v>
      </c>
      <c r="K8" s="158">
        <f t="shared" si="1"/>
        <v>21844</v>
      </c>
      <c r="L8" s="158">
        <f t="shared" si="1"/>
        <v>7000</v>
      </c>
      <c r="M8" s="212">
        <f>I8/(G8+H8+I8)*100</f>
        <v>0.7397276769970497</v>
      </c>
      <c r="N8" s="45"/>
      <c r="O8" s="211"/>
    </row>
    <row r="9" spans="2:15" ht="12">
      <c r="B9" s="31"/>
      <c r="C9" s="27"/>
      <c r="D9" s="4" t="s">
        <v>43</v>
      </c>
      <c r="E9" s="157">
        <v>23</v>
      </c>
      <c r="F9" s="157">
        <v>112543</v>
      </c>
      <c r="G9" s="157">
        <v>119186</v>
      </c>
      <c r="H9" s="157">
        <v>4924</v>
      </c>
      <c r="I9" s="157">
        <v>157</v>
      </c>
      <c r="J9" s="157">
        <v>4432</v>
      </c>
      <c r="K9" s="157">
        <v>4463</v>
      </c>
      <c r="L9" s="157">
        <v>3032</v>
      </c>
      <c r="M9" s="202">
        <f aca="true" t="shared" si="2" ref="M9:M19">I9/(G9+H9+I9)*100</f>
        <v>0.12634086281957396</v>
      </c>
      <c r="N9" s="45"/>
      <c r="O9" s="211"/>
    </row>
    <row r="10" spans="2:15" ht="12">
      <c r="B10" s="31"/>
      <c r="C10" s="27"/>
      <c r="D10" s="4" t="s">
        <v>44</v>
      </c>
      <c r="E10" s="157">
        <v>26</v>
      </c>
      <c r="F10" s="157">
        <v>132366</v>
      </c>
      <c r="G10" s="157">
        <v>134136</v>
      </c>
      <c r="H10" s="157">
        <v>4529</v>
      </c>
      <c r="I10" s="157">
        <v>1057</v>
      </c>
      <c r="J10" s="157" t="s">
        <v>28</v>
      </c>
      <c r="K10" s="157">
        <v>5119</v>
      </c>
      <c r="L10" s="157" t="s">
        <v>28</v>
      </c>
      <c r="M10" s="202">
        <f t="shared" si="2"/>
        <v>0.7565021972201944</v>
      </c>
      <c r="N10" s="45"/>
      <c r="O10" s="211"/>
    </row>
    <row r="11" spans="2:15" ht="12">
      <c r="B11" s="31"/>
      <c r="C11" s="27"/>
      <c r="D11" s="4" t="s">
        <v>45</v>
      </c>
      <c r="E11" s="157">
        <v>10</v>
      </c>
      <c r="F11" s="157">
        <v>44000</v>
      </c>
      <c r="G11" s="157">
        <v>60339</v>
      </c>
      <c r="H11" s="157">
        <v>713</v>
      </c>
      <c r="I11" s="158" t="s">
        <v>28</v>
      </c>
      <c r="J11" s="158" t="s">
        <v>28</v>
      </c>
      <c r="K11" s="157">
        <v>368</v>
      </c>
      <c r="L11" s="158" t="s">
        <v>28</v>
      </c>
      <c r="M11" s="202" t="s">
        <v>28</v>
      </c>
      <c r="N11" s="45"/>
      <c r="O11" s="211"/>
    </row>
    <row r="12" spans="2:15" ht="12">
      <c r="B12" s="31"/>
      <c r="C12" s="27"/>
      <c r="D12" s="4" t="s">
        <v>46</v>
      </c>
      <c r="E12" s="157">
        <v>12</v>
      </c>
      <c r="F12" s="157">
        <v>70745</v>
      </c>
      <c r="G12" s="157">
        <v>68106</v>
      </c>
      <c r="H12" s="157">
        <v>4132</v>
      </c>
      <c r="I12" s="158" t="s">
        <v>28</v>
      </c>
      <c r="J12" s="157">
        <v>3477</v>
      </c>
      <c r="K12" s="157">
        <v>3390</v>
      </c>
      <c r="L12" s="157">
        <v>3477</v>
      </c>
      <c r="M12" s="202" t="s">
        <v>28</v>
      </c>
      <c r="N12" s="45"/>
      <c r="O12" s="211"/>
    </row>
    <row r="13" spans="2:15" ht="12">
      <c r="B13" s="31"/>
      <c r="C13" s="27"/>
      <c r="D13" s="4" t="s">
        <v>47</v>
      </c>
      <c r="E13" s="157">
        <v>17</v>
      </c>
      <c r="F13" s="157">
        <v>84273</v>
      </c>
      <c r="G13" s="157">
        <v>89985</v>
      </c>
      <c r="H13" s="157">
        <v>2399</v>
      </c>
      <c r="I13" s="157">
        <v>153</v>
      </c>
      <c r="J13" s="158" t="s">
        <v>28</v>
      </c>
      <c r="K13" s="157">
        <v>1832</v>
      </c>
      <c r="L13" s="158" t="s">
        <v>28</v>
      </c>
      <c r="M13" s="202">
        <f t="shared" si="2"/>
        <v>0.1653392696975264</v>
      </c>
      <c r="N13" s="45"/>
      <c r="O13" s="211"/>
    </row>
    <row r="14" spans="2:15" ht="12">
      <c r="B14" s="31"/>
      <c r="C14" s="27"/>
      <c r="D14" s="4" t="s">
        <v>48</v>
      </c>
      <c r="E14" s="157">
        <v>9</v>
      </c>
      <c r="F14" s="157">
        <v>29983</v>
      </c>
      <c r="G14" s="157">
        <v>28578</v>
      </c>
      <c r="H14" s="157">
        <v>2099</v>
      </c>
      <c r="I14" s="157">
        <v>2892</v>
      </c>
      <c r="J14" s="157">
        <v>2282</v>
      </c>
      <c r="K14" s="157">
        <v>2756</v>
      </c>
      <c r="L14" s="157">
        <v>491</v>
      </c>
      <c r="M14" s="202">
        <f t="shared" si="2"/>
        <v>8.615091304477346</v>
      </c>
      <c r="N14" s="45"/>
      <c r="O14" s="211"/>
    </row>
    <row r="15" spans="2:15" ht="12">
      <c r="B15" s="31"/>
      <c r="C15" s="27"/>
      <c r="D15" s="4" t="s">
        <v>49</v>
      </c>
      <c r="E15" s="157">
        <v>5</v>
      </c>
      <c r="F15" s="157">
        <v>27386</v>
      </c>
      <c r="G15" s="157">
        <v>26557</v>
      </c>
      <c r="H15" s="157">
        <v>454</v>
      </c>
      <c r="I15" s="157">
        <v>51</v>
      </c>
      <c r="J15" s="158" t="s">
        <v>28</v>
      </c>
      <c r="K15" s="157">
        <v>1687</v>
      </c>
      <c r="L15" s="158" t="s">
        <v>28</v>
      </c>
      <c r="M15" s="202">
        <f t="shared" si="2"/>
        <v>0.18845613775774148</v>
      </c>
      <c r="N15" s="45"/>
      <c r="O15" s="211"/>
    </row>
    <row r="16" spans="2:15" ht="12">
      <c r="B16" s="31"/>
      <c r="C16" s="27"/>
      <c r="D16" s="4" t="s">
        <v>50</v>
      </c>
      <c r="E16" s="157">
        <v>10</v>
      </c>
      <c r="F16" s="157">
        <v>38198</v>
      </c>
      <c r="G16" s="157">
        <v>37945</v>
      </c>
      <c r="H16" s="157">
        <v>2671</v>
      </c>
      <c r="I16" s="157">
        <v>689</v>
      </c>
      <c r="J16" s="158" t="s">
        <v>28</v>
      </c>
      <c r="K16" s="157">
        <v>385</v>
      </c>
      <c r="L16" s="158" t="s">
        <v>28</v>
      </c>
      <c r="M16" s="202">
        <f t="shared" si="2"/>
        <v>1.6680789250696042</v>
      </c>
      <c r="N16" s="45"/>
      <c r="O16" s="211"/>
    </row>
    <row r="17" spans="2:15" ht="12">
      <c r="B17" s="31"/>
      <c r="C17" s="27"/>
      <c r="D17" s="4" t="s">
        <v>51</v>
      </c>
      <c r="E17" s="157">
        <v>5</v>
      </c>
      <c r="F17" s="157">
        <v>26378</v>
      </c>
      <c r="G17" s="157">
        <v>26011</v>
      </c>
      <c r="H17" s="157">
        <v>885</v>
      </c>
      <c r="I17" s="158" t="s">
        <v>28</v>
      </c>
      <c r="J17" s="158" t="s">
        <v>28</v>
      </c>
      <c r="K17" s="157">
        <v>994</v>
      </c>
      <c r="L17" s="158" t="s">
        <v>28</v>
      </c>
      <c r="M17" s="202" t="s">
        <v>28</v>
      </c>
      <c r="N17" s="45"/>
      <c r="O17" s="211"/>
    </row>
    <row r="18" spans="2:15" ht="12">
      <c r="B18" s="31"/>
      <c r="C18" s="27"/>
      <c r="D18" s="4" t="s">
        <v>52</v>
      </c>
      <c r="E18" s="157">
        <v>6</v>
      </c>
      <c r="F18" s="157">
        <v>23547</v>
      </c>
      <c r="G18" s="157">
        <v>24074</v>
      </c>
      <c r="H18" s="157">
        <v>972</v>
      </c>
      <c r="I18" s="157">
        <v>134</v>
      </c>
      <c r="J18" s="158" t="s">
        <v>28</v>
      </c>
      <c r="K18" s="157">
        <v>517</v>
      </c>
      <c r="L18" s="158" t="s">
        <v>28</v>
      </c>
      <c r="M18" s="202">
        <f t="shared" si="2"/>
        <v>0.5321683876092137</v>
      </c>
      <c r="N18" s="45"/>
      <c r="O18" s="211"/>
    </row>
    <row r="19" spans="2:15" ht="12">
      <c r="B19" s="31"/>
      <c r="C19" s="27"/>
      <c r="D19" s="4" t="s">
        <v>53</v>
      </c>
      <c r="E19" s="157">
        <v>5</v>
      </c>
      <c r="F19" s="157">
        <v>20442</v>
      </c>
      <c r="G19" s="157">
        <v>22104</v>
      </c>
      <c r="H19" s="157">
        <v>1636</v>
      </c>
      <c r="I19" s="157">
        <v>27</v>
      </c>
      <c r="J19" s="158" t="s">
        <v>28</v>
      </c>
      <c r="K19" s="157">
        <v>215</v>
      </c>
      <c r="L19" s="158" t="s">
        <v>28</v>
      </c>
      <c r="M19" s="202">
        <f t="shared" si="2"/>
        <v>0.11360289477005932</v>
      </c>
      <c r="N19" s="45"/>
      <c r="O19" s="211"/>
    </row>
    <row r="20" spans="2:15" ht="12">
      <c r="B20" s="31"/>
      <c r="C20" s="27"/>
      <c r="D20" s="4" t="s">
        <v>54</v>
      </c>
      <c r="E20" s="157">
        <v>5</v>
      </c>
      <c r="F20" s="157">
        <v>22294</v>
      </c>
      <c r="G20" s="157">
        <v>29318</v>
      </c>
      <c r="H20" s="157">
        <v>641</v>
      </c>
      <c r="I20" s="157" t="s">
        <v>28</v>
      </c>
      <c r="J20" s="158" t="s">
        <v>28</v>
      </c>
      <c r="K20" s="157">
        <v>118</v>
      </c>
      <c r="L20" s="158" t="s">
        <v>28</v>
      </c>
      <c r="M20" s="202" t="s">
        <v>28</v>
      </c>
      <c r="N20" s="45"/>
      <c r="O20" s="211"/>
    </row>
    <row r="21" spans="2:15" ht="12" customHeight="1">
      <c r="B21" s="28"/>
      <c r="C21" s="329" t="s">
        <v>390</v>
      </c>
      <c r="D21" s="330"/>
      <c r="E21" s="158">
        <f>SUM(E22:E28)</f>
        <v>38</v>
      </c>
      <c r="F21" s="158">
        <f aca="true" t="shared" si="3" ref="F21:K21">SUM(F22:F28)</f>
        <v>144202</v>
      </c>
      <c r="G21" s="158">
        <f t="shared" si="3"/>
        <v>152629</v>
      </c>
      <c r="H21" s="158">
        <f t="shared" si="3"/>
        <v>8007</v>
      </c>
      <c r="I21" s="158">
        <f t="shared" si="3"/>
        <v>977</v>
      </c>
      <c r="J21" s="158" t="s">
        <v>28</v>
      </c>
      <c r="K21" s="158">
        <f t="shared" si="3"/>
        <v>5432</v>
      </c>
      <c r="L21" s="158" t="s">
        <v>28</v>
      </c>
      <c r="M21" s="212">
        <f>I21/(G21+H21+I21)*100</f>
        <v>0.6045305761293955</v>
      </c>
      <c r="N21" s="45"/>
      <c r="O21" s="211"/>
    </row>
    <row r="22" spans="2:15" ht="12">
      <c r="B22" s="31"/>
      <c r="C22" s="27"/>
      <c r="D22" s="4" t="s">
        <v>56</v>
      </c>
      <c r="E22" s="157">
        <v>2</v>
      </c>
      <c r="F22" s="157">
        <v>12354</v>
      </c>
      <c r="G22" s="157">
        <v>12608</v>
      </c>
      <c r="H22" s="157">
        <v>285</v>
      </c>
      <c r="I22" s="157" t="s">
        <v>28</v>
      </c>
      <c r="J22" s="158" t="s">
        <v>28</v>
      </c>
      <c r="K22" s="157">
        <v>287</v>
      </c>
      <c r="L22" s="158" t="s">
        <v>28</v>
      </c>
      <c r="M22" s="202" t="s">
        <v>28</v>
      </c>
      <c r="N22" s="45"/>
      <c r="O22" s="211"/>
    </row>
    <row r="23" spans="2:15" ht="12" customHeight="1">
      <c r="B23" s="28"/>
      <c r="C23" s="29"/>
      <c r="D23" s="4" t="s">
        <v>57</v>
      </c>
      <c r="E23" s="157">
        <v>2</v>
      </c>
      <c r="F23" s="157">
        <v>4828</v>
      </c>
      <c r="G23" s="157">
        <v>3200</v>
      </c>
      <c r="H23" s="157" t="s">
        <v>28</v>
      </c>
      <c r="I23" s="157">
        <v>81</v>
      </c>
      <c r="J23" s="158" t="s">
        <v>28</v>
      </c>
      <c r="K23" s="157">
        <v>1547</v>
      </c>
      <c r="L23" s="158" t="s">
        <v>28</v>
      </c>
      <c r="M23" s="202" t="s">
        <v>28</v>
      </c>
      <c r="N23" s="45"/>
      <c r="O23" s="211"/>
    </row>
    <row r="24" spans="2:15" ht="12">
      <c r="B24" s="31"/>
      <c r="C24" s="27"/>
      <c r="D24" s="4" t="s">
        <v>58</v>
      </c>
      <c r="E24" s="157">
        <v>4</v>
      </c>
      <c r="F24" s="157">
        <v>13528</v>
      </c>
      <c r="G24" s="157">
        <v>10747</v>
      </c>
      <c r="H24" s="157">
        <v>945</v>
      </c>
      <c r="I24" s="157">
        <v>368</v>
      </c>
      <c r="J24" s="158" t="s">
        <v>28</v>
      </c>
      <c r="K24" s="157">
        <v>2273</v>
      </c>
      <c r="L24" s="158" t="s">
        <v>28</v>
      </c>
      <c r="M24" s="202">
        <f>I24/(G24+H24+I24)*100</f>
        <v>3.051409618573798</v>
      </c>
      <c r="N24" s="45"/>
      <c r="O24" s="211"/>
    </row>
    <row r="25" spans="2:15" ht="12">
      <c r="B25" s="31"/>
      <c r="C25" s="27"/>
      <c r="D25" s="4" t="s">
        <v>59</v>
      </c>
      <c r="E25" s="157">
        <v>13</v>
      </c>
      <c r="F25" s="157">
        <v>39540</v>
      </c>
      <c r="G25" s="157">
        <v>46014</v>
      </c>
      <c r="H25" s="157">
        <v>3018</v>
      </c>
      <c r="I25" s="157">
        <v>276</v>
      </c>
      <c r="J25" s="158" t="s">
        <v>28</v>
      </c>
      <c r="K25" s="157">
        <v>711</v>
      </c>
      <c r="L25" s="158" t="s">
        <v>28</v>
      </c>
      <c r="M25" s="202">
        <f>I25/(G25+H25+I25)*100</f>
        <v>0.5597468970552446</v>
      </c>
      <c r="N25" s="45"/>
      <c r="O25" s="211"/>
    </row>
    <row r="26" spans="2:15" ht="12">
      <c r="B26" s="31"/>
      <c r="C26" s="27"/>
      <c r="D26" s="4" t="s">
        <v>60</v>
      </c>
      <c r="E26" s="157">
        <v>7</v>
      </c>
      <c r="F26" s="157">
        <v>22578</v>
      </c>
      <c r="G26" s="157">
        <v>27336</v>
      </c>
      <c r="H26" s="157">
        <v>1860</v>
      </c>
      <c r="I26" s="157">
        <v>252</v>
      </c>
      <c r="J26" s="158" t="s">
        <v>28</v>
      </c>
      <c r="K26" s="157">
        <v>61</v>
      </c>
      <c r="L26" s="158" t="s">
        <v>28</v>
      </c>
      <c r="M26" s="202">
        <f>I26/(G26+H26+I26)*100</f>
        <v>0.8557457212713936</v>
      </c>
      <c r="N26" s="45"/>
      <c r="O26" s="211"/>
    </row>
    <row r="27" spans="2:15" ht="12">
      <c r="B27" s="31"/>
      <c r="C27" s="27"/>
      <c r="D27" s="4" t="s">
        <v>61</v>
      </c>
      <c r="E27" s="157">
        <v>2</v>
      </c>
      <c r="F27" s="157">
        <v>12859</v>
      </c>
      <c r="G27" s="157">
        <v>14305</v>
      </c>
      <c r="H27" s="157">
        <v>6</v>
      </c>
      <c r="I27" s="157" t="s">
        <v>28</v>
      </c>
      <c r="J27" s="158" t="s">
        <v>28</v>
      </c>
      <c r="K27" s="157" t="s">
        <v>28</v>
      </c>
      <c r="L27" s="158" t="s">
        <v>28</v>
      </c>
      <c r="M27" s="202" t="s">
        <v>28</v>
      </c>
      <c r="N27" s="45"/>
      <c r="O27" s="211"/>
    </row>
    <row r="28" spans="2:15" ht="12">
      <c r="B28" s="31"/>
      <c r="C28" s="27"/>
      <c r="D28" s="4" t="s">
        <v>62</v>
      </c>
      <c r="E28" s="213">
        <v>8</v>
      </c>
      <c r="F28" s="214">
        <v>38515</v>
      </c>
      <c r="G28" s="214">
        <v>38419</v>
      </c>
      <c r="H28" s="214">
        <v>1893</v>
      </c>
      <c r="I28" s="157" t="s">
        <v>28</v>
      </c>
      <c r="J28" s="158" t="s">
        <v>28</v>
      </c>
      <c r="K28" s="214">
        <v>553</v>
      </c>
      <c r="L28" s="158" t="s">
        <v>28</v>
      </c>
      <c r="M28" s="202" t="s">
        <v>28</v>
      </c>
      <c r="N28" s="45"/>
      <c r="O28" s="211"/>
    </row>
    <row r="29" ht="12">
      <c r="B29" s="18"/>
    </row>
    <row r="30" ht="12">
      <c r="B30" s="18" t="s">
        <v>391</v>
      </c>
    </row>
    <row r="31" spans="2:10" ht="12">
      <c r="B31" s="18" t="s">
        <v>396</v>
      </c>
      <c r="C31" s="18"/>
      <c r="D31" s="18"/>
      <c r="E31" s="18"/>
      <c r="F31" s="18"/>
      <c r="G31" s="18"/>
      <c r="H31" s="18"/>
      <c r="I31" s="18"/>
      <c r="J31" s="18"/>
    </row>
    <row r="32" spans="5:12" ht="12">
      <c r="E32" s="45"/>
      <c r="F32" s="45"/>
      <c r="G32" s="45"/>
      <c r="H32" s="45"/>
      <c r="I32" s="45"/>
      <c r="J32" s="45"/>
      <c r="K32" s="45"/>
      <c r="L32" s="45"/>
    </row>
    <row r="33" spans="5:12" ht="12">
      <c r="E33" s="45"/>
      <c r="F33" s="45"/>
      <c r="G33" s="45"/>
      <c r="H33" s="45"/>
      <c r="I33" s="45"/>
      <c r="J33" s="45"/>
      <c r="K33" s="45"/>
      <c r="L33" s="45"/>
    </row>
    <row r="34" spans="5:13" ht="12">
      <c r="E34" s="45"/>
      <c r="F34" s="45"/>
      <c r="G34" s="45"/>
      <c r="H34" s="45"/>
      <c r="I34" s="45"/>
      <c r="J34" s="45"/>
      <c r="K34" s="45"/>
      <c r="L34" s="45"/>
      <c r="M34" s="209"/>
    </row>
  </sheetData>
  <sheetProtection/>
  <mergeCells count="12">
    <mergeCell ref="J3:J4"/>
    <mergeCell ref="K3:K4"/>
    <mergeCell ref="L3:L4"/>
    <mergeCell ref="M3:M4"/>
    <mergeCell ref="B6:D6"/>
    <mergeCell ref="B7:D7"/>
    <mergeCell ref="C8:D8"/>
    <mergeCell ref="C21:D21"/>
    <mergeCell ref="B3:D4"/>
    <mergeCell ref="E3:E4"/>
    <mergeCell ref="F3:F4"/>
    <mergeCell ref="G3:I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6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1.625" style="1" customWidth="1"/>
    <col min="5" max="5" width="12.25390625" style="1" bestFit="1" customWidth="1"/>
    <col min="6" max="6" width="10.125" style="1" bestFit="1" customWidth="1"/>
    <col min="7" max="9" width="7.75390625" style="1" customWidth="1"/>
    <col min="10" max="10" width="8.00390625" style="1" customWidth="1"/>
    <col min="11" max="12" width="7.75390625" style="1" customWidth="1"/>
    <col min="13" max="13" width="9.125" style="1" bestFit="1" customWidth="1"/>
    <col min="14" max="14" width="7.875" style="1" bestFit="1" customWidth="1"/>
    <col min="15" max="16384" width="9.00390625" style="1" customWidth="1"/>
  </cols>
  <sheetData>
    <row r="1" spans="2:7" ht="14.25">
      <c r="B1" s="2" t="s">
        <v>631</v>
      </c>
      <c r="C1" s="38"/>
      <c r="D1" s="38"/>
      <c r="E1" s="38"/>
      <c r="F1" s="38"/>
      <c r="G1" s="38"/>
    </row>
    <row r="2" spans="2:10" ht="13.5">
      <c r="B2" s="154" t="s">
        <v>397</v>
      </c>
      <c r="C2" s="164"/>
      <c r="D2" s="164"/>
      <c r="E2" s="210"/>
      <c r="F2" s="210"/>
      <c r="G2" s="210"/>
      <c r="H2" s="45"/>
      <c r="J2" s="45"/>
    </row>
    <row r="3" spans="2:12" ht="12" customHeight="1">
      <c r="B3" s="374" t="s">
        <v>398</v>
      </c>
      <c r="C3" s="375"/>
      <c r="D3" s="376"/>
      <c r="E3" s="405" t="s">
        <v>375</v>
      </c>
      <c r="F3" s="367" t="s">
        <v>376</v>
      </c>
      <c r="G3" s="368"/>
      <c r="H3" s="369"/>
      <c r="I3" s="405" t="s">
        <v>377</v>
      </c>
      <c r="J3" s="347" t="s">
        <v>378</v>
      </c>
      <c r="K3" s="347" t="s">
        <v>379</v>
      </c>
      <c r="L3" s="405" t="s">
        <v>399</v>
      </c>
    </row>
    <row r="4" spans="2:12" ht="12">
      <c r="B4" s="380"/>
      <c r="C4" s="381"/>
      <c r="D4" s="382"/>
      <c r="E4" s="355"/>
      <c r="F4" s="14" t="s">
        <v>381</v>
      </c>
      <c r="G4" s="14" t="s">
        <v>382</v>
      </c>
      <c r="H4" s="14" t="s">
        <v>383</v>
      </c>
      <c r="I4" s="355"/>
      <c r="J4" s="348"/>
      <c r="K4" s="348"/>
      <c r="L4" s="355"/>
    </row>
    <row r="5" spans="2:12" ht="12">
      <c r="B5" s="31"/>
      <c r="C5" s="27"/>
      <c r="D5" s="4"/>
      <c r="E5" s="6" t="s">
        <v>400</v>
      </c>
      <c r="F5" s="6" t="s">
        <v>400</v>
      </c>
      <c r="G5" s="6" t="s">
        <v>400</v>
      </c>
      <c r="H5" s="6" t="s">
        <v>400</v>
      </c>
      <c r="I5" s="6" t="s">
        <v>400</v>
      </c>
      <c r="J5" s="6" t="s">
        <v>400</v>
      </c>
      <c r="K5" s="6" t="s">
        <v>400</v>
      </c>
      <c r="L5" s="6" t="s">
        <v>401</v>
      </c>
    </row>
    <row r="6" spans="2:12" ht="12">
      <c r="B6" s="328" t="s">
        <v>16</v>
      </c>
      <c r="C6" s="329"/>
      <c r="D6" s="330"/>
      <c r="E6" s="157"/>
      <c r="F6" s="157"/>
      <c r="G6" s="157"/>
      <c r="H6" s="157"/>
      <c r="I6" s="157"/>
      <c r="J6" s="157"/>
      <c r="K6" s="157"/>
      <c r="L6" s="217"/>
    </row>
    <row r="7" spans="2:13" ht="12" customHeight="1">
      <c r="B7" s="31"/>
      <c r="C7" s="334" t="s">
        <v>402</v>
      </c>
      <c r="D7" s="326"/>
      <c r="E7" s="37">
        <v>1047540</v>
      </c>
      <c r="F7" s="37">
        <v>764047</v>
      </c>
      <c r="G7" s="37">
        <v>89957</v>
      </c>
      <c r="H7" s="37">
        <v>7752</v>
      </c>
      <c r="I7" s="37" t="s">
        <v>110</v>
      </c>
      <c r="J7" s="37">
        <v>273945</v>
      </c>
      <c r="K7" s="37" t="s">
        <v>110</v>
      </c>
      <c r="L7" s="218">
        <v>99.10044142425465</v>
      </c>
      <c r="M7" s="45"/>
    </row>
    <row r="8" spans="2:13" ht="12" customHeight="1">
      <c r="B8" s="28"/>
      <c r="C8" s="329" t="s">
        <v>403</v>
      </c>
      <c r="D8" s="330"/>
      <c r="E8" s="39">
        <f>SUM(E9:E12)</f>
        <v>1040373</v>
      </c>
      <c r="F8" s="39">
        <f>SUM(F9:F12)</f>
        <v>764047</v>
      </c>
      <c r="G8" s="39">
        <f>SUM(G9:G12)</f>
        <v>89931</v>
      </c>
      <c r="H8" s="39">
        <f>SUM(H9:H12)</f>
        <v>7752</v>
      </c>
      <c r="I8" s="39" t="s">
        <v>404</v>
      </c>
      <c r="J8" s="39">
        <f>SUM(J9:J12)</f>
        <v>269920</v>
      </c>
      <c r="K8" s="39" t="s">
        <v>394</v>
      </c>
      <c r="L8" s="219">
        <f>(F8+G8)/(F8+G8+H8)*100</f>
        <v>99.10041428289603</v>
      </c>
      <c r="M8" s="45"/>
    </row>
    <row r="9" spans="2:13" ht="12">
      <c r="B9" s="31"/>
      <c r="C9" s="27"/>
      <c r="D9" s="4" t="s">
        <v>405</v>
      </c>
      <c r="E9" s="37">
        <v>534493</v>
      </c>
      <c r="F9" s="37">
        <v>486813</v>
      </c>
      <c r="G9" s="37">
        <v>15756</v>
      </c>
      <c r="H9" s="37">
        <v>2188</v>
      </c>
      <c r="I9" s="37" t="s">
        <v>394</v>
      </c>
      <c r="J9" s="37">
        <v>65811</v>
      </c>
      <c r="K9" s="37" t="s">
        <v>394</v>
      </c>
      <c r="L9" s="218">
        <f>(F9+G9)/(F9+G9+H9)*100</f>
        <v>99.56652408980955</v>
      </c>
      <c r="M9" s="45"/>
    </row>
    <row r="10" spans="2:13" ht="12">
      <c r="B10" s="31"/>
      <c r="C10" s="27"/>
      <c r="D10" s="4" t="s">
        <v>406</v>
      </c>
      <c r="E10" s="37">
        <v>362599</v>
      </c>
      <c r="F10" s="37">
        <v>123171</v>
      </c>
      <c r="G10" s="37">
        <v>40608</v>
      </c>
      <c r="H10" s="37">
        <v>1024</v>
      </c>
      <c r="I10" s="37" t="s">
        <v>394</v>
      </c>
      <c r="J10" s="37">
        <v>200016</v>
      </c>
      <c r="K10" s="37" t="s">
        <v>394</v>
      </c>
      <c r="L10" s="218">
        <f>(F10+G10)/(F10+G10+H10)*100</f>
        <v>99.37865208764404</v>
      </c>
      <c r="M10" s="45"/>
    </row>
    <row r="11" spans="2:13" ht="12">
      <c r="B11" s="31"/>
      <c r="C11" s="27"/>
      <c r="D11" s="4" t="s">
        <v>407</v>
      </c>
      <c r="E11" s="37">
        <v>143281</v>
      </c>
      <c r="F11" s="37">
        <v>154063</v>
      </c>
      <c r="G11" s="37">
        <v>33567</v>
      </c>
      <c r="H11" s="37">
        <v>4540</v>
      </c>
      <c r="I11" s="37" t="s">
        <v>394</v>
      </c>
      <c r="J11" s="37">
        <v>4093</v>
      </c>
      <c r="K11" s="37" t="s">
        <v>394</v>
      </c>
      <c r="L11" s="218">
        <f>(F11+G11)/(F11+G11+H11)*100</f>
        <v>97.63750845605453</v>
      </c>
      <c r="M11" s="45"/>
    </row>
    <row r="12" spans="2:13" ht="12">
      <c r="B12" s="31"/>
      <c r="C12" s="27"/>
      <c r="D12" s="4" t="s">
        <v>408</v>
      </c>
      <c r="E12" s="37" t="s">
        <v>394</v>
      </c>
      <c r="F12" s="37" t="s">
        <v>394</v>
      </c>
      <c r="G12" s="37" t="s">
        <v>394</v>
      </c>
      <c r="H12" s="37" t="s">
        <v>394</v>
      </c>
      <c r="I12" s="37" t="s">
        <v>394</v>
      </c>
      <c r="J12" s="37" t="s">
        <v>394</v>
      </c>
      <c r="K12" s="37" t="s">
        <v>394</v>
      </c>
      <c r="L12" s="219" t="s">
        <v>394</v>
      </c>
      <c r="M12" s="45"/>
    </row>
    <row r="13" spans="2:13" ht="12">
      <c r="B13" s="328" t="s">
        <v>26</v>
      </c>
      <c r="C13" s="329"/>
      <c r="D13" s="330"/>
      <c r="E13" s="37"/>
      <c r="F13" s="37"/>
      <c r="G13" s="37"/>
      <c r="H13" s="37"/>
      <c r="I13" s="37"/>
      <c r="J13" s="37"/>
      <c r="K13" s="37"/>
      <c r="L13" s="218"/>
      <c r="M13" s="45"/>
    </row>
    <row r="14" spans="2:13" ht="12" customHeight="1">
      <c r="B14" s="31"/>
      <c r="C14" s="334" t="s">
        <v>402</v>
      </c>
      <c r="D14" s="326"/>
      <c r="E14" s="37">
        <v>195794</v>
      </c>
      <c r="F14" s="37">
        <v>115590</v>
      </c>
      <c r="G14" s="37">
        <v>18689</v>
      </c>
      <c r="H14" s="37">
        <v>11017</v>
      </c>
      <c r="I14" s="37" t="s">
        <v>110</v>
      </c>
      <c r="J14" s="37">
        <v>63622</v>
      </c>
      <c r="K14" s="37" t="s">
        <v>110</v>
      </c>
      <c r="L14" s="218">
        <v>92.41</v>
      </c>
      <c r="M14" s="45"/>
    </row>
    <row r="15" spans="2:13" ht="12" customHeight="1">
      <c r="B15" s="28"/>
      <c r="C15" s="329" t="s">
        <v>403</v>
      </c>
      <c r="D15" s="330"/>
      <c r="E15" s="39">
        <f aca="true" t="shared" si="0" ref="E15:J15">SUM(E16:E19)</f>
        <v>199557</v>
      </c>
      <c r="F15" s="39">
        <f t="shared" si="0"/>
        <v>116677</v>
      </c>
      <c r="G15" s="39">
        <f t="shared" si="0"/>
        <v>18836</v>
      </c>
      <c r="H15" s="39">
        <f t="shared" si="0"/>
        <v>11017</v>
      </c>
      <c r="I15" s="39" t="s">
        <v>409</v>
      </c>
      <c r="J15" s="39">
        <f t="shared" si="0"/>
        <v>63239</v>
      </c>
      <c r="K15" s="39" t="s">
        <v>409</v>
      </c>
      <c r="L15" s="219">
        <v>92.41</v>
      </c>
      <c r="M15" s="45"/>
    </row>
    <row r="16" spans="2:13" ht="12">
      <c r="B16" s="31"/>
      <c r="C16" s="27"/>
      <c r="D16" s="4" t="s">
        <v>405</v>
      </c>
      <c r="E16" s="37">
        <v>159464</v>
      </c>
      <c r="F16" s="37">
        <v>96893</v>
      </c>
      <c r="G16" s="37">
        <v>10723</v>
      </c>
      <c r="H16" s="37">
        <v>6674</v>
      </c>
      <c r="I16" s="37" t="s">
        <v>409</v>
      </c>
      <c r="J16" s="37">
        <v>46579</v>
      </c>
      <c r="K16" s="37" t="s">
        <v>409</v>
      </c>
      <c r="L16" s="218">
        <v>92.41</v>
      </c>
      <c r="M16" s="45"/>
    </row>
    <row r="17" spans="2:13" ht="12">
      <c r="B17" s="31"/>
      <c r="C17" s="27"/>
      <c r="D17" s="4" t="s">
        <v>406</v>
      </c>
      <c r="E17" s="37">
        <v>4070</v>
      </c>
      <c r="F17" s="37">
        <v>2171</v>
      </c>
      <c r="G17" s="37">
        <v>1332</v>
      </c>
      <c r="H17" s="37">
        <v>1992</v>
      </c>
      <c r="I17" s="37" t="s">
        <v>409</v>
      </c>
      <c r="J17" s="37">
        <v>403</v>
      </c>
      <c r="K17" s="37" t="s">
        <v>409</v>
      </c>
      <c r="L17" s="218">
        <v>92.41</v>
      </c>
      <c r="M17" s="45"/>
    </row>
    <row r="18" spans="2:13" ht="12" customHeight="1">
      <c r="B18" s="31"/>
      <c r="C18" s="27"/>
      <c r="D18" s="4" t="s">
        <v>407</v>
      </c>
      <c r="E18" s="37">
        <v>28332</v>
      </c>
      <c r="F18" s="37">
        <v>8543</v>
      </c>
      <c r="G18" s="37">
        <v>6713</v>
      </c>
      <c r="H18" s="37">
        <v>2351</v>
      </c>
      <c r="I18" s="37" t="s">
        <v>409</v>
      </c>
      <c r="J18" s="37">
        <v>13294</v>
      </c>
      <c r="K18" s="37" t="s">
        <v>409</v>
      </c>
      <c r="L18" s="218">
        <v>92.41</v>
      </c>
      <c r="M18" s="45"/>
    </row>
    <row r="19" spans="2:13" ht="12">
      <c r="B19" s="31"/>
      <c r="C19" s="27"/>
      <c r="D19" s="4" t="s">
        <v>408</v>
      </c>
      <c r="E19" s="207">
        <v>7691</v>
      </c>
      <c r="F19" s="207">
        <v>9070</v>
      </c>
      <c r="G19" s="207">
        <v>68</v>
      </c>
      <c r="H19" s="37" t="s">
        <v>409</v>
      </c>
      <c r="I19" s="37" t="s">
        <v>409</v>
      </c>
      <c r="J19" s="207">
        <v>2963</v>
      </c>
      <c r="K19" s="37" t="s">
        <v>409</v>
      </c>
      <c r="L19" s="218">
        <v>92.41</v>
      </c>
      <c r="M19" s="45"/>
    </row>
    <row r="20" ht="12">
      <c r="B20" s="18"/>
    </row>
    <row r="21" ht="12">
      <c r="B21" s="18" t="s">
        <v>391</v>
      </c>
    </row>
    <row r="23" spans="5:11" ht="12">
      <c r="E23" s="45"/>
      <c r="F23" s="45"/>
      <c r="G23" s="45"/>
      <c r="H23" s="45"/>
      <c r="I23" s="45"/>
      <c r="J23" s="45"/>
      <c r="K23" s="45"/>
    </row>
    <row r="24" spans="5:11" ht="12">
      <c r="E24" s="45"/>
      <c r="F24" s="45"/>
      <c r="G24" s="45"/>
      <c r="H24" s="45"/>
      <c r="I24" s="45"/>
      <c r="J24" s="45"/>
      <c r="K24" s="45"/>
    </row>
    <row r="25" spans="5:11" ht="12">
      <c r="E25" s="45"/>
      <c r="F25" s="45"/>
      <c r="G25" s="45"/>
      <c r="H25" s="45"/>
      <c r="I25" s="45"/>
      <c r="J25" s="45"/>
      <c r="K25" s="45"/>
    </row>
    <row r="26" spans="5:10" ht="12">
      <c r="E26" s="45"/>
      <c r="F26" s="45"/>
      <c r="G26" s="45"/>
      <c r="H26" s="45"/>
      <c r="I26" s="45"/>
      <c r="J26" s="45"/>
    </row>
  </sheetData>
  <sheetProtection/>
  <mergeCells count="13">
    <mergeCell ref="C15:D15"/>
    <mergeCell ref="L3:L4"/>
    <mergeCell ref="B6:D6"/>
    <mergeCell ref="C7:D7"/>
    <mergeCell ref="C8:D8"/>
    <mergeCell ref="B13:D13"/>
    <mergeCell ref="C14:D14"/>
    <mergeCell ref="B3:D4"/>
    <mergeCell ref="E3:E4"/>
    <mergeCell ref="F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5"/>
  <sheetViews>
    <sheetView zoomScalePageLayoutView="0" workbookViewId="0" topLeftCell="A1">
      <selection activeCell="N39" sqref="N39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00390625" style="1" customWidth="1"/>
    <col min="6" max="6" width="8.625" style="15" bestFit="1" customWidth="1"/>
    <col min="7" max="7" width="8.00390625" style="15" bestFit="1" customWidth="1"/>
    <col min="8" max="8" width="9.125" style="1" bestFit="1" customWidth="1"/>
    <col min="9" max="11" width="8.00390625" style="1" bestFit="1" customWidth="1"/>
    <col min="12" max="14" width="6.375" style="1" customWidth="1"/>
    <col min="15" max="16384" width="9.00390625" style="1" customWidth="1"/>
  </cols>
  <sheetData>
    <row r="1" ht="14.25">
      <c r="B1" s="2" t="s">
        <v>641</v>
      </c>
    </row>
    <row r="3" spans="2:14" ht="12" customHeight="1">
      <c r="B3" s="335" t="s">
        <v>0</v>
      </c>
      <c r="C3" s="335"/>
      <c r="D3" s="335"/>
      <c r="E3" s="335"/>
      <c r="F3" s="365" t="s">
        <v>31</v>
      </c>
      <c r="G3" s="365" t="s">
        <v>2</v>
      </c>
      <c r="H3" s="366" t="s">
        <v>32</v>
      </c>
      <c r="I3" s="366"/>
      <c r="J3" s="366"/>
      <c r="K3" s="366"/>
      <c r="L3" s="367" t="s">
        <v>33</v>
      </c>
      <c r="M3" s="368"/>
      <c r="N3" s="369"/>
    </row>
    <row r="4" spans="2:14" ht="12">
      <c r="B4" s="335"/>
      <c r="C4" s="335"/>
      <c r="D4" s="335"/>
      <c r="E4" s="335"/>
      <c r="F4" s="365"/>
      <c r="G4" s="365"/>
      <c r="H4" s="14" t="s">
        <v>34</v>
      </c>
      <c r="I4" s="14" t="s">
        <v>35</v>
      </c>
      <c r="J4" s="14" t="s">
        <v>36</v>
      </c>
      <c r="K4" s="14" t="s">
        <v>37</v>
      </c>
      <c r="L4" s="14" t="s">
        <v>25</v>
      </c>
      <c r="M4" s="14" t="s">
        <v>7</v>
      </c>
      <c r="N4" s="14" t="s">
        <v>8</v>
      </c>
    </row>
    <row r="5" spans="2:14" ht="12">
      <c r="B5" s="3"/>
      <c r="C5" s="34"/>
      <c r="D5" s="34"/>
      <c r="E5" s="35"/>
      <c r="F5" s="36"/>
      <c r="G5" s="36"/>
      <c r="H5" s="6" t="s">
        <v>9</v>
      </c>
      <c r="I5" s="6" t="s">
        <v>9</v>
      </c>
      <c r="J5" s="6" t="s">
        <v>9</v>
      </c>
      <c r="K5" s="6" t="s">
        <v>9</v>
      </c>
      <c r="L5" s="6" t="s">
        <v>9</v>
      </c>
      <c r="M5" s="6" t="s">
        <v>9</v>
      </c>
      <c r="N5" s="6" t="s">
        <v>9</v>
      </c>
    </row>
    <row r="6" spans="2:14" ht="12" customHeight="1">
      <c r="B6" s="340" t="s">
        <v>38</v>
      </c>
      <c r="C6" s="334"/>
      <c r="D6" s="334"/>
      <c r="E6" s="326"/>
      <c r="F6" s="37" t="s">
        <v>39</v>
      </c>
      <c r="G6" s="37">
        <v>1167</v>
      </c>
      <c r="H6" s="37">
        <v>21895</v>
      </c>
      <c r="I6" s="37">
        <v>6999</v>
      </c>
      <c r="J6" s="37">
        <v>7337</v>
      </c>
      <c r="K6" s="37">
        <v>7559</v>
      </c>
      <c r="L6" s="37">
        <v>1806</v>
      </c>
      <c r="M6" s="37">
        <v>155</v>
      </c>
      <c r="N6" s="37">
        <v>1651</v>
      </c>
    </row>
    <row r="7" spans="2:16" s="38" customFormat="1" ht="12" customHeight="1">
      <c r="B7" s="328" t="s">
        <v>40</v>
      </c>
      <c r="C7" s="329"/>
      <c r="D7" s="329"/>
      <c r="E7" s="330"/>
      <c r="F7" s="39" t="s">
        <v>41</v>
      </c>
      <c r="G7" s="39">
        <v>1145</v>
      </c>
      <c r="H7" s="39">
        <f aca="true" t="shared" si="0" ref="H7:N7">SUM(H8:H10)</f>
        <v>21502</v>
      </c>
      <c r="I7" s="39">
        <f t="shared" si="0"/>
        <v>6727</v>
      </c>
      <c r="J7" s="39">
        <f t="shared" si="0"/>
        <v>7356</v>
      </c>
      <c r="K7" s="39">
        <f t="shared" si="0"/>
        <v>7419</v>
      </c>
      <c r="L7" s="39">
        <f t="shared" si="0"/>
        <v>1817</v>
      </c>
      <c r="M7" s="39">
        <f t="shared" si="0"/>
        <v>149</v>
      </c>
      <c r="N7" s="39">
        <f t="shared" si="0"/>
        <v>1668</v>
      </c>
      <c r="O7" s="40"/>
      <c r="P7" s="40"/>
    </row>
    <row r="8" spans="2:16" s="38" customFormat="1" ht="12" customHeight="1">
      <c r="B8" s="28"/>
      <c r="C8" s="29"/>
      <c r="D8" s="334" t="s">
        <v>11</v>
      </c>
      <c r="E8" s="370"/>
      <c r="F8" s="37">
        <v>1</v>
      </c>
      <c r="G8" s="37">
        <v>5</v>
      </c>
      <c r="H8" s="37">
        <v>139</v>
      </c>
      <c r="I8" s="37">
        <v>28</v>
      </c>
      <c r="J8" s="37">
        <v>56</v>
      </c>
      <c r="K8" s="37">
        <v>55</v>
      </c>
      <c r="L8" s="37">
        <v>7</v>
      </c>
      <c r="M8" s="37">
        <v>2</v>
      </c>
      <c r="N8" s="37">
        <v>5</v>
      </c>
      <c r="O8" s="40"/>
      <c r="P8" s="40"/>
    </row>
    <row r="9" spans="2:16" s="38" customFormat="1" ht="12" customHeight="1">
      <c r="B9" s="28"/>
      <c r="C9" s="29"/>
      <c r="D9" s="334" t="s">
        <v>12</v>
      </c>
      <c r="E9" s="370"/>
      <c r="F9" s="37">
        <v>83</v>
      </c>
      <c r="G9" s="37">
        <v>334</v>
      </c>
      <c r="H9" s="37">
        <v>5707</v>
      </c>
      <c r="I9" s="37">
        <v>1630</v>
      </c>
      <c r="J9" s="37">
        <v>2008</v>
      </c>
      <c r="K9" s="37">
        <v>2069</v>
      </c>
      <c r="L9" s="37">
        <v>524</v>
      </c>
      <c r="M9" s="37">
        <v>38</v>
      </c>
      <c r="N9" s="37">
        <v>486</v>
      </c>
      <c r="O9" s="40"/>
      <c r="P9" s="40"/>
    </row>
    <row r="10" spans="2:16" s="38" customFormat="1" ht="12" customHeight="1">
      <c r="B10" s="28"/>
      <c r="C10" s="29"/>
      <c r="D10" s="334" t="s">
        <v>13</v>
      </c>
      <c r="E10" s="370"/>
      <c r="F10" s="37">
        <v>123</v>
      </c>
      <c r="G10" s="37">
        <v>806</v>
      </c>
      <c r="H10" s="37">
        <v>15656</v>
      </c>
      <c r="I10" s="37">
        <v>5069</v>
      </c>
      <c r="J10" s="37">
        <v>5292</v>
      </c>
      <c r="K10" s="37">
        <v>5295</v>
      </c>
      <c r="L10" s="37">
        <v>1286</v>
      </c>
      <c r="M10" s="37">
        <v>109</v>
      </c>
      <c r="N10" s="37">
        <v>1177</v>
      </c>
      <c r="O10" s="40"/>
      <c r="P10" s="40"/>
    </row>
    <row r="11" spans="2:16" ht="12">
      <c r="B11" s="3"/>
      <c r="C11" s="329" t="s">
        <v>42</v>
      </c>
      <c r="D11" s="329"/>
      <c r="E11" s="330"/>
      <c r="F11" s="39">
        <f>SUM(F12:F23)</f>
        <v>163</v>
      </c>
      <c r="G11" s="39">
        <f>SUM(G12:G23)</f>
        <v>941</v>
      </c>
      <c r="H11" s="39">
        <f>SUM(H12:H23)</f>
        <v>18213</v>
      </c>
      <c r="I11" s="39">
        <f aca="true" t="shared" si="1" ref="I11:N11">SUM(I12:I23)</f>
        <v>5684</v>
      </c>
      <c r="J11" s="39">
        <f t="shared" si="1"/>
        <v>6258</v>
      </c>
      <c r="K11" s="39">
        <f t="shared" si="1"/>
        <v>6271</v>
      </c>
      <c r="L11" s="39">
        <f t="shared" si="1"/>
        <v>1488</v>
      </c>
      <c r="M11" s="39">
        <f t="shared" si="1"/>
        <v>120</v>
      </c>
      <c r="N11" s="39">
        <f t="shared" si="1"/>
        <v>1368</v>
      </c>
      <c r="O11" s="40"/>
      <c r="P11" s="40"/>
    </row>
    <row r="12" spans="2:16" ht="12">
      <c r="B12" s="3"/>
      <c r="C12" s="34"/>
      <c r="D12" s="334" t="s">
        <v>43</v>
      </c>
      <c r="E12" s="326"/>
      <c r="F12" s="37">
        <v>39</v>
      </c>
      <c r="G12" s="41">
        <v>252</v>
      </c>
      <c r="H12" s="37">
        <v>4909</v>
      </c>
      <c r="I12" s="42">
        <v>1570</v>
      </c>
      <c r="J12" s="42">
        <v>1664</v>
      </c>
      <c r="K12" s="42">
        <v>1675</v>
      </c>
      <c r="L12" s="42">
        <v>410</v>
      </c>
      <c r="M12" s="42">
        <v>40</v>
      </c>
      <c r="N12" s="42">
        <v>370</v>
      </c>
      <c r="O12" s="40"/>
      <c r="P12" s="40"/>
    </row>
    <row r="13" spans="2:16" ht="12">
      <c r="B13" s="3"/>
      <c r="C13" s="34"/>
      <c r="D13" s="334" t="s">
        <v>44</v>
      </c>
      <c r="E13" s="326"/>
      <c r="F13" s="37">
        <v>34</v>
      </c>
      <c r="G13" s="41">
        <v>227</v>
      </c>
      <c r="H13" s="37">
        <v>4845</v>
      </c>
      <c r="I13" s="42">
        <v>1579</v>
      </c>
      <c r="J13" s="42">
        <v>1652</v>
      </c>
      <c r="K13" s="42">
        <v>1614</v>
      </c>
      <c r="L13" s="42">
        <v>358</v>
      </c>
      <c r="M13" s="42">
        <v>28</v>
      </c>
      <c r="N13" s="42">
        <v>330</v>
      </c>
      <c r="O13" s="40"/>
      <c r="P13" s="40"/>
    </row>
    <row r="14" spans="2:16" ht="12">
      <c r="B14" s="3"/>
      <c r="C14" s="34"/>
      <c r="D14" s="334" t="s">
        <v>45</v>
      </c>
      <c r="E14" s="326"/>
      <c r="F14" s="37">
        <v>13</v>
      </c>
      <c r="G14" s="41">
        <v>53</v>
      </c>
      <c r="H14" s="37">
        <v>736</v>
      </c>
      <c r="I14" s="42">
        <v>216</v>
      </c>
      <c r="J14" s="42">
        <v>265</v>
      </c>
      <c r="K14" s="42">
        <v>255</v>
      </c>
      <c r="L14" s="42">
        <v>78</v>
      </c>
      <c r="M14" s="42">
        <v>7</v>
      </c>
      <c r="N14" s="42">
        <v>71</v>
      </c>
      <c r="O14" s="40"/>
      <c r="P14" s="40"/>
    </row>
    <row r="15" spans="2:16" ht="12">
      <c r="B15" s="3"/>
      <c r="C15" s="34"/>
      <c r="D15" s="334" t="s">
        <v>46</v>
      </c>
      <c r="E15" s="326"/>
      <c r="F15" s="37">
        <v>16</v>
      </c>
      <c r="G15" s="41">
        <v>76</v>
      </c>
      <c r="H15" s="37">
        <v>1421</v>
      </c>
      <c r="I15" s="42">
        <v>302</v>
      </c>
      <c r="J15" s="42">
        <v>560</v>
      </c>
      <c r="K15" s="42">
        <v>559</v>
      </c>
      <c r="L15" s="42">
        <v>119</v>
      </c>
      <c r="M15" s="42">
        <v>4</v>
      </c>
      <c r="N15" s="42">
        <v>115</v>
      </c>
      <c r="O15" s="40"/>
      <c r="P15" s="40"/>
    </row>
    <row r="16" spans="2:16" ht="12">
      <c r="B16" s="3"/>
      <c r="C16" s="34"/>
      <c r="D16" s="334" t="s">
        <v>47</v>
      </c>
      <c r="E16" s="326"/>
      <c r="F16" s="37">
        <v>21</v>
      </c>
      <c r="G16" s="37">
        <v>127</v>
      </c>
      <c r="H16" s="37">
        <v>2718</v>
      </c>
      <c r="I16" s="42">
        <v>881</v>
      </c>
      <c r="J16" s="42">
        <v>929</v>
      </c>
      <c r="K16" s="42">
        <v>908</v>
      </c>
      <c r="L16" s="42">
        <v>212</v>
      </c>
      <c r="M16" s="42">
        <v>18</v>
      </c>
      <c r="N16" s="42">
        <v>194</v>
      </c>
      <c r="O16" s="40"/>
      <c r="P16" s="40"/>
    </row>
    <row r="17" spans="2:16" ht="12">
      <c r="B17" s="3"/>
      <c r="C17" s="34"/>
      <c r="D17" s="334" t="s">
        <v>48</v>
      </c>
      <c r="E17" s="326"/>
      <c r="F17" s="37">
        <v>8</v>
      </c>
      <c r="G17" s="41">
        <v>32</v>
      </c>
      <c r="H17" s="37">
        <v>388</v>
      </c>
      <c r="I17" s="42">
        <v>109</v>
      </c>
      <c r="J17" s="42">
        <v>131</v>
      </c>
      <c r="K17" s="42">
        <v>148</v>
      </c>
      <c r="L17" s="42">
        <v>47</v>
      </c>
      <c r="M17" s="42">
        <v>4</v>
      </c>
      <c r="N17" s="42">
        <v>43</v>
      </c>
      <c r="O17" s="40"/>
      <c r="P17" s="40"/>
    </row>
    <row r="18" spans="2:16" ht="12">
      <c r="B18" s="3"/>
      <c r="C18" s="34"/>
      <c r="D18" s="334" t="s">
        <v>49</v>
      </c>
      <c r="E18" s="326"/>
      <c r="F18" s="37">
        <v>7</v>
      </c>
      <c r="G18" s="41">
        <v>38</v>
      </c>
      <c r="H18" s="37">
        <v>769</v>
      </c>
      <c r="I18" s="42">
        <v>245</v>
      </c>
      <c r="J18" s="42">
        <v>271</v>
      </c>
      <c r="K18" s="42">
        <v>253</v>
      </c>
      <c r="L18" s="42">
        <v>54</v>
      </c>
      <c r="M18" s="42">
        <v>2</v>
      </c>
      <c r="N18" s="42">
        <v>52</v>
      </c>
      <c r="O18" s="40"/>
      <c r="P18" s="40"/>
    </row>
    <row r="19" spans="2:16" ht="12">
      <c r="B19" s="3"/>
      <c r="C19" s="34"/>
      <c r="D19" s="334" t="s">
        <v>50</v>
      </c>
      <c r="E19" s="326"/>
      <c r="F19" s="37">
        <v>7</v>
      </c>
      <c r="G19" s="41">
        <v>41</v>
      </c>
      <c r="H19" s="37">
        <v>813</v>
      </c>
      <c r="I19" s="42">
        <v>270</v>
      </c>
      <c r="J19" s="42">
        <v>249</v>
      </c>
      <c r="K19" s="42">
        <v>294</v>
      </c>
      <c r="L19" s="42">
        <v>66</v>
      </c>
      <c r="M19" s="42">
        <v>4</v>
      </c>
      <c r="N19" s="42">
        <v>62</v>
      </c>
      <c r="O19" s="40"/>
      <c r="P19" s="40"/>
    </row>
    <row r="20" spans="2:16" ht="12">
      <c r="B20" s="3"/>
      <c r="C20" s="34"/>
      <c r="D20" s="334" t="s">
        <v>51</v>
      </c>
      <c r="E20" s="326"/>
      <c r="F20" s="37">
        <v>6</v>
      </c>
      <c r="G20" s="41">
        <v>24</v>
      </c>
      <c r="H20" s="37">
        <v>404</v>
      </c>
      <c r="I20" s="42">
        <v>119</v>
      </c>
      <c r="J20" s="42">
        <v>135</v>
      </c>
      <c r="K20" s="42">
        <v>150</v>
      </c>
      <c r="L20" s="42">
        <v>42</v>
      </c>
      <c r="M20" s="42">
        <v>3</v>
      </c>
      <c r="N20" s="42">
        <v>39</v>
      </c>
      <c r="O20" s="40"/>
      <c r="P20" s="40"/>
    </row>
    <row r="21" spans="2:16" ht="12">
      <c r="B21" s="3"/>
      <c r="C21" s="34"/>
      <c r="D21" s="334" t="s">
        <v>52</v>
      </c>
      <c r="E21" s="326"/>
      <c r="F21" s="37">
        <v>5</v>
      </c>
      <c r="G21" s="37">
        <v>21</v>
      </c>
      <c r="H21" s="37">
        <v>308</v>
      </c>
      <c r="I21" s="42">
        <v>106</v>
      </c>
      <c r="J21" s="42">
        <v>109</v>
      </c>
      <c r="K21" s="42">
        <v>93</v>
      </c>
      <c r="L21" s="42">
        <v>33</v>
      </c>
      <c r="M21" s="42">
        <v>4</v>
      </c>
      <c r="N21" s="42">
        <v>29</v>
      </c>
      <c r="O21" s="40"/>
      <c r="P21" s="40"/>
    </row>
    <row r="22" spans="2:16" ht="12">
      <c r="B22" s="3"/>
      <c r="C22" s="34"/>
      <c r="D22" s="334" t="s">
        <v>53</v>
      </c>
      <c r="E22" s="326"/>
      <c r="F22" s="37">
        <v>4</v>
      </c>
      <c r="G22" s="37">
        <v>25</v>
      </c>
      <c r="H22" s="37">
        <v>439</v>
      </c>
      <c r="I22" s="42">
        <v>148</v>
      </c>
      <c r="J22" s="42">
        <v>135</v>
      </c>
      <c r="K22" s="42">
        <v>156</v>
      </c>
      <c r="L22" s="42">
        <v>35</v>
      </c>
      <c r="M22" s="42">
        <v>4</v>
      </c>
      <c r="N22" s="42">
        <v>31</v>
      </c>
      <c r="O22" s="40"/>
      <c r="P22" s="40"/>
    </row>
    <row r="23" spans="2:16" ht="12" customHeight="1">
      <c r="B23" s="3"/>
      <c r="C23" s="34"/>
      <c r="D23" s="334" t="s">
        <v>54</v>
      </c>
      <c r="E23" s="371"/>
      <c r="F23" s="37">
        <v>3</v>
      </c>
      <c r="G23" s="37">
        <v>25</v>
      </c>
      <c r="H23" s="37">
        <v>463</v>
      </c>
      <c r="I23" s="42">
        <v>139</v>
      </c>
      <c r="J23" s="42">
        <v>158</v>
      </c>
      <c r="K23" s="42">
        <v>166</v>
      </c>
      <c r="L23" s="42">
        <v>34</v>
      </c>
      <c r="M23" s="43">
        <v>2</v>
      </c>
      <c r="N23" s="42">
        <v>32</v>
      </c>
      <c r="O23" s="40"/>
      <c r="P23" s="40"/>
    </row>
    <row r="24" spans="2:16" ht="12">
      <c r="B24" s="3"/>
      <c r="C24" s="329" t="s">
        <v>55</v>
      </c>
      <c r="D24" s="329"/>
      <c r="E24" s="330"/>
      <c r="F24" s="39" t="s">
        <v>64</v>
      </c>
      <c r="G24" s="39">
        <f>SUM(G25:G31)</f>
        <v>204</v>
      </c>
      <c r="H24" s="39">
        <f>SUM(H25:H31)</f>
        <v>3289</v>
      </c>
      <c r="I24" s="39">
        <f aca="true" t="shared" si="2" ref="I24:N24">SUM(I25:I31)</f>
        <v>1043</v>
      </c>
      <c r="J24" s="39">
        <f t="shared" si="2"/>
        <v>1098</v>
      </c>
      <c r="K24" s="39">
        <f t="shared" si="2"/>
        <v>1148</v>
      </c>
      <c r="L24" s="39">
        <f t="shared" si="2"/>
        <v>329</v>
      </c>
      <c r="M24" s="39">
        <f t="shared" si="2"/>
        <v>29</v>
      </c>
      <c r="N24" s="39">
        <f t="shared" si="2"/>
        <v>300</v>
      </c>
      <c r="O24" s="40"/>
      <c r="P24" s="40"/>
    </row>
    <row r="25" spans="2:16" ht="12">
      <c r="B25" s="3"/>
      <c r="C25" s="34"/>
      <c r="D25" s="334" t="s">
        <v>56</v>
      </c>
      <c r="E25" s="326"/>
      <c r="F25" s="37">
        <v>3</v>
      </c>
      <c r="G25" s="37">
        <v>14</v>
      </c>
      <c r="H25" s="37">
        <v>271</v>
      </c>
      <c r="I25" s="42">
        <v>77</v>
      </c>
      <c r="J25" s="42">
        <v>88</v>
      </c>
      <c r="K25" s="42">
        <v>106</v>
      </c>
      <c r="L25" s="42">
        <v>25</v>
      </c>
      <c r="M25" s="42">
        <v>2</v>
      </c>
      <c r="N25" s="42">
        <v>23</v>
      </c>
      <c r="O25" s="40"/>
      <c r="P25" s="40"/>
    </row>
    <row r="26" spans="2:16" ht="12">
      <c r="B26" s="3"/>
      <c r="C26" s="34"/>
      <c r="D26" s="334" t="s">
        <v>57</v>
      </c>
      <c r="E26" s="326"/>
      <c r="F26" s="37" t="s">
        <v>65</v>
      </c>
      <c r="G26" s="37" t="s">
        <v>65</v>
      </c>
      <c r="H26" s="37" t="s">
        <v>65</v>
      </c>
      <c r="I26" s="37" t="s">
        <v>65</v>
      </c>
      <c r="J26" s="37" t="s">
        <v>65</v>
      </c>
      <c r="K26" s="37" t="s">
        <v>65</v>
      </c>
      <c r="L26" s="37" t="s">
        <v>65</v>
      </c>
      <c r="M26" s="37" t="s">
        <v>65</v>
      </c>
      <c r="N26" s="37" t="s">
        <v>65</v>
      </c>
      <c r="O26" s="40"/>
      <c r="P26" s="40"/>
    </row>
    <row r="27" spans="2:16" ht="12">
      <c r="B27" s="3"/>
      <c r="C27" s="34"/>
      <c r="D27" s="334" t="s">
        <v>58</v>
      </c>
      <c r="E27" s="326"/>
      <c r="F27" s="37">
        <v>3</v>
      </c>
      <c r="G27" s="37">
        <v>15</v>
      </c>
      <c r="H27" s="37">
        <v>154</v>
      </c>
      <c r="I27" s="42">
        <v>49</v>
      </c>
      <c r="J27" s="42">
        <v>49</v>
      </c>
      <c r="K27" s="42">
        <v>56</v>
      </c>
      <c r="L27" s="42">
        <v>8</v>
      </c>
      <c r="M27" s="37" t="s">
        <v>65</v>
      </c>
      <c r="N27" s="42">
        <v>8</v>
      </c>
      <c r="O27" s="40"/>
      <c r="P27" s="40"/>
    </row>
    <row r="28" spans="2:16" ht="12">
      <c r="B28" s="3"/>
      <c r="C28" s="34"/>
      <c r="D28" s="334" t="s">
        <v>59</v>
      </c>
      <c r="E28" s="326"/>
      <c r="F28" s="37">
        <v>16</v>
      </c>
      <c r="G28" s="37">
        <v>55</v>
      </c>
      <c r="H28" s="37">
        <v>740</v>
      </c>
      <c r="I28" s="42">
        <v>232</v>
      </c>
      <c r="J28" s="42">
        <v>248</v>
      </c>
      <c r="K28" s="42">
        <v>260</v>
      </c>
      <c r="L28" s="42">
        <v>91</v>
      </c>
      <c r="M28" s="42">
        <v>9</v>
      </c>
      <c r="N28" s="42">
        <v>82</v>
      </c>
      <c r="O28" s="40"/>
      <c r="P28" s="40"/>
    </row>
    <row r="29" spans="2:16" ht="12">
      <c r="B29" s="3"/>
      <c r="C29" s="34"/>
      <c r="D29" s="334" t="s">
        <v>60</v>
      </c>
      <c r="E29" s="326"/>
      <c r="F29" s="37" t="s">
        <v>66</v>
      </c>
      <c r="G29" s="37">
        <v>20</v>
      </c>
      <c r="H29" s="37">
        <v>187</v>
      </c>
      <c r="I29" s="42">
        <v>67</v>
      </c>
      <c r="J29" s="42">
        <v>48</v>
      </c>
      <c r="K29" s="42">
        <v>72</v>
      </c>
      <c r="L29" s="42">
        <v>33</v>
      </c>
      <c r="M29" s="42">
        <v>3</v>
      </c>
      <c r="N29" s="42">
        <v>30</v>
      </c>
      <c r="O29" s="40"/>
      <c r="P29" s="40"/>
    </row>
    <row r="30" spans="2:16" ht="12">
      <c r="B30" s="3"/>
      <c r="C30" s="34"/>
      <c r="D30" s="334" t="s">
        <v>61</v>
      </c>
      <c r="E30" s="326"/>
      <c r="F30" s="37">
        <v>3</v>
      </c>
      <c r="G30" s="37">
        <v>13</v>
      </c>
      <c r="H30" s="37">
        <v>257</v>
      </c>
      <c r="I30" s="42">
        <v>87</v>
      </c>
      <c r="J30" s="42">
        <v>83</v>
      </c>
      <c r="K30" s="42">
        <v>87</v>
      </c>
      <c r="L30" s="42">
        <v>21</v>
      </c>
      <c r="M30" s="42">
        <v>1</v>
      </c>
      <c r="N30" s="42">
        <v>20</v>
      </c>
      <c r="O30" s="40"/>
      <c r="P30" s="40"/>
    </row>
    <row r="31" spans="2:16" ht="12">
      <c r="B31" s="3"/>
      <c r="C31" s="34"/>
      <c r="D31" s="334" t="s">
        <v>62</v>
      </c>
      <c r="E31" s="326"/>
      <c r="F31" s="37">
        <v>13</v>
      </c>
      <c r="G31" s="37">
        <v>87</v>
      </c>
      <c r="H31" s="37">
        <v>1680</v>
      </c>
      <c r="I31" s="42">
        <v>531</v>
      </c>
      <c r="J31" s="42">
        <v>582</v>
      </c>
      <c r="K31" s="42">
        <v>567</v>
      </c>
      <c r="L31" s="42">
        <v>151</v>
      </c>
      <c r="M31" s="42">
        <v>14</v>
      </c>
      <c r="N31" s="42">
        <v>137</v>
      </c>
      <c r="O31" s="40"/>
      <c r="P31" s="40"/>
    </row>
    <row r="32" spans="6:9" ht="12">
      <c r="F32" s="44"/>
      <c r="I32" s="17"/>
    </row>
    <row r="33" spans="2:14" ht="12">
      <c r="B33" s="18" t="s">
        <v>634</v>
      </c>
      <c r="I33" s="45"/>
      <c r="J33" s="45"/>
      <c r="K33" s="45"/>
      <c r="L33" s="45"/>
      <c r="M33" s="45"/>
      <c r="N33" s="45"/>
    </row>
    <row r="34" spans="2:8" ht="13.5">
      <c r="B34" s="372" t="s">
        <v>63</v>
      </c>
      <c r="C34" s="373"/>
      <c r="D34" s="373"/>
      <c r="E34" s="373"/>
      <c r="F34" s="373"/>
      <c r="G34" s="373"/>
      <c r="H34" s="373"/>
    </row>
    <row r="35" spans="7:14" ht="12">
      <c r="G35" s="44"/>
      <c r="H35" s="44"/>
      <c r="I35" s="44"/>
      <c r="J35" s="44"/>
      <c r="K35" s="44"/>
      <c r="L35" s="44"/>
      <c r="M35" s="44"/>
      <c r="N35" s="44"/>
    </row>
    <row r="36" spans="7:14" ht="12">
      <c r="G36" s="44"/>
      <c r="H36" s="44"/>
      <c r="I36" s="44"/>
      <c r="J36" s="44"/>
      <c r="K36" s="44"/>
      <c r="L36" s="44"/>
      <c r="M36" s="44"/>
      <c r="N36" s="44"/>
    </row>
    <row r="37" spans="7:14" ht="12">
      <c r="G37" s="45"/>
      <c r="H37" s="45"/>
      <c r="I37" s="45"/>
      <c r="J37" s="45"/>
      <c r="K37" s="45"/>
      <c r="L37" s="45"/>
      <c r="M37" s="45"/>
      <c r="N37" s="45"/>
    </row>
    <row r="38" spans="7:14" ht="12">
      <c r="G38" s="45"/>
      <c r="H38" s="45"/>
      <c r="I38" s="45"/>
      <c r="J38" s="45"/>
      <c r="K38" s="45"/>
      <c r="L38" s="45"/>
      <c r="M38" s="45"/>
      <c r="N38" s="45"/>
    </row>
    <row r="39" spans="6:14" ht="13.5">
      <c r="F39" s="47"/>
      <c r="G39" s="48"/>
      <c r="H39" s="45"/>
      <c r="I39" s="45"/>
      <c r="J39" s="45"/>
      <c r="K39" s="45"/>
      <c r="L39" s="45"/>
      <c r="M39" s="45"/>
      <c r="N39" s="45"/>
    </row>
    <row r="40" spans="6:7" ht="13.5">
      <c r="F40" s="47"/>
      <c r="G40" s="49"/>
    </row>
    <row r="41" spans="6:7" ht="13.5">
      <c r="F41" s="47"/>
      <c r="G41" s="49"/>
    </row>
    <row r="42" spans="6:7" ht="13.5">
      <c r="F42" s="47"/>
      <c r="G42" s="49"/>
    </row>
    <row r="43" spans="6:7" ht="13.5">
      <c r="F43" s="47"/>
      <c r="G43" s="49"/>
    </row>
    <row r="44" spans="6:7" ht="13.5">
      <c r="F44" s="47"/>
      <c r="G44" s="49"/>
    </row>
    <row r="45" spans="6:7" ht="13.5">
      <c r="F45" s="47"/>
      <c r="G45" s="49"/>
    </row>
  </sheetData>
  <sheetProtection/>
  <mergeCells count="32">
    <mergeCell ref="D31:E31"/>
    <mergeCell ref="B34:H34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C24:E24"/>
    <mergeCell ref="D13:E13"/>
    <mergeCell ref="D14:E14"/>
    <mergeCell ref="D15:E15"/>
    <mergeCell ref="D16:E16"/>
    <mergeCell ref="D17:E17"/>
    <mergeCell ref="D18:E18"/>
    <mergeCell ref="B7:E7"/>
    <mergeCell ref="D8:E8"/>
    <mergeCell ref="D9:E9"/>
    <mergeCell ref="D10:E10"/>
    <mergeCell ref="C11:E11"/>
    <mergeCell ref="D12:E12"/>
    <mergeCell ref="B3:E4"/>
    <mergeCell ref="F3:F4"/>
    <mergeCell ref="G3:G4"/>
    <mergeCell ref="H3:K3"/>
    <mergeCell ref="L3:N3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U54"/>
  <sheetViews>
    <sheetView zoomScalePageLayoutView="0" workbookViewId="0" topLeftCell="A1">
      <selection activeCell="B50" sqref="B50:N52"/>
    </sheetView>
  </sheetViews>
  <sheetFormatPr defaultColWidth="9.00390625" defaultRowHeight="12" customHeight="1"/>
  <cols>
    <col min="1" max="1" width="2.625" style="220" customWidth="1"/>
    <col min="2" max="2" width="1.875" style="220" customWidth="1"/>
    <col min="3" max="3" width="18.375" style="220" bestFit="1" customWidth="1"/>
    <col min="4" max="4" width="3.00390625" style="220" customWidth="1"/>
    <col min="5" max="5" width="10.625" style="220" customWidth="1"/>
    <col min="6" max="6" width="9.375" style="220" bestFit="1" customWidth="1"/>
    <col min="7" max="7" width="9.75390625" style="220" customWidth="1"/>
    <col min="8" max="8" width="9.875" style="220" customWidth="1"/>
    <col min="9" max="11" width="8.375" style="220" bestFit="1" customWidth="1"/>
    <col min="12" max="12" width="8.375" style="220" customWidth="1"/>
    <col min="13" max="13" width="13.375" style="220" customWidth="1"/>
    <col min="14" max="14" width="8.25390625" style="220" bestFit="1" customWidth="1"/>
    <col min="15" max="15" width="12.25390625" style="220" bestFit="1" customWidth="1"/>
    <col min="16" max="16" width="8.375" style="220" bestFit="1" customWidth="1"/>
    <col min="17" max="17" width="10.375" style="220" bestFit="1" customWidth="1"/>
    <col min="18" max="18" width="9.25390625" style="222" customWidth="1"/>
    <col min="19" max="19" width="9.625" style="222" customWidth="1"/>
    <col min="20" max="20" width="9.625" style="220" customWidth="1"/>
    <col min="21" max="16384" width="9.00390625" style="220" customWidth="1"/>
  </cols>
  <sheetData>
    <row r="1" spans="2:7" ht="12" customHeight="1">
      <c r="B1" s="2" t="s">
        <v>628</v>
      </c>
      <c r="G1" s="221"/>
    </row>
    <row r="2" spans="5:17" ht="12" customHeight="1"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2:19" ht="12" customHeight="1">
      <c r="B3" s="486" t="s">
        <v>410</v>
      </c>
      <c r="C3" s="490"/>
      <c r="D3" s="487"/>
      <c r="E3" s="14" t="s">
        <v>34</v>
      </c>
      <c r="F3" s="14" t="s">
        <v>411</v>
      </c>
      <c r="G3" s="14" t="s">
        <v>412</v>
      </c>
      <c r="H3" s="14" t="s">
        <v>413</v>
      </c>
      <c r="I3" s="14" t="s">
        <v>414</v>
      </c>
      <c r="J3" s="14" t="s">
        <v>415</v>
      </c>
      <c r="K3" s="14" t="s">
        <v>416</v>
      </c>
      <c r="L3" s="14" t="s">
        <v>326</v>
      </c>
      <c r="M3" s="14" t="s">
        <v>417</v>
      </c>
      <c r="N3" s="14" t="s">
        <v>418</v>
      </c>
      <c r="O3" s="14" t="s">
        <v>419</v>
      </c>
      <c r="P3" s="14" t="s">
        <v>420</v>
      </c>
      <c r="Q3" s="14" t="s">
        <v>421</v>
      </c>
      <c r="R3" s="224" t="s">
        <v>422</v>
      </c>
      <c r="S3" s="224" t="s">
        <v>180</v>
      </c>
    </row>
    <row r="4" spans="2:19" ht="12" customHeight="1">
      <c r="B4" s="155"/>
      <c r="C4" s="225"/>
      <c r="D4" s="156"/>
      <c r="E4" s="6" t="s">
        <v>423</v>
      </c>
      <c r="F4" s="6" t="s">
        <v>423</v>
      </c>
      <c r="G4" s="6" t="s">
        <v>423</v>
      </c>
      <c r="H4" s="6" t="s">
        <v>423</v>
      </c>
      <c r="I4" s="6" t="s">
        <v>423</v>
      </c>
      <c r="J4" s="6" t="s">
        <v>423</v>
      </c>
      <c r="K4" s="6" t="s">
        <v>423</v>
      </c>
      <c r="L4" s="6" t="s">
        <v>423</v>
      </c>
      <c r="M4" s="6" t="s">
        <v>423</v>
      </c>
      <c r="N4" s="6" t="s">
        <v>423</v>
      </c>
      <c r="O4" s="6" t="s">
        <v>423</v>
      </c>
      <c r="P4" s="6" t="s">
        <v>423</v>
      </c>
      <c r="Q4" s="6" t="s">
        <v>423</v>
      </c>
      <c r="R4" s="172" t="s">
        <v>423</v>
      </c>
      <c r="S4" s="172" t="s">
        <v>423</v>
      </c>
    </row>
    <row r="5" spans="2:20" ht="12" customHeight="1">
      <c r="B5" s="340" t="s">
        <v>424</v>
      </c>
      <c r="C5" s="491"/>
      <c r="D5" s="492"/>
      <c r="E5" s="226">
        <v>7223293</v>
      </c>
      <c r="F5" s="226">
        <v>164170</v>
      </c>
      <c r="G5" s="226">
        <v>177408</v>
      </c>
      <c r="H5" s="226">
        <v>409638</v>
      </c>
      <c r="I5" s="226">
        <v>631892</v>
      </c>
      <c r="J5" s="226">
        <v>280461</v>
      </c>
      <c r="K5" s="226">
        <v>340202</v>
      </c>
      <c r="L5" s="226">
        <v>146761</v>
      </c>
      <c r="M5" s="226">
        <v>412135</v>
      </c>
      <c r="N5" s="226">
        <v>77005</v>
      </c>
      <c r="O5" s="226">
        <v>1431816</v>
      </c>
      <c r="P5" s="226">
        <v>459809</v>
      </c>
      <c r="Q5" s="226">
        <v>1687456</v>
      </c>
      <c r="R5" s="227">
        <v>372149</v>
      </c>
      <c r="S5" s="227">
        <v>632391</v>
      </c>
      <c r="T5" s="223"/>
    </row>
    <row r="6" spans="2:20" s="228" customFormat="1" ht="12" customHeight="1">
      <c r="B6" s="328" t="s">
        <v>38</v>
      </c>
      <c r="C6" s="491"/>
      <c r="D6" s="492"/>
      <c r="E6" s="229">
        <f>SUM(E7:E47)</f>
        <v>7267039</v>
      </c>
      <c r="F6" s="229">
        <f>SUM(F7:F47)</f>
        <v>162737</v>
      </c>
      <c r="G6" s="229">
        <f aca="true" t="shared" si="0" ref="G6:S6">SUM(G7:G47)</f>
        <v>177410</v>
      </c>
      <c r="H6" s="229">
        <f t="shared" si="0"/>
        <v>407030</v>
      </c>
      <c r="I6" s="229">
        <f t="shared" si="0"/>
        <v>631664</v>
      </c>
      <c r="J6" s="229">
        <f t="shared" si="0"/>
        <v>277867</v>
      </c>
      <c r="K6" s="229">
        <f t="shared" si="0"/>
        <v>343920</v>
      </c>
      <c r="L6" s="229">
        <f t="shared" si="0"/>
        <v>145776</v>
      </c>
      <c r="M6" s="229">
        <f t="shared" si="0"/>
        <v>415050</v>
      </c>
      <c r="N6" s="229">
        <f t="shared" si="0"/>
        <v>74643</v>
      </c>
      <c r="O6" s="229">
        <f t="shared" si="0"/>
        <v>1446220</v>
      </c>
      <c r="P6" s="229">
        <f t="shared" si="0"/>
        <v>469279</v>
      </c>
      <c r="Q6" s="229">
        <f t="shared" si="0"/>
        <v>1715911</v>
      </c>
      <c r="R6" s="229">
        <f t="shared" si="0"/>
        <v>371126</v>
      </c>
      <c r="S6" s="229">
        <f t="shared" si="0"/>
        <v>628406</v>
      </c>
      <c r="T6" s="223"/>
    </row>
    <row r="7" spans="2:21" ht="12" customHeight="1">
      <c r="B7" s="31"/>
      <c r="C7" s="27" t="s">
        <v>425</v>
      </c>
      <c r="D7" s="4"/>
      <c r="E7" s="226">
        <f aca="true" t="shared" si="1" ref="E7:E47">SUM(F7:S7)</f>
        <v>791618</v>
      </c>
      <c r="F7" s="226">
        <v>19050</v>
      </c>
      <c r="G7" s="226">
        <v>21620</v>
      </c>
      <c r="H7" s="226">
        <v>47293</v>
      </c>
      <c r="I7" s="226">
        <v>109321</v>
      </c>
      <c r="J7" s="226">
        <v>33704</v>
      </c>
      <c r="K7" s="230">
        <v>33046</v>
      </c>
      <c r="L7" s="230">
        <v>22605</v>
      </c>
      <c r="M7" s="230">
        <v>37618</v>
      </c>
      <c r="N7" s="230">
        <v>8076</v>
      </c>
      <c r="O7" s="230">
        <v>84906</v>
      </c>
      <c r="P7" s="230">
        <v>103153</v>
      </c>
      <c r="Q7" s="231">
        <v>72443</v>
      </c>
      <c r="R7" s="232" t="s">
        <v>305</v>
      </c>
      <c r="S7" s="233">
        <v>198783</v>
      </c>
      <c r="T7" s="223"/>
      <c r="U7" s="234"/>
    </row>
    <row r="8" spans="2:21" ht="12" customHeight="1">
      <c r="B8" s="31"/>
      <c r="C8" s="27" t="s">
        <v>426</v>
      </c>
      <c r="D8" s="4"/>
      <c r="E8" s="226">
        <f t="shared" si="1"/>
        <v>363565</v>
      </c>
      <c r="F8" s="232">
        <v>11140</v>
      </c>
      <c r="G8" s="232">
        <v>11088</v>
      </c>
      <c r="H8" s="232">
        <v>24560</v>
      </c>
      <c r="I8" s="232">
        <v>28899</v>
      </c>
      <c r="J8" s="232">
        <v>11350</v>
      </c>
      <c r="K8" s="232">
        <v>13029</v>
      </c>
      <c r="L8" s="232">
        <v>6071</v>
      </c>
      <c r="M8" s="232">
        <v>28250</v>
      </c>
      <c r="N8" s="232">
        <v>3715</v>
      </c>
      <c r="O8" s="232">
        <v>78551</v>
      </c>
      <c r="P8" s="232">
        <v>74224</v>
      </c>
      <c r="Q8" s="235">
        <v>2001</v>
      </c>
      <c r="R8" s="235">
        <v>56246</v>
      </c>
      <c r="S8" s="235">
        <v>14441</v>
      </c>
      <c r="T8" s="223"/>
      <c r="U8" s="234"/>
    </row>
    <row r="9" spans="2:21" ht="12" customHeight="1">
      <c r="B9" s="31"/>
      <c r="C9" s="27" t="s">
        <v>427</v>
      </c>
      <c r="D9" s="4"/>
      <c r="E9" s="236">
        <f t="shared" si="1"/>
        <v>118214</v>
      </c>
      <c r="F9" s="232" t="s">
        <v>305</v>
      </c>
      <c r="G9" s="232" t="s">
        <v>305</v>
      </c>
      <c r="H9" s="232" t="s">
        <v>110</v>
      </c>
      <c r="I9" s="232" t="s">
        <v>110</v>
      </c>
      <c r="J9" s="232" t="s">
        <v>110</v>
      </c>
      <c r="K9" s="232" t="s">
        <v>110</v>
      </c>
      <c r="L9" s="232" t="s">
        <v>110</v>
      </c>
      <c r="M9" s="232" t="s">
        <v>110</v>
      </c>
      <c r="N9" s="232" t="s">
        <v>110</v>
      </c>
      <c r="O9" s="232" t="s">
        <v>110</v>
      </c>
      <c r="P9" s="232" t="s">
        <v>305</v>
      </c>
      <c r="Q9" s="235">
        <v>104531</v>
      </c>
      <c r="R9" s="232" t="s">
        <v>305</v>
      </c>
      <c r="S9" s="235">
        <v>13683</v>
      </c>
      <c r="T9" s="223"/>
      <c r="U9" s="234"/>
    </row>
    <row r="10" spans="2:21" ht="12" customHeight="1">
      <c r="B10" s="31"/>
      <c r="C10" s="27" t="s">
        <v>428</v>
      </c>
      <c r="D10" s="4"/>
      <c r="E10" s="236">
        <v>429890</v>
      </c>
      <c r="F10" s="232" t="s">
        <v>110</v>
      </c>
      <c r="G10" s="232" t="s">
        <v>110</v>
      </c>
      <c r="H10" s="232" t="s">
        <v>110</v>
      </c>
      <c r="I10" s="232" t="s">
        <v>110</v>
      </c>
      <c r="J10" s="232" t="s">
        <v>110</v>
      </c>
      <c r="K10" s="232" t="s">
        <v>110</v>
      </c>
      <c r="L10" s="232" t="s">
        <v>110</v>
      </c>
      <c r="M10" s="232" t="s">
        <v>110</v>
      </c>
      <c r="N10" s="232" t="s">
        <v>110</v>
      </c>
      <c r="O10" s="232" t="s">
        <v>110</v>
      </c>
      <c r="P10" s="232" t="s">
        <v>110</v>
      </c>
      <c r="Q10" s="235">
        <v>187833</v>
      </c>
      <c r="R10" s="232" t="s">
        <v>305</v>
      </c>
      <c r="S10" s="232">
        <v>242057</v>
      </c>
      <c r="T10" s="223"/>
      <c r="U10" s="234"/>
    </row>
    <row r="11" spans="2:21" ht="12" customHeight="1">
      <c r="B11" s="31"/>
      <c r="C11" s="27" t="s">
        <v>429</v>
      </c>
      <c r="D11" s="4"/>
      <c r="E11" s="226">
        <f t="shared" si="1"/>
        <v>587380</v>
      </c>
      <c r="F11" s="232">
        <v>14096</v>
      </c>
      <c r="G11" s="232">
        <v>19482</v>
      </c>
      <c r="H11" s="232">
        <v>37685</v>
      </c>
      <c r="I11" s="232">
        <v>78289</v>
      </c>
      <c r="J11" s="232">
        <v>27839</v>
      </c>
      <c r="K11" s="232">
        <v>36297</v>
      </c>
      <c r="L11" s="232">
        <v>14110</v>
      </c>
      <c r="M11" s="232">
        <v>41312</v>
      </c>
      <c r="N11" s="232">
        <v>6986</v>
      </c>
      <c r="O11" s="232">
        <v>126390</v>
      </c>
      <c r="P11" s="232">
        <v>39458</v>
      </c>
      <c r="Q11" s="235">
        <v>100311</v>
      </c>
      <c r="R11" s="235">
        <v>44346</v>
      </c>
      <c r="S11" s="235">
        <v>779</v>
      </c>
      <c r="T11" s="223"/>
      <c r="U11" s="234"/>
    </row>
    <row r="12" spans="2:21" ht="12" customHeight="1">
      <c r="B12" s="31"/>
      <c r="C12" s="27" t="s">
        <v>430</v>
      </c>
      <c r="D12" s="4"/>
      <c r="E12" s="226">
        <f t="shared" si="1"/>
        <v>53357</v>
      </c>
      <c r="F12" s="232">
        <v>779</v>
      </c>
      <c r="G12" s="232">
        <v>1213</v>
      </c>
      <c r="H12" s="232">
        <v>3027</v>
      </c>
      <c r="I12" s="232">
        <v>4137</v>
      </c>
      <c r="J12" s="232">
        <v>2529</v>
      </c>
      <c r="K12" s="232">
        <v>3458</v>
      </c>
      <c r="L12" s="232">
        <v>1193</v>
      </c>
      <c r="M12" s="232">
        <v>3406</v>
      </c>
      <c r="N12" s="232">
        <v>716</v>
      </c>
      <c r="O12" s="232">
        <v>12253</v>
      </c>
      <c r="P12" s="232">
        <v>2968</v>
      </c>
      <c r="Q12" s="235">
        <v>17674</v>
      </c>
      <c r="R12" s="232" t="s">
        <v>305</v>
      </c>
      <c r="S12" s="235">
        <v>4</v>
      </c>
      <c r="T12" s="223"/>
      <c r="U12" s="234"/>
    </row>
    <row r="13" spans="2:21" ht="12" customHeight="1">
      <c r="B13" s="31"/>
      <c r="C13" s="27" t="s">
        <v>431</v>
      </c>
      <c r="D13" s="4"/>
      <c r="E13" s="226">
        <f t="shared" si="1"/>
        <v>133716</v>
      </c>
      <c r="F13" s="232">
        <v>3630</v>
      </c>
      <c r="G13" s="232">
        <v>3859</v>
      </c>
      <c r="H13" s="232">
        <v>8969</v>
      </c>
      <c r="I13" s="232">
        <v>12673</v>
      </c>
      <c r="J13" s="232">
        <v>6834</v>
      </c>
      <c r="K13" s="232">
        <v>8084</v>
      </c>
      <c r="L13" s="232">
        <v>2730</v>
      </c>
      <c r="M13" s="232">
        <v>8160</v>
      </c>
      <c r="N13" s="232">
        <v>1508</v>
      </c>
      <c r="O13" s="232">
        <v>40502</v>
      </c>
      <c r="P13" s="232">
        <v>3637</v>
      </c>
      <c r="Q13" s="235">
        <v>32904</v>
      </c>
      <c r="R13" s="232" t="s">
        <v>305</v>
      </c>
      <c r="S13" s="235">
        <v>226</v>
      </c>
      <c r="T13" s="223"/>
      <c r="U13" s="234"/>
    </row>
    <row r="14" spans="2:21" ht="12" customHeight="1">
      <c r="B14" s="31"/>
      <c r="C14" s="27" t="s">
        <v>432</v>
      </c>
      <c r="D14" s="4"/>
      <c r="E14" s="226">
        <f t="shared" si="1"/>
        <v>85152</v>
      </c>
      <c r="F14" s="232">
        <v>1740</v>
      </c>
      <c r="G14" s="232">
        <v>2284</v>
      </c>
      <c r="H14" s="232">
        <v>5905</v>
      </c>
      <c r="I14" s="232">
        <v>6813</v>
      </c>
      <c r="J14" s="232">
        <v>4026</v>
      </c>
      <c r="K14" s="232">
        <v>4599</v>
      </c>
      <c r="L14" s="232">
        <v>2050</v>
      </c>
      <c r="M14" s="232">
        <v>5689</v>
      </c>
      <c r="N14" s="232">
        <v>1467</v>
      </c>
      <c r="O14" s="232">
        <v>22711</v>
      </c>
      <c r="P14" s="232">
        <v>5245</v>
      </c>
      <c r="Q14" s="232">
        <v>22591</v>
      </c>
      <c r="R14" s="232" t="s">
        <v>305</v>
      </c>
      <c r="S14" s="235">
        <v>32</v>
      </c>
      <c r="T14" s="223"/>
      <c r="U14" s="234"/>
    </row>
    <row r="15" spans="2:21" ht="12" customHeight="1">
      <c r="B15" s="31"/>
      <c r="C15" s="27" t="s">
        <v>433</v>
      </c>
      <c r="D15" s="4"/>
      <c r="E15" s="226">
        <f t="shared" si="1"/>
        <v>49560</v>
      </c>
      <c r="F15" s="232">
        <v>480</v>
      </c>
      <c r="G15" s="232">
        <v>421</v>
      </c>
      <c r="H15" s="232">
        <v>1545</v>
      </c>
      <c r="I15" s="232">
        <v>2200</v>
      </c>
      <c r="J15" s="232">
        <v>1618</v>
      </c>
      <c r="K15" s="232">
        <v>2906</v>
      </c>
      <c r="L15" s="232">
        <v>742</v>
      </c>
      <c r="M15" s="232">
        <v>2754</v>
      </c>
      <c r="N15" s="232">
        <v>337</v>
      </c>
      <c r="O15" s="232">
        <v>15724</v>
      </c>
      <c r="P15" s="232">
        <v>3208</v>
      </c>
      <c r="Q15" s="235">
        <v>17625</v>
      </c>
      <c r="R15" s="232" t="s">
        <v>305</v>
      </c>
      <c r="S15" s="232" t="s">
        <v>305</v>
      </c>
      <c r="T15" s="223"/>
      <c r="U15" s="234"/>
    </row>
    <row r="16" spans="2:21" ht="12" customHeight="1">
      <c r="B16" s="31"/>
      <c r="C16" s="237" t="s">
        <v>434</v>
      </c>
      <c r="D16" s="4"/>
      <c r="E16" s="226">
        <f t="shared" si="1"/>
        <v>87163</v>
      </c>
      <c r="F16" s="238">
        <v>1414</v>
      </c>
      <c r="G16" s="238">
        <v>2041</v>
      </c>
      <c r="H16" s="238">
        <v>5231</v>
      </c>
      <c r="I16" s="238">
        <v>5234</v>
      </c>
      <c r="J16" s="238">
        <v>2736</v>
      </c>
      <c r="K16" s="238">
        <v>2714</v>
      </c>
      <c r="L16" s="238">
        <v>1083</v>
      </c>
      <c r="M16" s="238">
        <v>4143</v>
      </c>
      <c r="N16" s="238">
        <v>950</v>
      </c>
      <c r="O16" s="238">
        <v>21025</v>
      </c>
      <c r="P16" s="238">
        <v>7407</v>
      </c>
      <c r="Q16" s="239">
        <v>33185</v>
      </c>
      <c r="R16" s="232" t="s">
        <v>305</v>
      </c>
      <c r="S16" s="232" t="s">
        <v>305</v>
      </c>
      <c r="T16" s="223"/>
      <c r="U16" s="234"/>
    </row>
    <row r="17" spans="2:21" ht="12" customHeight="1">
      <c r="B17" s="31"/>
      <c r="C17" s="27" t="s">
        <v>435</v>
      </c>
      <c r="D17" s="4"/>
      <c r="E17" s="226">
        <f t="shared" si="1"/>
        <v>297761</v>
      </c>
      <c r="F17" s="232">
        <v>6417</v>
      </c>
      <c r="G17" s="232">
        <v>5149</v>
      </c>
      <c r="H17" s="232">
        <v>13829</v>
      </c>
      <c r="I17" s="232">
        <v>15744</v>
      </c>
      <c r="J17" s="232">
        <v>6825</v>
      </c>
      <c r="K17" s="232">
        <v>8553</v>
      </c>
      <c r="L17" s="232">
        <v>3709</v>
      </c>
      <c r="M17" s="232">
        <v>13119</v>
      </c>
      <c r="N17" s="232">
        <v>2126</v>
      </c>
      <c r="O17" s="232">
        <v>37619</v>
      </c>
      <c r="P17" s="232">
        <v>22579</v>
      </c>
      <c r="Q17" s="235">
        <v>32453</v>
      </c>
      <c r="R17" s="235">
        <v>120971</v>
      </c>
      <c r="S17" s="235">
        <v>8668</v>
      </c>
      <c r="T17" s="223"/>
      <c r="U17" s="234"/>
    </row>
    <row r="18" spans="2:21" ht="12" customHeight="1">
      <c r="B18" s="31"/>
      <c r="C18" s="27" t="s">
        <v>436</v>
      </c>
      <c r="D18" s="4"/>
      <c r="E18" s="226">
        <f t="shared" si="1"/>
        <v>60983</v>
      </c>
      <c r="F18" s="232">
        <v>708</v>
      </c>
      <c r="G18" s="232">
        <v>1087</v>
      </c>
      <c r="H18" s="232">
        <v>2483</v>
      </c>
      <c r="I18" s="232">
        <v>3202</v>
      </c>
      <c r="J18" s="232">
        <v>2459</v>
      </c>
      <c r="K18" s="232">
        <v>2352</v>
      </c>
      <c r="L18" s="232">
        <v>855</v>
      </c>
      <c r="M18" s="232">
        <v>3190</v>
      </c>
      <c r="N18" s="232">
        <v>393</v>
      </c>
      <c r="O18" s="232">
        <v>16433</v>
      </c>
      <c r="P18" s="232">
        <v>3353</v>
      </c>
      <c r="Q18" s="235">
        <v>24435</v>
      </c>
      <c r="R18" s="232" t="s">
        <v>305</v>
      </c>
      <c r="S18" s="235">
        <v>33</v>
      </c>
      <c r="T18" s="223"/>
      <c r="U18" s="234"/>
    </row>
    <row r="19" spans="2:21" ht="12" customHeight="1">
      <c r="B19" s="31"/>
      <c r="C19" s="27" t="s">
        <v>437</v>
      </c>
      <c r="D19" s="4"/>
      <c r="E19" s="226">
        <f t="shared" si="1"/>
        <v>257990</v>
      </c>
      <c r="F19" s="232">
        <v>6943</v>
      </c>
      <c r="G19" s="232">
        <v>6165</v>
      </c>
      <c r="H19" s="232">
        <v>15194</v>
      </c>
      <c r="I19" s="232">
        <v>16577</v>
      </c>
      <c r="J19" s="232">
        <v>6748</v>
      </c>
      <c r="K19" s="232">
        <v>7437</v>
      </c>
      <c r="L19" s="232">
        <v>3925</v>
      </c>
      <c r="M19" s="232">
        <v>12341</v>
      </c>
      <c r="N19" s="232">
        <v>2415</v>
      </c>
      <c r="O19" s="232">
        <v>55915</v>
      </c>
      <c r="P19" s="232">
        <v>27186</v>
      </c>
      <c r="Q19" s="235">
        <v>58085</v>
      </c>
      <c r="R19" s="235">
        <v>36313</v>
      </c>
      <c r="S19" s="235">
        <v>2746</v>
      </c>
      <c r="T19" s="223"/>
      <c r="U19" s="234"/>
    </row>
    <row r="20" spans="2:21" ht="12" customHeight="1">
      <c r="B20" s="31"/>
      <c r="C20" s="27" t="s">
        <v>438</v>
      </c>
      <c r="D20" s="4"/>
      <c r="E20" s="226">
        <f t="shared" si="1"/>
        <v>52408</v>
      </c>
      <c r="F20" s="240">
        <v>935</v>
      </c>
      <c r="G20" s="240">
        <v>1377</v>
      </c>
      <c r="H20" s="240">
        <v>3435</v>
      </c>
      <c r="I20" s="240">
        <v>2525</v>
      </c>
      <c r="J20" s="240">
        <v>1730</v>
      </c>
      <c r="K20" s="240">
        <v>3159</v>
      </c>
      <c r="L20" s="240">
        <v>1358</v>
      </c>
      <c r="M20" s="240">
        <v>3889</v>
      </c>
      <c r="N20" s="240">
        <v>635</v>
      </c>
      <c r="O20" s="240">
        <v>14816</v>
      </c>
      <c r="P20" s="240">
        <v>1166</v>
      </c>
      <c r="Q20" s="235">
        <v>17380</v>
      </c>
      <c r="R20" s="232" t="s">
        <v>305</v>
      </c>
      <c r="S20" s="235">
        <v>3</v>
      </c>
      <c r="T20" s="223"/>
      <c r="U20" s="234"/>
    </row>
    <row r="21" spans="2:21" ht="12" customHeight="1">
      <c r="B21" s="31"/>
      <c r="C21" s="27" t="s">
        <v>439</v>
      </c>
      <c r="D21" s="4"/>
      <c r="E21" s="226">
        <f t="shared" si="1"/>
        <v>108939</v>
      </c>
      <c r="F21" s="240">
        <v>1698</v>
      </c>
      <c r="G21" s="240">
        <v>2647</v>
      </c>
      <c r="H21" s="240">
        <v>6710</v>
      </c>
      <c r="I21" s="240">
        <v>8103</v>
      </c>
      <c r="J21" s="240">
        <v>4778</v>
      </c>
      <c r="K21" s="240">
        <v>8774</v>
      </c>
      <c r="L21" s="240">
        <v>2682</v>
      </c>
      <c r="M21" s="240">
        <v>9275</v>
      </c>
      <c r="N21" s="240">
        <v>1090</v>
      </c>
      <c r="O21" s="240">
        <v>25821</v>
      </c>
      <c r="P21" s="240">
        <v>2634</v>
      </c>
      <c r="Q21" s="235">
        <v>34634</v>
      </c>
      <c r="R21" s="232" t="s">
        <v>305</v>
      </c>
      <c r="S21" s="235">
        <v>93</v>
      </c>
      <c r="T21" s="223"/>
      <c r="U21" s="234"/>
    </row>
    <row r="22" spans="2:21" ht="12" customHeight="1">
      <c r="B22" s="31"/>
      <c r="C22" s="27" t="s">
        <v>440</v>
      </c>
      <c r="D22" s="4"/>
      <c r="E22" s="226">
        <f t="shared" si="1"/>
        <v>117388</v>
      </c>
      <c r="F22" s="240">
        <v>3366</v>
      </c>
      <c r="G22" s="240">
        <v>2655</v>
      </c>
      <c r="H22" s="240">
        <v>8286</v>
      </c>
      <c r="I22" s="240">
        <v>9907</v>
      </c>
      <c r="J22" s="240">
        <v>4312</v>
      </c>
      <c r="K22" s="240">
        <v>4605</v>
      </c>
      <c r="L22" s="240">
        <v>1845</v>
      </c>
      <c r="M22" s="240">
        <v>7236</v>
      </c>
      <c r="N22" s="240">
        <v>1130</v>
      </c>
      <c r="O22" s="240">
        <v>39539</v>
      </c>
      <c r="P22" s="240">
        <v>6481</v>
      </c>
      <c r="Q22" s="235">
        <v>27425</v>
      </c>
      <c r="R22" s="232" t="s">
        <v>305</v>
      </c>
      <c r="S22" s="235">
        <v>601</v>
      </c>
      <c r="T22" s="223"/>
      <c r="U22" s="234"/>
    </row>
    <row r="23" spans="2:21" ht="12" customHeight="1">
      <c r="B23" s="31"/>
      <c r="C23" s="27" t="s">
        <v>441</v>
      </c>
      <c r="D23" s="4"/>
      <c r="E23" s="226">
        <f t="shared" si="1"/>
        <v>395024</v>
      </c>
      <c r="F23" s="241">
        <v>19559</v>
      </c>
      <c r="G23" s="241">
        <v>16814</v>
      </c>
      <c r="H23" s="241">
        <v>34765</v>
      </c>
      <c r="I23" s="241">
        <v>49055</v>
      </c>
      <c r="J23" s="241">
        <v>21054</v>
      </c>
      <c r="K23" s="241">
        <v>24486</v>
      </c>
      <c r="L23" s="241">
        <v>11255</v>
      </c>
      <c r="M23" s="241">
        <v>25982</v>
      </c>
      <c r="N23" s="241">
        <v>6896</v>
      </c>
      <c r="O23" s="241">
        <v>99201</v>
      </c>
      <c r="P23" s="241">
        <v>22908</v>
      </c>
      <c r="Q23" s="242">
        <v>60046</v>
      </c>
      <c r="R23" s="232" t="s">
        <v>305</v>
      </c>
      <c r="S23" s="235">
        <v>3003</v>
      </c>
      <c r="T23" s="223"/>
      <c r="U23" s="234"/>
    </row>
    <row r="24" spans="2:21" ht="12" customHeight="1">
      <c r="B24" s="31"/>
      <c r="C24" s="27" t="s">
        <v>442</v>
      </c>
      <c r="D24" s="4"/>
      <c r="E24" s="226">
        <f t="shared" si="1"/>
        <v>71113</v>
      </c>
      <c r="F24" s="240">
        <v>1655</v>
      </c>
      <c r="G24" s="240">
        <v>2248</v>
      </c>
      <c r="H24" s="240">
        <v>5868</v>
      </c>
      <c r="I24" s="240">
        <v>6627</v>
      </c>
      <c r="J24" s="240">
        <v>3782</v>
      </c>
      <c r="K24" s="240">
        <v>5312</v>
      </c>
      <c r="L24" s="240">
        <v>1816</v>
      </c>
      <c r="M24" s="240">
        <v>5420</v>
      </c>
      <c r="N24" s="240">
        <v>905</v>
      </c>
      <c r="O24" s="240">
        <v>19285</v>
      </c>
      <c r="P24" s="240">
        <v>1138</v>
      </c>
      <c r="Q24" s="235">
        <v>17057</v>
      </c>
      <c r="R24" s="232" t="s">
        <v>305</v>
      </c>
      <c r="S24" s="232" t="s">
        <v>305</v>
      </c>
      <c r="T24" s="223"/>
      <c r="U24" s="234"/>
    </row>
    <row r="25" spans="2:21" ht="12" customHeight="1">
      <c r="B25" s="31"/>
      <c r="C25" s="27" t="s">
        <v>443</v>
      </c>
      <c r="D25" s="4"/>
      <c r="E25" s="226">
        <f t="shared" si="1"/>
        <v>181103</v>
      </c>
      <c r="F25" s="240">
        <v>3534</v>
      </c>
      <c r="G25" s="240">
        <v>4644</v>
      </c>
      <c r="H25" s="240">
        <v>11008</v>
      </c>
      <c r="I25" s="240">
        <v>15155</v>
      </c>
      <c r="J25" s="240">
        <v>6966</v>
      </c>
      <c r="K25" s="240">
        <v>8314</v>
      </c>
      <c r="L25" s="240">
        <v>3404</v>
      </c>
      <c r="M25" s="240">
        <v>11053</v>
      </c>
      <c r="N25" s="240">
        <v>2145</v>
      </c>
      <c r="O25" s="240">
        <v>49088</v>
      </c>
      <c r="P25" s="240">
        <v>10194</v>
      </c>
      <c r="Q25" s="235">
        <v>48246</v>
      </c>
      <c r="R25" s="235">
        <v>7275</v>
      </c>
      <c r="S25" s="235">
        <v>77</v>
      </c>
      <c r="T25" s="223"/>
      <c r="U25" s="234"/>
    </row>
    <row r="26" spans="2:21" ht="12" customHeight="1">
      <c r="B26" s="31"/>
      <c r="C26" s="27" t="s">
        <v>444</v>
      </c>
      <c r="D26" s="4"/>
      <c r="E26" s="226">
        <f t="shared" si="1"/>
        <v>74875</v>
      </c>
      <c r="F26" s="240">
        <v>1167</v>
      </c>
      <c r="G26" s="240">
        <v>1608</v>
      </c>
      <c r="H26" s="240">
        <v>4365</v>
      </c>
      <c r="I26" s="240">
        <v>5386</v>
      </c>
      <c r="J26" s="240">
        <v>3217</v>
      </c>
      <c r="K26" s="240">
        <v>6491</v>
      </c>
      <c r="L26" s="240">
        <v>2038</v>
      </c>
      <c r="M26" s="240">
        <v>5842</v>
      </c>
      <c r="N26" s="240">
        <v>975</v>
      </c>
      <c r="O26" s="240">
        <v>15627</v>
      </c>
      <c r="P26" s="240">
        <v>1109</v>
      </c>
      <c r="Q26" s="235">
        <v>27050</v>
      </c>
      <c r="R26" s="232" t="s">
        <v>305</v>
      </c>
      <c r="S26" s="232" t="s">
        <v>305</v>
      </c>
      <c r="T26" s="223"/>
      <c r="U26" s="234"/>
    </row>
    <row r="27" spans="2:21" ht="12" customHeight="1">
      <c r="B27" s="31"/>
      <c r="C27" s="27" t="s">
        <v>445</v>
      </c>
      <c r="D27" s="4"/>
      <c r="E27" s="226">
        <f t="shared" si="1"/>
        <v>390739</v>
      </c>
      <c r="F27" s="240">
        <v>8049</v>
      </c>
      <c r="G27" s="240">
        <v>10546</v>
      </c>
      <c r="H27" s="240">
        <v>23725</v>
      </c>
      <c r="I27" s="240">
        <v>35462</v>
      </c>
      <c r="J27" s="240">
        <v>18156</v>
      </c>
      <c r="K27" s="240">
        <v>23905</v>
      </c>
      <c r="L27" s="240">
        <v>8847</v>
      </c>
      <c r="M27" s="240">
        <v>26245</v>
      </c>
      <c r="N27" s="240">
        <v>3863</v>
      </c>
      <c r="O27" s="240">
        <v>87497</v>
      </c>
      <c r="P27" s="240">
        <v>19684</v>
      </c>
      <c r="Q27" s="235">
        <v>116161</v>
      </c>
      <c r="R27" s="232" t="s">
        <v>305</v>
      </c>
      <c r="S27" s="235">
        <v>8599</v>
      </c>
      <c r="T27" s="223"/>
      <c r="U27" s="234"/>
    </row>
    <row r="28" spans="2:21" ht="12" customHeight="1">
      <c r="B28" s="31"/>
      <c r="C28" s="27" t="s">
        <v>446</v>
      </c>
      <c r="D28" s="4"/>
      <c r="E28" s="226">
        <f t="shared" si="1"/>
        <v>354380</v>
      </c>
      <c r="F28" s="241">
        <v>9922</v>
      </c>
      <c r="G28" s="241">
        <v>8891</v>
      </c>
      <c r="H28" s="241">
        <v>21738</v>
      </c>
      <c r="I28" s="241">
        <v>36024</v>
      </c>
      <c r="J28" s="241">
        <v>14957</v>
      </c>
      <c r="K28" s="241">
        <v>19335</v>
      </c>
      <c r="L28" s="241">
        <v>7228</v>
      </c>
      <c r="M28" s="241">
        <v>19319</v>
      </c>
      <c r="N28" s="241">
        <v>4166</v>
      </c>
      <c r="O28" s="241">
        <v>69178</v>
      </c>
      <c r="P28" s="241">
        <v>23932</v>
      </c>
      <c r="Q28" s="242">
        <v>101186</v>
      </c>
      <c r="R28" s="232" t="s">
        <v>305</v>
      </c>
      <c r="S28" s="235">
        <v>18504</v>
      </c>
      <c r="T28" s="223"/>
      <c r="U28" s="234"/>
    </row>
    <row r="29" spans="2:21" ht="12" customHeight="1">
      <c r="B29" s="31"/>
      <c r="C29" s="27" t="s">
        <v>447</v>
      </c>
      <c r="D29" s="4"/>
      <c r="E29" s="226">
        <f t="shared" si="1"/>
        <v>336852</v>
      </c>
      <c r="F29" s="240">
        <v>4813</v>
      </c>
      <c r="G29" s="240">
        <v>6275</v>
      </c>
      <c r="H29" s="240">
        <v>12338</v>
      </c>
      <c r="I29" s="240">
        <v>18197</v>
      </c>
      <c r="J29" s="240">
        <v>9541</v>
      </c>
      <c r="K29" s="240">
        <v>11557</v>
      </c>
      <c r="L29" s="240">
        <v>5221</v>
      </c>
      <c r="M29" s="240">
        <v>11762</v>
      </c>
      <c r="N29" s="240">
        <v>2537</v>
      </c>
      <c r="O29" s="240">
        <v>65438</v>
      </c>
      <c r="P29" s="240">
        <v>10666</v>
      </c>
      <c r="Q29" s="243">
        <v>50771</v>
      </c>
      <c r="R29" s="235">
        <v>65986</v>
      </c>
      <c r="S29" s="235">
        <v>61750</v>
      </c>
      <c r="T29" s="223"/>
      <c r="U29" s="234"/>
    </row>
    <row r="30" spans="2:21" ht="12" customHeight="1">
      <c r="B30" s="31"/>
      <c r="C30" s="27" t="s">
        <v>448</v>
      </c>
      <c r="D30" s="4"/>
      <c r="E30" s="226">
        <f t="shared" si="1"/>
        <v>40776</v>
      </c>
      <c r="F30" s="240">
        <v>872</v>
      </c>
      <c r="G30" s="240">
        <v>705</v>
      </c>
      <c r="H30" s="240">
        <v>1470</v>
      </c>
      <c r="I30" s="240">
        <v>2085</v>
      </c>
      <c r="J30" s="240">
        <v>1183</v>
      </c>
      <c r="K30" s="240">
        <v>1638</v>
      </c>
      <c r="L30" s="240">
        <v>741</v>
      </c>
      <c r="M30" s="240">
        <v>2230</v>
      </c>
      <c r="N30" s="240">
        <v>395</v>
      </c>
      <c r="O30" s="240">
        <v>9446</v>
      </c>
      <c r="P30" s="240">
        <v>1751</v>
      </c>
      <c r="Q30" s="235">
        <v>18260</v>
      </c>
      <c r="R30" s="232" t="s">
        <v>305</v>
      </c>
      <c r="S30" s="232" t="s">
        <v>305</v>
      </c>
      <c r="T30" s="223"/>
      <c r="U30" s="234"/>
    </row>
    <row r="31" spans="2:21" ht="12" customHeight="1">
      <c r="B31" s="31"/>
      <c r="C31" s="27" t="s">
        <v>449</v>
      </c>
      <c r="D31" s="4"/>
      <c r="E31" s="226">
        <f t="shared" si="1"/>
        <v>260778</v>
      </c>
      <c r="F31" s="240">
        <v>5336</v>
      </c>
      <c r="G31" s="240">
        <v>6882</v>
      </c>
      <c r="H31" s="240">
        <v>15473</v>
      </c>
      <c r="I31" s="240">
        <v>18716</v>
      </c>
      <c r="J31" s="240">
        <v>9564</v>
      </c>
      <c r="K31" s="240">
        <v>9375</v>
      </c>
      <c r="L31" s="240">
        <v>4389</v>
      </c>
      <c r="M31" s="240">
        <v>14437</v>
      </c>
      <c r="N31" s="240">
        <v>2297</v>
      </c>
      <c r="O31" s="240">
        <v>65154</v>
      </c>
      <c r="P31" s="240">
        <v>14822</v>
      </c>
      <c r="Q31" s="235">
        <v>61217</v>
      </c>
      <c r="R31" s="235">
        <v>33015</v>
      </c>
      <c r="S31" s="235">
        <v>101</v>
      </c>
      <c r="T31" s="223"/>
      <c r="U31" s="234"/>
    </row>
    <row r="32" spans="2:21" ht="12" customHeight="1">
      <c r="B32" s="31"/>
      <c r="C32" s="27" t="s">
        <v>450</v>
      </c>
      <c r="D32" s="4"/>
      <c r="E32" s="226">
        <f t="shared" si="1"/>
        <v>166809</v>
      </c>
      <c r="F32" s="240">
        <v>3721</v>
      </c>
      <c r="G32" s="240">
        <v>3685</v>
      </c>
      <c r="H32" s="240">
        <v>9975</v>
      </c>
      <c r="I32" s="240">
        <v>11373</v>
      </c>
      <c r="J32" s="240">
        <v>5383</v>
      </c>
      <c r="K32" s="240">
        <v>6257</v>
      </c>
      <c r="L32" s="240">
        <v>2712</v>
      </c>
      <c r="M32" s="240">
        <v>9148</v>
      </c>
      <c r="N32" s="240">
        <v>1598</v>
      </c>
      <c r="O32" s="240">
        <v>36381</v>
      </c>
      <c r="P32" s="240">
        <v>16640</v>
      </c>
      <c r="Q32" s="235">
        <v>50182</v>
      </c>
      <c r="R32" s="232" t="s">
        <v>305</v>
      </c>
      <c r="S32" s="235">
        <v>9754</v>
      </c>
      <c r="T32" s="223"/>
      <c r="U32" s="234"/>
    </row>
    <row r="33" spans="2:21" ht="12" customHeight="1">
      <c r="B33" s="31"/>
      <c r="C33" s="27" t="s">
        <v>451</v>
      </c>
      <c r="D33" s="4"/>
      <c r="E33" s="226">
        <f t="shared" si="1"/>
        <v>96713</v>
      </c>
      <c r="F33" s="240">
        <v>2651</v>
      </c>
      <c r="G33" s="240">
        <v>2362</v>
      </c>
      <c r="H33" s="240">
        <v>7235</v>
      </c>
      <c r="I33" s="240">
        <v>10020</v>
      </c>
      <c r="J33" s="240">
        <v>5351</v>
      </c>
      <c r="K33" s="240">
        <v>6322</v>
      </c>
      <c r="L33" s="240">
        <v>3360</v>
      </c>
      <c r="M33" s="240">
        <v>8292</v>
      </c>
      <c r="N33" s="240">
        <v>1946</v>
      </c>
      <c r="O33" s="240">
        <v>23575</v>
      </c>
      <c r="P33" s="240">
        <v>7435</v>
      </c>
      <c r="Q33" s="235">
        <v>17631</v>
      </c>
      <c r="R33" s="232" t="s">
        <v>305</v>
      </c>
      <c r="S33" s="235">
        <v>533</v>
      </c>
      <c r="T33" s="223"/>
      <c r="U33" s="234"/>
    </row>
    <row r="34" spans="2:21" ht="12" customHeight="1">
      <c r="B34" s="31"/>
      <c r="C34" s="27" t="s">
        <v>452</v>
      </c>
      <c r="D34" s="4"/>
      <c r="E34" s="226">
        <f t="shared" si="1"/>
        <v>88376</v>
      </c>
      <c r="F34" s="240">
        <v>1635</v>
      </c>
      <c r="G34" s="240">
        <v>1768</v>
      </c>
      <c r="H34" s="240">
        <v>4468</v>
      </c>
      <c r="I34" s="240">
        <v>7586</v>
      </c>
      <c r="J34" s="240">
        <v>3907</v>
      </c>
      <c r="K34" s="240">
        <v>5967</v>
      </c>
      <c r="L34" s="240">
        <v>1818</v>
      </c>
      <c r="M34" s="240">
        <v>4860</v>
      </c>
      <c r="N34" s="240">
        <v>1092</v>
      </c>
      <c r="O34" s="240">
        <v>22119</v>
      </c>
      <c r="P34" s="240">
        <v>2052</v>
      </c>
      <c r="Q34" s="235">
        <v>31093</v>
      </c>
      <c r="R34" s="232" t="s">
        <v>305</v>
      </c>
      <c r="S34" s="232">
        <v>11</v>
      </c>
      <c r="T34" s="223"/>
      <c r="U34" s="234"/>
    </row>
    <row r="35" spans="2:21" ht="12" customHeight="1">
      <c r="B35" s="31"/>
      <c r="C35" s="27" t="s">
        <v>453</v>
      </c>
      <c r="D35" s="4"/>
      <c r="E35" s="226">
        <f t="shared" si="1"/>
        <v>139319</v>
      </c>
      <c r="F35" s="240">
        <v>3780</v>
      </c>
      <c r="G35" s="240">
        <v>2400</v>
      </c>
      <c r="H35" s="240">
        <v>7669</v>
      </c>
      <c r="I35" s="240">
        <v>10276</v>
      </c>
      <c r="J35" s="240">
        <v>5950</v>
      </c>
      <c r="K35" s="240">
        <v>8809</v>
      </c>
      <c r="L35" s="240">
        <v>2962</v>
      </c>
      <c r="M35" s="240">
        <v>14135</v>
      </c>
      <c r="N35" s="240">
        <v>1523</v>
      </c>
      <c r="O35" s="240">
        <v>39137</v>
      </c>
      <c r="P35" s="240">
        <v>5548</v>
      </c>
      <c r="Q35" s="235">
        <v>36622</v>
      </c>
      <c r="R35" s="232" t="s">
        <v>305</v>
      </c>
      <c r="S35" s="235">
        <v>508</v>
      </c>
      <c r="T35" s="223"/>
      <c r="U35" s="234"/>
    </row>
    <row r="36" spans="2:21" ht="12" customHeight="1">
      <c r="B36" s="31"/>
      <c r="C36" s="27" t="s">
        <v>454</v>
      </c>
      <c r="D36" s="4"/>
      <c r="E36" s="226">
        <f t="shared" si="1"/>
        <v>128695</v>
      </c>
      <c r="F36" s="240">
        <v>3024</v>
      </c>
      <c r="G36" s="240">
        <v>4086</v>
      </c>
      <c r="H36" s="240">
        <v>7881</v>
      </c>
      <c r="I36" s="240">
        <v>14425</v>
      </c>
      <c r="J36" s="240">
        <v>7509</v>
      </c>
      <c r="K36" s="240">
        <v>9238</v>
      </c>
      <c r="L36" s="240">
        <v>3708</v>
      </c>
      <c r="M36" s="240">
        <v>10830</v>
      </c>
      <c r="N36" s="240">
        <v>1630</v>
      </c>
      <c r="O36" s="240">
        <v>36111</v>
      </c>
      <c r="P36" s="240">
        <v>2897</v>
      </c>
      <c r="Q36" s="235">
        <v>27356</v>
      </c>
      <c r="R36" s="232" t="s">
        <v>305</v>
      </c>
      <c r="S36" s="232" t="s">
        <v>305</v>
      </c>
      <c r="T36" s="223"/>
      <c r="U36" s="234"/>
    </row>
    <row r="37" spans="2:21" ht="12" customHeight="1">
      <c r="B37" s="31"/>
      <c r="C37" s="27" t="s">
        <v>455</v>
      </c>
      <c r="D37" s="4"/>
      <c r="E37" s="226">
        <f t="shared" si="1"/>
        <v>77813</v>
      </c>
      <c r="F37" s="240">
        <v>756</v>
      </c>
      <c r="G37" s="240">
        <v>1073</v>
      </c>
      <c r="H37" s="240">
        <v>3417</v>
      </c>
      <c r="I37" s="240">
        <v>5711</v>
      </c>
      <c r="J37" s="240">
        <v>3085</v>
      </c>
      <c r="K37" s="240">
        <v>4158</v>
      </c>
      <c r="L37" s="240">
        <v>1540</v>
      </c>
      <c r="M37" s="240">
        <v>4234</v>
      </c>
      <c r="N37" s="240">
        <v>734</v>
      </c>
      <c r="O37" s="240">
        <v>20926</v>
      </c>
      <c r="P37" s="240">
        <v>952</v>
      </c>
      <c r="Q37" s="235">
        <v>31227</v>
      </c>
      <c r="R37" s="232" t="s">
        <v>305</v>
      </c>
      <c r="S37" s="232" t="s">
        <v>305</v>
      </c>
      <c r="T37" s="223"/>
      <c r="U37" s="234"/>
    </row>
    <row r="38" spans="2:21" ht="12" customHeight="1">
      <c r="B38" s="31"/>
      <c r="C38" s="27" t="s">
        <v>85</v>
      </c>
      <c r="D38" s="4"/>
      <c r="E38" s="226">
        <f t="shared" si="1"/>
        <v>9630</v>
      </c>
      <c r="F38" s="240">
        <v>149</v>
      </c>
      <c r="G38" s="240">
        <v>145</v>
      </c>
      <c r="H38" s="240">
        <v>365</v>
      </c>
      <c r="I38" s="240">
        <v>591</v>
      </c>
      <c r="J38" s="240">
        <v>903</v>
      </c>
      <c r="K38" s="240">
        <v>1221</v>
      </c>
      <c r="L38" s="240">
        <v>615</v>
      </c>
      <c r="M38" s="240">
        <v>1399</v>
      </c>
      <c r="N38" s="240">
        <v>96</v>
      </c>
      <c r="O38" s="240">
        <v>2009</v>
      </c>
      <c r="P38" s="240">
        <v>819</v>
      </c>
      <c r="Q38" s="235" t="s">
        <v>456</v>
      </c>
      <c r="R38" s="232" t="s">
        <v>305</v>
      </c>
      <c r="S38" s="232">
        <v>1318</v>
      </c>
      <c r="T38" s="223"/>
      <c r="U38" s="234"/>
    </row>
    <row r="39" spans="2:21" ht="12" customHeight="1">
      <c r="B39" s="31"/>
      <c r="C39" s="27" t="s">
        <v>457</v>
      </c>
      <c r="D39" s="4"/>
      <c r="E39" s="226">
        <f t="shared" si="1"/>
        <v>26087</v>
      </c>
      <c r="F39" s="240">
        <v>570</v>
      </c>
      <c r="G39" s="240">
        <v>731</v>
      </c>
      <c r="H39" s="240">
        <v>1100</v>
      </c>
      <c r="I39" s="240">
        <v>1693</v>
      </c>
      <c r="J39" s="240">
        <v>1184</v>
      </c>
      <c r="K39" s="240">
        <v>1189</v>
      </c>
      <c r="L39" s="240">
        <v>385</v>
      </c>
      <c r="M39" s="240">
        <v>1306</v>
      </c>
      <c r="N39" s="240">
        <v>384</v>
      </c>
      <c r="O39" s="240">
        <v>7319</v>
      </c>
      <c r="P39" s="232" t="s">
        <v>305</v>
      </c>
      <c r="Q39" s="235">
        <v>10226</v>
      </c>
      <c r="R39" s="232" t="s">
        <v>305</v>
      </c>
      <c r="S39" s="232" t="s">
        <v>305</v>
      </c>
      <c r="T39" s="223"/>
      <c r="U39" s="234"/>
    </row>
    <row r="40" spans="2:21" ht="12" customHeight="1">
      <c r="B40" s="31"/>
      <c r="C40" s="27" t="s">
        <v>458</v>
      </c>
      <c r="D40" s="4"/>
      <c r="E40" s="226">
        <f t="shared" si="1"/>
        <v>54219</v>
      </c>
      <c r="F40" s="240">
        <v>842</v>
      </c>
      <c r="G40" s="240">
        <v>1042</v>
      </c>
      <c r="H40" s="240">
        <v>3046</v>
      </c>
      <c r="I40" s="240">
        <v>3154</v>
      </c>
      <c r="J40" s="240">
        <v>1947</v>
      </c>
      <c r="K40" s="240">
        <v>2463</v>
      </c>
      <c r="L40" s="240">
        <v>916</v>
      </c>
      <c r="M40" s="240">
        <v>4643</v>
      </c>
      <c r="N40" s="240">
        <v>449</v>
      </c>
      <c r="O40" s="240">
        <v>13806</v>
      </c>
      <c r="P40" s="240">
        <v>2561</v>
      </c>
      <c r="Q40" s="235">
        <v>19350</v>
      </c>
      <c r="R40" s="232" t="s">
        <v>305</v>
      </c>
      <c r="S40" s="232" t="s">
        <v>305</v>
      </c>
      <c r="T40" s="223"/>
      <c r="U40" s="234"/>
    </row>
    <row r="41" spans="2:21" ht="12" customHeight="1">
      <c r="B41" s="31"/>
      <c r="C41" s="27" t="s">
        <v>459</v>
      </c>
      <c r="D41" s="4"/>
      <c r="E41" s="226">
        <f t="shared" si="1"/>
        <v>126778</v>
      </c>
      <c r="F41" s="240">
        <v>3171</v>
      </c>
      <c r="G41" s="240">
        <v>2907</v>
      </c>
      <c r="H41" s="240">
        <v>7840</v>
      </c>
      <c r="I41" s="240">
        <v>10835</v>
      </c>
      <c r="J41" s="240">
        <v>6076</v>
      </c>
      <c r="K41" s="240">
        <v>7218</v>
      </c>
      <c r="L41" s="240">
        <v>2802</v>
      </c>
      <c r="M41" s="240">
        <v>9691</v>
      </c>
      <c r="N41" s="240">
        <v>1374</v>
      </c>
      <c r="O41" s="240">
        <v>17369</v>
      </c>
      <c r="P41" s="240">
        <v>1678</v>
      </c>
      <c r="Q41" s="235">
        <v>38681</v>
      </c>
      <c r="R41" s="232" t="s">
        <v>305</v>
      </c>
      <c r="S41" s="235">
        <v>17136</v>
      </c>
      <c r="T41" s="223"/>
      <c r="U41" s="234"/>
    </row>
    <row r="42" spans="2:21" ht="12" customHeight="1">
      <c r="B42" s="31"/>
      <c r="C42" s="27" t="s">
        <v>460</v>
      </c>
      <c r="D42" s="4"/>
      <c r="E42" s="226">
        <f t="shared" si="1"/>
        <v>44698</v>
      </c>
      <c r="F42" s="240">
        <v>1113</v>
      </c>
      <c r="G42" s="240">
        <v>1232</v>
      </c>
      <c r="H42" s="240">
        <v>2903</v>
      </c>
      <c r="I42" s="240">
        <v>2825</v>
      </c>
      <c r="J42" s="240">
        <v>1671</v>
      </c>
      <c r="K42" s="240">
        <v>1898</v>
      </c>
      <c r="L42" s="240">
        <v>539</v>
      </c>
      <c r="M42" s="240">
        <v>3789</v>
      </c>
      <c r="N42" s="240">
        <v>639</v>
      </c>
      <c r="O42" s="240">
        <v>13699</v>
      </c>
      <c r="P42" s="240">
        <v>1438</v>
      </c>
      <c r="Q42" s="235">
        <v>10214</v>
      </c>
      <c r="R42" s="232" t="s">
        <v>305</v>
      </c>
      <c r="S42" s="235">
        <v>2738</v>
      </c>
      <c r="T42" s="223"/>
      <c r="U42" s="234"/>
    </row>
    <row r="43" spans="2:21" ht="12" customHeight="1">
      <c r="B43" s="31"/>
      <c r="C43" s="27" t="s">
        <v>461</v>
      </c>
      <c r="D43" s="4"/>
      <c r="E43" s="226">
        <f t="shared" si="1"/>
        <v>190456</v>
      </c>
      <c r="F43" s="240">
        <v>5202</v>
      </c>
      <c r="G43" s="240">
        <v>4633</v>
      </c>
      <c r="H43" s="240">
        <v>10468</v>
      </c>
      <c r="I43" s="240">
        <v>20275</v>
      </c>
      <c r="J43" s="240">
        <v>8887</v>
      </c>
      <c r="K43" s="240">
        <v>13618</v>
      </c>
      <c r="L43" s="240">
        <v>4811</v>
      </c>
      <c r="M43" s="240">
        <v>14006</v>
      </c>
      <c r="N43" s="240">
        <v>2037</v>
      </c>
      <c r="O43" s="240">
        <v>50060</v>
      </c>
      <c r="P43" s="240">
        <v>5288</v>
      </c>
      <c r="Q43" s="235">
        <v>48601</v>
      </c>
      <c r="R43" s="232" t="s">
        <v>305</v>
      </c>
      <c r="S43" s="235">
        <v>2570</v>
      </c>
      <c r="T43" s="223"/>
      <c r="U43" s="234"/>
    </row>
    <row r="44" spans="2:21" ht="12" customHeight="1">
      <c r="B44" s="31"/>
      <c r="C44" s="27" t="s">
        <v>462</v>
      </c>
      <c r="D44" s="4"/>
      <c r="E44" s="226">
        <f t="shared" si="1"/>
        <v>80662</v>
      </c>
      <c r="F44" s="240">
        <v>1541</v>
      </c>
      <c r="G44" s="240">
        <v>2016</v>
      </c>
      <c r="H44" s="240">
        <v>4201</v>
      </c>
      <c r="I44" s="240">
        <v>6900</v>
      </c>
      <c r="J44" s="240">
        <v>3192</v>
      </c>
      <c r="K44" s="240">
        <v>4574</v>
      </c>
      <c r="L44" s="240">
        <v>1974</v>
      </c>
      <c r="M44" s="240">
        <v>5040</v>
      </c>
      <c r="N44" s="240">
        <v>849</v>
      </c>
      <c r="O44" s="240">
        <v>18513</v>
      </c>
      <c r="P44" s="232" t="s">
        <v>463</v>
      </c>
      <c r="Q44" s="235">
        <v>24574</v>
      </c>
      <c r="R44" s="232" t="s">
        <v>305</v>
      </c>
      <c r="S44" s="235">
        <v>7288</v>
      </c>
      <c r="T44" s="223"/>
      <c r="U44" s="234"/>
    </row>
    <row r="45" spans="2:21" ht="12" customHeight="1">
      <c r="B45" s="31"/>
      <c r="C45" s="27" t="s">
        <v>464</v>
      </c>
      <c r="D45" s="4"/>
      <c r="E45" s="226">
        <f t="shared" si="1"/>
        <v>44187</v>
      </c>
      <c r="F45" s="240">
        <v>887</v>
      </c>
      <c r="G45" s="240">
        <v>818</v>
      </c>
      <c r="H45" s="240">
        <v>2596</v>
      </c>
      <c r="I45" s="240">
        <v>2440</v>
      </c>
      <c r="J45" s="240">
        <v>1706</v>
      </c>
      <c r="K45" s="240">
        <v>2215</v>
      </c>
      <c r="L45" s="240">
        <v>649</v>
      </c>
      <c r="M45" s="240">
        <v>2531</v>
      </c>
      <c r="N45" s="240">
        <v>535</v>
      </c>
      <c r="O45" s="240">
        <v>11839</v>
      </c>
      <c r="P45" s="240">
        <v>1001</v>
      </c>
      <c r="Q45" s="235">
        <v>15396</v>
      </c>
      <c r="R45" s="232" t="s">
        <v>305</v>
      </c>
      <c r="S45" s="235">
        <v>1574</v>
      </c>
      <c r="T45" s="223"/>
      <c r="U45" s="234"/>
    </row>
    <row r="46" spans="2:21" ht="12" customHeight="1">
      <c r="B46" s="31"/>
      <c r="C46" s="27" t="s">
        <v>465</v>
      </c>
      <c r="D46" s="4"/>
      <c r="E46" s="226">
        <f t="shared" si="1"/>
        <v>138207</v>
      </c>
      <c r="F46" s="240">
        <v>3108</v>
      </c>
      <c r="G46" s="240">
        <v>3732</v>
      </c>
      <c r="H46" s="240">
        <v>8717</v>
      </c>
      <c r="I46" s="240">
        <v>15447</v>
      </c>
      <c r="J46" s="240">
        <v>7220</v>
      </c>
      <c r="K46" s="240">
        <v>7121</v>
      </c>
      <c r="L46" s="240">
        <v>3120</v>
      </c>
      <c r="M46" s="240">
        <v>8654</v>
      </c>
      <c r="N46" s="240">
        <v>1923</v>
      </c>
      <c r="O46" s="240">
        <v>29573</v>
      </c>
      <c r="P46" s="240">
        <v>9076</v>
      </c>
      <c r="Q46" s="235">
        <v>33257</v>
      </c>
      <c r="R46" s="232" t="s">
        <v>305</v>
      </c>
      <c r="S46" s="235">
        <v>7259</v>
      </c>
      <c r="T46" s="223"/>
      <c r="U46" s="234"/>
    </row>
    <row r="47" spans="2:21" s="244" customFormat="1" ht="12" customHeight="1">
      <c r="B47" s="245"/>
      <c r="C47" s="246" t="s">
        <v>466</v>
      </c>
      <c r="D47" s="4"/>
      <c r="E47" s="226">
        <f t="shared" si="1"/>
        <v>153666</v>
      </c>
      <c r="F47" s="240">
        <v>3284</v>
      </c>
      <c r="G47" s="240">
        <v>5079</v>
      </c>
      <c r="H47" s="240">
        <v>10247</v>
      </c>
      <c r="I47" s="240">
        <v>17782</v>
      </c>
      <c r="J47" s="240">
        <v>7988</v>
      </c>
      <c r="K47" s="240">
        <v>12226</v>
      </c>
      <c r="L47" s="240">
        <v>3968</v>
      </c>
      <c r="M47" s="240">
        <v>9820</v>
      </c>
      <c r="N47" s="240">
        <v>2111</v>
      </c>
      <c r="O47" s="240">
        <v>31665</v>
      </c>
      <c r="P47" s="240">
        <v>2991</v>
      </c>
      <c r="Q47" s="235">
        <v>35997</v>
      </c>
      <c r="R47" s="235">
        <v>6974</v>
      </c>
      <c r="S47" s="235">
        <v>3534</v>
      </c>
      <c r="T47" s="223"/>
      <c r="U47" s="234"/>
    </row>
    <row r="48" spans="4:19" ht="12" customHeight="1">
      <c r="D48" s="247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2:19" ht="12" customHeight="1">
      <c r="B49" s="18" t="s">
        <v>467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R49" s="244"/>
      <c r="S49" s="244"/>
    </row>
    <row r="50" spans="2:19" ht="12" customHeight="1">
      <c r="B50" s="372" t="s">
        <v>468</v>
      </c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248"/>
      <c r="R50" s="244"/>
      <c r="S50" s="244"/>
    </row>
    <row r="51" spans="2:19" ht="12" customHeight="1">
      <c r="B51" s="18" t="s">
        <v>629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48"/>
      <c r="R51" s="244"/>
      <c r="S51" s="244"/>
    </row>
    <row r="52" spans="2:19" ht="12" customHeight="1">
      <c r="B52" s="372" t="s">
        <v>630</v>
      </c>
      <c r="C52" s="372"/>
      <c r="D52" s="372"/>
      <c r="E52" s="372"/>
      <c r="F52" s="372"/>
      <c r="G52" s="18"/>
      <c r="H52" s="1"/>
      <c r="I52" s="1"/>
      <c r="J52" s="1"/>
      <c r="K52" s="1"/>
      <c r="L52" s="1"/>
      <c r="M52" s="1"/>
      <c r="N52" s="1"/>
      <c r="R52" s="244"/>
      <c r="S52" s="244"/>
    </row>
    <row r="54" spans="5:19" ht="12" customHeight="1"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</row>
  </sheetData>
  <sheetProtection/>
  <mergeCells count="5">
    <mergeCell ref="B3:D3"/>
    <mergeCell ref="B5:D5"/>
    <mergeCell ref="B6:D6"/>
    <mergeCell ref="B50:N50"/>
    <mergeCell ref="B52:F52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X60"/>
  <sheetViews>
    <sheetView zoomScalePageLayoutView="0" workbookViewId="0" topLeftCell="A1">
      <selection activeCell="B53" sqref="B53:E55"/>
    </sheetView>
  </sheetViews>
  <sheetFormatPr defaultColWidth="9.00390625" defaultRowHeight="12.75" customHeight="1"/>
  <cols>
    <col min="1" max="1" width="2.625" style="220" customWidth="1"/>
    <col min="2" max="2" width="4.50390625" style="220" customWidth="1"/>
    <col min="3" max="3" width="18.625" style="220" bestFit="1" customWidth="1"/>
    <col min="4" max="4" width="3.00390625" style="220" customWidth="1"/>
    <col min="5" max="5" width="11.625" style="220" customWidth="1"/>
    <col min="6" max="6" width="9.25390625" style="220" bestFit="1" customWidth="1"/>
    <col min="7" max="8" width="9.75390625" style="220" customWidth="1"/>
    <col min="9" max="12" width="10.50390625" style="220" bestFit="1" customWidth="1"/>
    <col min="13" max="13" width="13.375" style="220" customWidth="1"/>
    <col min="14" max="14" width="9.25390625" style="220" bestFit="1" customWidth="1"/>
    <col min="15" max="15" width="12.875" style="220" bestFit="1" customWidth="1"/>
    <col min="16" max="16" width="8.375" style="220" customWidth="1"/>
    <col min="17" max="17" width="12.875" style="220" bestFit="1" customWidth="1"/>
    <col min="18" max="18" width="7.625" style="220" bestFit="1" customWidth="1"/>
    <col min="19" max="19" width="9.875" style="220" customWidth="1"/>
    <col min="20" max="20" width="9.75390625" style="220" bestFit="1" customWidth="1"/>
    <col min="21" max="16384" width="9.00390625" style="220" customWidth="1"/>
  </cols>
  <sheetData>
    <row r="1" spans="2:6" ht="12.75" customHeight="1">
      <c r="B1" s="2" t="s">
        <v>626</v>
      </c>
      <c r="C1" s="249"/>
      <c r="D1" s="249"/>
      <c r="E1" s="249"/>
      <c r="F1" s="250"/>
    </row>
    <row r="2" spans="5:19" ht="12.75" customHeight="1"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2:19" ht="12.75" customHeight="1">
      <c r="B3" s="486" t="s">
        <v>410</v>
      </c>
      <c r="C3" s="490"/>
      <c r="D3" s="487"/>
      <c r="E3" s="14" t="s">
        <v>34</v>
      </c>
      <c r="F3" s="14" t="s">
        <v>411</v>
      </c>
      <c r="G3" s="14" t="s">
        <v>412</v>
      </c>
      <c r="H3" s="14" t="s">
        <v>413</v>
      </c>
      <c r="I3" s="14" t="s">
        <v>414</v>
      </c>
      <c r="J3" s="14" t="s">
        <v>415</v>
      </c>
      <c r="K3" s="14" t="s">
        <v>416</v>
      </c>
      <c r="L3" s="14" t="s">
        <v>326</v>
      </c>
      <c r="M3" s="14" t="s">
        <v>417</v>
      </c>
      <c r="N3" s="14" t="s">
        <v>418</v>
      </c>
      <c r="O3" s="14" t="s">
        <v>419</v>
      </c>
      <c r="P3" s="14" t="s">
        <v>420</v>
      </c>
      <c r="Q3" s="14" t="s">
        <v>421</v>
      </c>
      <c r="R3" s="14" t="s">
        <v>469</v>
      </c>
      <c r="S3" s="14" t="s">
        <v>470</v>
      </c>
    </row>
    <row r="4" spans="2:19" ht="12.75" customHeight="1">
      <c r="B4" s="155"/>
      <c r="C4" s="225"/>
      <c r="D4" s="156"/>
      <c r="E4" s="6" t="s">
        <v>423</v>
      </c>
      <c r="F4" s="6" t="s">
        <v>423</v>
      </c>
      <c r="G4" s="6" t="s">
        <v>423</v>
      </c>
      <c r="H4" s="6" t="s">
        <v>423</v>
      </c>
      <c r="I4" s="6" t="s">
        <v>423</v>
      </c>
      <c r="J4" s="6" t="s">
        <v>423</v>
      </c>
      <c r="K4" s="6" t="s">
        <v>423</v>
      </c>
      <c r="L4" s="6" t="s">
        <v>423</v>
      </c>
      <c r="M4" s="6" t="s">
        <v>423</v>
      </c>
      <c r="N4" s="6" t="s">
        <v>423</v>
      </c>
      <c r="O4" s="6" t="s">
        <v>423</v>
      </c>
      <c r="P4" s="6" t="s">
        <v>423</v>
      </c>
      <c r="Q4" s="6" t="s">
        <v>423</v>
      </c>
      <c r="R4" s="6" t="s">
        <v>423</v>
      </c>
      <c r="S4" s="6" t="s">
        <v>423</v>
      </c>
    </row>
    <row r="5" spans="2:19" ht="12.75" customHeight="1">
      <c r="B5" s="340" t="s">
        <v>424</v>
      </c>
      <c r="C5" s="334"/>
      <c r="D5" s="326"/>
      <c r="E5" s="251">
        <v>9291377</v>
      </c>
      <c r="F5" s="251">
        <v>71345</v>
      </c>
      <c r="G5" s="251">
        <v>197524</v>
      </c>
      <c r="H5" s="251">
        <v>427774</v>
      </c>
      <c r="I5" s="251">
        <v>387314</v>
      </c>
      <c r="J5" s="251">
        <v>277047</v>
      </c>
      <c r="K5" s="251">
        <v>819491</v>
      </c>
      <c r="L5" s="251">
        <v>186650</v>
      </c>
      <c r="M5" s="251">
        <v>555550</v>
      </c>
      <c r="N5" s="251">
        <v>65815</v>
      </c>
      <c r="O5" s="251">
        <v>2191135</v>
      </c>
      <c r="P5" s="251">
        <v>34005</v>
      </c>
      <c r="Q5" s="251">
        <v>2814161</v>
      </c>
      <c r="R5" s="251">
        <v>8314</v>
      </c>
      <c r="S5" s="251">
        <v>1255252</v>
      </c>
    </row>
    <row r="6" spans="2:20" s="228" customFormat="1" ht="12.75" customHeight="1">
      <c r="B6" s="328" t="s">
        <v>38</v>
      </c>
      <c r="C6" s="329"/>
      <c r="D6" s="330"/>
      <c r="E6" s="252">
        <f>SUM(E7:E47)</f>
        <v>9007102</v>
      </c>
      <c r="F6" s="252">
        <f>SUM(F7:F47)</f>
        <v>72196</v>
      </c>
      <c r="G6" s="252">
        <f aca="true" t="shared" si="0" ref="G6:S6">SUM(G7:G47)</f>
        <v>189152</v>
      </c>
      <c r="H6" s="252">
        <f t="shared" si="0"/>
        <v>429648</v>
      </c>
      <c r="I6" s="252">
        <f t="shared" si="0"/>
        <v>381364</v>
      </c>
      <c r="J6" s="252">
        <f t="shared" si="0"/>
        <v>283554</v>
      </c>
      <c r="K6" s="252">
        <f t="shared" si="0"/>
        <v>787810</v>
      </c>
      <c r="L6" s="252">
        <f t="shared" si="0"/>
        <v>188394</v>
      </c>
      <c r="M6" s="252">
        <f t="shared" si="0"/>
        <v>557716</v>
      </c>
      <c r="N6" s="252">
        <f t="shared" si="0"/>
        <v>78847</v>
      </c>
      <c r="O6" s="252">
        <f t="shared" si="0"/>
        <v>2080208</v>
      </c>
      <c r="P6" s="252">
        <f t="shared" si="0"/>
        <v>34562</v>
      </c>
      <c r="Q6" s="252">
        <f t="shared" si="0"/>
        <v>2946784</v>
      </c>
      <c r="R6" s="252">
        <f t="shared" si="0"/>
        <v>7796</v>
      </c>
      <c r="S6" s="252">
        <f t="shared" si="0"/>
        <v>969071</v>
      </c>
      <c r="T6" s="253"/>
    </row>
    <row r="7" spans="2:20" ht="12.75" customHeight="1">
      <c r="B7" s="31"/>
      <c r="C7" s="27" t="s">
        <v>425</v>
      </c>
      <c r="D7" s="27"/>
      <c r="E7" s="254">
        <f>SUM(F7:S7)</f>
        <v>297583</v>
      </c>
      <c r="F7" s="254">
        <v>5392</v>
      </c>
      <c r="G7" s="254">
        <v>11418</v>
      </c>
      <c r="H7" s="254">
        <v>19883</v>
      </c>
      <c r="I7" s="254">
        <v>30668</v>
      </c>
      <c r="J7" s="254">
        <v>14639</v>
      </c>
      <c r="K7" s="254">
        <v>18324</v>
      </c>
      <c r="L7" s="254">
        <v>8021</v>
      </c>
      <c r="M7" s="254">
        <v>22194</v>
      </c>
      <c r="N7" s="254">
        <v>4171</v>
      </c>
      <c r="O7" s="254">
        <v>43434</v>
      </c>
      <c r="P7" s="254">
        <v>6001</v>
      </c>
      <c r="Q7" s="254">
        <v>83668</v>
      </c>
      <c r="R7" s="254">
        <v>1887</v>
      </c>
      <c r="S7" s="254">
        <v>27883</v>
      </c>
      <c r="T7" s="253"/>
    </row>
    <row r="8" spans="2:23" ht="12.75" customHeight="1">
      <c r="B8" s="31"/>
      <c r="C8" s="27" t="s">
        <v>426</v>
      </c>
      <c r="D8" s="27"/>
      <c r="E8" s="254">
        <f aca="true" t="shared" si="1" ref="E8:E47">SUM(F8:S8)</f>
        <v>437560</v>
      </c>
      <c r="F8" s="254">
        <v>5363</v>
      </c>
      <c r="G8" s="254">
        <v>14107</v>
      </c>
      <c r="H8" s="254">
        <v>41434</v>
      </c>
      <c r="I8" s="254">
        <v>29674</v>
      </c>
      <c r="J8" s="254">
        <v>17259</v>
      </c>
      <c r="K8" s="254">
        <v>53642</v>
      </c>
      <c r="L8" s="254">
        <v>12081</v>
      </c>
      <c r="M8" s="254">
        <v>28392</v>
      </c>
      <c r="N8" s="254">
        <v>3644</v>
      </c>
      <c r="O8" s="254">
        <v>132016</v>
      </c>
      <c r="P8" s="254">
        <v>1383</v>
      </c>
      <c r="Q8" s="254">
        <v>11920</v>
      </c>
      <c r="R8" s="254">
        <v>290</v>
      </c>
      <c r="S8" s="254">
        <v>86355</v>
      </c>
      <c r="T8" s="253"/>
      <c r="W8" s="255"/>
    </row>
    <row r="9" spans="2:23" ht="12.75" customHeight="1">
      <c r="B9" s="31"/>
      <c r="C9" s="27" t="s">
        <v>427</v>
      </c>
      <c r="D9" s="27"/>
      <c r="E9" s="254">
        <f t="shared" si="1"/>
        <v>187739</v>
      </c>
      <c r="F9" s="254">
        <v>614</v>
      </c>
      <c r="G9" s="254">
        <v>409</v>
      </c>
      <c r="H9" s="254">
        <v>1865</v>
      </c>
      <c r="I9" s="254">
        <v>3958</v>
      </c>
      <c r="J9" s="254">
        <v>910</v>
      </c>
      <c r="K9" s="254">
        <v>6777</v>
      </c>
      <c r="L9" s="254">
        <v>577</v>
      </c>
      <c r="M9" s="254">
        <v>2017</v>
      </c>
      <c r="N9" s="254">
        <v>68</v>
      </c>
      <c r="O9" s="254">
        <v>1127</v>
      </c>
      <c r="P9" s="254">
        <v>218</v>
      </c>
      <c r="Q9" s="254">
        <v>162203</v>
      </c>
      <c r="R9" s="254">
        <v>117</v>
      </c>
      <c r="S9" s="254">
        <v>6879</v>
      </c>
      <c r="T9" s="253"/>
      <c r="W9" s="255"/>
    </row>
    <row r="10" spans="2:23" ht="12.75" customHeight="1">
      <c r="B10" s="31"/>
      <c r="C10" s="27" t="s">
        <v>428</v>
      </c>
      <c r="D10" s="27"/>
      <c r="E10" s="254">
        <f t="shared" si="1"/>
        <v>1262989</v>
      </c>
      <c r="F10" s="254">
        <v>5678</v>
      </c>
      <c r="G10" s="254">
        <v>13153</v>
      </c>
      <c r="H10" s="254">
        <v>47755</v>
      </c>
      <c r="I10" s="254">
        <v>26278</v>
      </c>
      <c r="J10" s="254">
        <v>22308</v>
      </c>
      <c r="K10" s="254">
        <v>104376</v>
      </c>
      <c r="L10" s="254">
        <v>20201</v>
      </c>
      <c r="M10" s="254">
        <v>26160</v>
      </c>
      <c r="N10" s="254">
        <v>3726</v>
      </c>
      <c r="O10" s="254">
        <v>276419</v>
      </c>
      <c r="P10" s="254">
        <v>1947</v>
      </c>
      <c r="Q10" s="254">
        <v>437313</v>
      </c>
      <c r="R10" s="254">
        <v>15</v>
      </c>
      <c r="S10" s="254">
        <v>277660</v>
      </c>
      <c r="T10" s="253"/>
      <c r="W10" s="255"/>
    </row>
    <row r="11" spans="2:20" ht="12.75" customHeight="1">
      <c r="B11" s="31"/>
      <c r="C11" s="27" t="s">
        <v>429</v>
      </c>
      <c r="D11" s="27"/>
      <c r="E11" s="254">
        <f t="shared" si="1"/>
        <v>1143823</v>
      </c>
      <c r="F11" s="254">
        <v>12397</v>
      </c>
      <c r="G11" s="254">
        <v>44380</v>
      </c>
      <c r="H11" s="254">
        <v>67140</v>
      </c>
      <c r="I11" s="254">
        <v>74539</v>
      </c>
      <c r="J11" s="254">
        <v>50045</v>
      </c>
      <c r="K11" s="254">
        <v>133712</v>
      </c>
      <c r="L11" s="254">
        <v>34700</v>
      </c>
      <c r="M11" s="254">
        <v>73274</v>
      </c>
      <c r="N11" s="254">
        <v>16072</v>
      </c>
      <c r="O11" s="254">
        <v>302583</v>
      </c>
      <c r="P11" s="254">
        <v>7537</v>
      </c>
      <c r="Q11" s="254">
        <v>271749</v>
      </c>
      <c r="R11" s="254">
        <v>782</v>
      </c>
      <c r="S11" s="254">
        <v>54913</v>
      </c>
      <c r="T11" s="253"/>
    </row>
    <row r="12" spans="2:20" ht="12.75" customHeight="1">
      <c r="B12" s="31"/>
      <c r="C12" s="27" t="s">
        <v>430</v>
      </c>
      <c r="D12" s="27"/>
      <c r="E12" s="254">
        <f t="shared" si="1"/>
        <v>81161</v>
      </c>
      <c r="F12" s="254">
        <v>386</v>
      </c>
      <c r="G12" s="254">
        <v>1767</v>
      </c>
      <c r="H12" s="254">
        <v>2506</v>
      </c>
      <c r="I12" s="254">
        <v>2867</v>
      </c>
      <c r="J12" s="254">
        <v>2220</v>
      </c>
      <c r="K12" s="254">
        <v>8459</v>
      </c>
      <c r="L12" s="254">
        <v>1395</v>
      </c>
      <c r="M12" s="254">
        <v>4447</v>
      </c>
      <c r="N12" s="254">
        <v>421</v>
      </c>
      <c r="O12" s="254">
        <v>17551</v>
      </c>
      <c r="P12" s="254">
        <v>600</v>
      </c>
      <c r="Q12" s="254">
        <v>32290</v>
      </c>
      <c r="R12" s="254">
        <v>4</v>
      </c>
      <c r="S12" s="254">
        <v>6248</v>
      </c>
      <c r="T12" s="253"/>
    </row>
    <row r="13" spans="2:20" ht="12.75" customHeight="1">
      <c r="B13" s="31"/>
      <c r="C13" s="27" t="s">
        <v>431</v>
      </c>
      <c r="D13" s="27"/>
      <c r="E13" s="254">
        <f t="shared" si="1"/>
        <v>215498</v>
      </c>
      <c r="F13" s="254">
        <v>1747</v>
      </c>
      <c r="G13" s="254">
        <v>3951</v>
      </c>
      <c r="H13" s="254">
        <v>8053</v>
      </c>
      <c r="I13" s="254">
        <v>7148</v>
      </c>
      <c r="J13" s="254">
        <v>6443</v>
      </c>
      <c r="K13" s="254">
        <v>18460</v>
      </c>
      <c r="L13" s="254">
        <v>4079</v>
      </c>
      <c r="M13" s="254">
        <v>8908</v>
      </c>
      <c r="N13" s="254">
        <v>1237</v>
      </c>
      <c r="O13" s="254">
        <v>58669</v>
      </c>
      <c r="P13" s="254">
        <v>1636</v>
      </c>
      <c r="Q13" s="254">
        <v>78773</v>
      </c>
      <c r="R13" s="254">
        <v>55</v>
      </c>
      <c r="S13" s="254">
        <v>16339</v>
      </c>
      <c r="T13" s="253"/>
    </row>
    <row r="14" spans="2:20" ht="12.75" customHeight="1">
      <c r="B14" s="31"/>
      <c r="C14" s="27" t="s">
        <v>432</v>
      </c>
      <c r="D14" s="27"/>
      <c r="E14" s="254">
        <f t="shared" si="1"/>
        <v>116417</v>
      </c>
      <c r="F14" s="254">
        <v>936</v>
      </c>
      <c r="G14" s="254">
        <v>2975</v>
      </c>
      <c r="H14" s="254">
        <v>6430</v>
      </c>
      <c r="I14" s="254">
        <v>5093</v>
      </c>
      <c r="J14" s="254">
        <v>3466</v>
      </c>
      <c r="K14" s="254">
        <v>10475</v>
      </c>
      <c r="L14" s="254">
        <v>2302</v>
      </c>
      <c r="M14" s="254">
        <v>5043</v>
      </c>
      <c r="N14" s="254">
        <v>731</v>
      </c>
      <c r="O14" s="254">
        <v>27119</v>
      </c>
      <c r="P14" s="254">
        <v>843</v>
      </c>
      <c r="Q14" s="254">
        <v>40247</v>
      </c>
      <c r="R14" s="254">
        <v>27</v>
      </c>
      <c r="S14" s="254">
        <v>10730</v>
      </c>
      <c r="T14" s="253"/>
    </row>
    <row r="15" spans="2:20" ht="12.75" customHeight="1">
      <c r="B15" s="31"/>
      <c r="C15" s="27" t="s">
        <v>433</v>
      </c>
      <c r="D15" s="27"/>
      <c r="E15" s="254">
        <f t="shared" si="1"/>
        <v>43156</v>
      </c>
      <c r="F15" s="254">
        <v>190</v>
      </c>
      <c r="G15" s="254">
        <v>586</v>
      </c>
      <c r="H15" s="254">
        <v>997</v>
      </c>
      <c r="I15" s="254">
        <v>982</v>
      </c>
      <c r="J15" s="254">
        <v>863</v>
      </c>
      <c r="K15" s="254">
        <v>3260</v>
      </c>
      <c r="L15" s="254">
        <v>674</v>
      </c>
      <c r="M15" s="254">
        <v>3789</v>
      </c>
      <c r="N15" s="254">
        <v>123</v>
      </c>
      <c r="O15" s="254">
        <v>12358</v>
      </c>
      <c r="P15" s="254">
        <v>265</v>
      </c>
      <c r="Q15" s="254">
        <v>17070</v>
      </c>
      <c r="R15" s="256">
        <v>2</v>
      </c>
      <c r="S15" s="254">
        <v>1997</v>
      </c>
      <c r="T15" s="253"/>
    </row>
    <row r="16" spans="2:20" ht="12.75" customHeight="1">
      <c r="B16" s="31"/>
      <c r="C16" s="237" t="s">
        <v>434</v>
      </c>
      <c r="D16" s="27"/>
      <c r="E16" s="254">
        <f t="shared" si="1"/>
        <v>98235</v>
      </c>
      <c r="F16" s="256">
        <v>691</v>
      </c>
      <c r="G16" s="256">
        <v>1469</v>
      </c>
      <c r="H16" s="256">
        <v>2660</v>
      </c>
      <c r="I16" s="256">
        <v>2396</v>
      </c>
      <c r="J16" s="256">
        <v>1796</v>
      </c>
      <c r="K16" s="256">
        <v>4449</v>
      </c>
      <c r="L16" s="256">
        <v>1078</v>
      </c>
      <c r="M16" s="256">
        <v>2081</v>
      </c>
      <c r="N16" s="256">
        <v>471</v>
      </c>
      <c r="O16" s="256">
        <v>16412</v>
      </c>
      <c r="P16" s="256">
        <v>514</v>
      </c>
      <c r="Q16" s="254">
        <v>59795</v>
      </c>
      <c r="R16" s="256" t="s">
        <v>471</v>
      </c>
      <c r="S16" s="254">
        <v>4423</v>
      </c>
      <c r="T16" s="253"/>
    </row>
    <row r="17" spans="2:20" ht="12.75" customHeight="1">
      <c r="B17" s="31"/>
      <c r="C17" s="27" t="s">
        <v>435</v>
      </c>
      <c r="D17" s="27"/>
      <c r="E17" s="254">
        <f t="shared" si="1"/>
        <v>261220</v>
      </c>
      <c r="F17" s="254">
        <v>2429</v>
      </c>
      <c r="G17" s="254">
        <v>6491</v>
      </c>
      <c r="H17" s="254">
        <v>14458</v>
      </c>
      <c r="I17" s="254">
        <v>12509</v>
      </c>
      <c r="J17" s="254">
        <v>10254</v>
      </c>
      <c r="K17" s="254">
        <v>24142</v>
      </c>
      <c r="L17" s="254">
        <v>5832</v>
      </c>
      <c r="M17" s="254">
        <v>21885</v>
      </c>
      <c r="N17" s="254">
        <v>1473</v>
      </c>
      <c r="O17" s="254">
        <v>77466</v>
      </c>
      <c r="P17" s="254">
        <v>1424</v>
      </c>
      <c r="Q17" s="254">
        <v>67159</v>
      </c>
      <c r="R17" s="254">
        <v>652</v>
      </c>
      <c r="S17" s="254">
        <v>15046</v>
      </c>
      <c r="T17" s="253"/>
    </row>
    <row r="18" spans="2:20" ht="12.75" customHeight="1">
      <c r="B18" s="31"/>
      <c r="C18" s="27" t="s">
        <v>436</v>
      </c>
      <c r="D18" s="27"/>
      <c r="E18" s="254">
        <f t="shared" si="1"/>
        <v>69803</v>
      </c>
      <c r="F18" s="254">
        <v>419</v>
      </c>
      <c r="G18" s="254">
        <v>1123</v>
      </c>
      <c r="H18" s="254">
        <v>2173</v>
      </c>
      <c r="I18" s="254">
        <v>1947</v>
      </c>
      <c r="J18" s="254">
        <v>1541</v>
      </c>
      <c r="K18" s="254">
        <v>4144</v>
      </c>
      <c r="L18" s="254">
        <v>789</v>
      </c>
      <c r="M18" s="254">
        <v>6517</v>
      </c>
      <c r="N18" s="254">
        <v>194</v>
      </c>
      <c r="O18" s="254">
        <v>12302</v>
      </c>
      <c r="P18" s="254">
        <v>228</v>
      </c>
      <c r="Q18" s="254">
        <v>32025</v>
      </c>
      <c r="R18" s="254">
        <v>8</v>
      </c>
      <c r="S18" s="254">
        <v>6393</v>
      </c>
      <c r="T18" s="253"/>
    </row>
    <row r="19" spans="2:24" s="257" customFormat="1" ht="12.75" customHeight="1">
      <c r="B19" s="258"/>
      <c r="C19" s="27" t="s">
        <v>437</v>
      </c>
      <c r="D19" s="27"/>
      <c r="E19" s="254">
        <f t="shared" si="1"/>
        <v>324254</v>
      </c>
      <c r="F19" s="254">
        <v>2585</v>
      </c>
      <c r="G19" s="254">
        <v>6279</v>
      </c>
      <c r="H19" s="254">
        <v>15225</v>
      </c>
      <c r="I19" s="254">
        <v>14762</v>
      </c>
      <c r="J19" s="254">
        <v>11071</v>
      </c>
      <c r="K19" s="254">
        <v>24273</v>
      </c>
      <c r="L19" s="254">
        <v>6938</v>
      </c>
      <c r="M19" s="254">
        <v>19863</v>
      </c>
      <c r="N19" s="254">
        <v>2102</v>
      </c>
      <c r="O19" s="254">
        <v>90251</v>
      </c>
      <c r="P19" s="254">
        <v>3044</v>
      </c>
      <c r="Q19" s="254">
        <v>116319</v>
      </c>
      <c r="R19" s="254">
        <v>398</v>
      </c>
      <c r="S19" s="254">
        <v>11144</v>
      </c>
      <c r="T19" s="253"/>
      <c r="X19" s="220"/>
    </row>
    <row r="20" spans="2:20" ht="12.75" customHeight="1">
      <c r="B20" s="31"/>
      <c r="C20" s="27" t="s">
        <v>438</v>
      </c>
      <c r="D20" s="27"/>
      <c r="E20" s="254">
        <f t="shared" si="1"/>
        <v>96775</v>
      </c>
      <c r="F20" s="254">
        <v>603</v>
      </c>
      <c r="G20" s="254">
        <v>1247</v>
      </c>
      <c r="H20" s="254">
        <v>3794</v>
      </c>
      <c r="I20" s="254">
        <v>2600</v>
      </c>
      <c r="J20" s="254">
        <v>1825</v>
      </c>
      <c r="K20" s="254">
        <v>9163</v>
      </c>
      <c r="L20" s="254">
        <v>1848</v>
      </c>
      <c r="M20" s="254">
        <v>9983</v>
      </c>
      <c r="N20" s="254">
        <v>337</v>
      </c>
      <c r="O20" s="254">
        <v>14766</v>
      </c>
      <c r="P20" s="254">
        <v>349</v>
      </c>
      <c r="Q20" s="254">
        <v>44200</v>
      </c>
      <c r="R20" s="254">
        <v>7</v>
      </c>
      <c r="S20" s="254">
        <v>6053</v>
      </c>
      <c r="T20" s="253"/>
    </row>
    <row r="21" spans="2:20" ht="12.75" customHeight="1">
      <c r="B21" s="31"/>
      <c r="C21" s="27" t="s">
        <v>439</v>
      </c>
      <c r="D21" s="27"/>
      <c r="E21" s="254">
        <f t="shared" si="1"/>
        <v>193359</v>
      </c>
      <c r="F21" s="254">
        <v>1190</v>
      </c>
      <c r="G21" s="254">
        <v>3270</v>
      </c>
      <c r="H21" s="254">
        <v>8958</v>
      </c>
      <c r="I21" s="254">
        <v>6572</v>
      </c>
      <c r="J21" s="254">
        <v>4745</v>
      </c>
      <c r="K21" s="254">
        <v>18894</v>
      </c>
      <c r="L21" s="254">
        <v>3800</v>
      </c>
      <c r="M21" s="254">
        <v>22520</v>
      </c>
      <c r="N21" s="254">
        <v>836</v>
      </c>
      <c r="O21" s="254">
        <v>35573</v>
      </c>
      <c r="P21" s="254">
        <v>64</v>
      </c>
      <c r="Q21" s="254">
        <v>76512</v>
      </c>
      <c r="R21" s="254">
        <v>85</v>
      </c>
      <c r="S21" s="254">
        <v>10340</v>
      </c>
      <c r="T21" s="253"/>
    </row>
    <row r="22" spans="2:20" ht="12.75" customHeight="1">
      <c r="B22" s="31"/>
      <c r="C22" s="27" t="s">
        <v>440</v>
      </c>
      <c r="D22" s="27"/>
      <c r="E22" s="254">
        <f t="shared" si="1"/>
        <v>130146</v>
      </c>
      <c r="F22" s="254">
        <v>1244</v>
      </c>
      <c r="G22" s="254">
        <v>2470</v>
      </c>
      <c r="H22" s="254">
        <v>7165</v>
      </c>
      <c r="I22" s="254">
        <v>5689</v>
      </c>
      <c r="J22" s="254">
        <v>4523</v>
      </c>
      <c r="K22" s="254">
        <v>10355</v>
      </c>
      <c r="L22" s="254">
        <v>2223</v>
      </c>
      <c r="M22" s="254">
        <v>5806</v>
      </c>
      <c r="N22" s="254">
        <v>689</v>
      </c>
      <c r="O22" s="254">
        <v>35961</v>
      </c>
      <c r="P22" s="254">
        <v>704</v>
      </c>
      <c r="Q22" s="254">
        <v>44476</v>
      </c>
      <c r="R22" s="254">
        <v>254</v>
      </c>
      <c r="S22" s="254">
        <v>8587</v>
      </c>
      <c r="T22" s="253"/>
    </row>
    <row r="23" spans="2:20" ht="12.75" customHeight="1">
      <c r="B23" s="31"/>
      <c r="C23" s="27" t="s">
        <v>441</v>
      </c>
      <c r="D23" s="27"/>
      <c r="E23" s="254">
        <f t="shared" si="1"/>
        <v>407899</v>
      </c>
      <c r="F23" s="259">
        <v>3998</v>
      </c>
      <c r="G23" s="259">
        <v>8509</v>
      </c>
      <c r="H23" s="259">
        <v>25349</v>
      </c>
      <c r="I23" s="259">
        <v>21270</v>
      </c>
      <c r="J23" s="259">
        <v>16122</v>
      </c>
      <c r="K23" s="259">
        <v>37735</v>
      </c>
      <c r="L23" s="259">
        <v>10572</v>
      </c>
      <c r="M23" s="259">
        <v>20960</v>
      </c>
      <c r="N23" s="259">
        <v>4779</v>
      </c>
      <c r="O23" s="259">
        <v>104770</v>
      </c>
      <c r="P23" s="259">
        <v>10</v>
      </c>
      <c r="Q23" s="254">
        <v>142342</v>
      </c>
      <c r="R23" s="259">
        <v>683</v>
      </c>
      <c r="S23" s="254">
        <v>10800</v>
      </c>
      <c r="T23" s="253"/>
    </row>
    <row r="24" spans="2:20" ht="12.75" customHeight="1">
      <c r="B24" s="31"/>
      <c r="C24" s="27" t="s">
        <v>442</v>
      </c>
      <c r="D24" s="27"/>
      <c r="E24" s="254">
        <f t="shared" si="1"/>
        <v>81791</v>
      </c>
      <c r="F24" s="254">
        <v>892</v>
      </c>
      <c r="G24" s="254">
        <v>1218</v>
      </c>
      <c r="H24" s="254">
        <v>5829</v>
      </c>
      <c r="I24" s="254">
        <v>2798</v>
      </c>
      <c r="J24" s="254">
        <v>2992</v>
      </c>
      <c r="K24" s="254">
        <v>9611</v>
      </c>
      <c r="L24" s="254">
        <v>1417</v>
      </c>
      <c r="M24" s="254">
        <v>4710</v>
      </c>
      <c r="N24" s="254">
        <v>717</v>
      </c>
      <c r="O24" s="254">
        <v>17482</v>
      </c>
      <c r="P24" s="256" t="s">
        <v>471</v>
      </c>
      <c r="Q24" s="254">
        <v>26767</v>
      </c>
      <c r="R24" s="256" t="s">
        <v>471</v>
      </c>
      <c r="S24" s="254">
        <v>7358</v>
      </c>
      <c r="T24" s="253"/>
    </row>
    <row r="25" spans="2:20" ht="12.75" customHeight="1">
      <c r="B25" s="31"/>
      <c r="C25" s="27" t="s">
        <v>443</v>
      </c>
      <c r="D25" s="27"/>
      <c r="E25" s="254">
        <f t="shared" si="1"/>
        <v>186502</v>
      </c>
      <c r="F25" s="254">
        <v>1317</v>
      </c>
      <c r="G25" s="254">
        <v>4220</v>
      </c>
      <c r="H25" s="254">
        <v>9647</v>
      </c>
      <c r="I25" s="254">
        <v>7167</v>
      </c>
      <c r="J25" s="254">
        <v>5666</v>
      </c>
      <c r="K25" s="254">
        <v>19288</v>
      </c>
      <c r="L25" s="254">
        <v>4312</v>
      </c>
      <c r="M25" s="254">
        <v>12372</v>
      </c>
      <c r="N25" s="254">
        <v>1546</v>
      </c>
      <c r="O25" s="254">
        <v>43176</v>
      </c>
      <c r="P25" s="254">
        <v>617</v>
      </c>
      <c r="Q25" s="254">
        <v>67412</v>
      </c>
      <c r="R25" s="254">
        <v>78</v>
      </c>
      <c r="S25" s="254">
        <v>9684</v>
      </c>
      <c r="T25" s="253"/>
    </row>
    <row r="26" spans="2:20" ht="12.75" customHeight="1">
      <c r="B26" s="31"/>
      <c r="C26" s="27" t="s">
        <v>444</v>
      </c>
      <c r="D26" s="27"/>
      <c r="E26" s="254">
        <f t="shared" si="1"/>
        <v>90903</v>
      </c>
      <c r="F26" s="254">
        <v>575</v>
      </c>
      <c r="G26" s="254">
        <v>1619</v>
      </c>
      <c r="H26" s="254">
        <v>4291</v>
      </c>
      <c r="I26" s="254">
        <v>3201</v>
      </c>
      <c r="J26" s="254">
        <v>2753</v>
      </c>
      <c r="K26" s="254">
        <v>8818</v>
      </c>
      <c r="L26" s="254">
        <v>2231</v>
      </c>
      <c r="M26" s="254">
        <v>7083</v>
      </c>
      <c r="N26" s="254">
        <v>601</v>
      </c>
      <c r="O26" s="254">
        <v>18496</v>
      </c>
      <c r="P26" s="254">
        <v>3</v>
      </c>
      <c r="Q26" s="254">
        <v>30643</v>
      </c>
      <c r="R26" s="254" t="s">
        <v>471</v>
      </c>
      <c r="S26" s="254">
        <v>10589</v>
      </c>
      <c r="T26" s="253"/>
    </row>
    <row r="27" spans="2:21" s="221" customFormat="1" ht="12.75" customHeight="1">
      <c r="B27" s="31"/>
      <c r="C27" s="27" t="s">
        <v>472</v>
      </c>
      <c r="D27" s="27"/>
      <c r="E27" s="260">
        <f t="shared" si="1"/>
        <v>269846</v>
      </c>
      <c r="F27" s="260">
        <v>1997</v>
      </c>
      <c r="G27" s="260">
        <v>4466</v>
      </c>
      <c r="H27" s="260">
        <v>10887</v>
      </c>
      <c r="I27" s="260">
        <v>9601</v>
      </c>
      <c r="J27" s="260">
        <v>8902</v>
      </c>
      <c r="K27" s="260">
        <v>22502</v>
      </c>
      <c r="L27" s="260">
        <v>5198</v>
      </c>
      <c r="M27" s="260">
        <v>25371</v>
      </c>
      <c r="N27" s="260">
        <v>1471</v>
      </c>
      <c r="O27" s="260">
        <v>66129</v>
      </c>
      <c r="P27" s="261" t="s">
        <v>473</v>
      </c>
      <c r="Q27" s="260">
        <v>101367</v>
      </c>
      <c r="R27" s="262" t="s">
        <v>110</v>
      </c>
      <c r="S27" s="260">
        <v>11955</v>
      </c>
      <c r="T27" s="263"/>
      <c r="U27" s="264"/>
    </row>
    <row r="28" spans="2:20" ht="12.75" customHeight="1">
      <c r="B28" s="31"/>
      <c r="C28" s="27" t="s">
        <v>446</v>
      </c>
      <c r="D28" s="27"/>
      <c r="E28" s="254">
        <f t="shared" si="1"/>
        <v>210687</v>
      </c>
      <c r="F28" s="259">
        <v>1699</v>
      </c>
      <c r="G28" s="259">
        <v>3713</v>
      </c>
      <c r="H28" s="259">
        <v>8107</v>
      </c>
      <c r="I28" s="259">
        <v>7993</v>
      </c>
      <c r="J28" s="259">
        <v>6353</v>
      </c>
      <c r="K28" s="259">
        <v>14489</v>
      </c>
      <c r="L28" s="259">
        <v>3657</v>
      </c>
      <c r="M28" s="259">
        <v>9483</v>
      </c>
      <c r="N28" s="259">
        <v>1501</v>
      </c>
      <c r="O28" s="259">
        <v>61645</v>
      </c>
      <c r="P28" s="259">
        <v>30</v>
      </c>
      <c r="Q28" s="254">
        <v>82547</v>
      </c>
      <c r="R28" s="259">
        <v>119</v>
      </c>
      <c r="S28" s="254">
        <v>9351</v>
      </c>
      <c r="T28" s="253"/>
    </row>
    <row r="29" spans="2:20" ht="12.75" customHeight="1">
      <c r="B29" s="31"/>
      <c r="C29" s="27" t="s">
        <v>447</v>
      </c>
      <c r="D29" s="27"/>
      <c r="E29" s="254">
        <f t="shared" si="1"/>
        <v>224415</v>
      </c>
      <c r="F29" s="254">
        <v>1400</v>
      </c>
      <c r="G29" s="254">
        <v>4663</v>
      </c>
      <c r="H29" s="254">
        <v>9122</v>
      </c>
      <c r="I29" s="254">
        <v>9520</v>
      </c>
      <c r="J29" s="254">
        <v>7136</v>
      </c>
      <c r="K29" s="254">
        <v>16634</v>
      </c>
      <c r="L29" s="254">
        <v>4535</v>
      </c>
      <c r="M29" s="254">
        <v>11949</v>
      </c>
      <c r="N29" s="254">
        <v>1558</v>
      </c>
      <c r="O29" s="254">
        <v>78540</v>
      </c>
      <c r="P29" s="254">
        <v>1031</v>
      </c>
      <c r="Q29" s="254">
        <v>68925</v>
      </c>
      <c r="R29" s="256" t="s">
        <v>110</v>
      </c>
      <c r="S29" s="254">
        <v>9402</v>
      </c>
      <c r="T29" s="253"/>
    </row>
    <row r="30" spans="2:20" ht="12.75" customHeight="1">
      <c r="B30" s="31"/>
      <c r="C30" s="27" t="s">
        <v>448</v>
      </c>
      <c r="D30" s="27"/>
      <c r="E30" s="254">
        <f t="shared" si="1"/>
        <v>19078</v>
      </c>
      <c r="F30" s="254">
        <v>55</v>
      </c>
      <c r="G30" s="254">
        <v>210</v>
      </c>
      <c r="H30" s="254">
        <v>221</v>
      </c>
      <c r="I30" s="254">
        <v>269</v>
      </c>
      <c r="J30" s="254">
        <v>263</v>
      </c>
      <c r="K30" s="254">
        <v>1120</v>
      </c>
      <c r="L30" s="254">
        <v>182</v>
      </c>
      <c r="M30" s="254">
        <v>886</v>
      </c>
      <c r="N30" s="254">
        <v>60</v>
      </c>
      <c r="O30" s="254">
        <v>3632</v>
      </c>
      <c r="P30" s="254">
        <v>45</v>
      </c>
      <c r="Q30" s="254">
        <v>11152</v>
      </c>
      <c r="R30" s="256" t="s">
        <v>471</v>
      </c>
      <c r="S30" s="254">
        <v>983</v>
      </c>
      <c r="T30" s="253"/>
    </row>
    <row r="31" spans="2:20" ht="12.75" customHeight="1">
      <c r="B31" s="31"/>
      <c r="C31" s="27" t="s">
        <v>449</v>
      </c>
      <c r="D31" s="27"/>
      <c r="E31" s="254">
        <f t="shared" si="1"/>
        <v>290821</v>
      </c>
      <c r="F31" s="254">
        <v>1546</v>
      </c>
      <c r="G31" s="254">
        <v>4535</v>
      </c>
      <c r="H31" s="254">
        <v>12236</v>
      </c>
      <c r="I31" s="254">
        <v>10453</v>
      </c>
      <c r="J31" s="254">
        <v>7261</v>
      </c>
      <c r="K31" s="254">
        <v>16682</v>
      </c>
      <c r="L31" s="254">
        <v>4268</v>
      </c>
      <c r="M31" s="254">
        <v>16136</v>
      </c>
      <c r="N31" s="254">
        <v>1172</v>
      </c>
      <c r="O31" s="254">
        <v>72449</v>
      </c>
      <c r="P31" s="254">
        <v>794</v>
      </c>
      <c r="Q31" s="254">
        <v>124084</v>
      </c>
      <c r="R31" s="254">
        <v>16</v>
      </c>
      <c r="S31" s="254">
        <v>19189</v>
      </c>
      <c r="T31" s="253"/>
    </row>
    <row r="32" spans="2:20" ht="12.75" customHeight="1">
      <c r="B32" s="31"/>
      <c r="C32" s="27" t="s">
        <v>450</v>
      </c>
      <c r="D32" s="27"/>
      <c r="E32" s="254">
        <f t="shared" si="1"/>
        <v>195540</v>
      </c>
      <c r="F32" s="254">
        <v>1053</v>
      </c>
      <c r="G32" s="254">
        <v>2518</v>
      </c>
      <c r="H32" s="254">
        <v>9140</v>
      </c>
      <c r="I32" s="254">
        <v>6699</v>
      </c>
      <c r="J32" s="254">
        <v>6163</v>
      </c>
      <c r="K32" s="254">
        <v>13792</v>
      </c>
      <c r="L32" s="254">
        <v>3530</v>
      </c>
      <c r="M32" s="254">
        <v>5502</v>
      </c>
      <c r="N32" s="254">
        <v>1005</v>
      </c>
      <c r="O32" s="254">
        <v>43367</v>
      </c>
      <c r="P32" s="254">
        <v>1760</v>
      </c>
      <c r="Q32" s="254">
        <v>80034</v>
      </c>
      <c r="R32" s="254">
        <v>262</v>
      </c>
      <c r="S32" s="254">
        <v>20715</v>
      </c>
      <c r="T32" s="253"/>
    </row>
    <row r="33" spans="2:20" ht="12.75" customHeight="1">
      <c r="B33" s="31"/>
      <c r="C33" s="27" t="s">
        <v>451</v>
      </c>
      <c r="D33" s="27"/>
      <c r="E33" s="254">
        <f t="shared" si="1"/>
        <v>126727</v>
      </c>
      <c r="F33" s="254">
        <v>883</v>
      </c>
      <c r="G33" s="254">
        <v>2865</v>
      </c>
      <c r="H33" s="254">
        <v>7866</v>
      </c>
      <c r="I33" s="254">
        <v>5017</v>
      </c>
      <c r="J33" s="254">
        <v>6099</v>
      </c>
      <c r="K33" s="254">
        <v>11730</v>
      </c>
      <c r="L33" s="254">
        <v>3249</v>
      </c>
      <c r="M33" s="254">
        <v>10067</v>
      </c>
      <c r="N33" s="254">
        <v>1224</v>
      </c>
      <c r="O33" s="254">
        <v>47496</v>
      </c>
      <c r="P33" s="254">
        <v>2</v>
      </c>
      <c r="Q33" s="254">
        <v>23527</v>
      </c>
      <c r="R33" s="256" t="s">
        <v>471</v>
      </c>
      <c r="S33" s="254">
        <v>6702</v>
      </c>
      <c r="T33" s="253"/>
    </row>
    <row r="34" spans="2:20" ht="12.75" customHeight="1">
      <c r="B34" s="31"/>
      <c r="C34" s="27" t="s">
        <v>452</v>
      </c>
      <c r="D34" s="27"/>
      <c r="E34" s="254">
        <f t="shared" si="1"/>
        <v>102681</v>
      </c>
      <c r="F34" s="254">
        <v>591</v>
      </c>
      <c r="G34" s="254">
        <v>1549</v>
      </c>
      <c r="H34" s="254">
        <v>3612</v>
      </c>
      <c r="I34" s="254">
        <v>2924</v>
      </c>
      <c r="J34" s="254">
        <v>2753</v>
      </c>
      <c r="K34" s="254">
        <v>9770</v>
      </c>
      <c r="L34" s="254">
        <v>2439</v>
      </c>
      <c r="M34" s="254">
        <v>3577</v>
      </c>
      <c r="N34" s="254">
        <v>380</v>
      </c>
      <c r="O34" s="254">
        <v>26834</v>
      </c>
      <c r="P34" s="254">
        <v>123</v>
      </c>
      <c r="Q34" s="254">
        <v>40105</v>
      </c>
      <c r="R34" s="256" t="s">
        <v>471</v>
      </c>
      <c r="S34" s="254">
        <v>8024</v>
      </c>
      <c r="T34" s="253"/>
    </row>
    <row r="35" spans="2:20" ht="12.75" customHeight="1">
      <c r="B35" s="31"/>
      <c r="C35" s="27" t="s">
        <v>453</v>
      </c>
      <c r="D35" s="27"/>
      <c r="E35" s="254">
        <f t="shared" si="1"/>
        <v>249959</v>
      </c>
      <c r="F35" s="254">
        <v>2001</v>
      </c>
      <c r="G35" s="254">
        <v>3835</v>
      </c>
      <c r="H35" s="254">
        <v>10519</v>
      </c>
      <c r="I35" s="254">
        <v>6535</v>
      </c>
      <c r="J35" s="254">
        <v>5498</v>
      </c>
      <c r="K35" s="254">
        <v>23217</v>
      </c>
      <c r="L35" s="254">
        <v>4777</v>
      </c>
      <c r="M35" s="254">
        <v>51766</v>
      </c>
      <c r="N35" s="254">
        <v>1033</v>
      </c>
      <c r="O35" s="254">
        <v>44089</v>
      </c>
      <c r="P35" s="254">
        <v>162</v>
      </c>
      <c r="Q35" s="254">
        <v>80559</v>
      </c>
      <c r="R35" s="254">
        <v>315</v>
      </c>
      <c r="S35" s="254">
        <v>15653</v>
      </c>
      <c r="T35" s="253"/>
    </row>
    <row r="36" spans="2:20" ht="12.75" customHeight="1">
      <c r="B36" s="31"/>
      <c r="C36" s="27" t="s">
        <v>454</v>
      </c>
      <c r="D36" s="27"/>
      <c r="E36" s="254">
        <f t="shared" si="1"/>
        <v>166836</v>
      </c>
      <c r="F36" s="254">
        <v>2106</v>
      </c>
      <c r="G36" s="254">
        <v>3392</v>
      </c>
      <c r="H36" s="254">
        <v>7760</v>
      </c>
      <c r="I36" s="254">
        <v>6201</v>
      </c>
      <c r="J36" s="254">
        <v>5231</v>
      </c>
      <c r="K36" s="254">
        <v>13190</v>
      </c>
      <c r="L36" s="254">
        <v>3232</v>
      </c>
      <c r="M36" s="254">
        <v>30324</v>
      </c>
      <c r="N36" s="254">
        <v>632</v>
      </c>
      <c r="O36" s="254">
        <v>34068</v>
      </c>
      <c r="P36" s="254">
        <v>28</v>
      </c>
      <c r="Q36" s="254">
        <v>48649</v>
      </c>
      <c r="R36" s="256">
        <v>32</v>
      </c>
      <c r="S36" s="254">
        <v>11991</v>
      </c>
      <c r="T36" s="253"/>
    </row>
    <row r="37" spans="2:20" ht="12.75" customHeight="1">
      <c r="B37" s="31"/>
      <c r="C37" s="27" t="s">
        <v>455</v>
      </c>
      <c r="D37" s="27"/>
      <c r="E37" s="254">
        <f t="shared" si="1"/>
        <v>150397</v>
      </c>
      <c r="F37" s="254">
        <v>504</v>
      </c>
      <c r="G37" s="254">
        <v>1654</v>
      </c>
      <c r="H37" s="254">
        <v>4271</v>
      </c>
      <c r="I37" s="254">
        <v>4363</v>
      </c>
      <c r="J37" s="254">
        <v>4218</v>
      </c>
      <c r="K37" s="254">
        <v>10692</v>
      </c>
      <c r="L37" s="254">
        <v>2616</v>
      </c>
      <c r="M37" s="254">
        <v>11020</v>
      </c>
      <c r="N37" s="254">
        <v>567</v>
      </c>
      <c r="O37" s="254">
        <v>25708</v>
      </c>
      <c r="P37" s="254">
        <v>22</v>
      </c>
      <c r="Q37" s="254">
        <v>72995</v>
      </c>
      <c r="R37" s="256" t="s">
        <v>110</v>
      </c>
      <c r="S37" s="254">
        <v>11767</v>
      </c>
      <c r="T37" s="253"/>
    </row>
    <row r="38" spans="2:20" ht="12.75" customHeight="1">
      <c r="B38" s="31"/>
      <c r="C38" s="27" t="s">
        <v>85</v>
      </c>
      <c r="D38" s="27"/>
      <c r="E38" s="254">
        <f t="shared" si="1"/>
        <v>11216</v>
      </c>
      <c r="F38" s="254">
        <v>86</v>
      </c>
      <c r="G38" s="254">
        <v>127</v>
      </c>
      <c r="H38" s="254">
        <v>228</v>
      </c>
      <c r="I38" s="254">
        <v>280</v>
      </c>
      <c r="J38" s="254">
        <v>325</v>
      </c>
      <c r="K38" s="254">
        <v>1015</v>
      </c>
      <c r="L38" s="254">
        <v>286</v>
      </c>
      <c r="M38" s="254">
        <v>3133</v>
      </c>
      <c r="N38" s="254">
        <v>67</v>
      </c>
      <c r="O38" s="254">
        <v>1186</v>
      </c>
      <c r="P38" s="256" t="s">
        <v>110</v>
      </c>
      <c r="Q38" s="254">
        <v>961</v>
      </c>
      <c r="R38" s="256" t="s">
        <v>471</v>
      </c>
      <c r="S38" s="254">
        <v>3522</v>
      </c>
      <c r="T38" s="253"/>
    </row>
    <row r="39" spans="2:20" ht="12.75" customHeight="1">
      <c r="B39" s="31"/>
      <c r="C39" s="27" t="s">
        <v>457</v>
      </c>
      <c r="D39" s="27"/>
      <c r="E39" s="254">
        <f t="shared" si="1"/>
        <v>5057</v>
      </c>
      <c r="F39" s="254">
        <v>41</v>
      </c>
      <c r="G39" s="254">
        <v>182</v>
      </c>
      <c r="H39" s="254">
        <v>131</v>
      </c>
      <c r="I39" s="254">
        <v>147</v>
      </c>
      <c r="J39" s="254">
        <v>299</v>
      </c>
      <c r="K39" s="254">
        <v>252</v>
      </c>
      <c r="L39" s="254">
        <v>68</v>
      </c>
      <c r="M39" s="254">
        <v>659</v>
      </c>
      <c r="N39" s="254">
        <v>29</v>
      </c>
      <c r="O39" s="254">
        <v>3249</v>
      </c>
      <c r="P39" s="256" t="s">
        <v>471</v>
      </c>
      <c r="Q39" s="256" t="s">
        <v>471</v>
      </c>
      <c r="R39" s="256" t="s">
        <v>471</v>
      </c>
      <c r="S39" s="256" t="s">
        <v>471</v>
      </c>
      <c r="T39" s="253"/>
    </row>
    <row r="40" spans="2:20" ht="12.75" customHeight="1">
      <c r="B40" s="31"/>
      <c r="C40" s="27" t="s">
        <v>458</v>
      </c>
      <c r="D40" s="27"/>
      <c r="E40" s="254">
        <f t="shared" si="1"/>
        <v>96743</v>
      </c>
      <c r="F40" s="254">
        <v>309</v>
      </c>
      <c r="G40" s="254">
        <v>897</v>
      </c>
      <c r="H40" s="254">
        <v>2105</v>
      </c>
      <c r="I40" s="254">
        <v>1624</v>
      </c>
      <c r="J40" s="254">
        <v>1835</v>
      </c>
      <c r="K40" s="254">
        <v>5418</v>
      </c>
      <c r="L40" s="254">
        <v>1017</v>
      </c>
      <c r="M40" s="254">
        <v>15921</v>
      </c>
      <c r="N40" s="254">
        <v>315</v>
      </c>
      <c r="O40" s="254">
        <v>18489</v>
      </c>
      <c r="P40" s="254">
        <v>354</v>
      </c>
      <c r="Q40" s="254">
        <v>45222</v>
      </c>
      <c r="R40" s="256" t="s">
        <v>471</v>
      </c>
      <c r="S40" s="254">
        <v>3237</v>
      </c>
      <c r="T40" s="253"/>
    </row>
    <row r="41" spans="2:20" ht="12.75" customHeight="1">
      <c r="B41" s="31"/>
      <c r="C41" s="27" t="s">
        <v>459</v>
      </c>
      <c r="D41" s="27"/>
      <c r="E41" s="254">
        <f t="shared" si="1"/>
        <v>232710</v>
      </c>
      <c r="F41" s="254">
        <v>1264</v>
      </c>
      <c r="G41" s="254">
        <v>3118</v>
      </c>
      <c r="H41" s="254">
        <v>6515</v>
      </c>
      <c r="I41" s="254">
        <v>5720</v>
      </c>
      <c r="J41" s="254">
        <v>7749</v>
      </c>
      <c r="K41" s="254">
        <v>17336</v>
      </c>
      <c r="L41" s="254">
        <v>4351</v>
      </c>
      <c r="M41" s="254">
        <v>13037</v>
      </c>
      <c r="N41" s="254">
        <v>17685</v>
      </c>
      <c r="O41" s="254">
        <v>15006</v>
      </c>
      <c r="P41" s="254">
        <v>27</v>
      </c>
      <c r="Q41" s="254">
        <v>97322</v>
      </c>
      <c r="R41" s="256" t="s">
        <v>110</v>
      </c>
      <c r="S41" s="254">
        <v>43580</v>
      </c>
      <c r="T41" s="253"/>
    </row>
    <row r="42" spans="2:20" ht="12.75" customHeight="1">
      <c r="B42" s="31"/>
      <c r="C42" s="27" t="s">
        <v>460</v>
      </c>
      <c r="D42" s="27"/>
      <c r="E42" s="254">
        <f t="shared" si="1"/>
        <v>32496</v>
      </c>
      <c r="F42" s="254">
        <v>186</v>
      </c>
      <c r="G42" s="254">
        <v>702</v>
      </c>
      <c r="H42" s="254">
        <v>1495</v>
      </c>
      <c r="I42" s="254">
        <v>1249</v>
      </c>
      <c r="J42" s="254">
        <v>912</v>
      </c>
      <c r="K42" s="254">
        <v>1267</v>
      </c>
      <c r="L42" s="254">
        <v>296</v>
      </c>
      <c r="M42" s="254">
        <v>3173</v>
      </c>
      <c r="N42" s="254">
        <v>262</v>
      </c>
      <c r="O42" s="254">
        <v>14619</v>
      </c>
      <c r="P42" s="254">
        <v>294</v>
      </c>
      <c r="Q42" s="254">
        <v>5757</v>
      </c>
      <c r="R42" s="254">
        <v>23</v>
      </c>
      <c r="S42" s="254">
        <v>2261</v>
      </c>
      <c r="T42" s="253"/>
    </row>
    <row r="43" spans="2:20" ht="12.75" customHeight="1">
      <c r="B43" s="31"/>
      <c r="C43" s="27" t="s">
        <v>461</v>
      </c>
      <c r="D43" s="27"/>
      <c r="E43" s="254">
        <f t="shared" si="1"/>
        <v>283380</v>
      </c>
      <c r="F43" s="254">
        <v>2045</v>
      </c>
      <c r="G43" s="254">
        <v>6087</v>
      </c>
      <c r="H43" s="254">
        <v>9932</v>
      </c>
      <c r="I43" s="254">
        <v>12732</v>
      </c>
      <c r="J43" s="254">
        <v>8503</v>
      </c>
      <c r="K43" s="254">
        <v>29356</v>
      </c>
      <c r="L43" s="254">
        <v>5165</v>
      </c>
      <c r="M43" s="254">
        <v>11265</v>
      </c>
      <c r="N43" s="254">
        <v>2009</v>
      </c>
      <c r="O43" s="254">
        <v>73895</v>
      </c>
      <c r="P43" s="254">
        <v>1867</v>
      </c>
      <c r="Q43" s="254">
        <v>37146</v>
      </c>
      <c r="R43" s="254">
        <v>185</v>
      </c>
      <c r="S43" s="254">
        <v>83193</v>
      </c>
      <c r="T43" s="253"/>
    </row>
    <row r="44" spans="2:20" ht="12.75" customHeight="1">
      <c r="B44" s="31"/>
      <c r="C44" s="27" t="s">
        <v>462</v>
      </c>
      <c r="D44" s="27"/>
      <c r="E44" s="254">
        <f t="shared" si="1"/>
        <v>43056</v>
      </c>
      <c r="F44" s="254">
        <v>396</v>
      </c>
      <c r="G44" s="254">
        <v>508</v>
      </c>
      <c r="H44" s="254">
        <v>1407</v>
      </c>
      <c r="I44" s="254">
        <v>1926</v>
      </c>
      <c r="J44" s="254">
        <v>1231</v>
      </c>
      <c r="K44" s="254">
        <v>2534</v>
      </c>
      <c r="L44" s="254">
        <v>938</v>
      </c>
      <c r="M44" s="254">
        <v>1417</v>
      </c>
      <c r="N44" s="254">
        <v>262</v>
      </c>
      <c r="O44" s="254">
        <v>12287</v>
      </c>
      <c r="P44" s="254">
        <v>42</v>
      </c>
      <c r="Q44" s="254">
        <v>17984</v>
      </c>
      <c r="R44" s="256" t="s">
        <v>110</v>
      </c>
      <c r="S44" s="254">
        <v>2124</v>
      </c>
      <c r="T44" s="253"/>
    </row>
    <row r="45" spans="2:20" ht="12.75" customHeight="1">
      <c r="B45" s="31"/>
      <c r="C45" s="27" t="s">
        <v>464</v>
      </c>
      <c r="D45" s="27"/>
      <c r="E45" s="254">
        <f t="shared" si="1"/>
        <v>29185</v>
      </c>
      <c r="F45" s="254">
        <v>184</v>
      </c>
      <c r="G45" s="254">
        <v>433</v>
      </c>
      <c r="H45" s="254">
        <v>1086</v>
      </c>
      <c r="I45" s="254">
        <v>1233</v>
      </c>
      <c r="J45" s="254">
        <v>688</v>
      </c>
      <c r="K45" s="254">
        <v>1607</v>
      </c>
      <c r="L45" s="254">
        <v>430</v>
      </c>
      <c r="M45" s="254">
        <v>3243</v>
      </c>
      <c r="N45" s="254">
        <v>145</v>
      </c>
      <c r="O45" s="254">
        <v>4669</v>
      </c>
      <c r="P45" s="254">
        <v>46</v>
      </c>
      <c r="Q45" s="254">
        <v>12027</v>
      </c>
      <c r="R45" s="256" t="s">
        <v>471</v>
      </c>
      <c r="S45" s="254">
        <v>3394</v>
      </c>
      <c r="T45" s="253"/>
    </row>
    <row r="46" spans="2:20" ht="12.75" customHeight="1">
      <c r="B46" s="265"/>
      <c r="C46" s="27" t="s">
        <v>465</v>
      </c>
      <c r="D46" s="27"/>
      <c r="E46" s="254">
        <f t="shared" si="1"/>
        <v>240689</v>
      </c>
      <c r="F46" s="254">
        <v>2022</v>
      </c>
      <c r="G46" s="254">
        <v>5456</v>
      </c>
      <c r="H46" s="254">
        <v>12481</v>
      </c>
      <c r="I46" s="254">
        <v>12585</v>
      </c>
      <c r="J46" s="254">
        <v>9186</v>
      </c>
      <c r="K46" s="254">
        <v>17524</v>
      </c>
      <c r="L46" s="254">
        <v>5582</v>
      </c>
      <c r="M46" s="254">
        <v>9256</v>
      </c>
      <c r="N46" s="254">
        <v>2004</v>
      </c>
      <c r="O46" s="254">
        <v>39958</v>
      </c>
      <c r="P46" s="254">
        <v>497</v>
      </c>
      <c r="Q46" s="254">
        <v>65530</v>
      </c>
      <c r="R46" s="254">
        <v>1500</v>
      </c>
      <c r="S46" s="254">
        <v>57108</v>
      </c>
      <c r="T46" s="253"/>
    </row>
    <row r="47" spans="2:20" ht="12.75" customHeight="1">
      <c r="B47" s="3"/>
      <c r="C47" s="246" t="s">
        <v>466</v>
      </c>
      <c r="D47" s="246"/>
      <c r="E47" s="254">
        <f t="shared" si="1"/>
        <v>298770</v>
      </c>
      <c r="F47" s="254">
        <v>3182</v>
      </c>
      <c r="G47" s="254">
        <v>7581</v>
      </c>
      <c r="H47" s="254">
        <v>14915</v>
      </c>
      <c r="I47" s="254">
        <v>12175</v>
      </c>
      <c r="J47" s="254">
        <v>11508</v>
      </c>
      <c r="K47" s="254">
        <v>29326</v>
      </c>
      <c r="L47" s="254">
        <v>7508</v>
      </c>
      <c r="M47" s="254">
        <v>12527</v>
      </c>
      <c r="N47" s="254">
        <v>1528</v>
      </c>
      <c r="O47" s="254">
        <v>54962</v>
      </c>
      <c r="P47" s="254">
        <v>51</v>
      </c>
      <c r="Q47" s="254">
        <v>88008</v>
      </c>
      <c r="R47" s="256" t="s">
        <v>471</v>
      </c>
      <c r="S47" s="254">
        <v>55499</v>
      </c>
      <c r="T47" s="253"/>
    </row>
    <row r="48" spans="5:19" ht="12.75" customHeight="1"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</row>
    <row r="49" spans="2:16" ht="12.75" customHeight="1">
      <c r="B49" s="18" t="s">
        <v>467</v>
      </c>
      <c r="C49" s="18"/>
      <c r="D49" s="18"/>
      <c r="E49" s="178"/>
      <c r="F49" s="18"/>
      <c r="G49" s="18"/>
      <c r="P49" s="267"/>
    </row>
    <row r="50" spans="2:16" ht="12.75" customHeight="1">
      <c r="B50" s="18" t="s">
        <v>474</v>
      </c>
      <c r="C50" s="18"/>
      <c r="D50" s="18"/>
      <c r="E50" s="18"/>
      <c r="F50" s="18"/>
      <c r="G50" s="18"/>
      <c r="H50" s="248"/>
      <c r="P50" s="267"/>
    </row>
    <row r="51" spans="2:14" ht="12.75" customHeight="1">
      <c r="B51" s="18" t="s">
        <v>475</v>
      </c>
      <c r="C51" s="18"/>
      <c r="D51" s="18"/>
      <c r="E51" s="18"/>
      <c r="F51" s="18"/>
      <c r="G51" s="18"/>
      <c r="H51" s="248"/>
      <c r="I51" s="248"/>
      <c r="J51" s="248"/>
      <c r="K51" s="248"/>
      <c r="L51" s="248"/>
      <c r="M51" s="248"/>
      <c r="N51" s="248"/>
    </row>
    <row r="52" spans="2:8" ht="12.75" customHeight="1">
      <c r="B52" s="18" t="s">
        <v>476</v>
      </c>
      <c r="C52" s="18"/>
      <c r="D52" s="18"/>
      <c r="E52" s="18"/>
      <c r="F52" s="18"/>
      <c r="G52" s="18"/>
      <c r="H52" s="248"/>
    </row>
    <row r="53" spans="2:8" ht="12.75" customHeight="1">
      <c r="B53" s="268" t="s">
        <v>627</v>
      </c>
      <c r="C53" s="268"/>
      <c r="D53" s="268"/>
      <c r="E53" s="268"/>
      <c r="F53" s="18"/>
      <c r="G53" s="18"/>
      <c r="H53" s="248"/>
    </row>
    <row r="54" spans="2:8" ht="12.75" customHeight="1">
      <c r="B54" s="268" t="s">
        <v>477</v>
      </c>
      <c r="C54" s="268"/>
      <c r="D54" s="268"/>
      <c r="E54" s="268"/>
      <c r="F54" s="18"/>
      <c r="G54" s="18"/>
      <c r="H54" s="248"/>
    </row>
    <row r="55" spans="2:7" ht="12.75" customHeight="1">
      <c r="B55" s="18" t="s">
        <v>625</v>
      </c>
      <c r="C55" s="18"/>
      <c r="D55" s="18"/>
      <c r="E55" s="18"/>
      <c r="F55" s="18"/>
      <c r="G55" s="18"/>
    </row>
    <row r="56" spans="5:19" ht="12.75" customHeight="1"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</row>
    <row r="58" spans="5:19" ht="12.75" customHeight="1"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</row>
    <row r="60" ht="12.75" customHeight="1">
      <c r="P60" s="267"/>
    </row>
  </sheetData>
  <sheetProtection/>
  <mergeCells count="3">
    <mergeCell ref="B3:D3"/>
    <mergeCell ref="B5:D5"/>
    <mergeCell ref="B6:D6"/>
  </mergeCells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1:M58"/>
  <sheetViews>
    <sheetView zoomScalePageLayoutView="0" workbookViewId="0" topLeftCell="A1">
      <selection activeCell="I58" sqref="I58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375" style="1" bestFit="1" customWidth="1"/>
    <col min="4" max="4" width="3.00390625" style="1" customWidth="1"/>
    <col min="5" max="5" width="17.75390625" style="1" customWidth="1"/>
    <col min="6" max="6" width="10.375" style="1" bestFit="1" customWidth="1"/>
    <col min="7" max="7" width="10.375" style="1" hidden="1" customWidth="1"/>
    <col min="8" max="8" width="8.375" style="1" customWidth="1"/>
    <col min="9" max="9" width="11.375" style="1" customWidth="1"/>
    <col min="10" max="10" width="11.375" style="1" hidden="1" customWidth="1"/>
    <col min="11" max="11" width="7.50390625" style="1" customWidth="1"/>
    <col min="12" max="12" width="8.00390625" style="1" customWidth="1"/>
    <col min="13" max="13" width="9.125" style="1" customWidth="1"/>
    <col min="14" max="15" width="9.00390625" style="1" customWidth="1"/>
    <col min="16" max="16" width="10.375" style="1" bestFit="1" customWidth="1"/>
    <col min="17" max="19" width="9.00390625" style="1" customWidth="1"/>
    <col min="20" max="20" width="11.375" style="1" bestFit="1" customWidth="1"/>
    <col min="21" max="16384" width="9.00390625" style="1" customWidth="1"/>
  </cols>
  <sheetData>
    <row r="1" ht="14.25">
      <c r="B1" s="2" t="s">
        <v>622</v>
      </c>
    </row>
    <row r="2" spans="5:13" ht="12">
      <c r="E2" s="269"/>
      <c r="F2" s="45"/>
      <c r="G2" s="45"/>
      <c r="H2" s="45"/>
      <c r="K2" s="45"/>
      <c r="L2" s="45"/>
      <c r="M2" s="45"/>
    </row>
    <row r="3" spans="2:13" ht="12">
      <c r="B3" s="374" t="s">
        <v>410</v>
      </c>
      <c r="C3" s="375"/>
      <c r="D3" s="376"/>
      <c r="E3" s="270" t="s">
        <v>478</v>
      </c>
      <c r="F3" s="349" t="s">
        <v>479</v>
      </c>
      <c r="G3" s="410"/>
      <c r="H3" s="350"/>
      <c r="I3" s="349" t="s">
        <v>480</v>
      </c>
      <c r="J3" s="410"/>
      <c r="K3" s="350"/>
      <c r="L3" s="349" t="s">
        <v>481</v>
      </c>
      <c r="M3" s="350"/>
    </row>
    <row r="4" spans="2:13" ht="12">
      <c r="B4" s="380"/>
      <c r="C4" s="381"/>
      <c r="D4" s="382"/>
      <c r="E4" s="14" t="s">
        <v>34</v>
      </c>
      <c r="F4" s="14" t="s">
        <v>34</v>
      </c>
      <c r="G4" s="14" t="s">
        <v>482</v>
      </c>
      <c r="H4" s="270" t="s">
        <v>483</v>
      </c>
      <c r="I4" s="14" t="s">
        <v>34</v>
      </c>
      <c r="J4" s="14" t="s">
        <v>482</v>
      </c>
      <c r="K4" s="270" t="s">
        <v>483</v>
      </c>
      <c r="L4" s="270" t="s">
        <v>484</v>
      </c>
      <c r="M4" s="270" t="s">
        <v>485</v>
      </c>
    </row>
    <row r="5" spans="2:13" ht="12">
      <c r="B5" s="155"/>
      <c r="C5" s="225"/>
      <c r="D5" s="156"/>
      <c r="E5" s="6" t="s">
        <v>9</v>
      </c>
      <c r="F5" s="6" t="s">
        <v>9</v>
      </c>
      <c r="G5" s="6"/>
      <c r="H5" s="6" t="s">
        <v>9</v>
      </c>
      <c r="I5" s="6" t="s">
        <v>423</v>
      </c>
      <c r="J5" s="6"/>
      <c r="K5" s="6" t="s">
        <v>423</v>
      </c>
      <c r="L5" s="6" t="s">
        <v>486</v>
      </c>
      <c r="M5" s="6" t="s">
        <v>423</v>
      </c>
    </row>
    <row r="6" spans="2:13" ht="12" customHeight="1">
      <c r="B6" s="340" t="s">
        <v>424</v>
      </c>
      <c r="C6" s="334"/>
      <c r="D6" s="334"/>
      <c r="E6" s="271">
        <v>914765</v>
      </c>
      <c r="F6" s="271">
        <v>2982594</v>
      </c>
      <c r="G6" s="271"/>
      <c r="H6" s="172">
        <v>9015.061735932835</v>
      </c>
      <c r="I6" s="271">
        <v>11793634</v>
      </c>
      <c r="J6" s="271"/>
      <c r="K6" s="172">
        <v>34755.054263637125</v>
      </c>
      <c r="L6" s="271">
        <v>1763</v>
      </c>
      <c r="M6" s="271">
        <v>205196</v>
      </c>
    </row>
    <row r="7" spans="2:13" ht="12" customHeight="1">
      <c r="B7" s="328" t="s">
        <v>38</v>
      </c>
      <c r="C7" s="329"/>
      <c r="D7" s="329"/>
      <c r="E7" s="272">
        <f>SUM(E8:E48)</f>
        <v>1005531</v>
      </c>
      <c r="F7" s="272">
        <f>SUM(F8:F48)</f>
        <v>2888468</v>
      </c>
      <c r="G7" s="273"/>
      <c r="H7" s="273">
        <f>SUM(H8:H48)</f>
        <v>8858.59470366861</v>
      </c>
      <c r="I7" s="273">
        <f>SUM(I8:I48)</f>
        <v>11320816</v>
      </c>
      <c r="J7" s="273"/>
      <c r="K7" s="272">
        <f>SUM(K8:K48)</f>
        <v>34067.23912032467</v>
      </c>
      <c r="L7" s="272">
        <f>SUM(L8:L48)</f>
        <v>2068</v>
      </c>
      <c r="M7" s="274">
        <f>SUM(M8:M48)</f>
        <v>207141</v>
      </c>
    </row>
    <row r="8" spans="2:13" ht="12" customHeight="1">
      <c r="B8" s="31"/>
      <c r="C8" s="27" t="s">
        <v>425</v>
      </c>
      <c r="D8" s="27"/>
      <c r="E8" s="275">
        <v>120871</v>
      </c>
      <c r="F8" s="276">
        <v>109792</v>
      </c>
      <c r="G8" s="277">
        <v>291</v>
      </c>
      <c r="H8" s="277">
        <f>F8/G8</f>
        <v>377.2920962199313</v>
      </c>
      <c r="I8" s="275">
        <v>446831</v>
      </c>
      <c r="J8" s="275">
        <v>291</v>
      </c>
      <c r="K8" s="276">
        <f>I8/J8</f>
        <v>1535.5017182130584</v>
      </c>
      <c r="L8" s="278">
        <v>113</v>
      </c>
      <c r="M8" s="279">
        <v>45088</v>
      </c>
    </row>
    <row r="9" spans="2:13" ht="12" customHeight="1">
      <c r="B9" s="31"/>
      <c r="C9" s="27" t="s">
        <v>426</v>
      </c>
      <c r="D9" s="27"/>
      <c r="E9" s="278">
        <v>108957</v>
      </c>
      <c r="F9" s="280">
        <v>133148</v>
      </c>
      <c r="G9" s="275">
        <v>295</v>
      </c>
      <c r="H9" s="277">
        <f aca="true" t="shared" si="0" ref="H9:H48">F9/G9</f>
        <v>451.3491525423729</v>
      </c>
      <c r="I9" s="275">
        <v>595012</v>
      </c>
      <c r="J9" s="275">
        <v>295</v>
      </c>
      <c r="K9" s="276">
        <f aca="true" t="shared" si="1" ref="K9:K48">I9/J9</f>
        <v>2016.9898305084746</v>
      </c>
      <c r="L9" s="276">
        <v>2</v>
      </c>
      <c r="M9" s="276">
        <v>59</v>
      </c>
    </row>
    <row r="10" spans="2:13" ht="12" customHeight="1">
      <c r="B10" s="31"/>
      <c r="C10" s="27" t="s">
        <v>427</v>
      </c>
      <c r="D10" s="27"/>
      <c r="E10" s="276" t="s">
        <v>110</v>
      </c>
      <c r="F10" s="280">
        <v>37019</v>
      </c>
      <c r="G10" s="275">
        <v>329</v>
      </c>
      <c r="H10" s="277">
        <f t="shared" si="0"/>
        <v>112.51975683890578</v>
      </c>
      <c r="I10" s="275">
        <v>209192</v>
      </c>
      <c r="J10" s="275">
        <v>329</v>
      </c>
      <c r="K10" s="276">
        <f t="shared" si="1"/>
        <v>635.8419452887538</v>
      </c>
      <c r="L10" s="280">
        <v>45</v>
      </c>
      <c r="M10" s="280">
        <v>8912</v>
      </c>
    </row>
    <row r="11" spans="2:13" ht="12" customHeight="1">
      <c r="B11" s="31"/>
      <c r="C11" s="27" t="s">
        <v>428</v>
      </c>
      <c r="D11" s="27"/>
      <c r="E11" s="276" t="s">
        <v>110</v>
      </c>
      <c r="F11" s="280">
        <v>294894</v>
      </c>
      <c r="G11" s="275">
        <v>4177</v>
      </c>
      <c r="H11" s="277">
        <f t="shared" si="0"/>
        <v>70.59947330620062</v>
      </c>
      <c r="I11" s="275">
        <v>1382727</v>
      </c>
      <c r="J11" s="275">
        <v>4177</v>
      </c>
      <c r="K11" s="276">
        <f t="shared" si="1"/>
        <v>331.0335168781422</v>
      </c>
      <c r="L11" s="276">
        <v>34</v>
      </c>
      <c r="M11" s="276">
        <v>177</v>
      </c>
    </row>
    <row r="12" spans="2:13" ht="12" customHeight="1">
      <c r="B12" s="31"/>
      <c r="C12" s="27" t="s">
        <v>429</v>
      </c>
      <c r="D12" s="27"/>
      <c r="E12" s="278">
        <v>125691</v>
      </c>
      <c r="F12" s="280">
        <v>474050</v>
      </c>
      <c r="G12" s="275">
        <v>325</v>
      </c>
      <c r="H12" s="277">
        <f t="shared" si="0"/>
        <v>1458.6153846153845</v>
      </c>
      <c r="I12" s="275">
        <v>1752314</v>
      </c>
      <c r="J12" s="275">
        <v>325</v>
      </c>
      <c r="K12" s="276">
        <f t="shared" si="1"/>
        <v>5391.735384615385</v>
      </c>
      <c r="L12" s="280">
        <v>40</v>
      </c>
      <c r="M12" s="280">
        <v>2170</v>
      </c>
    </row>
    <row r="13" spans="2:13" ht="12" customHeight="1">
      <c r="B13" s="31"/>
      <c r="C13" s="27" t="s">
        <v>430</v>
      </c>
      <c r="D13" s="27"/>
      <c r="E13" s="278">
        <v>4057</v>
      </c>
      <c r="F13" s="280">
        <v>22273</v>
      </c>
      <c r="G13" s="275">
        <v>283</v>
      </c>
      <c r="H13" s="277">
        <f t="shared" si="0"/>
        <v>78.70318021201413</v>
      </c>
      <c r="I13" s="275">
        <v>101294</v>
      </c>
      <c r="J13" s="275">
        <v>283</v>
      </c>
      <c r="K13" s="276">
        <f t="shared" si="1"/>
        <v>357.92932862190816</v>
      </c>
      <c r="L13" s="280">
        <v>6</v>
      </c>
      <c r="M13" s="280">
        <v>649</v>
      </c>
    </row>
    <row r="14" spans="2:13" ht="12" customHeight="1">
      <c r="B14" s="31"/>
      <c r="C14" s="27" t="s">
        <v>431</v>
      </c>
      <c r="D14" s="27"/>
      <c r="E14" s="278">
        <v>9277</v>
      </c>
      <c r="F14" s="280">
        <v>53224</v>
      </c>
      <c r="G14" s="277">
        <v>283</v>
      </c>
      <c r="H14" s="277">
        <f t="shared" si="0"/>
        <v>188.07067137809187</v>
      </c>
      <c r="I14" s="275">
        <v>249256</v>
      </c>
      <c r="J14" s="275">
        <v>283</v>
      </c>
      <c r="K14" s="276">
        <f t="shared" si="1"/>
        <v>880.7632508833922</v>
      </c>
      <c r="L14" s="280">
        <v>16</v>
      </c>
      <c r="M14" s="280">
        <v>1748</v>
      </c>
    </row>
    <row r="15" spans="2:13" ht="12" customHeight="1">
      <c r="B15" s="31"/>
      <c r="C15" s="27" t="s">
        <v>432</v>
      </c>
      <c r="D15" s="27"/>
      <c r="E15" s="276">
        <v>5529</v>
      </c>
      <c r="F15" s="280">
        <v>33979</v>
      </c>
      <c r="G15" s="275">
        <v>283</v>
      </c>
      <c r="H15" s="277">
        <f t="shared" si="0"/>
        <v>120.06713780918727</v>
      </c>
      <c r="I15" s="275">
        <v>146104</v>
      </c>
      <c r="J15" s="275">
        <v>283</v>
      </c>
      <c r="K15" s="276">
        <f t="shared" si="1"/>
        <v>516.2685512367491</v>
      </c>
      <c r="L15" s="280">
        <v>5</v>
      </c>
      <c r="M15" s="280">
        <v>731</v>
      </c>
    </row>
    <row r="16" spans="2:13" ht="12" customHeight="1">
      <c r="B16" s="31"/>
      <c r="C16" s="27" t="s">
        <v>487</v>
      </c>
      <c r="D16" s="27"/>
      <c r="E16" s="278">
        <v>3738</v>
      </c>
      <c r="F16" s="280">
        <v>11975</v>
      </c>
      <c r="G16" s="275">
        <v>213</v>
      </c>
      <c r="H16" s="277">
        <f t="shared" si="0"/>
        <v>56.220657276995304</v>
      </c>
      <c r="I16" s="275">
        <v>50087</v>
      </c>
      <c r="J16" s="275">
        <v>213</v>
      </c>
      <c r="K16" s="276">
        <f t="shared" si="1"/>
        <v>235.15023474178403</v>
      </c>
      <c r="L16" s="280">
        <v>9</v>
      </c>
      <c r="M16" s="280">
        <v>343</v>
      </c>
    </row>
    <row r="17" spans="2:13" ht="12" customHeight="1">
      <c r="B17" s="31"/>
      <c r="C17" s="281" t="s">
        <v>434</v>
      </c>
      <c r="D17" s="27"/>
      <c r="E17" s="275">
        <v>5637</v>
      </c>
      <c r="F17" s="280">
        <v>23132</v>
      </c>
      <c r="G17" s="275">
        <v>283</v>
      </c>
      <c r="H17" s="277">
        <f t="shared" si="0"/>
        <v>81.73851590106007</v>
      </c>
      <c r="I17" s="275">
        <v>112883</v>
      </c>
      <c r="J17" s="275">
        <v>283</v>
      </c>
      <c r="K17" s="276">
        <f t="shared" si="1"/>
        <v>398.8798586572438</v>
      </c>
      <c r="L17" s="282">
        <v>20</v>
      </c>
      <c r="M17" s="282">
        <v>3112</v>
      </c>
    </row>
    <row r="18" spans="2:13" ht="12" customHeight="1">
      <c r="B18" s="31"/>
      <c r="C18" s="27" t="s">
        <v>435</v>
      </c>
      <c r="D18" s="27"/>
      <c r="E18" s="278">
        <v>55024</v>
      </c>
      <c r="F18" s="280">
        <v>96912</v>
      </c>
      <c r="G18" s="275">
        <v>289</v>
      </c>
      <c r="H18" s="277">
        <f t="shared" si="0"/>
        <v>335.3356401384083</v>
      </c>
      <c r="I18" s="275">
        <v>329332</v>
      </c>
      <c r="J18" s="275">
        <v>289</v>
      </c>
      <c r="K18" s="276">
        <f t="shared" si="1"/>
        <v>1139.5570934256054</v>
      </c>
      <c r="L18" s="280">
        <v>140</v>
      </c>
      <c r="M18" s="280">
        <v>4645</v>
      </c>
    </row>
    <row r="19" spans="2:13" ht="12" customHeight="1">
      <c r="B19" s="31"/>
      <c r="C19" s="27" t="s">
        <v>436</v>
      </c>
      <c r="D19" s="27"/>
      <c r="E19" s="276" t="s">
        <v>110</v>
      </c>
      <c r="F19" s="280">
        <v>19095</v>
      </c>
      <c r="G19" s="275">
        <v>289</v>
      </c>
      <c r="H19" s="277">
        <f t="shared" si="0"/>
        <v>66.07266435986159</v>
      </c>
      <c r="I19" s="275">
        <v>79698</v>
      </c>
      <c r="J19" s="275">
        <v>289</v>
      </c>
      <c r="K19" s="276">
        <f t="shared" si="1"/>
        <v>275.7716262975779</v>
      </c>
      <c r="L19" s="280">
        <v>42</v>
      </c>
      <c r="M19" s="280">
        <v>495</v>
      </c>
    </row>
    <row r="20" spans="2:13" ht="12" customHeight="1">
      <c r="B20" s="31"/>
      <c r="C20" s="27" t="s">
        <v>437</v>
      </c>
      <c r="D20" s="27"/>
      <c r="E20" s="278">
        <v>37579</v>
      </c>
      <c r="F20" s="280">
        <v>137945</v>
      </c>
      <c r="G20" s="275">
        <v>284</v>
      </c>
      <c r="H20" s="277">
        <f t="shared" si="0"/>
        <v>485.7218309859155</v>
      </c>
      <c r="I20" s="275">
        <v>511453</v>
      </c>
      <c r="J20" s="275">
        <v>284</v>
      </c>
      <c r="K20" s="276">
        <f t="shared" si="1"/>
        <v>1800.8908450704225</v>
      </c>
      <c r="L20" s="280">
        <v>37</v>
      </c>
      <c r="M20" s="280">
        <v>6236</v>
      </c>
    </row>
    <row r="21" spans="2:13" ht="12" customHeight="1">
      <c r="B21" s="31"/>
      <c r="C21" s="27" t="s">
        <v>438</v>
      </c>
      <c r="D21" s="27"/>
      <c r="E21" s="278">
        <v>6583</v>
      </c>
      <c r="F21" s="280">
        <v>32603</v>
      </c>
      <c r="G21" s="275">
        <v>317</v>
      </c>
      <c r="H21" s="277">
        <f t="shared" si="0"/>
        <v>102.84858044164038</v>
      </c>
      <c r="I21" s="275">
        <v>116848</v>
      </c>
      <c r="J21" s="275">
        <v>317</v>
      </c>
      <c r="K21" s="276">
        <f t="shared" si="1"/>
        <v>368.6056782334385</v>
      </c>
      <c r="L21" s="280">
        <v>24</v>
      </c>
      <c r="M21" s="280">
        <v>2808</v>
      </c>
    </row>
    <row r="22" spans="2:13" ht="12" customHeight="1">
      <c r="B22" s="31"/>
      <c r="C22" s="27" t="s">
        <v>439</v>
      </c>
      <c r="D22" s="27"/>
      <c r="E22" s="278">
        <v>15114</v>
      </c>
      <c r="F22" s="280">
        <v>60903</v>
      </c>
      <c r="G22" s="275">
        <v>284</v>
      </c>
      <c r="H22" s="277">
        <f t="shared" si="0"/>
        <v>214.44718309859155</v>
      </c>
      <c r="I22" s="275">
        <v>230160</v>
      </c>
      <c r="J22" s="275">
        <v>284</v>
      </c>
      <c r="K22" s="276">
        <f t="shared" si="1"/>
        <v>810.4225352112676</v>
      </c>
      <c r="L22" s="280">
        <v>10</v>
      </c>
      <c r="M22" s="280">
        <v>2114</v>
      </c>
    </row>
    <row r="23" spans="2:13" ht="12" customHeight="1">
      <c r="B23" s="31"/>
      <c r="C23" s="27" t="s">
        <v>440</v>
      </c>
      <c r="D23" s="27"/>
      <c r="E23" s="278">
        <v>9622</v>
      </c>
      <c r="F23" s="280">
        <v>44515</v>
      </c>
      <c r="G23" s="275">
        <v>284</v>
      </c>
      <c r="H23" s="277">
        <f t="shared" si="0"/>
        <v>156.74295774647888</v>
      </c>
      <c r="I23" s="275">
        <v>157749</v>
      </c>
      <c r="J23" s="275">
        <v>284</v>
      </c>
      <c r="K23" s="276">
        <f t="shared" si="1"/>
        <v>555.4542253521126</v>
      </c>
      <c r="L23" s="280">
        <v>18</v>
      </c>
      <c r="M23" s="280">
        <v>1730</v>
      </c>
    </row>
    <row r="24" spans="2:13" ht="12" customHeight="1">
      <c r="B24" s="31"/>
      <c r="C24" s="27" t="s">
        <v>441</v>
      </c>
      <c r="D24" s="27"/>
      <c r="E24" s="278">
        <v>36773</v>
      </c>
      <c r="F24" s="280">
        <v>153170</v>
      </c>
      <c r="G24" s="275">
        <v>323</v>
      </c>
      <c r="H24" s="277">
        <f t="shared" si="0"/>
        <v>474.2105263157895</v>
      </c>
      <c r="I24" s="275">
        <v>472956</v>
      </c>
      <c r="J24" s="275">
        <v>323</v>
      </c>
      <c r="K24" s="276">
        <f t="shared" si="1"/>
        <v>1464.2600619195046</v>
      </c>
      <c r="L24" s="280">
        <v>15</v>
      </c>
      <c r="M24" s="280">
        <v>5254</v>
      </c>
    </row>
    <row r="25" spans="2:13" ht="12" customHeight="1">
      <c r="B25" s="31"/>
      <c r="C25" s="27" t="s">
        <v>442</v>
      </c>
      <c r="D25" s="27"/>
      <c r="E25" s="278">
        <v>2730</v>
      </c>
      <c r="F25" s="280">
        <v>27341</v>
      </c>
      <c r="G25" s="275">
        <v>282</v>
      </c>
      <c r="H25" s="277">
        <f t="shared" si="0"/>
        <v>96.95390070921985</v>
      </c>
      <c r="I25" s="275">
        <v>98841</v>
      </c>
      <c r="J25" s="275">
        <v>282</v>
      </c>
      <c r="K25" s="276">
        <f t="shared" si="1"/>
        <v>350.5</v>
      </c>
      <c r="L25" s="280">
        <v>37</v>
      </c>
      <c r="M25" s="280">
        <v>343</v>
      </c>
    </row>
    <row r="26" spans="2:13" ht="12" customHeight="1">
      <c r="B26" s="31"/>
      <c r="C26" s="27" t="s">
        <v>443</v>
      </c>
      <c r="D26" s="27"/>
      <c r="E26" s="278">
        <v>11109</v>
      </c>
      <c r="F26" s="280">
        <v>61744</v>
      </c>
      <c r="G26" s="275">
        <v>280</v>
      </c>
      <c r="H26" s="277">
        <f t="shared" si="0"/>
        <v>220.5142857142857</v>
      </c>
      <c r="I26" s="275">
        <v>232351</v>
      </c>
      <c r="J26" s="275">
        <v>280</v>
      </c>
      <c r="K26" s="276">
        <f t="shared" si="1"/>
        <v>829.825</v>
      </c>
      <c r="L26" s="280">
        <v>76</v>
      </c>
      <c r="M26" s="280">
        <v>7679</v>
      </c>
    </row>
    <row r="27" spans="2:13" ht="12" customHeight="1">
      <c r="B27" s="31"/>
      <c r="C27" s="27" t="s">
        <v>444</v>
      </c>
      <c r="D27" s="27"/>
      <c r="E27" s="278">
        <v>8160</v>
      </c>
      <c r="F27" s="280">
        <v>29418</v>
      </c>
      <c r="G27" s="275">
        <v>283</v>
      </c>
      <c r="H27" s="277">
        <f t="shared" si="0"/>
        <v>103.95053003533569</v>
      </c>
      <c r="I27" s="275">
        <v>103852</v>
      </c>
      <c r="J27" s="275">
        <v>283</v>
      </c>
      <c r="K27" s="276">
        <f t="shared" si="1"/>
        <v>366.9681978798587</v>
      </c>
      <c r="L27" s="280">
        <v>16</v>
      </c>
      <c r="M27" s="280">
        <v>1651</v>
      </c>
    </row>
    <row r="28" spans="2:13" ht="12" customHeight="1">
      <c r="B28" s="31"/>
      <c r="C28" s="27" t="s">
        <v>445</v>
      </c>
      <c r="D28" s="27"/>
      <c r="E28" s="278">
        <v>43313</v>
      </c>
      <c r="F28" s="280">
        <v>101317</v>
      </c>
      <c r="G28" s="275">
        <v>280</v>
      </c>
      <c r="H28" s="277">
        <f t="shared" si="0"/>
        <v>361.8464285714286</v>
      </c>
      <c r="I28" s="275">
        <v>315699</v>
      </c>
      <c r="J28" s="275">
        <v>280</v>
      </c>
      <c r="K28" s="276">
        <f t="shared" si="1"/>
        <v>1127.4964285714286</v>
      </c>
      <c r="L28" s="280">
        <v>93</v>
      </c>
      <c r="M28" s="280">
        <v>10477</v>
      </c>
    </row>
    <row r="29" spans="2:13" ht="12" customHeight="1">
      <c r="B29" s="31"/>
      <c r="C29" s="27" t="s">
        <v>446</v>
      </c>
      <c r="D29" s="27"/>
      <c r="E29" s="278">
        <v>57116</v>
      </c>
      <c r="F29" s="280">
        <v>58343</v>
      </c>
      <c r="G29" s="275">
        <v>285</v>
      </c>
      <c r="H29" s="277">
        <f t="shared" si="0"/>
        <v>204.7122807017544</v>
      </c>
      <c r="I29" s="275">
        <v>232680</v>
      </c>
      <c r="J29" s="275">
        <v>285</v>
      </c>
      <c r="K29" s="276">
        <f t="shared" si="1"/>
        <v>816.421052631579</v>
      </c>
      <c r="L29" s="280">
        <v>37</v>
      </c>
      <c r="M29" s="280">
        <v>8804</v>
      </c>
    </row>
    <row r="30" spans="2:13" ht="12" customHeight="1">
      <c r="B30" s="31"/>
      <c r="C30" s="27" t="s">
        <v>447</v>
      </c>
      <c r="D30" s="27"/>
      <c r="E30" s="278">
        <v>28403</v>
      </c>
      <c r="F30" s="280">
        <v>124471</v>
      </c>
      <c r="G30" s="275">
        <v>288</v>
      </c>
      <c r="H30" s="277">
        <f t="shared" si="0"/>
        <v>432.19097222222223</v>
      </c>
      <c r="I30" s="275">
        <v>348865</v>
      </c>
      <c r="J30" s="275">
        <v>288</v>
      </c>
      <c r="K30" s="276">
        <f t="shared" si="1"/>
        <v>1211.3368055555557</v>
      </c>
      <c r="L30" s="280">
        <v>84</v>
      </c>
      <c r="M30" s="280">
        <v>2667</v>
      </c>
    </row>
    <row r="31" spans="2:13" ht="12" customHeight="1">
      <c r="B31" s="31"/>
      <c r="C31" s="27" t="s">
        <v>448</v>
      </c>
      <c r="D31" s="27"/>
      <c r="E31" s="278">
        <v>1097</v>
      </c>
      <c r="F31" s="280">
        <v>6530</v>
      </c>
      <c r="G31" s="275">
        <v>276</v>
      </c>
      <c r="H31" s="277">
        <f t="shared" si="0"/>
        <v>23.659420289855074</v>
      </c>
      <c r="I31" s="275">
        <v>20853</v>
      </c>
      <c r="J31" s="277">
        <v>276</v>
      </c>
      <c r="K31" s="276">
        <f t="shared" si="1"/>
        <v>75.55434782608695</v>
      </c>
      <c r="L31" s="280">
        <v>77</v>
      </c>
      <c r="M31" s="280">
        <v>877</v>
      </c>
    </row>
    <row r="32" spans="2:13" ht="12" customHeight="1">
      <c r="B32" s="31"/>
      <c r="C32" s="27" t="s">
        <v>449</v>
      </c>
      <c r="D32" s="27"/>
      <c r="E32" s="276">
        <v>51676</v>
      </c>
      <c r="F32" s="280">
        <v>112053</v>
      </c>
      <c r="G32" s="275">
        <v>300</v>
      </c>
      <c r="H32" s="277">
        <f t="shared" si="0"/>
        <v>373.51</v>
      </c>
      <c r="I32" s="275">
        <v>398444</v>
      </c>
      <c r="J32" s="275">
        <v>300</v>
      </c>
      <c r="K32" s="276">
        <f t="shared" si="1"/>
        <v>1328.1466666666668</v>
      </c>
      <c r="L32" s="280">
        <v>107</v>
      </c>
      <c r="M32" s="280">
        <v>19160</v>
      </c>
    </row>
    <row r="33" spans="2:13" ht="12" customHeight="1">
      <c r="B33" s="31"/>
      <c r="C33" s="27" t="s">
        <v>450</v>
      </c>
      <c r="D33" s="27"/>
      <c r="E33" s="276">
        <v>12743</v>
      </c>
      <c r="F33" s="280">
        <v>63181</v>
      </c>
      <c r="G33" s="275">
        <v>293</v>
      </c>
      <c r="H33" s="277">
        <f t="shared" si="0"/>
        <v>215.63481228668942</v>
      </c>
      <c r="I33" s="275">
        <v>201777</v>
      </c>
      <c r="J33" s="275">
        <v>293</v>
      </c>
      <c r="K33" s="276">
        <f t="shared" si="1"/>
        <v>688.6587030716723</v>
      </c>
      <c r="L33" s="280">
        <v>206</v>
      </c>
      <c r="M33" s="280">
        <v>2605</v>
      </c>
    </row>
    <row r="34" spans="2:13" ht="12" customHeight="1">
      <c r="B34" s="31"/>
      <c r="C34" s="27" t="s">
        <v>451</v>
      </c>
      <c r="D34" s="27"/>
      <c r="E34" s="276">
        <v>10693</v>
      </c>
      <c r="F34" s="280">
        <v>39323</v>
      </c>
      <c r="G34" s="275">
        <v>286</v>
      </c>
      <c r="H34" s="277">
        <f t="shared" si="0"/>
        <v>137.493006993007</v>
      </c>
      <c r="I34" s="275">
        <v>127976</v>
      </c>
      <c r="J34" s="275">
        <v>286</v>
      </c>
      <c r="K34" s="276">
        <f t="shared" si="1"/>
        <v>447.46853146853147</v>
      </c>
      <c r="L34" s="276">
        <v>101</v>
      </c>
      <c r="M34" s="280">
        <v>517</v>
      </c>
    </row>
    <row r="35" spans="2:13" ht="12" customHeight="1">
      <c r="B35" s="31"/>
      <c r="C35" s="27" t="s">
        <v>452</v>
      </c>
      <c r="D35" s="27"/>
      <c r="E35" s="276">
        <v>8980</v>
      </c>
      <c r="F35" s="280">
        <v>29197</v>
      </c>
      <c r="G35" s="275">
        <v>290</v>
      </c>
      <c r="H35" s="277">
        <f t="shared" si="0"/>
        <v>100.67931034482758</v>
      </c>
      <c r="I35" s="277">
        <v>116105</v>
      </c>
      <c r="J35" s="277">
        <v>290</v>
      </c>
      <c r="K35" s="276">
        <f t="shared" si="1"/>
        <v>400.36206896551727</v>
      </c>
      <c r="L35" s="280">
        <v>62</v>
      </c>
      <c r="M35" s="280">
        <v>817</v>
      </c>
    </row>
    <row r="36" spans="2:13" ht="12" customHeight="1">
      <c r="B36" s="31"/>
      <c r="C36" s="27" t="s">
        <v>453</v>
      </c>
      <c r="D36" s="27"/>
      <c r="E36" s="276">
        <v>28123</v>
      </c>
      <c r="F36" s="280">
        <v>63777</v>
      </c>
      <c r="G36" s="275">
        <v>282</v>
      </c>
      <c r="H36" s="277">
        <f t="shared" si="0"/>
        <v>226.1595744680851</v>
      </c>
      <c r="I36" s="275">
        <v>299161</v>
      </c>
      <c r="J36" s="275">
        <v>282</v>
      </c>
      <c r="K36" s="276">
        <f t="shared" si="1"/>
        <v>1060.854609929078</v>
      </c>
      <c r="L36" s="280">
        <v>70</v>
      </c>
      <c r="M36" s="280">
        <v>3818</v>
      </c>
    </row>
    <row r="37" spans="2:13" ht="12" customHeight="1">
      <c r="B37" s="31"/>
      <c r="C37" s="27" t="s">
        <v>454</v>
      </c>
      <c r="D37" s="27"/>
      <c r="E37" s="276">
        <v>19083</v>
      </c>
      <c r="F37" s="280">
        <v>50598</v>
      </c>
      <c r="G37" s="275">
        <v>282</v>
      </c>
      <c r="H37" s="277">
        <f t="shared" si="0"/>
        <v>179.4255319148936</v>
      </c>
      <c r="I37" s="275">
        <v>226540</v>
      </c>
      <c r="J37" s="275">
        <v>282</v>
      </c>
      <c r="K37" s="276">
        <f t="shared" si="1"/>
        <v>803.3333333333334</v>
      </c>
      <c r="L37" s="280">
        <v>11</v>
      </c>
      <c r="M37" s="280">
        <v>3778</v>
      </c>
    </row>
    <row r="38" spans="2:13" ht="12" customHeight="1">
      <c r="B38" s="31"/>
      <c r="C38" s="27" t="s">
        <v>455</v>
      </c>
      <c r="D38" s="27"/>
      <c r="E38" s="278">
        <v>18569</v>
      </c>
      <c r="F38" s="280">
        <v>49048</v>
      </c>
      <c r="G38" s="275">
        <v>278</v>
      </c>
      <c r="H38" s="277">
        <f t="shared" si="0"/>
        <v>176.431654676259</v>
      </c>
      <c r="I38" s="275">
        <v>177684</v>
      </c>
      <c r="J38" s="275">
        <v>278</v>
      </c>
      <c r="K38" s="276">
        <f t="shared" si="1"/>
        <v>639.1510791366907</v>
      </c>
      <c r="L38" s="280">
        <v>33</v>
      </c>
      <c r="M38" s="280">
        <v>4884</v>
      </c>
    </row>
    <row r="39" spans="2:13" ht="12" customHeight="1">
      <c r="B39" s="31"/>
      <c r="C39" s="27" t="s">
        <v>85</v>
      </c>
      <c r="D39" s="27"/>
      <c r="E39" s="278">
        <v>452</v>
      </c>
      <c r="F39" s="280">
        <v>3508</v>
      </c>
      <c r="G39" s="275">
        <v>285</v>
      </c>
      <c r="H39" s="277">
        <f t="shared" si="0"/>
        <v>12.30877192982456</v>
      </c>
      <c r="I39" s="275">
        <v>11216</v>
      </c>
      <c r="J39" s="275">
        <v>285</v>
      </c>
      <c r="K39" s="276">
        <f t="shared" si="1"/>
        <v>39.35438596491228</v>
      </c>
      <c r="L39" s="280">
        <v>6</v>
      </c>
      <c r="M39" s="280">
        <v>467</v>
      </c>
    </row>
    <row r="40" spans="2:13" ht="12" customHeight="1">
      <c r="B40" s="31"/>
      <c r="C40" s="27" t="s">
        <v>457</v>
      </c>
      <c r="D40" s="27"/>
      <c r="E40" s="278">
        <v>1165</v>
      </c>
      <c r="F40" s="280">
        <v>1476</v>
      </c>
      <c r="G40" s="275">
        <v>244</v>
      </c>
      <c r="H40" s="277">
        <f t="shared" si="0"/>
        <v>6.049180327868853</v>
      </c>
      <c r="I40" s="275">
        <v>5057</v>
      </c>
      <c r="J40" s="275">
        <v>244</v>
      </c>
      <c r="K40" s="276">
        <f t="shared" si="1"/>
        <v>20.725409836065573</v>
      </c>
      <c r="L40" s="276" t="s">
        <v>471</v>
      </c>
      <c r="M40" s="276" t="s">
        <v>471</v>
      </c>
    </row>
    <row r="41" spans="2:13" ht="12" customHeight="1">
      <c r="B41" s="31"/>
      <c r="C41" s="27" t="s">
        <v>458</v>
      </c>
      <c r="D41" s="27"/>
      <c r="E41" s="278">
        <v>7654</v>
      </c>
      <c r="F41" s="280">
        <v>24614</v>
      </c>
      <c r="G41" s="275">
        <v>299</v>
      </c>
      <c r="H41" s="277">
        <f t="shared" si="0"/>
        <v>82.32107023411372</v>
      </c>
      <c r="I41" s="275">
        <v>96748</v>
      </c>
      <c r="J41" s="275">
        <v>299</v>
      </c>
      <c r="K41" s="276">
        <f t="shared" si="1"/>
        <v>323.571906354515</v>
      </c>
      <c r="L41" s="280">
        <v>56</v>
      </c>
      <c r="M41" s="280">
        <v>1781</v>
      </c>
    </row>
    <row r="42" spans="2:13" ht="12" customHeight="1">
      <c r="B42" s="31"/>
      <c r="C42" s="283" t="s">
        <v>459</v>
      </c>
      <c r="D42" s="27"/>
      <c r="E42" s="278">
        <v>21630</v>
      </c>
      <c r="F42" s="280">
        <v>64744</v>
      </c>
      <c r="G42" s="275">
        <v>283</v>
      </c>
      <c r="H42" s="277">
        <f t="shared" si="0"/>
        <v>228.7773851590106</v>
      </c>
      <c r="I42" s="275">
        <v>281391</v>
      </c>
      <c r="J42" s="275">
        <v>283</v>
      </c>
      <c r="K42" s="276">
        <f t="shared" si="1"/>
        <v>994.3144876325089</v>
      </c>
      <c r="L42" s="280">
        <v>46</v>
      </c>
      <c r="M42" s="276">
        <v>4998</v>
      </c>
    </row>
    <row r="43" spans="2:13" ht="12" customHeight="1">
      <c r="B43" s="31"/>
      <c r="C43" s="27" t="s">
        <v>460</v>
      </c>
      <c r="D43" s="27"/>
      <c r="E43" s="278">
        <v>11855</v>
      </c>
      <c r="F43" s="280">
        <v>13854</v>
      </c>
      <c r="G43" s="277">
        <v>288</v>
      </c>
      <c r="H43" s="277">
        <f t="shared" si="0"/>
        <v>48.104166666666664</v>
      </c>
      <c r="I43" s="277">
        <v>37918</v>
      </c>
      <c r="J43" s="277">
        <v>288</v>
      </c>
      <c r="K43" s="276">
        <f t="shared" si="1"/>
        <v>131.65972222222223</v>
      </c>
      <c r="L43" s="280">
        <v>24</v>
      </c>
      <c r="M43" s="280">
        <v>493</v>
      </c>
    </row>
    <row r="44" spans="2:13" ht="12">
      <c r="B44" s="31"/>
      <c r="C44" s="27" t="s">
        <v>461</v>
      </c>
      <c r="D44" s="27"/>
      <c r="E44" s="278">
        <v>38312</v>
      </c>
      <c r="F44" s="280">
        <v>64651</v>
      </c>
      <c r="G44" s="275">
        <v>279</v>
      </c>
      <c r="H44" s="277">
        <f t="shared" si="0"/>
        <v>231.72401433691758</v>
      </c>
      <c r="I44" s="275">
        <v>338915</v>
      </c>
      <c r="J44" s="275">
        <v>279</v>
      </c>
      <c r="K44" s="276">
        <f t="shared" si="1"/>
        <v>1214.7491039426523</v>
      </c>
      <c r="L44" s="280">
        <v>20</v>
      </c>
      <c r="M44" s="280">
        <v>2459</v>
      </c>
    </row>
    <row r="45" spans="2:13" ht="12">
      <c r="B45" s="31"/>
      <c r="C45" s="27" t="s">
        <v>462</v>
      </c>
      <c r="D45" s="27"/>
      <c r="E45" s="278">
        <v>9797</v>
      </c>
      <c r="F45" s="280">
        <v>19409</v>
      </c>
      <c r="G45" s="275">
        <v>289</v>
      </c>
      <c r="H45" s="277">
        <f t="shared" si="0"/>
        <v>67.159169550173</v>
      </c>
      <c r="I45" s="275">
        <v>54253</v>
      </c>
      <c r="J45" s="275">
        <v>289</v>
      </c>
      <c r="K45" s="276">
        <f t="shared" si="1"/>
        <v>187.7266435986159</v>
      </c>
      <c r="L45" s="280">
        <v>4</v>
      </c>
      <c r="M45" s="280">
        <v>504</v>
      </c>
    </row>
    <row r="46" spans="2:13" ht="12">
      <c r="B46" s="31"/>
      <c r="C46" s="283" t="s">
        <v>464</v>
      </c>
      <c r="D46" s="27"/>
      <c r="E46" s="278">
        <v>4206</v>
      </c>
      <c r="F46" s="280">
        <v>8510</v>
      </c>
      <c r="G46" s="275">
        <v>244</v>
      </c>
      <c r="H46" s="277">
        <f t="shared" si="0"/>
        <v>34.877049180327866</v>
      </c>
      <c r="I46" s="275">
        <v>34901</v>
      </c>
      <c r="J46" s="275">
        <v>244</v>
      </c>
      <c r="K46" s="276">
        <f t="shared" si="1"/>
        <v>143.03688524590163</v>
      </c>
      <c r="L46" s="276">
        <v>15</v>
      </c>
      <c r="M46" s="276">
        <v>1079</v>
      </c>
    </row>
    <row r="47" spans="2:13" ht="12" customHeight="1">
      <c r="B47" s="265"/>
      <c r="C47" s="27" t="s">
        <v>465</v>
      </c>
      <c r="D47" s="27"/>
      <c r="E47" s="278">
        <v>23856</v>
      </c>
      <c r="F47" s="280">
        <v>54837</v>
      </c>
      <c r="G47" s="275">
        <v>284</v>
      </c>
      <c r="H47" s="277">
        <f t="shared" si="0"/>
        <v>193.08802816901408</v>
      </c>
      <c r="I47" s="275">
        <v>268792</v>
      </c>
      <c r="J47" s="275">
        <v>284</v>
      </c>
      <c r="K47" s="276">
        <f t="shared" si="1"/>
        <v>946.4507042253521</v>
      </c>
      <c r="L47" s="280">
        <v>48</v>
      </c>
      <c r="M47" s="280">
        <v>2399</v>
      </c>
    </row>
    <row r="48" spans="2:13" ht="12" customHeight="1">
      <c r="B48" s="3"/>
      <c r="C48" s="246" t="s">
        <v>466</v>
      </c>
      <c r="D48" s="246"/>
      <c r="E48" s="278">
        <v>40357</v>
      </c>
      <c r="F48" s="280">
        <v>77895</v>
      </c>
      <c r="G48" s="275">
        <v>288</v>
      </c>
      <c r="H48" s="277">
        <f t="shared" si="0"/>
        <v>270.46875</v>
      </c>
      <c r="I48" s="275">
        <v>346901</v>
      </c>
      <c r="J48" s="275">
        <v>288</v>
      </c>
      <c r="K48" s="276">
        <f t="shared" si="1"/>
        <v>1204.517361111111</v>
      </c>
      <c r="L48" s="280">
        <v>263</v>
      </c>
      <c r="M48" s="280">
        <v>38613</v>
      </c>
    </row>
    <row r="49" spans="2:10" ht="12">
      <c r="B49" s="18"/>
      <c r="G49" s="15"/>
      <c r="H49" s="15"/>
      <c r="I49" s="15"/>
      <c r="J49" s="15"/>
    </row>
    <row r="50" spans="2:10" ht="12">
      <c r="B50" s="18" t="s">
        <v>467</v>
      </c>
      <c r="G50" s="15"/>
      <c r="H50" s="15"/>
      <c r="I50" s="15"/>
      <c r="J50" s="15"/>
    </row>
    <row r="51" spans="2:5" ht="12">
      <c r="B51" s="18" t="s">
        <v>488</v>
      </c>
      <c r="C51" s="18"/>
      <c r="D51" s="18"/>
      <c r="E51" s="18"/>
    </row>
    <row r="52" spans="2:5" ht="12">
      <c r="B52" s="18" t="s">
        <v>489</v>
      </c>
      <c r="C52" s="18"/>
      <c r="D52" s="18"/>
      <c r="E52" s="18"/>
    </row>
    <row r="53" ht="12">
      <c r="B53" s="18" t="s">
        <v>490</v>
      </c>
    </row>
    <row r="54" ht="12">
      <c r="B54" s="18" t="s">
        <v>623</v>
      </c>
    </row>
    <row r="55" spans="2:13" ht="12">
      <c r="B55" s="18" t="s">
        <v>624</v>
      </c>
      <c r="M55" s="17"/>
    </row>
    <row r="56" ht="12">
      <c r="B56" s="18" t="s">
        <v>625</v>
      </c>
    </row>
    <row r="57" spans="5:13" ht="12">
      <c r="E57" s="17"/>
      <c r="F57" s="17"/>
      <c r="G57" s="17"/>
      <c r="H57" s="17"/>
      <c r="I57" s="17"/>
      <c r="J57" s="17"/>
      <c r="K57" s="17"/>
      <c r="L57" s="17"/>
      <c r="M57" s="17"/>
    </row>
    <row r="58" spans="5:13" ht="12">
      <c r="E58" s="17"/>
      <c r="F58" s="17"/>
      <c r="G58" s="17"/>
      <c r="H58" s="17"/>
      <c r="I58" s="17"/>
      <c r="J58" s="17"/>
      <c r="K58" s="17"/>
      <c r="L58" s="17"/>
      <c r="M58" s="17"/>
    </row>
  </sheetData>
  <sheetProtection/>
  <mergeCells count="6">
    <mergeCell ref="B3:D4"/>
    <mergeCell ref="F3:H3"/>
    <mergeCell ref="I3:K3"/>
    <mergeCell ref="L3:M3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L85"/>
  <sheetViews>
    <sheetView zoomScalePageLayoutView="0" workbookViewId="0" topLeftCell="A1">
      <selection activeCell="H45" sqref="H45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375" style="1" bestFit="1" customWidth="1"/>
    <col min="4" max="4" width="3.00390625" style="1" customWidth="1"/>
    <col min="5" max="5" width="11.25390625" style="1" customWidth="1"/>
    <col min="6" max="9" width="10.375" style="284" customWidth="1"/>
    <col min="10" max="10" width="3.875" style="1" customWidth="1"/>
    <col min="11" max="11" width="9.50390625" style="1" customWidth="1"/>
    <col min="12" max="16384" width="9.00390625" style="1" customWidth="1"/>
  </cols>
  <sheetData>
    <row r="1" ht="14.25">
      <c r="B1" s="2" t="s">
        <v>620</v>
      </c>
    </row>
    <row r="2" spans="5:7" ht="12">
      <c r="E2" s="45"/>
      <c r="G2" s="285"/>
    </row>
    <row r="3" spans="2:9" ht="12">
      <c r="B3" s="486" t="s">
        <v>410</v>
      </c>
      <c r="C3" s="490"/>
      <c r="D3" s="487"/>
      <c r="E3" s="14" t="s">
        <v>482</v>
      </c>
      <c r="F3" s="224" t="s">
        <v>34</v>
      </c>
      <c r="G3" s="224" t="s">
        <v>491</v>
      </c>
      <c r="H3" s="224" t="s">
        <v>492</v>
      </c>
      <c r="I3" s="224" t="s">
        <v>493</v>
      </c>
    </row>
    <row r="4" spans="2:9" ht="12">
      <c r="B4" s="155"/>
      <c r="C4" s="225"/>
      <c r="D4" s="156"/>
      <c r="E4" s="6" t="s">
        <v>494</v>
      </c>
      <c r="F4" s="172" t="s">
        <v>9</v>
      </c>
      <c r="G4" s="172" t="s">
        <v>9</v>
      </c>
      <c r="H4" s="172" t="s">
        <v>9</v>
      </c>
      <c r="I4" s="172" t="s">
        <v>9</v>
      </c>
    </row>
    <row r="5" spans="2:9" ht="12" customHeight="1">
      <c r="B5" s="340" t="s">
        <v>424</v>
      </c>
      <c r="C5" s="334"/>
      <c r="D5" s="326"/>
      <c r="E5" s="286">
        <v>11250</v>
      </c>
      <c r="F5" s="287">
        <v>2829760</v>
      </c>
      <c r="G5" s="287">
        <v>2180964</v>
      </c>
      <c r="H5" s="287">
        <v>156618</v>
      </c>
      <c r="I5" s="287">
        <v>492178</v>
      </c>
    </row>
    <row r="6" spans="2:9" ht="12" customHeight="1">
      <c r="B6" s="328" t="s">
        <v>38</v>
      </c>
      <c r="C6" s="329"/>
      <c r="D6" s="330"/>
      <c r="E6" s="288">
        <f>SUM(E7:E47)</f>
        <v>11423</v>
      </c>
      <c r="F6" s="288">
        <f>SUM(F7:F47)</f>
        <v>2729565</v>
      </c>
      <c r="G6" s="288">
        <f>SUM(G7:G47)</f>
        <v>2128102</v>
      </c>
      <c r="H6" s="288">
        <f>SUM(H7:H47)</f>
        <v>145886</v>
      </c>
      <c r="I6" s="289">
        <f>SUM(I7:I47)</f>
        <v>455577</v>
      </c>
    </row>
    <row r="7" spans="2:12" ht="12" customHeight="1">
      <c r="B7" s="31"/>
      <c r="C7" s="27" t="s">
        <v>425</v>
      </c>
      <c r="D7" s="27"/>
      <c r="E7" s="233">
        <v>291</v>
      </c>
      <c r="F7" s="233">
        <v>109792</v>
      </c>
      <c r="G7" s="233">
        <v>98708</v>
      </c>
      <c r="H7" s="233">
        <v>3207</v>
      </c>
      <c r="I7" s="233">
        <v>7877</v>
      </c>
      <c r="K7" s="17"/>
      <c r="L7" s="17"/>
    </row>
    <row r="8" spans="2:12" ht="12" customHeight="1">
      <c r="B8" s="31"/>
      <c r="C8" s="27" t="s">
        <v>426</v>
      </c>
      <c r="D8" s="27"/>
      <c r="E8" s="290">
        <v>295</v>
      </c>
      <c r="F8" s="233">
        <v>120142</v>
      </c>
      <c r="G8" s="290">
        <v>111967</v>
      </c>
      <c r="H8" s="290">
        <v>3771</v>
      </c>
      <c r="I8" s="290">
        <v>4404</v>
      </c>
      <c r="K8" s="17"/>
      <c r="L8" s="17"/>
    </row>
    <row r="9" spans="2:12" ht="12" customHeight="1">
      <c r="B9" s="31"/>
      <c r="C9" s="27" t="s">
        <v>427</v>
      </c>
      <c r="D9" s="27"/>
      <c r="E9" s="290">
        <v>329</v>
      </c>
      <c r="F9" s="291">
        <v>37019</v>
      </c>
      <c r="G9" s="291">
        <v>22401</v>
      </c>
      <c r="H9" s="291">
        <v>1597</v>
      </c>
      <c r="I9" s="291">
        <v>13021</v>
      </c>
      <c r="K9" s="17"/>
      <c r="L9" s="17"/>
    </row>
    <row r="10" spans="2:12" ht="12" customHeight="1">
      <c r="B10" s="31"/>
      <c r="C10" s="27" t="s">
        <v>428</v>
      </c>
      <c r="D10" s="27"/>
      <c r="E10" s="290" t="s">
        <v>110</v>
      </c>
      <c r="F10" s="233">
        <v>294894</v>
      </c>
      <c r="G10" s="291">
        <v>223984</v>
      </c>
      <c r="H10" s="291">
        <v>12660</v>
      </c>
      <c r="I10" s="291">
        <v>58250</v>
      </c>
      <c r="K10" s="17"/>
      <c r="L10" s="17"/>
    </row>
    <row r="11" spans="2:12" ht="12" customHeight="1">
      <c r="B11" s="31"/>
      <c r="C11" s="27" t="s">
        <v>429</v>
      </c>
      <c r="D11" s="27"/>
      <c r="E11" s="290">
        <v>325</v>
      </c>
      <c r="F11" s="233">
        <v>426010</v>
      </c>
      <c r="G11" s="290">
        <v>364957</v>
      </c>
      <c r="H11" s="290">
        <v>28840</v>
      </c>
      <c r="I11" s="290">
        <v>32213</v>
      </c>
      <c r="K11" s="17"/>
      <c r="L11" s="17"/>
    </row>
    <row r="12" spans="2:12" ht="12" customHeight="1">
      <c r="B12" s="31"/>
      <c r="C12" s="27" t="s">
        <v>430</v>
      </c>
      <c r="D12" s="27"/>
      <c r="E12" s="290">
        <v>283</v>
      </c>
      <c r="F12" s="233">
        <v>22273</v>
      </c>
      <c r="G12" s="290">
        <v>18406</v>
      </c>
      <c r="H12" s="290">
        <v>1040</v>
      </c>
      <c r="I12" s="290">
        <v>2827</v>
      </c>
      <c r="K12" s="17"/>
      <c r="L12" s="17"/>
    </row>
    <row r="13" spans="2:12" ht="12" customHeight="1">
      <c r="B13" s="31"/>
      <c r="C13" s="27" t="s">
        <v>431</v>
      </c>
      <c r="D13" s="27"/>
      <c r="E13" s="290">
        <v>283</v>
      </c>
      <c r="F13" s="233">
        <v>53224</v>
      </c>
      <c r="G13" s="290">
        <v>45330</v>
      </c>
      <c r="H13" s="290">
        <v>2700</v>
      </c>
      <c r="I13" s="290">
        <v>5194</v>
      </c>
      <c r="K13" s="17"/>
      <c r="L13" s="17"/>
    </row>
    <row r="14" spans="2:12" ht="12" customHeight="1">
      <c r="B14" s="31"/>
      <c r="C14" s="27" t="s">
        <v>432</v>
      </c>
      <c r="D14" s="27"/>
      <c r="E14" s="290">
        <v>283</v>
      </c>
      <c r="F14" s="233">
        <v>33979</v>
      </c>
      <c r="G14" s="290">
        <v>29039</v>
      </c>
      <c r="H14" s="290">
        <v>1393</v>
      </c>
      <c r="I14" s="290">
        <v>3547</v>
      </c>
      <c r="K14" s="17"/>
      <c r="L14" s="17"/>
    </row>
    <row r="15" spans="2:12" ht="12" customHeight="1">
      <c r="B15" s="31"/>
      <c r="C15" s="27" t="s">
        <v>487</v>
      </c>
      <c r="D15" s="27"/>
      <c r="E15" s="290">
        <v>213</v>
      </c>
      <c r="F15" s="233">
        <v>11975</v>
      </c>
      <c r="G15" s="290">
        <v>9600</v>
      </c>
      <c r="H15" s="290">
        <v>667</v>
      </c>
      <c r="I15" s="290">
        <v>1708</v>
      </c>
      <c r="K15" s="17"/>
      <c r="L15" s="17"/>
    </row>
    <row r="16" spans="2:12" ht="12" customHeight="1">
      <c r="B16" s="31"/>
      <c r="C16" s="281" t="s">
        <v>434</v>
      </c>
      <c r="D16" s="27"/>
      <c r="E16" s="292">
        <v>283</v>
      </c>
      <c r="F16" s="233">
        <v>23132</v>
      </c>
      <c r="G16" s="290">
        <v>16783</v>
      </c>
      <c r="H16" s="290">
        <v>1104</v>
      </c>
      <c r="I16" s="290">
        <v>5245</v>
      </c>
      <c r="K16" s="17"/>
      <c r="L16" s="17"/>
    </row>
    <row r="17" spans="2:12" ht="12" customHeight="1">
      <c r="B17" s="31"/>
      <c r="C17" s="27" t="s">
        <v>435</v>
      </c>
      <c r="D17" s="27"/>
      <c r="E17" s="290">
        <v>289</v>
      </c>
      <c r="F17" s="233">
        <v>76264</v>
      </c>
      <c r="G17" s="290">
        <v>67392</v>
      </c>
      <c r="H17" s="290">
        <v>2162</v>
      </c>
      <c r="I17" s="290">
        <v>6710</v>
      </c>
      <c r="K17" s="17"/>
      <c r="L17" s="17"/>
    </row>
    <row r="18" spans="2:12" ht="12" customHeight="1">
      <c r="B18" s="31"/>
      <c r="C18" s="27" t="s">
        <v>436</v>
      </c>
      <c r="D18" s="27"/>
      <c r="E18" s="290">
        <v>289</v>
      </c>
      <c r="F18" s="233">
        <v>19095</v>
      </c>
      <c r="G18" s="290">
        <v>14971</v>
      </c>
      <c r="H18" s="290">
        <v>750</v>
      </c>
      <c r="I18" s="290">
        <v>3374</v>
      </c>
      <c r="K18" s="17"/>
      <c r="L18" s="17"/>
    </row>
    <row r="19" spans="2:12" ht="12" customHeight="1">
      <c r="B19" s="31"/>
      <c r="C19" s="27" t="s">
        <v>437</v>
      </c>
      <c r="D19" s="27"/>
      <c r="E19" s="290">
        <v>284</v>
      </c>
      <c r="F19" s="233">
        <v>103080</v>
      </c>
      <c r="G19" s="290">
        <v>79186</v>
      </c>
      <c r="H19" s="290">
        <v>4798</v>
      </c>
      <c r="I19" s="290">
        <v>19096</v>
      </c>
      <c r="K19" s="17"/>
      <c r="L19" s="17"/>
    </row>
    <row r="20" spans="2:12" ht="12" customHeight="1">
      <c r="B20" s="31"/>
      <c r="C20" s="27" t="s">
        <v>438</v>
      </c>
      <c r="D20" s="27"/>
      <c r="E20" s="290">
        <v>317</v>
      </c>
      <c r="F20" s="233">
        <v>32603</v>
      </c>
      <c r="G20" s="290">
        <v>19476</v>
      </c>
      <c r="H20" s="290">
        <v>1599</v>
      </c>
      <c r="I20" s="290">
        <v>11528</v>
      </c>
      <c r="K20" s="17"/>
      <c r="L20" s="17"/>
    </row>
    <row r="21" spans="2:12" ht="12" customHeight="1">
      <c r="B21" s="31"/>
      <c r="C21" s="27" t="s">
        <v>439</v>
      </c>
      <c r="D21" s="27"/>
      <c r="E21" s="290">
        <v>284</v>
      </c>
      <c r="F21" s="233">
        <v>60903</v>
      </c>
      <c r="G21" s="290">
        <v>42105</v>
      </c>
      <c r="H21" s="290">
        <v>2834</v>
      </c>
      <c r="I21" s="290">
        <v>15964</v>
      </c>
      <c r="K21" s="17"/>
      <c r="L21" s="17"/>
    </row>
    <row r="22" spans="2:12" ht="12" customHeight="1">
      <c r="B22" s="31"/>
      <c r="C22" s="27" t="s">
        <v>440</v>
      </c>
      <c r="D22" s="27"/>
      <c r="E22" s="290">
        <v>284</v>
      </c>
      <c r="F22" s="233">
        <v>44515</v>
      </c>
      <c r="G22" s="290">
        <v>34074</v>
      </c>
      <c r="H22" s="290">
        <v>1991</v>
      </c>
      <c r="I22" s="290">
        <v>8450</v>
      </c>
      <c r="K22" s="17"/>
      <c r="L22" s="17"/>
    </row>
    <row r="23" spans="2:12" ht="12" customHeight="1">
      <c r="B23" s="31"/>
      <c r="C23" s="27" t="s">
        <v>441</v>
      </c>
      <c r="D23" s="27"/>
      <c r="E23" s="293">
        <v>323</v>
      </c>
      <c r="F23" s="233">
        <v>153170</v>
      </c>
      <c r="G23" s="293">
        <v>117523</v>
      </c>
      <c r="H23" s="293">
        <v>9076</v>
      </c>
      <c r="I23" s="293">
        <v>26571</v>
      </c>
      <c r="K23" s="17"/>
      <c r="L23" s="17"/>
    </row>
    <row r="24" spans="2:12" ht="12" customHeight="1">
      <c r="B24" s="31"/>
      <c r="C24" s="27" t="s">
        <v>442</v>
      </c>
      <c r="D24" s="27"/>
      <c r="E24" s="290">
        <v>282</v>
      </c>
      <c r="F24" s="233">
        <v>27341</v>
      </c>
      <c r="G24" s="290">
        <v>20992</v>
      </c>
      <c r="H24" s="290">
        <v>1759</v>
      </c>
      <c r="I24" s="290">
        <v>4590</v>
      </c>
      <c r="K24" s="17"/>
      <c r="L24" s="17"/>
    </row>
    <row r="25" spans="2:12" ht="12" customHeight="1">
      <c r="B25" s="31"/>
      <c r="C25" s="27" t="s">
        <v>443</v>
      </c>
      <c r="D25" s="27"/>
      <c r="E25" s="290">
        <v>280</v>
      </c>
      <c r="F25" s="233">
        <v>61744</v>
      </c>
      <c r="G25" s="290">
        <v>47359</v>
      </c>
      <c r="H25" s="290">
        <v>3444</v>
      </c>
      <c r="I25" s="290">
        <v>10941</v>
      </c>
      <c r="K25" s="17"/>
      <c r="L25" s="17"/>
    </row>
    <row r="26" spans="2:12" ht="12" customHeight="1">
      <c r="B26" s="31"/>
      <c r="C26" s="27" t="s">
        <v>444</v>
      </c>
      <c r="D26" s="27"/>
      <c r="E26" s="290">
        <v>283</v>
      </c>
      <c r="F26" s="233">
        <v>29418</v>
      </c>
      <c r="G26" s="290">
        <v>21447</v>
      </c>
      <c r="H26" s="290">
        <v>1577</v>
      </c>
      <c r="I26" s="290">
        <v>6394</v>
      </c>
      <c r="K26" s="17"/>
      <c r="L26" s="17"/>
    </row>
    <row r="27" spans="2:12" ht="12" customHeight="1">
      <c r="B27" s="31"/>
      <c r="C27" s="27" t="s">
        <v>445</v>
      </c>
      <c r="D27" s="27"/>
      <c r="E27" s="290">
        <v>280</v>
      </c>
      <c r="F27" s="233">
        <v>96171</v>
      </c>
      <c r="G27" s="290">
        <v>68354</v>
      </c>
      <c r="H27" s="290">
        <v>5273</v>
      </c>
      <c r="I27" s="290">
        <v>22544</v>
      </c>
      <c r="K27" s="17"/>
      <c r="L27" s="17"/>
    </row>
    <row r="28" spans="2:12" ht="12" customHeight="1">
      <c r="B28" s="31"/>
      <c r="C28" s="27" t="s">
        <v>446</v>
      </c>
      <c r="D28" s="27"/>
      <c r="E28" s="293">
        <v>285</v>
      </c>
      <c r="F28" s="233">
        <v>58343</v>
      </c>
      <c r="G28" s="293">
        <v>49898</v>
      </c>
      <c r="H28" s="293">
        <v>2000</v>
      </c>
      <c r="I28" s="293">
        <v>6445</v>
      </c>
      <c r="K28" s="17"/>
      <c r="L28" s="17"/>
    </row>
    <row r="29" spans="2:12" ht="12" customHeight="1">
      <c r="B29" s="31"/>
      <c r="C29" s="27" t="s">
        <v>447</v>
      </c>
      <c r="D29" s="27"/>
      <c r="E29" s="290">
        <v>288</v>
      </c>
      <c r="F29" s="233">
        <v>102563</v>
      </c>
      <c r="G29" s="290">
        <v>78912</v>
      </c>
      <c r="H29" s="290">
        <v>5418</v>
      </c>
      <c r="I29" s="290">
        <v>18233</v>
      </c>
      <c r="K29" s="17"/>
      <c r="L29" s="17"/>
    </row>
    <row r="30" spans="2:12" ht="12" customHeight="1">
      <c r="B30" s="31"/>
      <c r="C30" s="27" t="s">
        <v>448</v>
      </c>
      <c r="D30" s="27"/>
      <c r="E30" s="290">
        <v>276</v>
      </c>
      <c r="F30" s="233">
        <v>6530</v>
      </c>
      <c r="G30" s="290">
        <v>3909</v>
      </c>
      <c r="H30" s="290">
        <v>331</v>
      </c>
      <c r="I30" s="290">
        <v>2290</v>
      </c>
      <c r="K30" s="17"/>
      <c r="L30" s="17"/>
    </row>
    <row r="31" spans="2:12" ht="12" customHeight="1">
      <c r="B31" s="31"/>
      <c r="C31" s="27" t="s">
        <v>449</v>
      </c>
      <c r="D31" s="27"/>
      <c r="E31" s="290">
        <v>300</v>
      </c>
      <c r="F31" s="233">
        <v>96763</v>
      </c>
      <c r="G31" s="290">
        <v>72641</v>
      </c>
      <c r="H31" s="290">
        <v>4794</v>
      </c>
      <c r="I31" s="290">
        <v>19328</v>
      </c>
      <c r="K31" s="17"/>
      <c r="L31" s="17"/>
    </row>
    <row r="32" spans="2:12" ht="12" customHeight="1">
      <c r="B32" s="31"/>
      <c r="C32" s="27" t="s">
        <v>450</v>
      </c>
      <c r="D32" s="27"/>
      <c r="E32" s="290">
        <v>293</v>
      </c>
      <c r="F32" s="233">
        <v>63181</v>
      </c>
      <c r="G32" s="290">
        <v>43057</v>
      </c>
      <c r="H32" s="290">
        <v>4770</v>
      </c>
      <c r="I32" s="290">
        <v>15354</v>
      </c>
      <c r="K32" s="17"/>
      <c r="L32" s="17"/>
    </row>
    <row r="33" spans="2:12" ht="12" customHeight="1">
      <c r="B33" s="31"/>
      <c r="C33" s="27" t="s">
        <v>451</v>
      </c>
      <c r="D33" s="27"/>
      <c r="E33" s="290">
        <v>286</v>
      </c>
      <c r="F33" s="233">
        <v>39323</v>
      </c>
      <c r="G33" s="290">
        <v>28537</v>
      </c>
      <c r="H33" s="290">
        <v>1725</v>
      </c>
      <c r="I33" s="290">
        <v>9061</v>
      </c>
      <c r="K33" s="17"/>
      <c r="L33" s="17"/>
    </row>
    <row r="34" spans="2:12" ht="12" customHeight="1">
      <c r="B34" s="31"/>
      <c r="C34" s="27" t="s">
        <v>452</v>
      </c>
      <c r="D34" s="27"/>
      <c r="E34" s="290">
        <v>290</v>
      </c>
      <c r="F34" s="233">
        <v>29197</v>
      </c>
      <c r="G34" s="290">
        <v>20274</v>
      </c>
      <c r="H34" s="290">
        <v>2182</v>
      </c>
      <c r="I34" s="290">
        <v>6741</v>
      </c>
      <c r="K34" s="17"/>
      <c r="L34" s="17"/>
    </row>
    <row r="35" spans="2:12" ht="12" customHeight="1">
      <c r="B35" s="31"/>
      <c r="C35" s="27" t="s">
        <v>453</v>
      </c>
      <c r="D35" s="27"/>
      <c r="E35" s="290">
        <v>282</v>
      </c>
      <c r="F35" s="233">
        <v>63777</v>
      </c>
      <c r="G35" s="290">
        <v>38764</v>
      </c>
      <c r="H35" s="290">
        <v>5289</v>
      </c>
      <c r="I35" s="290">
        <v>19724</v>
      </c>
      <c r="K35" s="17"/>
      <c r="L35" s="17"/>
    </row>
    <row r="36" spans="2:12" ht="12" customHeight="1">
      <c r="B36" s="31"/>
      <c r="C36" s="27" t="s">
        <v>454</v>
      </c>
      <c r="D36" s="27"/>
      <c r="E36" s="290">
        <v>282</v>
      </c>
      <c r="F36" s="233">
        <v>50598</v>
      </c>
      <c r="G36" s="290">
        <v>37348</v>
      </c>
      <c r="H36" s="290">
        <v>3192</v>
      </c>
      <c r="I36" s="290">
        <v>10058</v>
      </c>
      <c r="K36" s="17"/>
      <c r="L36" s="17"/>
    </row>
    <row r="37" spans="2:12" ht="12" customHeight="1">
      <c r="B37" s="31"/>
      <c r="C37" s="27" t="s">
        <v>455</v>
      </c>
      <c r="D37" s="27"/>
      <c r="E37" s="290">
        <v>278</v>
      </c>
      <c r="F37" s="233">
        <v>49048</v>
      </c>
      <c r="G37" s="290">
        <v>32072</v>
      </c>
      <c r="H37" s="290">
        <v>2233</v>
      </c>
      <c r="I37" s="290">
        <v>14743</v>
      </c>
      <c r="K37" s="17"/>
      <c r="L37" s="17"/>
    </row>
    <row r="38" spans="2:12" ht="12" customHeight="1">
      <c r="B38" s="31"/>
      <c r="C38" s="27" t="s">
        <v>85</v>
      </c>
      <c r="D38" s="27"/>
      <c r="E38" s="290">
        <v>285</v>
      </c>
      <c r="F38" s="233">
        <v>3508</v>
      </c>
      <c r="G38" s="290">
        <v>3508</v>
      </c>
      <c r="H38" s="290" t="s">
        <v>110</v>
      </c>
      <c r="I38" s="290" t="s">
        <v>110</v>
      </c>
      <c r="K38" s="17"/>
      <c r="L38" s="17"/>
    </row>
    <row r="39" spans="2:12" ht="12" customHeight="1">
      <c r="B39" s="31"/>
      <c r="C39" s="27" t="s">
        <v>457</v>
      </c>
      <c r="D39" s="27"/>
      <c r="E39" s="290">
        <v>244</v>
      </c>
      <c r="F39" s="233">
        <v>1476</v>
      </c>
      <c r="G39" s="290">
        <v>885</v>
      </c>
      <c r="H39" s="290">
        <v>5</v>
      </c>
      <c r="I39" s="290">
        <v>586</v>
      </c>
      <c r="K39" s="17"/>
      <c r="L39" s="17"/>
    </row>
    <row r="40" spans="2:12" ht="12" customHeight="1">
      <c r="B40" s="31"/>
      <c r="C40" s="27" t="s">
        <v>458</v>
      </c>
      <c r="D40" s="27"/>
      <c r="E40" s="290">
        <v>299</v>
      </c>
      <c r="F40" s="233">
        <v>24614</v>
      </c>
      <c r="G40" s="290">
        <v>14592</v>
      </c>
      <c r="H40" s="290">
        <v>1952</v>
      </c>
      <c r="I40" s="290">
        <v>8070</v>
      </c>
      <c r="K40" s="17"/>
      <c r="L40" s="17"/>
    </row>
    <row r="41" spans="2:12" ht="12" customHeight="1">
      <c r="B41" s="31"/>
      <c r="C41" s="283" t="s">
        <v>459</v>
      </c>
      <c r="D41" s="27"/>
      <c r="E41" s="290">
        <v>283</v>
      </c>
      <c r="F41" s="233">
        <v>64744</v>
      </c>
      <c r="G41" s="290">
        <v>43471</v>
      </c>
      <c r="H41" s="290">
        <v>6879</v>
      </c>
      <c r="I41" s="290">
        <v>14394</v>
      </c>
      <c r="K41" s="17"/>
      <c r="L41" s="17"/>
    </row>
    <row r="42" spans="2:12" ht="12" customHeight="1">
      <c r="B42" s="31"/>
      <c r="C42" s="27" t="s">
        <v>460</v>
      </c>
      <c r="D42" s="27"/>
      <c r="E42" s="290">
        <v>288</v>
      </c>
      <c r="F42" s="233">
        <v>13854</v>
      </c>
      <c r="G42" s="291">
        <v>12172</v>
      </c>
      <c r="H42" s="291">
        <v>384</v>
      </c>
      <c r="I42" s="291">
        <v>1298</v>
      </c>
      <c r="K42" s="17"/>
      <c r="L42" s="17"/>
    </row>
    <row r="43" spans="2:12" ht="12">
      <c r="B43" s="31"/>
      <c r="C43" s="27" t="s">
        <v>461</v>
      </c>
      <c r="D43" s="27"/>
      <c r="E43" s="290">
        <v>279</v>
      </c>
      <c r="F43" s="233">
        <v>64651</v>
      </c>
      <c r="G43" s="290">
        <v>48798</v>
      </c>
      <c r="H43" s="290">
        <v>5665</v>
      </c>
      <c r="I43" s="290">
        <v>10188</v>
      </c>
      <c r="K43" s="17"/>
      <c r="L43" s="17"/>
    </row>
    <row r="44" spans="2:12" ht="12">
      <c r="B44" s="31"/>
      <c r="C44" s="27" t="s">
        <v>462</v>
      </c>
      <c r="D44" s="27"/>
      <c r="E44" s="290">
        <v>289</v>
      </c>
      <c r="F44" s="233">
        <v>19409</v>
      </c>
      <c r="G44" s="290">
        <v>13407</v>
      </c>
      <c r="H44" s="290">
        <v>822</v>
      </c>
      <c r="I44" s="290">
        <v>5180</v>
      </c>
      <c r="K44" s="17"/>
      <c r="L44" s="17"/>
    </row>
    <row r="45" spans="2:12" ht="12">
      <c r="B45" s="31"/>
      <c r="C45" s="283" t="s">
        <v>464</v>
      </c>
      <c r="D45" s="27"/>
      <c r="E45" s="290">
        <v>244</v>
      </c>
      <c r="F45" s="233">
        <v>8510</v>
      </c>
      <c r="G45" s="290">
        <v>6500</v>
      </c>
      <c r="H45" s="290">
        <v>241</v>
      </c>
      <c r="I45" s="290">
        <v>1769</v>
      </c>
      <c r="K45" s="17"/>
      <c r="L45" s="17"/>
    </row>
    <row r="46" spans="2:12" ht="12" customHeight="1">
      <c r="B46" s="265"/>
      <c r="C46" s="27" t="s">
        <v>465</v>
      </c>
      <c r="D46" s="27"/>
      <c r="E46" s="290">
        <v>284</v>
      </c>
      <c r="F46" s="233">
        <v>54837</v>
      </c>
      <c r="G46" s="290">
        <v>42194</v>
      </c>
      <c r="H46" s="290">
        <v>1346</v>
      </c>
      <c r="I46" s="290">
        <v>11297</v>
      </c>
      <c r="K46" s="17"/>
      <c r="L46" s="17"/>
    </row>
    <row r="47" spans="2:12" ht="12" customHeight="1">
      <c r="B47" s="3"/>
      <c r="C47" s="246" t="s">
        <v>466</v>
      </c>
      <c r="D47" s="246"/>
      <c r="E47" s="290">
        <v>288</v>
      </c>
      <c r="F47" s="233">
        <v>77895</v>
      </c>
      <c r="G47" s="290">
        <v>63109</v>
      </c>
      <c r="H47" s="290">
        <v>4416</v>
      </c>
      <c r="I47" s="290">
        <v>10370</v>
      </c>
      <c r="K47" s="17"/>
      <c r="L47" s="17"/>
    </row>
    <row r="48" spans="6:9" ht="12">
      <c r="F48" s="294"/>
      <c r="G48" s="294"/>
      <c r="H48" s="294"/>
      <c r="I48" s="294"/>
    </row>
    <row r="49" spans="2:9" ht="12">
      <c r="B49" s="18" t="s">
        <v>467</v>
      </c>
      <c r="F49" s="294"/>
      <c r="G49" s="294"/>
      <c r="H49" s="294"/>
      <c r="I49" s="294"/>
    </row>
    <row r="50" spans="2:9" ht="12">
      <c r="B50" s="18" t="s">
        <v>495</v>
      </c>
      <c r="F50" s="294"/>
      <c r="G50" s="294"/>
      <c r="H50" s="294"/>
      <c r="I50" s="294"/>
    </row>
    <row r="51" spans="2:9" ht="12">
      <c r="B51" s="493" t="s">
        <v>621</v>
      </c>
      <c r="C51" s="493"/>
      <c r="D51" s="493"/>
      <c r="E51" s="493"/>
      <c r="F51" s="493"/>
      <c r="G51" s="294"/>
      <c r="H51" s="294"/>
      <c r="I51" s="294"/>
    </row>
    <row r="52" spans="5:9" ht="12">
      <c r="E52" s="17"/>
      <c r="F52" s="17"/>
      <c r="G52" s="17"/>
      <c r="H52" s="17"/>
      <c r="I52" s="17"/>
    </row>
    <row r="53" spans="6:9" ht="12">
      <c r="F53" s="1"/>
      <c r="G53" s="1"/>
      <c r="H53" s="1"/>
      <c r="I53" s="1"/>
    </row>
    <row r="54" spans="5:9" ht="12">
      <c r="E54" s="17"/>
      <c r="F54" s="17"/>
      <c r="G54" s="17"/>
      <c r="H54" s="17"/>
      <c r="I54" s="17"/>
    </row>
    <row r="55" spans="6:9" ht="12">
      <c r="F55" s="1"/>
      <c r="G55" s="1"/>
      <c r="H55" s="1"/>
      <c r="I55" s="1"/>
    </row>
    <row r="56" spans="6:9" ht="12">
      <c r="F56" s="1"/>
      <c r="G56" s="1"/>
      <c r="H56" s="1"/>
      <c r="I56" s="1"/>
    </row>
    <row r="57" spans="6:9" ht="12">
      <c r="F57" s="1"/>
      <c r="G57" s="1"/>
      <c r="H57" s="1"/>
      <c r="I57" s="1"/>
    </row>
    <row r="58" spans="6:9" ht="12">
      <c r="F58" s="1"/>
      <c r="G58" s="1"/>
      <c r="H58" s="1"/>
      <c r="I58" s="1"/>
    </row>
    <row r="59" spans="6:9" ht="12">
      <c r="F59" s="1"/>
      <c r="G59" s="1"/>
      <c r="H59" s="1"/>
      <c r="I59" s="1"/>
    </row>
    <row r="60" spans="6:9" ht="12">
      <c r="F60" s="1"/>
      <c r="G60" s="1"/>
      <c r="H60" s="1"/>
      <c r="I60" s="1"/>
    </row>
    <row r="61" spans="6:9" ht="12">
      <c r="F61" s="1"/>
      <c r="G61" s="1"/>
      <c r="H61" s="1"/>
      <c r="I61" s="1"/>
    </row>
    <row r="62" spans="6:9" ht="12">
      <c r="F62" s="1"/>
      <c r="G62" s="1"/>
      <c r="H62" s="1"/>
      <c r="I62" s="1"/>
    </row>
    <row r="63" spans="6:9" ht="12">
      <c r="F63" s="1"/>
      <c r="G63" s="1"/>
      <c r="H63" s="1"/>
      <c r="I63" s="1"/>
    </row>
    <row r="64" spans="6:9" ht="12">
      <c r="F64" s="1"/>
      <c r="G64" s="1"/>
      <c r="H64" s="1"/>
      <c r="I64" s="1"/>
    </row>
    <row r="65" spans="6:9" ht="12">
      <c r="F65" s="1"/>
      <c r="G65" s="1"/>
      <c r="H65" s="1"/>
      <c r="I65" s="1"/>
    </row>
    <row r="66" spans="6:9" ht="12">
      <c r="F66" s="1"/>
      <c r="G66" s="1"/>
      <c r="H66" s="1"/>
      <c r="I66" s="1"/>
    </row>
    <row r="67" spans="6:9" ht="12">
      <c r="F67" s="1"/>
      <c r="G67" s="1"/>
      <c r="H67" s="1"/>
      <c r="I67" s="1"/>
    </row>
    <row r="68" spans="6:9" ht="12">
      <c r="F68" s="1"/>
      <c r="G68" s="1"/>
      <c r="H68" s="1"/>
      <c r="I68" s="1"/>
    </row>
    <row r="69" spans="6:9" ht="12">
      <c r="F69" s="1"/>
      <c r="G69" s="1"/>
      <c r="H69" s="1"/>
      <c r="I69" s="1"/>
    </row>
    <row r="70" spans="6:9" ht="12">
      <c r="F70" s="1"/>
      <c r="G70" s="1"/>
      <c r="H70" s="1"/>
      <c r="I70" s="1"/>
    </row>
    <row r="71" spans="6:9" ht="12">
      <c r="F71" s="1"/>
      <c r="G71" s="1"/>
      <c r="H71" s="1"/>
      <c r="I71" s="1"/>
    </row>
    <row r="72" spans="6:9" ht="12">
      <c r="F72" s="1"/>
      <c r="G72" s="1"/>
      <c r="H72" s="1"/>
      <c r="I72" s="1"/>
    </row>
    <row r="73" spans="6:9" ht="12">
      <c r="F73" s="1"/>
      <c r="G73" s="1"/>
      <c r="H73" s="1"/>
      <c r="I73" s="1"/>
    </row>
    <row r="74" spans="6:9" ht="12">
      <c r="F74" s="1"/>
      <c r="G74" s="1"/>
      <c r="H74" s="1"/>
      <c r="I74" s="1"/>
    </row>
    <row r="75" spans="6:9" ht="12">
      <c r="F75" s="1"/>
      <c r="G75" s="1"/>
      <c r="H75" s="1"/>
      <c r="I75" s="1"/>
    </row>
    <row r="76" spans="6:9" ht="12">
      <c r="F76" s="1"/>
      <c r="G76" s="1"/>
      <c r="H76" s="1"/>
      <c r="I76" s="1"/>
    </row>
    <row r="77" spans="6:9" ht="12">
      <c r="F77" s="1"/>
      <c r="G77" s="1"/>
      <c r="H77" s="1"/>
      <c r="I77" s="1"/>
    </row>
    <row r="78" spans="6:9" ht="12">
      <c r="F78" s="1"/>
      <c r="G78" s="1"/>
      <c r="H78" s="1"/>
      <c r="I78" s="1"/>
    </row>
    <row r="79" spans="6:9" ht="12">
      <c r="F79" s="1"/>
      <c r="G79" s="1"/>
      <c r="H79" s="1"/>
      <c r="I79" s="1"/>
    </row>
    <row r="80" spans="6:9" ht="12">
      <c r="F80" s="1"/>
      <c r="G80" s="1"/>
      <c r="H80" s="1"/>
      <c r="I80" s="1"/>
    </row>
    <row r="81" spans="6:9" ht="12">
      <c r="F81" s="1"/>
      <c r="G81" s="1"/>
      <c r="H81" s="1"/>
      <c r="I81" s="1"/>
    </row>
    <row r="82" spans="6:9" ht="12">
      <c r="F82" s="1"/>
      <c r="G82" s="1"/>
      <c r="H82" s="1"/>
      <c r="I82" s="1"/>
    </row>
    <row r="83" spans="6:9" ht="12">
      <c r="F83" s="1"/>
      <c r="G83" s="1"/>
      <c r="H83" s="1"/>
      <c r="I83" s="1"/>
    </row>
    <row r="84" spans="6:9" ht="12">
      <c r="F84" s="1"/>
      <c r="G84" s="1"/>
      <c r="H84" s="1"/>
      <c r="I84" s="1"/>
    </row>
    <row r="85" spans="6:9" ht="12">
      <c r="F85" s="1"/>
      <c r="G85" s="1"/>
      <c r="H85" s="1"/>
      <c r="I85" s="1"/>
    </row>
  </sheetData>
  <sheetProtection/>
  <mergeCells count="4">
    <mergeCell ref="B3:D3"/>
    <mergeCell ref="B5:D5"/>
    <mergeCell ref="B6:D6"/>
    <mergeCell ref="B51:F5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N3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625" style="1" customWidth="1"/>
    <col min="5" max="9" width="7.75390625" style="1" customWidth="1"/>
    <col min="10" max="16384" width="9.00390625" style="1" customWidth="1"/>
  </cols>
  <sheetData>
    <row r="1" ht="14.25">
      <c r="B1" s="2" t="s">
        <v>619</v>
      </c>
    </row>
    <row r="2" spans="5:10" ht="12">
      <c r="E2" s="45"/>
      <c r="F2" s="45"/>
      <c r="G2" s="45"/>
      <c r="H2" s="45"/>
      <c r="I2" s="45"/>
      <c r="J2" s="295"/>
    </row>
    <row r="3" spans="2:9" ht="12" customHeight="1">
      <c r="B3" s="374" t="s">
        <v>374</v>
      </c>
      <c r="C3" s="375"/>
      <c r="D3" s="376"/>
      <c r="E3" s="354" t="s">
        <v>34</v>
      </c>
      <c r="F3" s="354" t="s">
        <v>496</v>
      </c>
      <c r="G3" s="354" t="s">
        <v>497</v>
      </c>
      <c r="H3" s="347" t="s">
        <v>498</v>
      </c>
      <c r="I3" s="354" t="s">
        <v>499</v>
      </c>
    </row>
    <row r="4" spans="2:9" ht="12">
      <c r="B4" s="380"/>
      <c r="C4" s="381"/>
      <c r="D4" s="382"/>
      <c r="E4" s="355"/>
      <c r="F4" s="355"/>
      <c r="G4" s="355"/>
      <c r="H4" s="495"/>
      <c r="I4" s="355"/>
    </row>
    <row r="5" spans="2:9" ht="12" customHeight="1">
      <c r="B5" s="340" t="s">
        <v>500</v>
      </c>
      <c r="C5" s="334"/>
      <c r="D5" s="326"/>
      <c r="E5" s="157">
        <v>2678</v>
      </c>
      <c r="F5" s="157">
        <v>1253</v>
      </c>
      <c r="G5" s="157">
        <v>1201</v>
      </c>
      <c r="H5" s="157">
        <v>50</v>
      </c>
      <c r="I5" s="157">
        <v>174</v>
      </c>
    </row>
    <row r="6" spans="2:14" ht="12" customHeight="1">
      <c r="B6" s="328" t="s">
        <v>501</v>
      </c>
      <c r="C6" s="329"/>
      <c r="D6" s="330"/>
      <c r="E6" s="158">
        <f>SUM(F6:I6)</f>
        <v>2675</v>
      </c>
      <c r="F6" s="158">
        <f>SUM(F7+F20)</f>
        <v>1253</v>
      </c>
      <c r="G6" s="158">
        <f>SUM(G7+G20)</f>
        <v>1202</v>
      </c>
      <c r="H6" s="158">
        <f>SUM(H7+H20)</f>
        <v>51</v>
      </c>
      <c r="I6" s="158">
        <f>SUM(I7+I20)</f>
        <v>169</v>
      </c>
      <c r="J6" s="45"/>
      <c r="K6" s="45"/>
      <c r="L6" s="45"/>
      <c r="M6" s="45"/>
      <c r="N6" s="45"/>
    </row>
    <row r="7" spans="2:14" ht="12" customHeight="1">
      <c r="B7" s="63"/>
      <c r="C7" s="329" t="s">
        <v>388</v>
      </c>
      <c r="D7" s="330"/>
      <c r="E7" s="158">
        <f>SUM(F7:I7)</f>
        <v>2048</v>
      </c>
      <c r="F7" s="158">
        <f>SUM(F8:F19)</f>
        <v>944</v>
      </c>
      <c r="G7" s="158">
        <f>SUM(G8:G19)</f>
        <v>929</v>
      </c>
      <c r="H7" s="158">
        <f>SUM(H8:H19)</f>
        <v>47</v>
      </c>
      <c r="I7" s="158">
        <f>SUM(I8:I19)</f>
        <v>128</v>
      </c>
      <c r="J7" s="45"/>
      <c r="K7" s="45"/>
      <c r="L7" s="45"/>
      <c r="M7" s="45"/>
      <c r="N7" s="45"/>
    </row>
    <row r="8" spans="2:10" ht="12" customHeight="1">
      <c r="B8" s="3"/>
      <c r="C8" s="34"/>
      <c r="D8" s="27" t="s">
        <v>43</v>
      </c>
      <c r="E8" s="157">
        <v>316</v>
      </c>
      <c r="F8" s="296">
        <v>165</v>
      </c>
      <c r="G8" s="296">
        <v>116</v>
      </c>
      <c r="H8" s="296">
        <v>10</v>
      </c>
      <c r="I8" s="296">
        <v>25</v>
      </c>
      <c r="J8" s="45"/>
    </row>
    <row r="9" spans="2:10" ht="12" customHeight="1">
      <c r="B9" s="3"/>
      <c r="C9" s="34"/>
      <c r="D9" s="27" t="s">
        <v>44</v>
      </c>
      <c r="E9" s="157">
        <v>433</v>
      </c>
      <c r="F9" s="296">
        <v>203</v>
      </c>
      <c r="G9" s="296">
        <v>193</v>
      </c>
      <c r="H9" s="296">
        <v>6</v>
      </c>
      <c r="I9" s="296">
        <v>31</v>
      </c>
      <c r="J9" s="45"/>
    </row>
    <row r="10" spans="2:10" ht="12" customHeight="1">
      <c r="B10" s="3"/>
      <c r="C10" s="34"/>
      <c r="D10" s="27" t="s">
        <v>45</v>
      </c>
      <c r="E10" s="157">
        <v>151</v>
      </c>
      <c r="F10" s="296">
        <v>60</v>
      </c>
      <c r="G10" s="296">
        <v>76</v>
      </c>
      <c r="H10" s="296">
        <v>6</v>
      </c>
      <c r="I10" s="296">
        <v>9</v>
      </c>
      <c r="J10" s="45"/>
    </row>
    <row r="11" spans="2:10" ht="12" customHeight="1">
      <c r="B11" s="3"/>
      <c r="C11" s="34"/>
      <c r="D11" s="27" t="s">
        <v>46</v>
      </c>
      <c r="E11" s="157">
        <v>154</v>
      </c>
      <c r="F11" s="296">
        <v>66</v>
      </c>
      <c r="G11" s="296">
        <v>71</v>
      </c>
      <c r="H11" s="296">
        <v>6</v>
      </c>
      <c r="I11" s="296">
        <v>11</v>
      </c>
      <c r="J11" s="45"/>
    </row>
    <row r="12" spans="2:10" ht="12" customHeight="1">
      <c r="B12" s="3"/>
      <c r="C12" s="34"/>
      <c r="D12" s="27" t="s">
        <v>47</v>
      </c>
      <c r="E12" s="157">
        <v>270</v>
      </c>
      <c r="F12" s="296">
        <v>122</v>
      </c>
      <c r="G12" s="296">
        <v>125</v>
      </c>
      <c r="H12" s="296">
        <v>5</v>
      </c>
      <c r="I12" s="296">
        <v>18</v>
      </c>
      <c r="J12" s="45"/>
    </row>
    <row r="13" spans="2:10" ht="12" customHeight="1">
      <c r="B13" s="3"/>
      <c r="C13" s="34"/>
      <c r="D13" s="27" t="s">
        <v>48</v>
      </c>
      <c r="E13" s="157">
        <v>112</v>
      </c>
      <c r="F13" s="296">
        <v>46</v>
      </c>
      <c r="G13" s="296">
        <v>56</v>
      </c>
      <c r="H13" s="296">
        <v>3</v>
      </c>
      <c r="I13" s="296">
        <v>7</v>
      </c>
      <c r="J13" s="45"/>
    </row>
    <row r="14" spans="2:10" ht="12" customHeight="1">
      <c r="B14" s="3"/>
      <c r="C14" s="34"/>
      <c r="D14" s="27" t="s">
        <v>49</v>
      </c>
      <c r="E14" s="157">
        <v>90</v>
      </c>
      <c r="F14" s="296">
        <v>40</v>
      </c>
      <c r="G14" s="296">
        <v>42</v>
      </c>
      <c r="H14" s="296">
        <v>1</v>
      </c>
      <c r="I14" s="296">
        <v>7</v>
      </c>
      <c r="J14" s="45"/>
    </row>
    <row r="15" spans="2:10" ht="12" customHeight="1">
      <c r="B15" s="3"/>
      <c r="C15" s="34"/>
      <c r="D15" s="27" t="s">
        <v>50</v>
      </c>
      <c r="E15" s="157">
        <v>118</v>
      </c>
      <c r="F15" s="296">
        <v>62</v>
      </c>
      <c r="G15" s="296">
        <v>44</v>
      </c>
      <c r="H15" s="296">
        <v>4</v>
      </c>
      <c r="I15" s="296">
        <v>8</v>
      </c>
      <c r="J15" s="45"/>
    </row>
    <row r="16" spans="2:10" ht="12" customHeight="1">
      <c r="B16" s="3"/>
      <c r="C16" s="34"/>
      <c r="D16" s="27" t="s">
        <v>51</v>
      </c>
      <c r="E16" s="157">
        <v>132</v>
      </c>
      <c r="F16" s="296">
        <v>58</v>
      </c>
      <c r="G16" s="296">
        <v>67</v>
      </c>
      <c r="H16" s="296">
        <v>1</v>
      </c>
      <c r="I16" s="296">
        <v>6</v>
      </c>
      <c r="J16" s="45"/>
    </row>
    <row r="17" spans="2:10" ht="12" customHeight="1">
      <c r="B17" s="3"/>
      <c r="C17" s="34"/>
      <c r="D17" s="27" t="s">
        <v>52</v>
      </c>
      <c r="E17" s="157">
        <v>80</v>
      </c>
      <c r="F17" s="296">
        <v>39</v>
      </c>
      <c r="G17" s="296">
        <v>38</v>
      </c>
      <c r="H17" s="296">
        <v>1</v>
      </c>
      <c r="I17" s="296">
        <v>2</v>
      </c>
      <c r="J17" s="45"/>
    </row>
    <row r="18" spans="2:10" ht="12" customHeight="1">
      <c r="B18" s="3"/>
      <c r="C18" s="34"/>
      <c r="D18" s="27" t="s">
        <v>53</v>
      </c>
      <c r="E18" s="157">
        <v>124</v>
      </c>
      <c r="F18" s="296">
        <v>47</v>
      </c>
      <c r="G18" s="296">
        <v>71</v>
      </c>
      <c r="H18" s="296">
        <v>3</v>
      </c>
      <c r="I18" s="296">
        <v>3</v>
      </c>
      <c r="J18" s="45"/>
    </row>
    <row r="19" spans="2:10" ht="12" customHeight="1">
      <c r="B19" s="3"/>
      <c r="C19" s="34"/>
      <c r="D19" s="27" t="s">
        <v>54</v>
      </c>
      <c r="E19" s="157">
        <v>68</v>
      </c>
      <c r="F19" s="296">
        <v>36</v>
      </c>
      <c r="G19" s="296">
        <v>30</v>
      </c>
      <c r="H19" s="296">
        <v>1</v>
      </c>
      <c r="I19" s="296">
        <v>1</v>
      </c>
      <c r="J19" s="45"/>
    </row>
    <row r="20" spans="2:14" ht="12" customHeight="1">
      <c r="B20" s="63"/>
      <c r="C20" s="329" t="s">
        <v>502</v>
      </c>
      <c r="D20" s="330"/>
      <c r="E20" s="158">
        <f>SUM(F20:I20)</f>
        <v>627</v>
      </c>
      <c r="F20" s="158">
        <f>SUM(F21:F27)</f>
        <v>309</v>
      </c>
      <c r="G20" s="158">
        <f>SUM(G21:G27)</f>
        <v>273</v>
      </c>
      <c r="H20" s="158">
        <f>SUM(H21:H27)</f>
        <v>4</v>
      </c>
      <c r="I20" s="158">
        <f>SUM(I21:I27)</f>
        <v>41</v>
      </c>
      <c r="J20" s="45"/>
      <c r="K20" s="45"/>
      <c r="L20" s="45"/>
      <c r="M20" s="45"/>
      <c r="N20" s="45"/>
    </row>
    <row r="21" spans="2:10" ht="12" customHeight="1">
      <c r="B21" s="3"/>
      <c r="C21" s="34"/>
      <c r="D21" s="27" t="s">
        <v>56</v>
      </c>
      <c r="E21" s="157">
        <v>35</v>
      </c>
      <c r="F21" s="296">
        <v>17</v>
      </c>
      <c r="G21" s="297">
        <v>16</v>
      </c>
      <c r="H21" s="298" t="s">
        <v>28</v>
      </c>
      <c r="I21" s="297">
        <v>2</v>
      </c>
      <c r="J21" s="45"/>
    </row>
    <row r="22" spans="2:10" ht="12" customHeight="1">
      <c r="B22" s="3"/>
      <c r="C22" s="34"/>
      <c r="D22" s="27" t="s">
        <v>57</v>
      </c>
      <c r="E22" s="157">
        <v>49</v>
      </c>
      <c r="F22" s="296">
        <v>25</v>
      </c>
      <c r="G22" s="297">
        <v>21</v>
      </c>
      <c r="H22" s="298" t="s">
        <v>28</v>
      </c>
      <c r="I22" s="297">
        <v>3</v>
      </c>
      <c r="J22" s="45"/>
    </row>
    <row r="23" spans="2:10" ht="12" customHeight="1">
      <c r="B23" s="3"/>
      <c r="C23" s="34"/>
      <c r="D23" s="27" t="s">
        <v>58</v>
      </c>
      <c r="E23" s="157">
        <v>99</v>
      </c>
      <c r="F23" s="296">
        <v>38</v>
      </c>
      <c r="G23" s="297">
        <v>55</v>
      </c>
      <c r="H23" s="298" t="s">
        <v>28</v>
      </c>
      <c r="I23" s="297">
        <v>6</v>
      </c>
      <c r="J23" s="45"/>
    </row>
    <row r="24" spans="2:10" ht="12" customHeight="1">
      <c r="B24" s="3"/>
      <c r="C24" s="34"/>
      <c r="D24" s="27" t="s">
        <v>59</v>
      </c>
      <c r="E24" s="157">
        <v>128</v>
      </c>
      <c r="F24" s="1">
        <v>76</v>
      </c>
      <c r="G24" s="296">
        <v>37</v>
      </c>
      <c r="H24" s="297">
        <v>1</v>
      </c>
      <c r="I24" s="297">
        <v>14</v>
      </c>
      <c r="J24" s="45"/>
    </row>
    <row r="25" spans="2:10" ht="12" customHeight="1">
      <c r="B25" s="3"/>
      <c r="C25" s="34"/>
      <c r="D25" s="27" t="s">
        <v>60</v>
      </c>
      <c r="E25" s="157">
        <v>120</v>
      </c>
      <c r="F25" s="296">
        <v>56</v>
      </c>
      <c r="G25" s="297">
        <v>50</v>
      </c>
      <c r="H25" s="297">
        <v>1</v>
      </c>
      <c r="I25" s="297">
        <v>13</v>
      </c>
      <c r="J25" s="45"/>
    </row>
    <row r="26" spans="2:10" ht="12" customHeight="1">
      <c r="B26" s="3"/>
      <c r="C26" s="34"/>
      <c r="D26" s="27" t="s">
        <v>61</v>
      </c>
      <c r="E26" s="157">
        <v>37</v>
      </c>
      <c r="F26" s="296">
        <v>17</v>
      </c>
      <c r="G26" s="297">
        <v>20</v>
      </c>
      <c r="H26" s="298" t="s">
        <v>28</v>
      </c>
      <c r="I26" s="298" t="s">
        <v>28</v>
      </c>
      <c r="J26" s="45"/>
    </row>
    <row r="27" spans="2:10" ht="12" customHeight="1">
      <c r="B27" s="3"/>
      <c r="C27" s="34"/>
      <c r="D27" s="27" t="s">
        <v>62</v>
      </c>
      <c r="E27" s="157">
        <v>159</v>
      </c>
      <c r="F27" s="296">
        <v>80</v>
      </c>
      <c r="G27" s="296">
        <v>74</v>
      </c>
      <c r="H27" s="296">
        <v>2</v>
      </c>
      <c r="I27" s="296">
        <v>3</v>
      </c>
      <c r="J27" s="45"/>
    </row>
    <row r="28" spans="5:9" ht="12">
      <c r="E28" s="45"/>
      <c r="F28" s="45"/>
      <c r="G28" s="45"/>
      <c r="H28" s="45"/>
      <c r="I28" s="45"/>
    </row>
    <row r="29" ht="12">
      <c r="B29" s="18" t="s">
        <v>503</v>
      </c>
    </row>
    <row r="30" spans="2:11" ht="12">
      <c r="B30" s="488"/>
      <c r="C30" s="494"/>
      <c r="D30" s="494"/>
      <c r="E30" s="494"/>
      <c r="F30" s="494"/>
      <c r="G30" s="494"/>
      <c r="H30" s="494"/>
      <c r="I30" s="494"/>
      <c r="J30" s="494"/>
      <c r="K30" s="494"/>
    </row>
    <row r="31" spans="2:11" ht="12">
      <c r="B31" s="488"/>
      <c r="C31" s="488"/>
      <c r="D31" s="488"/>
      <c r="E31" s="488"/>
      <c r="F31" s="488"/>
      <c r="G31" s="488"/>
      <c r="H31" s="488"/>
      <c r="I31" s="488"/>
      <c r="J31" s="488"/>
      <c r="K31" s="488"/>
    </row>
    <row r="32" spans="5:9" ht="12">
      <c r="E32" s="45"/>
      <c r="F32" s="45"/>
      <c r="G32" s="45"/>
      <c r="H32" s="45"/>
      <c r="I32" s="45"/>
    </row>
    <row r="33" spans="5:9" ht="12">
      <c r="E33" s="45"/>
      <c r="F33" s="45"/>
      <c r="G33" s="45"/>
      <c r="H33" s="45"/>
      <c r="I33" s="45"/>
    </row>
    <row r="34" spans="5:9" ht="12">
      <c r="E34" s="45"/>
      <c r="F34" s="45"/>
      <c r="G34" s="45"/>
      <c r="H34" s="45"/>
      <c r="I34" s="45"/>
    </row>
    <row r="35" spans="5:9" ht="12">
      <c r="E35" s="45"/>
      <c r="F35" s="45"/>
      <c r="G35" s="45"/>
      <c r="H35" s="45"/>
      <c r="I35" s="45"/>
    </row>
  </sheetData>
  <sheetProtection/>
  <mergeCells count="12">
    <mergeCell ref="B3:D4"/>
    <mergeCell ref="E3:E4"/>
    <mergeCell ref="F3:F4"/>
    <mergeCell ref="G3:G4"/>
    <mergeCell ref="H3:H4"/>
    <mergeCell ref="I3:I4"/>
    <mergeCell ref="B5:D5"/>
    <mergeCell ref="B6:D6"/>
    <mergeCell ref="C7:D7"/>
    <mergeCell ref="C20:D20"/>
    <mergeCell ref="B30:K30"/>
    <mergeCell ref="B31:K3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6" width="8.375" style="1" customWidth="1"/>
    <col min="7" max="7" width="7.75390625" style="1" customWidth="1"/>
    <col min="8" max="10" width="5.25390625" style="1" customWidth="1"/>
    <col min="11" max="11" width="17.25390625" style="1" customWidth="1"/>
    <col min="12" max="12" width="3.625" style="1" customWidth="1"/>
    <col min="13" max="16384" width="9.00390625" style="1" customWidth="1"/>
  </cols>
  <sheetData>
    <row r="1" ht="14.25">
      <c r="B1" s="2" t="s">
        <v>618</v>
      </c>
    </row>
    <row r="2" spans="4:6" ht="12">
      <c r="D2" s="45"/>
      <c r="E2" s="45"/>
      <c r="F2" s="45"/>
    </row>
    <row r="3" spans="2:6" ht="12">
      <c r="B3" s="374" t="s">
        <v>374</v>
      </c>
      <c r="C3" s="376"/>
      <c r="D3" s="405" t="s">
        <v>504</v>
      </c>
      <c r="E3" s="354" t="s">
        <v>505</v>
      </c>
      <c r="F3" s="354" t="s">
        <v>506</v>
      </c>
    </row>
    <row r="4" spans="2:6" ht="12">
      <c r="B4" s="377"/>
      <c r="C4" s="379"/>
      <c r="D4" s="496"/>
      <c r="E4" s="383"/>
      <c r="F4" s="383"/>
    </row>
    <row r="5" spans="2:6" ht="12">
      <c r="B5" s="380"/>
      <c r="C5" s="382"/>
      <c r="D5" s="497"/>
      <c r="E5" s="355"/>
      <c r="F5" s="355"/>
    </row>
    <row r="6" spans="2:6" ht="12" customHeight="1">
      <c r="B6" s="328" t="s">
        <v>507</v>
      </c>
      <c r="C6" s="330"/>
      <c r="D6" s="158">
        <v>31</v>
      </c>
      <c r="E6" s="158">
        <v>207</v>
      </c>
      <c r="F6" s="158">
        <v>14</v>
      </c>
    </row>
    <row r="7" spans="2:9" ht="12" customHeight="1">
      <c r="B7" s="3"/>
      <c r="C7" s="27" t="s">
        <v>43</v>
      </c>
      <c r="D7" s="157">
        <v>1</v>
      </c>
      <c r="E7" s="157">
        <v>16</v>
      </c>
      <c r="F7" s="157">
        <v>1</v>
      </c>
      <c r="I7" s="299"/>
    </row>
    <row r="8" spans="2:9" ht="12" customHeight="1">
      <c r="B8" s="3"/>
      <c r="C8" s="27" t="s">
        <v>44</v>
      </c>
      <c r="D8" s="157">
        <v>1</v>
      </c>
      <c r="E8" s="157">
        <v>44</v>
      </c>
      <c r="F8" s="157" t="s">
        <v>305</v>
      </c>
      <c r="I8" s="299"/>
    </row>
    <row r="9" spans="2:9" ht="12" customHeight="1">
      <c r="B9" s="3"/>
      <c r="C9" s="27" t="s">
        <v>45</v>
      </c>
      <c r="D9" s="157">
        <v>1</v>
      </c>
      <c r="E9" s="157">
        <v>16</v>
      </c>
      <c r="F9" s="157">
        <v>1</v>
      </c>
      <c r="I9" s="299"/>
    </row>
    <row r="10" spans="2:9" ht="12" customHeight="1">
      <c r="B10" s="3"/>
      <c r="C10" s="27" t="s">
        <v>46</v>
      </c>
      <c r="D10" s="157">
        <v>1</v>
      </c>
      <c r="E10" s="157">
        <v>15</v>
      </c>
      <c r="F10" s="157" t="s">
        <v>305</v>
      </c>
      <c r="I10" s="299"/>
    </row>
    <row r="11" spans="2:9" ht="12" customHeight="1">
      <c r="B11" s="3"/>
      <c r="C11" s="27" t="s">
        <v>47</v>
      </c>
      <c r="D11" s="157">
        <v>1</v>
      </c>
      <c r="E11" s="157">
        <v>14</v>
      </c>
      <c r="F11" s="157" t="s">
        <v>305</v>
      </c>
      <c r="I11" s="299"/>
    </row>
    <row r="12" spans="2:9" ht="12" customHeight="1">
      <c r="B12" s="3"/>
      <c r="C12" s="27" t="s">
        <v>48</v>
      </c>
      <c r="D12" s="157">
        <v>1</v>
      </c>
      <c r="E12" s="157">
        <v>7</v>
      </c>
      <c r="F12" s="157" t="s">
        <v>305</v>
      </c>
      <c r="I12" s="299"/>
    </row>
    <row r="13" spans="2:6" ht="12" customHeight="1">
      <c r="B13" s="3"/>
      <c r="C13" s="27" t="s">
        <v>49</v>
      </c>
      <c r="D13" s="157">
        <v>1</v>
      </c>
      <c r="E13" s="157">
        <v>11</v>
      </c>
      <c r="F13" s="157" t="s">
        <v>305</v>
      </c>
    </row>
    <row r="14" spans="2:6" ht="12" customHeight="1">
      <c r="B14" s="3"/>
      <c r="C14" s="27" t="s">
        <v>50</v>
      </c>
      <c r="D14" s="157">
        <v>1</v>
      </c>
      <c r="E14" s="157">
        <v>12</v>
      </c>
      <c r="F14" s="157" t="s">
        <v>305</v>
      </c>
    </row>
    <row r="15" spans="2:6" ht="12" customHeight="1">
      <c r="B15" s="3"/>
      <c r="C15" s="27" t="s">
        <v>51</v>
      </c>
      <c r="D15" s="157">
        <v>1</v>
      </c>
      <c r="E15" s="157">
        <v>8</v>
      </c>
      <c r="F15" s="157" t="s">
        <v>305</v>
      </c>
    </row>
    <row r="16" spans="2:6" ht="12" customHeight="1">
      <c r="B16" s="3"/>
      <c r="C16" s="27" t="s">
        <v>52</v>
      </c>
      <c r="D16" s="157">
        <v>1</v>
      </c>
      <c r="E16" s="157">
        <v>12</v>
      </c>
      <c r="F16" s="157" t="s">
        <v>305</v>
      </c>
    </row>
    <row r="17" spans="2:6" ht="12" customHeight="1">
      <c r="B17" s="3"/>
      <c r="C17" s="27" t="s">
        <v>53</v>
      </c>
      <c r="D17" s="157">
        <v>1</v>
      </c>
      <c r="E17" s="157">
        <v>11</v>
      </c>
      <c r="F17" s="157" t="s">
        <v>305</v>
      </c>
    </row>
    <row r="18" spans="2:6" ht="12" customHeight="1">
      <c r="B18" s="3"/>
      <c r="C18" s="27" t="s">
        <v>54</v>
      </c>
      <c r="D18" s="157">
        <v>1</v>
      </c>
      <c r="E18" s="157">
        <v>3</v>
      </c>
      <c r="F18" s="157" t="s">
        <v>305</v>
      </c>
    </row>
    <row r="19" spans="2:6" ht="12" customHeight="1">
      <c r="B19" s="3"/>
      <c r="C19" s="27" t="s">
        <v>56</v>
      </c>
      <c r="D19" s="157">
        <v>2</v>
      </c>
      <c r="E19" s="157">
        <v>2</v>
      </c>
      <c r="F19" s="157" t="s">
        <v>305</v>
      </c>
    </row>
    <row r="20" spans="2:6" ht="12" customHeight="1">
      <c r="B20" s="3"/>
      <c r="C20" s="27" t="s">
        <v>57</v>
      </c>
      <c r="D20" s="157" t="s">
        <v>305</v>
      </c>
      <c r="E20" s="157" t="s">
        <v>305</v>
      </c>
      <c r="F20" s="157" t="s">
        <v>28</v>
      </c>
    </row>
    <row r="21" spans="2:6" ht="12" customHeight="1">
      <c r="B21" s="3"/>
      <c r="C21" s="27" t="s">
        <v>58</v>
      </c>
      <c r="D21" s="157">
        <v>3</v>
      </c>
      <c r="E21" s="157">
        <v>3</v>
      </c>
      <c r="F21" s="157">
        <v>1</v>
      </c>
    </row>
    <row r="22" spans="2:6" ht="12" customHeight="1">
      <c r="B22" s="3"/>
      <c r="C22" s="27" t="s">
        <v>59</v>
      </c>
      <c r="D22" s="157">
        <v>6</v>
      </c>
      <c r="E22" s="157">
        <v>20</v>
      </c>
      <c r="F22" s="157">
        <v>5</v>
      </c>
    </row>
    <row r="23" spans="2:6" ht="12" customHeight="1">
      <c r="B23" s="3"/>
      <c r="C23" s="27" t="s">
        <v>60</v>
      </c>
      <c r="D23" s="157">
        <v>3</v>
      </c>
      <c r="E23" s="157">
        <v>5</v>
      </c>
      <c r="F23" s="157">
        <v>2</v>
      </c>
    </row>
    <row r="24" spans="2:8" ht="12" customHeight="1">
      <c r="B24" s="3"/>
      <c r="C24" s="27" t="s">
        <v>508</v>
      </c>
      <c r="D24" s="157">
        <v>1</v>
      </c>
      <c r="E24" s="157">
        <v>1</v>
      </c>
      <c r="F24" s="157">
        <v>3</v>
      </c>
      <c r="H24" s="300"/>
    </row>
    <row r="25" spans="2:6" ht="12" customHeight="1">
      <c r="B25" s="3"/>
      <c r="C25" s="27" t="s">
        <v>62</v>
      </c>
      <c r="D25" s="157">
        <v>4</v>
      </c>
      <c r="E25" s="157">
        <v>7</v>
      </c>
      <c r="F25" s="157">
        <v>1</v>
      </c>
    </row>
    <row r="26" spans="4:6" ht="12">
      <c r="D26" s="45"/>
      <c r="E26" s="45"/>
      <c r="F26" s="45"/>
    </row>
    <row r="27" ht="12">
      <c r="B27" s="18" t="s">
        <v>509</v>
      </c>
    </row>
    <row r="31" spans="4:6" ht="12">
      <c r="D31" s="45"/>
      <c r="E31" s="45"/>
      <c r="F31" s="45"/>
    </row>
    <row r="32" spans="4:6" ht="12">
      <c r="D32" s="45"/>
      <c r="E32" s="45"/>
      <c r="F32" s="45"/>
    </row>
  </sheetData>
  <sheetProtection/>
  <mergeCells count="5">
    <mergeCell ref="B3:C5"/>
    <mergeCell ref="D3:D5"/>
    <mergeCell ref="E3:E5"/>
    <mergeCell ref="F3:F5"/>
    <mergeCell ref="B6:C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T43"/>
  <sheetViews>
    <sheetView view="pageBreakPreview" zoomScaleSheetLayoutView="100" zoomScalePageLayoutView="0" workbookViewId="0" topLeftCell="A1">
      <selection activeCell="L46" sqref="L46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2.50390625" style="1" customWidth="1"/>
    <col min="4" max="4" width="6.125" style="1" customWidth="1"/>
    <col min="5" max="5" width="6.375" style="1" customWidth="1"/>
    <col min="6" max="6" width="6.125" style="1" customWidth="1"/>
    <col min="7" max="7" width="6.25390625" style="1" customWidth="1"/>
    <col min="8" max="9" width="6.00390625" style="1" customWidth="1"/>
    <col min="10" max="10" width="6.125" style="1" customWidth="1"/>
    <col min="11" max="11" width="6.25390625" style="1" customWidth="1"/>
    <col min="12" max="12" width="8.00390625" style="1" customWidth="1"/>
    <col min="13" max="14" width="9.75390625" style="1" customWidth="1"/>
    <col min="15" max="15" width="6.375" style="1" bestFit="1" customWidth="1"/>
    <col min="16" max="16" width="6.375" style="1" customWidth="1"/>
    <col min="17" max="20" width="6.50390625" style="1" customWidth="1"/>
    <col min="21" max="16384" width="9.00390625" style="1" customWidth="1"/>
  </cols>
  <sheetData>
    <row r="1" ht="14.25">
      <c r="B1" s="2" t="s">
        <v>616</v>
      </c>
    </row>
    <row r="3" spans="2:18" ht="12">
      <c r="B3" s="374" t="s">
        <v>374</v>
      </c>
      <c r="C3" s="376"/>
      <c r="D3" s="347" t="s">
        <v>510</v>
      </c>
      <c r="E3" s="347" t="s">
        <v>511</v>
      </c>
      <c r="F3" s="347" t="s">
        <v>512</v>
      </c>
      <c r="G3" s="347" t="s">
        <v>513</v>
      </c>
      <c r="H3" s="354" t="s">
        <v>514</v>
      </c>
      <c r="I3" s="347" t="s">
        <v>515</v>
      </c>
      <c r="J3" s="347" t="s">
        <v>516</v>
      </c>
      <c r="K3" s="367" t="s">
        <v>517</v>
      </c>
      <c r="L3" s="368"/>
      <c r="M3" s="368"/>
      <c r="N3" s="368"/>
      <c r="O3" s="368"/>
      <c r="P3" s="368"/>
      <c r="Q3" s="368"/>
      <c r="R3" s="369"/>
    </row>
    <row r="4" spans="2:18" ht="12">
      <c r="B4" s="377"/>
      <c r="C4" s="379"/>
      <c r="D4" s="502"/>
      <c r="E4" s="502"/>
      <c r="F4" s="502"/>
      <c r="G4" s="502"/>
      <c r="H4" s="383"/>
      <c r="I4" s="502"/>
      <c r="J4" s="502"/>
      <c r="K4" s="347" t="s">
        <v>518</v>
      </c>
      <c r="L4" s="347" t="s">
        <v>519</v>
      </c>
      <c r="M4" s="347" t="s">
        <v>520</v>
      </c>
      <c r="N4" s="347" t="s">
        <v>521</v>
      </c>
      <c r="O4" s="354" t="s">
        <v>514</v>
      </c>
      <c r="P4" s="354" t="s">
        <v>515</v>
      </c>
      <c r="Q4" s="347" t="s">
        <v>522</v>
      </c>
      <c r="R4" s="347" t="s">
        <v>523</v>
      </c>
    </row>
    <row r="5" spans="2:18" ht="12">
      <c r="B5" s="380"/>
      <c r="C5" s="382"/>
      <c r="D5" s="495"/>
      <c r="E5" s="495"/>
      <c r="F5" s="495"/>
      <c r="G5" s="495"/>
      <c r="H5" s="355"/>
      <c r="I5" s="495"/>
      <c r="J5" s="495"/>
      <c r="K5" s="495"/>
      <c r="L5" s="495"/>
      <c r="M5" s="495"/>
      <c r="N5" s="495"/>
      <c r="O5" s="355"/>
      <c r="P5" s="503"/>
      <c r="Q5" s="495"/>
      <c r="R5" s="495"/>
    </row>
    <row r="6" spans="2:18" ht="12">
      <c r="B6" s="7"/>
      <c r="C6" s="9"/>
      <c r="D6" s="301" t="s">
        <v>524</v>
      </c>
      <c r="E6" s="301" t="s">
        <v>524</v>
      </c>
      <c r="F6" s="301" t="s">
        <v>524</v>
      </c>
      <c r="G6" s="301" t="s">
        <v>524</v>
      </c>
      <c r="H6" s="301" t="s">
        <v>524</v>
      </c>
      <c r="I6" s="301" t="s">
        <v>524</v>
      </c>
      <c r="J6" s="301" t="s">
        <v>524</v>
      </c>
      <c r="K6" s="301" t="s">
        <v>524</v>
      </c>
      <c r="L6" s="301" t="s">
        <v>524</v>
      </c>
      <c r="M6" s="301" t="s">
        <v>524</v>
      </c>
      <c r="N6" s="301" t="s">
        <v>524</v>
      </c>
      <c r="O6" s="301" t="s">
        <v>524</v>
      </c>
      <c r="P6" s="301" t="s">
        <v>524</v>
      </c>
      <c r="Q6" s="301" t="s">
        <v>524</v>
      </c>
      <c r="R6" s="301" t="s">
        <v>524</v>
      </c>
    </row>
    <row r="7" spans="2:18" ht="12" customHeight="1">
      <c r="B7" s="340" t="s">
        <v>525</v>
      </c>
      <c r="C7" s="326"/>
      <c r="D7" s="157">
        <v>56</v>
      </c>
      <c r="E7" s="158" t="s">
        <v>526</v>
      </c>
      <c r="F7" s="157">
        <v>3</v>
      </c>
      <c r="G7" s="157">
        <v>4</v>
      </c>
      <c r="H7" s="157">
        <v>47</v>
      </c>
      <c r="I7" s="157">
        <v>6</v>
      </c>
      <c r="J7" s="157">
        <v>18</v>
      </c>
      <c r="K7" s="157">
        <v>206</v>
      </c>
      <c r="L7" s="157">
        <v>1</v>
      </c>
      <c r="M7" s="157">
        <v>7</v>
      </c>
      <c r="N7" s="157">
        <v>17</v>
      </c>
      <c r="O7" s="157">
        <v>85</v>
      </c>
      <c r="P7" s="157">
        <v>2</v>
      </c>
      <c r="Q7" s="157">
        <v>100</v>
      </c>
      <c r="R7" s="157">
        <v>1</v>
      </c>
    </row>
    <row r="8" spans="2:18" ht="12.75" customHeight="1">
      <c r="B8" s="328" t="s">
        <v>507</v>
      </c>
      <c r="C8" s="330"/>
      <c r="D8" s="158">
        <v>56</v>
      </c>
      <c r="E8" s="158" t="s">
        <v>526</v>
      </c>
      <c r="F8" s="158">
        <v>3</v>
      </c>
      <c r="G8" s="158">
        <v>4</v>
      </c>
      <c r="H8" s="158">
        <v>47</v>
      </c>
      <c r="I8" s="158">
        <v>6</v>
      </c>
      <c r="J8" s="158">
        <v>18</v>
      </c>
      <c r="K8" s="158">
        <v>206</v>
      </c>
      <c r="L8" s="158">
        <v>1</v>
      </c>
      <c r="M8" s="158">
        <v>7</v>
      </c>
      <c r="N8" s="158">
        <v>17</v>
      </c>
      <c r="O8" s="158">
        <v>85</v>
      </c>
      <c r="P8" s="158">
        <v>2</v>
      </c>
      <c r="Q8" s="158">
        <v>101</v>
      </c>
      <c r="R8" s="158">
        <v>1</v>
      </c>
    </row>
    <row r="9" spans="2:18" ht="12" customHeight="1">
      <c r="B9" s="28"/>
      <c r="C9" s="29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spans="2:20" ht="12" customHeight="1">
      <c r="B10" s="3"/>
      <c r="C10" s="27" t="s">
        <v>43</v>
      </c>
      <c r="D10" s="157">
        <v>6</v>
      </c>
      <c r="E10" s="158" t="s">
        <v>526</v>
      </c>
      <c r="F10" s="158" t="s">
        <v>526</v>
      </c>
      <c r="G10" s="158" t="s">
        <v>526</v>
      </c>
      <c r="H10" s="157">
        <v>9</v>
      </c>
      <c r="I10" s="158" t="s">
        <v>526</v>
      </c>
      <c r="J10" s="157">
        <v>2</v>
      </c>
      <c r="K10" s="157">
        <v>40</v>
      </c>
      <c r="L10" s="158" t="s">
        <v>526</v>
      </c>
      <c r="M10" s="157">
        <v>1</v>
      </c>
      <c r="N10" s="157">
        <v>2</v>
      </c>
      <c r="O10" s="157">
        <v>12</v>
      </c>
      <c r="P10" s="157">
        <v>1</v>
      </c>
      <c r="Q10" s="157">
        <v>3</v>
      </c>
      <c r="R10" s="158" t="s">
        <v>526</v>
      </c>
      <c r="S10" s="45"/>
      <c r="T10" s="45"/>
    </row>
    <row r="11" spans="2:19" ht="12" customHeight="1">
      <c r="B11" s="3"/>
      <c r="C11" s="27" t="s">
        <v>44</v>
      </c>
      <c r="D11" s="157">
        <v>9</v>
      </c>
      <c r="E11" s="158" t="s">
        <v>526</v>
      </c>
      <c r="F11" s="157">
        <v>1</v>
      </c>
      <c r="G11" s="158" t="s">
        <v>526</v>
      </c>
      <c r="H11" s="157">
        <v>11</v>
      </c>
      <c r="I11" s="158" t="s">
        <v>526</v>
      </c>
      <c r="J11" s="157">
        <v>1</v>
      </c>
      <c r="K11" s="157">
        <v>28</v>
      </c>
      <c r="L11" s="157">
        <v>1</v>
      </c>
      <c r="M11" s="158" t="s">
        <v>526</v>
      </c>
      <c r="N11" s="157">
        <v>1</v>
      </c>
      <c r="O11" s="157">
        <v>12</v>
      </c>
      <c r="P11" s="158" t="s">
        <v>526</v>
      </c>
      <c r="Q11" s="157">
        <v>6</v>
      </c>
      <c r="R11" s="158" t="s">
        <v>526</v>
      </c>
      <c r="S11" s="45"/>
    </row>
    <row r="12" spans="2:19" ht="12" customHeight="1">
      <c r="B12" s="3"/>
      <c r="C12" s="27" t="s">
        <v>45</v>
      </c>
      <c r="D12" s="157">
        <v>5</v>
      </c>
      <c r="E12" s="158" t="s">
        <v>526</v>
      </c>
      <c r="F12" s="158" t="s">
        <v>526</v>
      </c>
      <c r="G12" s="158" t="s">
        <v>526</v>
      </c>
      <c r="H12" s="157">
        <v>1</v>
      </c>
      <c r="I12" s="158" t="s">
        <v>526</v>
      </c>
      <c r="J12" s="158" t="s">
        <v>526</v>
      </c>
      <c r="K12" s="157">
        <v>12</v>
      </c>
      <c r="L12" s="158" t="s">
        <v>526</v>
      </c>
      <c r="M12" s="158" t="s">
        <v>526</v>
      </c>
      <c r="N12" s="158" t="s">
        <v>526</v>
      </c>
      <c r="O12" s="157">
        <v>3</v>
      </c>
      <c r="P12" s="158" t="s">
        <v>526</v>
      </c>
      <c r="Q12" s="157">
        <v>9</v>
      </c>
      <c r="R12" s="158" t="s">
        <v>526</v>
      </c>
      <c r="S12" s="45"/>
    </row>
    <row r="13" spans="2:19" ht="12" customHeight="1">
      <c r="B13" s="3"/>
      <c r="C13" s="27" t="s">
        <v>46</v>
      </c>
      <c r="D13" s="157">
        <v>4</v>
      </c>
      <c r="E13" s="158" t="s">
        <v>526</v>
      </c>
      <c r="F13" s="158" t="s">
        <v>526</v>
      </c>
      <c r="G13" s="158" t="s">
        <v>526</v>
      </c>
      <c r="H13" s="157">
        <v>2</v>
      </c>
      <c r="I13" s="158" t="s">
        <v>526</v>
      </c>
      <c r="J13" s="157">
        <v>1</v>
      </c>
      <c r="K13" s="157">
        <v>12</v>
      </c>
      <c r="L13" s="158" t="s">
        <v>526</v>
      </c>
      <c r="M13" s="158" t="s">
        <v>526</v>
      </c>
      <c r="N13" s="157">
        <v>1</v>
      </c>
      <c r="O13" s="157">
        <v>1</v>
      </c>
      <c r="P13" s="158" t="s">
        <v>526</v>
      </c>
      <c r="Q13" s="157">
        <v>2</v>
      </c>
      <c r="R13" s="158" t="s">
        <v>526</v>
      </c>
      <c r="S13" s="45"/>
    </row>
    <row r="14" spans="2:19" ht="12" customHeight="1">
      <c r="B14" s="3"/>
      <c r="C14" s="27" t="s">
        <v>47</v>
      </c>
      <c r="D14" s="157">
        <v>5</v>
      </c>
      <c r="E14" s="158" t="s">
        <v>526</v>
      </c>
      <c r="F14" s="158" t="s">
        <v>526</v>
      </c>
      <c r="G14" s="158" t="s">
        <v>526</v>
      </c>
      <c r="H14" s="157">
        <v>7</v>
      </c>
      <c r="I14" s="158" t="s">
        <v>526</v>
      </c>
      <c r="J14" s="158" t="s">
        <v>526</v>
      </c>
      <c r="K14" s="157">
        <v>31</v>
      </c>
      <c r="L14" s="158" t="s">
        <v>526</v>
      </c>
      <c r="M14" s="158" t="s">
        <v>526</v>
      </c>
      <c r="N14" s="157">
        <v>1</v>
      </c>
      <c r="O14" s="157">
        <v>8</v>
      </c>
      <c r="P14" s="158" t="s">
        <v>526</v>
      </c>
      <c r="Q14" s="157">
        <v>1</v>
      </c>
      <c r="R14" s="158" t="s">
        <v>526</v>
      </c>
      <c r="S14" s="45"/>
    </row>
    <row r="15" spans="2:19" ht="12" customHeight="1">
      <c r="B15" s="3"/>
      <c r="C15" s="27" t="s">
        <v>48</v>
      </c>
      <c r="D15" s="157">
        <v>1</v>
      </c>
      <c r="E15" s="158" t="s">
        <v>526</v>
      </c>
      <c r="F15" s="158" t="s">
        <v>526</v>
      </c>
      <c r="G15" s="158" t="s">
        <v>526</v>
      </c>
      <c r="H15" s="158" t="s">
        <v>526</v>
      </c>
      <c r="I15" s="157">
        <v>1</v>
      </c>
      <c r="J15" s="157">
        <v>2</v>
      </c>
      <c r="K15" s="157">
        <v>9</v>
      </c>
      <c r="L15" s="158" t="s">
        <v>526</v>
      </c>
      <c r="M15" s="158" t="s">
        <v>526</v>
      </c>
      <c r="N15" s="158" t="s">
        <v>526</v>
      </c>
      <c r="O15" s="158" t="s">
        <v>526</v>
      </c>
      <c r="P15" s="158" t="s">
        <v>526</v>
      </c>
      <c r="Q15" s="157">
        <v>5</v>
      </c>
      <c r="R15" s="158" t="s">
        <v>526</v>
      </c>
      <c r="S15" s="45"/>
    </row>
    <row r="16" spans="2:19" ht="12" customHeight="1">
      <c r="B16" s="3"/>
      <c r="C16" s="27" t="s">
        <v>49</v>
      </c>
      <c r="D16" s="158" t="s">
        <v>526</v>
      </c>
      <c r="E16" s="158" t="s">
        <v>526</v>
      </c>
      <c r="F16" s="158" t="s">
        <v>526</v>
      </c>
      <c r="G16" s="158" t="s">
        <v>526</v>
      </c>
      <c r="H16" s="158" t="s">
        <v>526</v>
      </c>
      <c r="I16" s="158" t="s">
        <v>526</v>
      </c>
      <c r="J16" s="158" t="s">
        <v>526</v>
      </c>
      <c r="K16" s="157">
        <v>5</v>
      </c>
      <c r="L16" s="158" t="s">
        <v>526</v>
      </c>
      <c r="M16" s="158" t="s">
        <v>526</v>
      </c>
      <c r="N16" s="158" t="s">
        <v>526</v>
      </c>
      <c r="O16" s="157">
        <v>2</v>
      </c>
      <c r="P16" s="158" t="s">
        <v>526</v>
      </c>
      <c r="Q16" s="157">
        <v>2</v>
      </c>
      <c r="R16" s="158" t="s">
        <v>526</v>
      </c>
      <c r="S16" s="45"/>
    </row>
    <row r="17" spans="2:19" ht="12" customHeight="1">
      <c r="B17" s="3"/>
      <c r="C17" s="27" t="s">
        <v>50</v>
      </c>
      <c r="D17" s="157">
        <v>3</v>
      </c>
      <c r="E17" s="158" t="s">
        <v>526</v>
      </c>
      <c r="F17" s="157">
        <v>1</v>
      </c>
      <c r="G17" s="158" t="s">
        <v>526</v>
      </c>
      <c r="H17" s="157">
        <v>2</v>
      </c>
      <c r="I17" s="157">
        <v>2</v>
      </c>
      <c r="J17" s="157">
        <v>1</v>
      </c>
      <c r="K17" s="157">
        <v>10</v>
      </c>
      <c r="L17" s="158" t="s">
        <v>526</v>
      </c>
      <c r="M17" s="157">
        <v>2</v>
      </c>
      <c r="N17" s="157">
        <v>1</v>
      </c>
      <c r="O17" s="157">
        <v>12</v>
      </c>
      <c r="P17" s="158" t="s">
        <v>526</v>
      </c>
      <c r="Q17" s="157">
        <v>11</v>
      </c>
      <c r="R17" s="158" t="s">
        <v>526</v>
      </c>
      <c r="S17" s="45"/>
    </row>
    <row r="18" spans="2:19" ht="12" customHeight="1">
      <c r="B18" s="3"/>
      <c r="C18" s="27" t="s">
        <v>51</v>
      </c>
      <c r="D18" s="157">
        <v>2</v>
      </c>
      <c r="E18" s="158" t="s">
        <v>526</v>
      </c>
      <c r="F18" s="158" t="s">
        <v>526</v>
      </c>
      <c r="G18" s="158" t="s">
        <v>526</v>
      </c>
      <c r="H18" s="157">
        <v>5</v>
      </c>
      <c r="I18" s="158" t="s">
        <v>526</v>
      </c>
      <c r="J18" s="158" t="s">
        <v>526</v>
      </c>
      <c r="K18" s="157">
        <v>3</v>
      </c>
      <c r="L18" s="158" t="s">
        <v>526</v>
      </c>
      <c r="M18" s="158" t="s">
        <v>526</v>
      </c>
      <c r="N18" s="158" t="s">
        <v>526</v>
      </c>
      <c r="O18" s="157">
        <v>6</v>
      </c>
      <c r="P18" s="158" t="s">
        <v>526</v>
      </c>
      <c r="Q18" s="157">
        <v>2</v>
      </c>
      <c r="R18" s="158" t="s">
        <v>526</v>
      </c>
      <c r="S18" s="45"/>
    </row>
    <row r="19" spans="2:19" ht="12" customHeight="1">
      <c r="B19" s="3"/>
      <c r="C19" s="27" t="s">
        <v>52</v>
      </c>
      <c r="D19" s="157">
        <v>7</v>
      </c>
      <c r="E19" s="158" t="s">
        <v>526</v>
      </c>
      <c r="F19" s="158" t="s">
        <v>526</v>
      </c>
      <c r="G19" s="158" t="s">
        <v>526</v>
      </c>
      <c r="H19" s="157">
        <v>2</v>
      </c>
      <c r="I19" s="158" t="s">
        <v>526</v>
      </c>
      <c r="J19" s="158" t="s">
        <v>526</v>
      </c>
      <c r="K19" s="157">
        <v>8</v>
      </c>
      <c r="L19" s="158" t="s">
        <v>526</v>
      </c>
      <c r="M19" s="158" t="s">
        <v>526</v>
      </c>
      <c r="N19" s="157">
        <v>1</v>
      </c>
      <c r="O19" s="158" t="s">
        <v>526</v>
      </c>
      <c r="P19" s="158" t="s">
        <v>526</v>
      </c>
      <c r="Q19" s="157">
        <v>6</v>
      </c>
      <c r="R19" s="158" t="s">
        <v>526</v>
      </c>
      <c r="S19" s="45"/>
    </row>
    <row r="20" spans="2:19" ht="12" customHeight="1">
      <c r="B20" s="3"/>
      <c r="C20" s="27" t="s">
        <v>53</v>
      </c>
      <c r="D20" s="157">
        <v>2</v>
      </c>
      <c r="E20" s="158" t="s">
        <v>526</v>
      </c>
      <c r="F20" s="158" t="s">
        <v>526</v>
      </c>
      <c r="G20" s="157">
        <v>1</v>
      </c>
      <c r="H20" s="158" t="s">
        <v>526</v>
      </c>
      <c r="I20" s="158" t="s">
        <v>526</v>
      </c>
      <c r="J20" s="157">
        <v>1</v>
      </c>
      <c r="K20" s="157">
        <v>13</v>
      </c>
      <c r="L20" s="158" t="s">
        <v>526</v>
      </c>
      <c r="M20" s="158" t="s">
        <v>526</v>
      </c>
      <c r="N20" s="158" t="s">
        <v>526</v>
      </c>
      <c r="O20" s="157">
        <v>6</v>
      </c>
      <c r="P20" s="158" t="s">
        <v>526</v>
      </c>
      <c r="Q20" s="157">
        <v>3</v>
      </c>
      <c r="R20" s="158" t="s">
        <v>526</v>
      </c>
      <c r="S20" s="45"/>
    </row>
    <row r="21" spans="2:19" ht="12" customHeight="1">
      <c r="B21" s="3"/>
      <c r="C21" s="27" t="s">
        <v>54</v>
      </c>
      <c r="D21" s="158" t="s">
        <v>526</v>
      </c>
      <c r="E21" s="158" t="s">
        <v>526</v>
      </c>
      <c r="F21" s="158" t="s">
        <v>526</v>
      </c>
      <c r="G21" s="158" t="s">
        <v>526</v>
      </c>
      <c r="H21" s="157">
        <v>2</v>
      </c>
      <c r="I21" s="158" t="s">
        <v>526</v>
      </c>
      <c r="J21" s="158" t="s">
        <v>526</v>
      </c>
      <c r="K21" s="157">
        <v>1</v>
      </c>
      <c r="L21" s="158" t="s">
        <v>526</v>
      </c>
      <c r="M21" s="158" t="s">
        <v>526</v>
      </c>
      <c r="N21" s="158" t="s">
        <v>526</v>
      </c>
      <c r="O21" s="157">
        <v>4</v>
      </c>
      <c r="P21" s="158" t="s">
        <v>526</v>
      </c>
      <c r="Q21" s="158" t="s">
        <v>526</v>
      </c>
      <c r="R21" s="158" t="s">
        <v>526</v>
      </c>
      <c r="S21" s="45"/>
    </row>
    <row r="22" spans="2:19" ht="12" customHeight="1">
      <c r="B22" s="3"/>
      <c r="C22" s="27" t="s">
        <v>56</v>
      </c>
      <c r="D22" s="157">
        <v>1</v>
      </c>
      <c r="E22" s="158" t="s">
        <v>526</v>
      </c>
      <c r="F22" s="158" t="s">
        <v>526</v>
      </c>
      <c r="G22" s="158" t="s">
        <v>526</v>
      </c>
      <c r="H22" s="157">
        <v>1</v>
      </c>
      <c r="I22" s="158" t="s">
        <v>526</v>
      </c>
      <c r="J22" s="158" t="s">
        <v>526</v>
      </c>
      <c r="K22" s="158" t="s">
        <v>526</v>
      </c>
      <c r="L22" s="158" t="s">
        <v>526</v>
      </c>
      <c r="M22" s="158" t="s">
        <v>526</v>
      </c>
      <c r="N22" s="157">
        <v>1</v>
      </c>
      <c r="O22" s="157">
        <v>3</v>
      </c>
      <c r="P22" s="158" t="s">
        <v>526</v>
      </c>
      <c r="Q22" s="158" t="s">
        <v>526</v>
      </c>
      <c r="R22" s="158" t="s">
        <v>526</v>
      </c>
      <c r="S22" s="45"/>
    </row>
    <row r="23" spans="2:19" ht="12" customHeight="1">
      <c r="B23" s="3"/>
      <c r="C23" s="27" t="s">
        <v>57</v>
      </c>
      <c r="D23" s="157">
        <v>1</v>
      </c>
      <c r="E23" s="158" t="s">
        <v>526</v>
      </c>
      <c r="F23" s="158" t="s">
        <v>526</v>
      </c>
      <c r="G23" s="158" t="s">
        <v>526</v>
      </c>
      <c r="H23" s="158" t="s">
        <v>526</v>
      </c>
      <c r="I23" s="158" t="s">
        <v>526</v>
      </c>
      <c r="J23" s="157">
        <v>3</v>
      </c>
      <c r="K23" s="157">
        <v>2</v>
      </c>
      <c r="L23" s="158" t="s">
        <v>526</v>
      </c>
      <c r="M23" s="158" t="s">
        <v>526</v>
      </c>
      <c r="N23" s="302">
        <v>2</v>
      </c>
      <c r="O23" s="158" t="s">
        <v>526</v>
      </c>
      <c r="P23" s="158" t="s">
        <v>526</v>
      </c>
      <c r="Q23" s="157">
        <v>6</v>
      </c>
      <c r="R23" s="158" t="s">
        <v>526</v>
      </c>
      <c r="S23" s="45"/>
    </row>
    <row r="24" spans="2:19" ht="12" customHeight="1">
      <c r="B24" s="3"/>
      <c r="C24" s="27" t="s">
        <v>58</v>
      </c>
      <c r="D24" s="158" t="s">
        <v>526</v>
      </c>
      <c r="E24" s="158" t="s">
        <v>526</v>
      </c>
      <c r="F24" s="158" t="s">
        <v>526</v>
      </c>
      <c r="G24" s="158" t="s">
        <v>526</v>
      </c>
      <c r="H24" s="158" t="s">
        <v>526</v>
      </c>
      <c r="I24" s="157">
        <v>1</v>
      </c>
      <c r="J24" s="158" t="s">
        <v>526</v>
      </c>
      <c r="K24" s="157">
        <v>3</v>
      </c>
      <c r="L24" s="158" t="s">
        <v>526</v>
      </c>
      <c r="M24" s="158" t="s">
        <v>526</v>
      </c>
      <c r="N24" s="157">
        <v>3</v>
      </c>
      <c r="O24" s="157">
        <v>4</v>
      </c>
      <c r="P24" s="158" t="s">
        <v>526</v>
      </c>
      <c r="Q24" s="157">
        <v>4</v>
      </c>
      <c r="R24" s="158" t="s">
        <v>526</v>
      </c>
      <c r="S24" s="45"/>
    </row>
    <row r="25" spans="2:19" ht="12" customHeight="1">
      <c r="B25" s="3"/>
      <c r="C25" s="27" t="s">
        <v>59</v>
      </c>
      <c r="D25" s="157">
        <v>2</v>
      </c>
      <c r="E25" s="158" t="s">
        <v>526</v>
      </c>
      <c r="F25" s="158" t="s">
        <v>526</v>
      </c>
      <c r="G25" s="157">
        <v>1</v>
      </c>
      <c r="H25" s="158" t="s">
        <v>526</v>
      </c>
      <c r="I25" s="157">
        <v>1</v>
      </c>
      <c r="J25" s="302">
        <v>5</v>
      </c>
      <c r="K25" s="157">
        <v>9</v>
      </c>
      <c r="L25" s="158" t="s">
        <v>526</v>
      </c>
      <c r="M25" s="157">
        <v>2</v>
      </c>
      <c r="N25" s="157">
        <v>1</v>
      </c>
      <c r="O25" s="157">
        <v>6</v>
      </c>
      <c r="P25" s="158" t="s">
        <v>526</v>
      </c>
      <c r="Q25" s="157">
        <v>16</v>
      </c>
      <c r="R25" s="157">
        <v>1</v>
      </c>
      <c r="S25" s="45"/>
    </row>
    <row r="26" spans="2:19" ht="12" customHeight="1">
      <c r="B26" s="3"/>
      <c r="C26" s="27" t="s">
        <v>60</v>
      </c>
      <c r="D26" s="157">
        <v>5</v>
      </c>
      <c r="E26" s="158" t="s">
        <v>526</v>
      </c>
      <c r="F26" s="157">
        <v>1</v>
      </c>
      <c r="G26" s="157">
        <v>1</v>
      </c>
      <c r="H26" s="157">
        <v>2</v>
      </c>
      <c r="I26" s="158" t="s">
        <v>526</v>
      </c>
      <c r="J26" s="157">
        <v>1</v>
      </c>
      <c r="K26" s="157">
        <v>10</v>
      </c>
      <c r="L26" s="158" t="s">
        <v>526</v>
      </c>
      <c r="M26" s="157">
        <v>1</v>
      </c>
      <c r="N26" s="157">
        <v>3</v>
      </c>
      <c r="O26" s="157">
        <v>3</v>
      </c>
      <c r="P26" s="157">
        <v>1</v>
      </c>
      <c r="Q26" s="157">
        <v>16</v>
      </c>
      <c r="R26" s="158" t="s">
        <v>526</v>
      </c>
      <c r="S26" s="45"/>
    </row>
    <row r="27" spans="2:19" ht="12" customHeight="1">
      <c r="B27" s="3"/>
      <c r="C27" s="27" t="s">
        <v>61</v>
      </c>
      <c r="D27" s="157">
        <v>1</v>
      </c>
      <c r="E27" s="158" t="s">
        <v>526</v>
      </c>
      <c r="F27" s="158" t="s">
        <v>526</v>
      </c>
      <c r="G27" s="157">
        <v>1</v>
      </c>
      <c r="H27" s="158" t="s">
        <v>526</v>
      </c>
      <c r="I27" s="158" t="s">
        <v>526</v>
      </c>
      <c r="J27" s="158" t="s">
        <v>526</v>
      </c>
      <c r="K27" s="157">
        <v>3</v>
      </c>
      <c r="L27" s="158" t="s">
        <v>526</v>
      </c>
      <c r="M27" s="157">
        <v>1</v>
      </c>
      <c r="N27" s="158" t="s">
        <v>526</v>
      </c>
      <c r="O27" s="157">
        <v>1</v>
      </c>
      <c r="P27" s="158" t="s">
        <v>526</v>
      </c>
      <c r="Q27" s="158" t="s">
        <v>526</v>
      </c>
      <c r="R27" s="158" t="s">
        <v>526</v>
      </c>
      <c r="S27" s="45"/>
    </row>
    <row r="28" spans="2:19" ht="12" customHeight="1">
      <c r="B28" s="3"/>
      <c r="C28" s="27" t="s">
        <v>62</v>
      </c>
      <c r="D28" s="157">
        <v>2</v>
      </c>
      <c r="E28" s="158" t="s">
        <v>526</v>
      </c>
      <c r="F28" s="158" t="s">
        <v>526</v>
      </c>
      <c r="G28" s="158" t="s">
        <v>526</v>
      </c>
      <c r="H28" s="158" t="s">
        <v>526</v>
      </c>
      <c r="I28" s="158" t="s">
        <v>526</v>
      </c>
      <c r="J28" s="157">
        <v>1</v>
      </c>
      <c r="K28" s="157">
        <v>7</v>
      </c>
      <c r="L28" s="158" t="s">
        <v>526</v>
      </c>
      <c r="M28" s="158" t="s">
        <v>526</v>
      </c>
      <c r="N28" s="158" t="s">
        <v>526</v>
      </c>
      <c r="O28" s="157">
        <v>1</v>
      </c>
      <c r="P28" s="158" t="s">
        <v>526</v>
      </c>
      <c r="Q28" s="157">
        <v>2</v>
      </c>
      <c r="R28" s="158" t="s">
        <v>526</v>
      </c>
      <c r="S28" s="45"/>
    </row>
    <row r="29" spans="2:19" ht="12" customHeight="1">
      <c r="B29" s="3"/>
      <c r="C29" s="303" t="s">
        <v>527</v>
      </c>
      <c r="D29" s="158" t="s">
        <v>526</v>
      </c>
      <c r="E29" s="158" t="s">
        <v>526</v>
      </c>
      <c r="F29" s="158" t="s">
        <v>526</v>
      </c>
      <c r="G29" s="158" t="s">
        <v>526</v>
      </c>
      <c r="H29" s="157">
        <v>1</v>
      </c>
      <c r="I29" s="158" t="s">
        <v>526</v>
      </c>
      <c r="J29" s="158" t="s">
        <v>526</v>
      </c>
      <c r="K29" s="158" t="s">
        <v>526</v>
      </c>
      <c r="L29" s="158" t="s">
        <v>526</v>
      </c>
      <c r="M29" s="158" t="s">
        <v>526</v>
      </c>
      <c r="N29" s="158" t="s">
        <v>526</v>
      </c>
      <c r="O29" s="158" t="s">
        <v>526</v>
      </c>
      <c r="P29" s="158" t="s">
        <v>526</v>
      </c>
      <c r="Q29" s="158" t="s">
        <v>526</v>
      </c>
      <c r="R29" s="158" t="s">
        <v>526</v>
      </c>
      <c r="S29" s="45"/>
    </row>
    <row r="30" spans="2:19" ht="12" customHeight="1">
      <c r="B30" s="3"/>
      <c r="C30" s="303" t="s">
        <v>528</v>
      </c>
      <c r="D30" s="158" t="s">
        <v>526</v>
      </c>
      <c r="E30" s="158" t="s">
        <v>526</v>
      </c>
      <c r="F30" s="158" t="s">
        <v>526</v>
      </c>
      <c r="G30" s="158" t="s">
        <v>526</v>
      </c>
      <c r="H30" s="157">
        <v>1</v>
      </c>
      <c r="I30" s="158" t="s">
        <v>526</v>
      </c>
      <c r="J30" s="158" t="s">
        <v>526</v>
      </c>
      <c r="K30" s="158" t="s">
        <v>526</v>
      </c>
      <c r="L30" s="158" t="s">
        <v>526</v>
      </c>
      <c r="M30" s="158" t="s">
        <v>526</v>
      </c>
      <c r="N30" s="158" t="s">
        <v>526</v>
      </c>
      <c r="O30" s="158" t="s">
        <v>526</v>
      </c>
      <c r="P30" s="158" t="s">
        <v>526</v>
      </c>
      <c r="Q30" s="158" t="s">
        <v>526</v>
      </c>
      <c r="R30" s="158" t="s">
        <v>526</v>
      </c>
      <c r="S30" s="45"/>
    </row>
    <row r="31" spans="2:19" ht="18" customHeight="1">
      <c r="B31" s="3"/>
      <c r="C31" s="304" t="s">
        <v>529</v>
      </c>
      <c r="D31" s="158" t="s">
        <v>526</v>
      </c>
      <c r="E31" s="158" t="s">
        <v>526</v>
      </c>
      <c r="F31" s="158" t="s">
        <v>526</v>
      </c>
      <c r="G31" s="158" t="s">
        <v>526</v>
      </c>
      <c r="H31" s="158" t="s">
        <v>526</v>
      </c>
      <c r="I31" s="157">
        <v>1</v>
      </c>
      <c r="J31" s="158" t="s">
        <v>526</v>
      </c>
      <c r="K31" s="158" t="s">
        <v>526</v>
      </c>
      <c r="L31" s="158" t="s">
        <v>526</v>
      </c>
      <c r="M31" s="158" t="s">
        <v>526</v>
      </c>
      <c r="N31" s="158" t="s">
        <v>526</v>
      </c>
      <c r="O31" s="158" t="s">
        <v>526</v>
      </c>
      <c r="P31" s="158" t="s">
        <v>526</v>
      </c>
      <c r="Q31" s="158" t="s">
        <v>526</v>
      </c>
      <c r="R31" s="158" t="s">
        <v>526</v>
      </c>
      <c r="S31" s="45"/>
    </row>
    <row r="32" spans="2:19" ht="12" customHeight="1">
      <c r="B32" s="3"/>
      <c r="C32" s="303" t="s">
        <v>530</v>
      </c>
      <c r="D32" s="158" t="s">
        <v>526</v>
      </c>
      <c r="E32" s="158" t="s">
        <v>526</v>
      </c>
      <c r="F32" s="158" t="s">
        <v>526</v>
      </c>
      <c r="G32" s="158" t="s">
        <v>526</v>
      </c>
      <c r="H32" s="158" t="s">
        <v>526</v>
      </c>
      <c r="I32" s="158" t="s">
        <v>526</v>
      </c>
      <c r="J32" s="158" t="s">
        <v>526</v>
      </c>
      <c r="K32" s="158" t="s">
        <v>526</v>
      </c>
      <c r="L32" s="158" t="s">
        <v>526</v>
      </c>
      <c r="M32" s="158" t="s">
        <v>526</v>
      </c>
      <c r="N32" s="158" t="s">
        <v>526</v>
      </c>
      <c r="O32" s="157">
        <v>1</v>
      </c>
      <c r="P32" s="158" t="s">
        <v>526</v>
      </c>
      <c r="Q32" s="158" t="s">
        <v>526</v>
      </c>
      <c r="R32" s="158" t="s">
        <v>526</v>
      </c>
      <c r="S32" s="45"/>
    </row>
    <row r="33" spans="2:19" ht="12" customHeight="1">
      <c r="B33" s="3"/>
      <c r="C33" s="303" t="s">
        <v>531</v>
      </c>
      <c r="D33" s="158" t="s">
        <v>526</v>
      </c>
      <c r="E33" s="158" t="s">
        <v>526</v>
      </c>
      <c r="F33" s="158" t="s">
        <v>526</v>
      </c>
      <c r="G33" s="158" t="s">
        <v>526</v>
      </c>
      <c r="H33" s="157">
        <v>1</v>
      </c>
      <c r="I33" s="158" t="s">
        <v>526</v>
      </c>
      <c r="J33" s="158" t="s">
        <v>526</v>
      </c>
      <c r="K33" s="158" t="s">
        <v>526</v>
      </c>
      <c r="L33" s="158" t="s">
        <v>526</v>
      </c>
      <c r="M33" s="158" t="s">
        <v>526</v>
      </c>
      <c r="N33" s="158" t="s">
        <v>526</v>
      </c>
      <c r="O33" s="158" t="s">
        <v>526</v>
      </c>
      <c r="P33" s="158" t="s">
        <v>526</v>
      </c>
      <c r="Q33" s="158" t="s">
        <v>526</v>
      </c>
      <c r="R33" s="158" t="s">
        <v>526</v>
      </c>
      <c r="S33" s="45"/>
    </row>
    <row r="34" spans="2:19" ht="12">
      <c r="B34" s="3"/>
      <c r="C34" s="27" t="s">
        <v>532</v>
      </c>
      <c r="D34" s="158" t="s">
        <v>526</v>
      </c>
      <c r="E34" s="158" t="s">
        <v>526</v>
      </c>
      <c r="F34" s="158" t="s">
        <v>526</v>
      </c>
      <c r="G34" s="158" t="s">
        <v>526</v>
      </c>
      <c r="H34" s="158" t="s">
        <v>526</v>
      </c>
      <c r="I34" s="158" t="s">
        <v>526</v>
      </c>
      <c r="J34" s="158" t="s">
        <v>526</v>
      </c>
      <c r="K34" s="158" t="s">
        <v>526</v>
      </c>
      <c r="L34" s="158" t="s">
        <v>526</v>
      </c>
      <c r="M34" s="158" t="s">
        <v>526</v>
      </c>
      <c r="N34" s="158" t="s">
        <v>526</v>
      </c>
      <c r="O34" s="158" t="s">
        <v>526</v>
      </c>
      <c r="P34" s="158" t="s">
        <v>526</v>
      </c>
      <c r="Q34" s="157">
        <v>7</v>
      </c>
      <c r="R34" s="158" t="s">
        <v>526</v>
      </c>
      <c r="S34" s="45"/>
    </row>
    <row r="35" spans="4:19" ht="12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ht="12.75" customHeight="1">
      <c r="B36" s="18" t="s">
        <v>533</v>
      </c>
    </row>
    <row r="37" spans="2:18" ht="12.75" customHeight="1">
      <c r="B37" s="498" t="s">
        <v>637</v>
      </c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</row>
    <row r="38" spans="2:20" ht="12.75" customHeight="1">
      <c r="B38" s="501" t="s">
        <v>638</v>
      </c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</row>
    <row r="39" spans="2:18" ht="12.75" customHeight="1">
      <c r="B39" s="500" t="s">
        <v>534</v>
      </c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</row>
    <row r="40" spans="2:18" ht="12" customHeight="1">
      <c r="B40" s="500" t="s">
        <v>617</v>
      </c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</row>
    <row r="41" spans="2:18" ht="12" customHeight="1"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</row>
    <row r="42" spans="2:13" ht="1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4:18" ht="12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</sheetData>
  <sheetProtection/>
  <mergeCells count="23">
    <mergeCell ref="K4:K5"/>
    <mergeCell ref="L4:L5"/>
    <mergeCell ref="M4:M5"/>
    <mergeCell ref="R4:R5"/>
    <mergeCell ref="B7:C7"/>
    <mergeCell ref="B8:C8"/>
    <mergeCell ref="Q4:Q5"/>
    <mergeCell ref="B3:C5"/>
    <mergeCell ref="D3:D5"/>
    <mergeCell ref="E3:E5"/>
    <mergeCell ref="F3:F5"/>
    <mergeCell ref="G3:G5"/>
    <mergeCell ref="H3:H5"/>
    <mergeCell ref="B37:R37"/>
    <mergeCell ref="B39:R39"/>
    <mergeCell ref="B40:R40"/>
    <mergeCell ref="B38:T38"/>
    <mergeCell ref="I3:I5"/>
    <mergeCell ref="J3:J5"/>
    <mergeCell ref="K3:R3"/>
    <mergeCell ref="N4:N5"/>
    <mergeCell ref="O4:O5"/>
    <mergeCell ref="P4:P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K10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5" width="11.625" style="1" bestFit="1" customWidth="1"/>
    <col min="6" max="6" width="14.125" style="1" customWidth="1"/>
    <col min="7" max="7" width="10.50390625" style="1" bestFit="1" customWidth="1"/>
    <col min="8" max="8" width="13.125" style="1" customWidth="1"/>
    <col min="9" max="9" width="15.00390625" style="1" customWidth="1"/>
    <col min="10" max="10" width="13.125" style="1" customWidth="1"/>
    <col min="11" max="11" width="15.00390625" style="1" customWidth="1"/>
    <col min="12" max="16384" width="9.00390625" style="1" customWidth="1"/>
  </cols>
  <sheetData>
    <row r="1" ht="14.25">
      <c r="B1" s="2" t="s">
        <v>615</v>
      </c>
    </row>
    <row r="3" spans="2:11" ht="12" customHeight="1">
      <c r="B3" s="374" t="s">
        <v>535</v>
      </c>
      <c r="C3" s="376"/>
      <c r="D3" s="393" t="s">
        <v>536</v>
      </c>
      <c r="E3" s="394"/>
      <c r="F3" s="394"/>
      <c r="G3" s="395"/>
      <c r="H3" s="393" t="s">
        <v>537</v>
      </c>
      <c r="I3" s="394"/>
      <c r="J3" s="394"/>
      <c r="K3" s="395"/>
    </row>
    <row r="4" spans="2:11" ht="12" customHeight="1">
      <c r="B4" s="377"/>
      <c r="C4" s="379"/>
      <c r="D4" s="396"/>
      <c r="E4" s="397"/>
      <c r="F4" s="397"/>
      <c r="G4" s="398"/>
      <c r="H4" s="396"/>
      <c r="I4" s="397"/>
      <c r="J4" s="397"/>
      <c r="K4" s="398"/>
    </row>
    <row r="5" spans="2:11" ht="12" customHeight="1">
      <c r="B5" s="377"/>
      <c r="C5" s="379"/>
      <c r="D5" s="306"/>
      <c r="E5" s="306"/>
      <c r="F5" s="306"/>
      <c r="G5" s="306"/>
      <c r="H5" s="393" t="s">
        <v>538</v>
      </c>
      <c r="I5" s="395"/>
      <c r="J5" s="393" t="s">
        <v>539</v>
      </c>
      <c r="K5" s="395"/>
    </row>
    <row r="6" spans="2:11" ht="12" customHeight="1">
      <c r="B6" s="377"/>
      <c r="C6" s="379"/>
      <c r="D6" s="383" t="s">
        <v>34</v>
      </c>
      <c r="E6" s="354" t="s">
        <v>540</v>
      </c>
      <c r="F6" s="354" t="s">
        <v>541</v>
      </c>
      <c r="G6" s="354" t="s">
        <v>542</v>
      </c>
      <c r="H6" s="396"/>
      <c r="I6" s="398"/>
      <c r="J6" s="396"/>
      <c r="K6" s="398"/>
    </row>
    <row r="7" spans="2:11" ht="12" customHeight="1">
      <c r="B7" s="377"/>
      <c r="C7" s="379"/>
      <c r="D7" s="383"/>
      <c r="E7" s="383"/>
      <c r="F7" s="383"/>
      <c r="G7" s="383"/>
      <c r="H7" s="504" t="s">
        <v>543</v>
      </c>
      <c r="I7" s="504" t="s">
        <v>544</v>
      </c>
      <c r="J7" s="504" t="s">
        <v>543</v>
      </c>
      <c r="K7" s="504" t="s">
        <v>544</v>
      </c>
    </row>
    <row r="8" spans="2:11" ht="12" customHeight="1">
      <c r="B8" s="380"/>
      <c r="C8" s="382"/>
      <c r="D8" s="355"/>
      <c r="E8" s="355"/>
      <c r="F8" s="355"/>
      <c r="G8" s="355"/>
      <c r="H8" s="505"/>
      <c r="I8" s="505"/>
      <c r="J8" s="505"/>
      <c r="K8" s="505"/>
    </row>
    <row r="9" spans="2:11" ht="12" customHeight="1">
      <c r="B9" s="7"/>
      <c r="C9" s="9"/>
      <c r="D9" s="302" t="s">
        <v>545</v>
      </c>
      <c r="E9" s="302" t="s">
        <v>545</v>
      </c>
      <c r="F9" s="302" t="s">
        <v>545</v>
      </c>
      <c r="G9" s="302" t="s">
        <v>545</v>
      </c>
      <c r="H9" s="302" t="s">
        <v>9</v>
      </c>
      <c r="I9" s="302" t="s">
        <v>545</v>
      </c>
      <c r="J9" s="302" t="s">
        <v>9</v>
      </c>
      <c r="K9" s="302" t="s">
        <v>545</v>
      </c>
    </row>
    <row r="10" spans="2:11" ht="12" customHeight="1">
      <c r="B10" s="328" t="s">
        <v>34</v>
      </c>
      <c r="C10" s="330"/>
      <c r="D10" s="307">
        <f>SUM(D12:D59)</f>
        <v>46999468</v>
      </c>
      <c r="E10" s="307">
        <f>SUM(E12:E59)</f>
        <v>12396510</v>
      </c>
      <c r="F10" s="307">
        <f>SUM(F12:F59)</f>
        <v>33552159</v>
      </c>
      <c r="G10" s="307">
        <f>SUM(G12:G59)</f>
        <v>1050799</v>
      </c>
      <c r="H10" s="308">
        <v>2.65</v>
      </c>
      <c r="I10" s="308">
        <v>0.88</v>
      </c>
      <c r="J10" s="308">
        <v>2.69</v>
      </c>
      <c r="K10" s="308">
        <v>0.86</v>
      </c>
    </row>
    <row r="11" spans="2:11" ht="12" customHeight="1">
      <c r="B11" s="28"/>
      <c r="C11" s="29"/>
      <c r="D11" s="309"/>
      <c r="E11" s="309"/>
      <c r="F11" s="309"/>
      <c r="G11" s="309"/>
      <c r="H11" s="310"/>
      <c r="I11" s="310"/>
      <c r="J11" s="310"/>
      <c r="K11" s="310"/>
    </row>
    <row r="12" spans="2:11" ht="12" customHeight="1">
      <c r="B12" s="3"/>
      <c r="C12" s="27" t="s">
        <v>546</v>
      </c>
      <c r="D12" s="309">
        <v>1985551</v>
      </c>
      <c r="E12" s="309">
        <v>625814</v>
      </c>
      <c r="F12" s="309">
        <v>1194008</v>
      </c>
      <c r="G12" s="309">
        <v>165729</v>
      </c>
      <c r="H12" s="310">
        <v>2.69</v>
      </c>
      <c r="I12" s="310">
        <v>0.76</v>
      </c>
      <c r="J12" s="310">
        <v>2.74</v>
      </c>
      <c r="K12" s="310">
        <v>0.74</v>
      </c>
    </row>
    <row r="13" spans="2:11" ht="12" customHeight="1">
      <c r="B13" s="3"/>
      <c r="C13" s="27" t="s">
        <v>547</v>
      </c>
      <c r="D13" s="309">
        <v>482322</v>
      </c>
      <c r="E13" s="309">
        <v>244194</v>
      </c>
      <c r="F13" s="309">
        <v>236054</v>
      </c>
      <c r="G13" s="309">
        <v>2074</v>
      </c>
      <c r="H13" s="310">
        <v>2.87</v>
      </c>
      <c r="I13" s="310">
        <v>0.83</v>
      </c>
      <c r="J13" s="310">
        <v>2.84</v>
      </c>
      <c r="K13" s="310">
        <v>0.83</v>
      </c>
    </row>
    <row r="14" spans="2:11" ht="12" customHeight="1">
      <c r="B14" s="3"/>
      <c r="C14" s="27" t="s">
        <v>548</v>
      </c>
      <c r="D14" s="309">
        <v>394715</v>
      </c>
      <c r="E14" s="309">
        <v>64</v>
      </c>
      <c r="F14" s="309">
        <v>394056</v>
      </c>
      <c r="G14" s="309">
        <v>595</v>
      </c>
      <c r="H14" s="310">
        <v>3.36</v>
      </c>
      <c r="I14" s="310">
        <v>0.78</v>
      </c>
      <c r="J14" s="310">
        <v>3.32</v>
      </c>
      <c r="K14" s="310">
        <v>0.77</v>
      </c>
    </row>
    <row r="15" spans="2:11" ht="12" customHeight="1">
      <c r="B15" s="3"/>
      <c r="C15" s="27" t="s">
        <v>549</v>
      </c>
      <c r="D15" s="309">
        <v>673886</v>
      </c>
      <c r="E15" s="309">
        <v>66512</v>
      </c>
      <c r="F15" s="309">
        <v>604897</v>
      </c>
      <c r="G15" s="309">
        <v>2477</v>
      </c>
      <c r="H15" s="310">
        <v>3.44</v>
      </c>
      <c r="I15" s="310">
        <v>0.73</v>
      </c>
      <c r="J15" s="310">
        <v>3.42</v>
      </c>
      <c r="K15" s="310">
        <v>0.72</v>
      </c>
    </row>
    <row r="16" spans="2:11" ht="12" customHeight="1">
      <c r="B16" s="3"/>
      <c r="C16" s="27" t="s">
        <v>550</v>
      </c>
      <c r="D16" s="309">
        <v>384594</v>
      </c>
      <c r="E16" s="309">
        <v>19</v>
      </c>
      <c r="F16" s="309">
        <v>383799</v>
      </c>
      <c r="G16" s="309">
        <v>776</v>
      </c>
      <c r="H16" s="310">
        <v>2.82</v>
      </c>
      <c r="I16" s="310">
        <v>0.91</v>
      </c>
      <c r="J16" s="310">
        <v>2.79</v>
      </c>
      <c r="K16" s="310">
        <v>0.91</v>
      </c>
    </row>
    <row r="17" spans="2:11" ht="12" customHeight="1">
      <c r="B17" s="3"/>
      <c r="C17" s="27" t="s">
        <v>551</v>
      </c>
      <c r="D17" s="309">
        <v>424865</v>
      </c>
      <c r="E17" s="309">
        <v>14</v>
      </c>
      <c r="F17" s="309">
        <v>424191</v>
      </c>
      <c r="G17" s="309">
        <v>660</v>
      </c>
      <c r="H17" s="310">
        <v>2.71</v>
      </c>
      <c r="I17" s="310">
        <v>1.07</v>
      </c>
      <c r="J17" s="310">
        <v>2.71</v>
      </c>
      <c r="K17" s="310">
        <v>1.05</v>
      </c>
    </row>
    <row r="18" spans="2:11" ht="12" customHeight="1">
      <c r="B18" s="3"/>
      <c r="C18" s="27" t="s">
        <v>552</v>
      </c>
      <c r="D18" s="309">
        <v>688583</v>
      </c>
      <c r="E18" s="309">
        <v>12</v>
      </c>
      <c r="F18" s="309">
        <v>676479</v>
      </c>
      <c r="G18" s="309">
        <v>12092</v>
      </c>
      <c r="H18" s="310">
        <v>2.92</v>
      </c>
      <c r="I18" s="310">
        <v>0.91</v>
      </c>
      <c r="J18" s="310">
        <v>2.86</v>
      </c>
      <c r="K18" s="310">
        <v>0.92</v>
      </c>
    </row>
    <row r="19" spans="2:11" ht="12" customHeight="1">
      <c r="B19" s="3"/>
      <c r="C19" s="27" t="s">
        <v>553</v>
      </c>
      <c r="D19" s="309">
        <v>1111962</v>
      </c>
      <c r="E19" s="309">
        <v>41808</v>
      </c>
      <c r="F19" s="309">
        <v>1067619</v>
      </c>
      <c r="G19" s="309">
        <v>2535</v>
      </c>
      <c r="H19" s="310">
        <v>2.61</v>
      </c>
      <c r="I19" s="310">
        <v>0.99</v>
      </c>
      <c r="J19" s="310">
        <v>2.65</v>
      </c>
      <c r="K19" s="310">
        <v>0.96</v>
      </c>
    </row>
    <row r="20" spans="2:11" ht="12" customHeight="1">
      <c r="B20" s="3"/>
      <c r="C20" s="27" t="s">
        <v>554</v>
      </c>
      <c r="D20" s="309">
        <v>767917</v>
      </c>
      <c r="E20" s="309">
        <v>14832</v>
      </c>
      <c r="F20" s="309">
        <v>750145</v>
      </c>
      <c r="G20" s="309">
        <v>2940</v>
      </c>
      <c r="H20" s="310">
        <v>2.57</v>
      </c>
      <c r="I20" s="310">
        <v>1.01</v>
      </c>
      <c r="J20" s="310">
        <v>2.58</v>
      </c>
      <c r="K20" s="310">
        <v>0.99</v>
      </c>
    </row>
    <row r="21" spans="2:11" ht="12" customHeight="1">
      <c r="B21" s="63"/>
      <c r="C21" s="29" t="s">
        <v>555</v>
      </c>
      <c r="D21" s="307">
        <v>857802</v>
      </c>
      <c r="E21" s="307">
        <v>11065</v>
      </c>
      <c r="F21" s="307">
        <v>830195</v>
      </c>
      <c r="G21" s="307">
        <v>16542</v>
      </c>
      <c r="H21" s="308">
        <v>2.3</v>
      </c>
      <c r="I21" s="308">
        <v>1.11</v>
      </c>
      <c r="J21" s="308">
        <v>2.31</v>
      </c>
      <c r="K21" s="308">
        <v>1.09</v>
      </c>
    </row>
    <row r="22" spans="2:11" ht="12" customHeight="1">
      <c r="B22" s="3"/>
      <c r="C22" s="27" t="s">
        <v>556</v>
      </c>
      <c r="D22" s="309">
        <v>2597405</v>
      </c>
      <c r="E22" s="309">
        <v>533095</v>
      </c>
      <c r="F22" s="309">
        <v>2049411</v>
      </c>
      <c r="G22" s="309">
        <v>14899</v>
      </c>
      <c r="H22" s="310">
        <v>2.71</v>
      </c>
      <c r="I22" s="310">
        <v>0.89</v>
      </c>
      <c r="J22" s="310">
        <v>2.76</v>
      </c>
      <c r="K22" s="310">
        <v>0.86</v>
      </c>
    </row>
    <row r="23" spans="2:11" ht="12" customHeight="1">
      <c r="B23" s="3"/>
      <c r="C23" s="27" t="s">
        <v>557</v>
      </c>
      <c r="D23" s="309">
        <v>2279308</v>
      </c>
      <c r="E23" s="309">
        <v>635261</v>
      </c>
      <c r="F23" s="309">
        <v>1622882</v>
      </c>
      <c r="G23" s="309">
        <v>21165</v>
      </c>
      <c r="H23" s="310">
        <v>2.67</v>
      </c>
      <c r="I23" s="310">
        <v>0.88</v>
      </c>
      <c r="J23" s="310">
        <v>2.69</v>
      </c>
      <c r="K23" s="310">
        <v>0.86</v>
      </c>
    </row>
    <row r="24" spans="2:11" ht="12" customHeight="1">
      <c r="B24" s="3"/>
      <c r="C24" s="27" t="s">
        <v>558</v>
      </c>
      <c r="D24" s="309">
        <v>5137672</v>
      </c>
      <c r="E24" s="309">
        <v>2272436</v>
      </c>
      <c r="F24" s="309">
        <v>2569357</v>
      </c>
      <c r="G24" s="309">
        <v>295879</v>
      </c>
      <c r="H24" s="310">
        <v>2.4</v>
      </c>
      <c r="I24" s="310">
        <v>0.83</v>
      </c>
      <c r="J24" s="310">
        <v>2.48</v>
      </c>
      <c r="K24" s="310">
        <v>0.8</v>
      </c>
    </row>
    <row r="25" spans="2:11" ht="12" customHeight="1">
      <c r="B25" s="3"/>
      <c r="C25" s="27" t="s">
        <v>559</v>
      </c>
      <c r="D25" s="309">
        <v>3233470</v>
      </c>
      <c r="E25" s="309">
        <v>1295502</v>
      </c>
      <c r="F25" s="309">
        <v>1881728</v>
      </c>
      <c r="G25" s="309">
        <v>56240</v>
      </c>
      <c r="H25" s="310">
        <v>2.71</v>
      </c>
      <c r="I25" s="310">
        <v>0.82</v>
      </c>
      <c r="J25" s="310">
        <v>2.76</v>
      </c>
      <c r="K25" s="310">
        <v>0.8</v>
      </c>
    </row>
    <row r="26" spans="2:11" ht="12" customHeight="1">
      <c r="B26" s="3"/>
      <c r="C26" s="27" t="s">
        <v>560</v>
      </c>
      <c r="D26" s="309">
        <v>763681</v>
      </c>
      <c r="E26" s="309">
        <v>42662</v>
      </c>
      <c r="F26" s="309">
        <v>716881</v>
      </c>
      <c r="G26" s="309">
        <v>4138</v>
      </c>
      <c r="H26" s="310">
        <v>2.97</v>
      </c>
      <c r="I26" s="310">
        <v>0.93</v>
      </c>
      <c r="J26" s="310">
        <v>3.08</v>
      </c>
      <c r="K26" s="310">
        <v>0.88</v>
      </c>
    </row>
    <row r="27" spans="2:11" ht="12" customHeight="1">
      <c r="B27" s="3"/>
      <c r="C27" s="27" t="s">
        <v>561</v>
      </c>
      <c r="D27" s="309">
        <v>433481</v>
      </c>
      <c r="E27" s="309">
        <v>2881</v>
      </c>
      <c r="F27" s="309">
        <v>424302</v>
      </c>
      <c r="G27" s="309">
        <v>6298</v>
      </c>
      <c r="H27" s="310">
        <v>2.5</v>
      </c>
      <c r="I27" s="310">
        <v>1.1</v>
      </c>
      <c r="J27" s="310">
        <v>2.5</v>
      </c>
      <c r="K27" s="310">
        <v>1.09</v>
      </c>
    </row>
    <row r="28" spans="2:11" ht="12" customHeight="1">
      <c r="B28" s="3"/>
      <c r="C28" s="27" t="s">
        <v>562</v>
      </c>
      <c r="D28" s="309">
        <v>477281</v>
      </c>
      <c r="E28" s="309">
        <v>71994</v>
      </c>
      <c r="F28" s="309">
        <v>402032</v>
      </c>
      <c r="G28" s="309">
        <v>3255</v>
      </c>
      <c r="H28" s="310">
        <v>2.4</v>
      </c>
      <c r="I28" s="310">
        <v>1.07</v>
      </c>
      <c r="J28" s="310">
        <v>2.41</v>
      </c>
      <c r="K28" s="310">
        <v>1.05</v>
      </c>
    </row>
    <row r="29" spans="2:11" ht="12" customHeight="1">
      <c r="B29" s="3"/>
      <c r="C29" s="27" t="s">
        <v>563</v>
      </c>
      <c r="D29" s="309">
        <v>301196</v>
      </c>
      <c r="E29" s="309">
        <v>3</v>
      </c>
      <c r="F29" s="309">
        <v>296041</v>
      </c>
      <c r="G29" s="309">
        <v>5152</v>
      </c>
      <c r="H29" s="310">
        <v>2.64</v>
      </c>
      <c r="I29" s="310">
        <v>1.1</v>
      </c>
      <c r="J29" s="310">
        <v>2.65</v>
      </c>
      <c r="K29" s="310">
        <v>1.09</v>
      </c>
    </row>
    <row r="30" spans="2:11" ht="12" customHeight="1">
      <c r="B30" s="3"/>
      <c r="C30" s="27" t="s">
        <v>564</v>
      </c>
      <c r="D30" s="309">
        <v>336317</v>
      </c>
      <c r="E30" s="309">
        <v>3604</v>
      </c>
      <c r="F30" s="309">
        <v>331684</v>
      </c>
      <c r="G30" s="309">
        <v>1029</v>
      </c>
      <c r="H30" s="310">
        <v>2.52</v>
      </c>
      <c r="I30" s="310">
        <v>1</v>
      </c>
      <c r="J30" s="310">
        <v>2.53</v>
      </c>
      <c r="K30" s="310">
        <v>0.98</v>
      </c>
    </row>
    <row r="31" spans="2:11" ht="12" customHeight="1">
      <c r="B31" s="3"/>
      <c r="C31" s="27" t="s">
        <v>565</v>
      </c>
      <c r="D31" s="309">
        <v>860438</v>
      </c>
      <c r="E31" s="309">
        <v>42769</v>
      </c>
      <c r="F31" s="309">
        <v>814268</v>
      </c>
      <c r="G31" s="309">
        <v>3401</v>
      </c>
      <c r="H31" s="310">
        <v>2.46</v>
      </c>
      <c r="I31" s="310">
        <v>1.06</v>
      </c>
      <c r="J31" s="310">
        <v>2.48</v>
      </c>
      <c r="K31" s="310">
        <v>1.04</v>
      </c>
    </row>
    <row r="32" spans="2:11" ht="12" customHeight="1">
      <c r="B32" s="3"/>
      <c r="C32" s="27" t="s">
        <v>566</v>
      </c>
      <c r="D32" s="309">
        <v>769986</v>
      </c>
      <c r="E32" s="309">
        <v>90767</v>
      </c>
      <c r="F32" s="309">
        <v>671488</v>
      </c>
      <c r="G32" s="309">
        <v>7731</v>
      </c>
      <c r="H32" s="310">
        <v>2.64</v>
      </c>
      <c r="I32" s="310">
        <v>1.03</v>
      </c>
      <c r="J32" s="310">
        <v>2.67</v>
      </c>
      <c r="K32" s="310">
        <v>1.01</v>
      </c>
    </row>
    <row r="33" spans="2:11" ht="12" customHeight="1">
      <c r="B33" s="3"/>
      <c r="C33" s="27" t="s">
        <v>567</v>
      </c>
      <c r="D33" s="309">
        <v>1325254</v>
      </c>
      <c r="E33" s="309">
        <v>814973</v>
      </c>
      <c r="F33" s="309">
        <v>496403</v>
      </c>
      <c r="G33" s="309">
        <v>13878</v>
      </c>
      <c r="H33" s="310">
        <v>2.81</v>
      </c>
      <c r="I33" s="310">
        <v>0.91</v>
      </c>
      <c r="J33" s="310">
        <v>2.82</v>
      </c>
      <c r="K33" s="310">
        <v>0.9</v>
      </c>
    </row>
    <row r="34" spans="2:11" ht="12" customHeight="1">
      <c r="B34" s="3"/>
      <c r="C34" s="27" t="s">
        <v>568</v>
      </c>
      <c r="D34" s="309">
        <v>2674810</v>
      </c>
      <c r="E34" s="309">
        <v>585135</v>
      </c>
      <c r="F34" s="309">
        <v>2028345</v>
      </c>
      <c r="G34" s="309">
        <v>61330</v>
      </c>
      <c r="H34" s="310">
        <v>2.64</v>
      </c>
      <c r="I34" s="310">
        <v>0.93</v>
      </c>
      <c r="J34" s="310">
        <v>2.72</v>
      </c>
      <c r="K34" s="310">
        <v>0.9</v>
      </c>
    </row>
    <row r="35" spans="2:11" ht="12" customHeight="1">
      <c r="B35" s="3"/>
      <c r="C35" s="27" t="s">
        <v>569</v>
      </c>
      <c r="D35" s="309">
        <v>697586</v>
      </c>
      <c r="E35" s="309">
        <v>67701</v>
      </c>
      <c r="F35" s="309">
        <v>608892</v>
      </c>
      <c r="G35" s="309">
        <v>20993</v>
      </c>
      <c r="H35" s="310">
        <v>2.57</v>
      </c>
      <c r="I35" s="310">
        <v>0.98</v>
      </c>
      <c r="J35" s="310">
        <v>2.62</v>
      </c>
      <c r="K35" s="310">
        <v>0.94</v>
      </c>
    </row>
    <row r="36" spans="2:11" ht="12" customHeight="1">
      <c r="B36" s="3"/>
      <c r="C36" s="27" t="s">
        <v>570</v>
      </c>
      <c r="D36" s="309">
        <v>532731</v>
      </c>
      <c r="E36" s="309">
        <v>77629</v>
      </c>
      <c r="F36" s="309">
        <v>453072</v>
      </c>
      <c r="G36" s="309">
        <v>2030</v>
      </c>
      <c r="H36" s="310">
        <v>2.59</v>
      </c>
      <c r="I36" s="310">
        <v>1.03</v>
      </c>
      <c r="J36" s="310">
        <v>2.62</v>
      </c>
      <c r="K36" s="310">
        <v>1</v>
      </c>
    </row>
    <row r="37" spans="2:11" ht="12" customHeight="1">
      <c r="B37" s="3"/>
      <c r="C37" s="27" t="s">
        <v>571</v>
      </c>
      <c r="D37" s="309">
        <v>1061557</v>
      </c>
      <c r="E37" s="309">
        <v>519388</v>
      </c>
      <c r="F37" s="309">
        <v>521319</v>
      </c>
      <c r="G37" s="309">
        <v>20850</v>
      </c>
      <c r="H37" s="310">
        <v>2.35</v>
      </c>
      <c r="I37" s="310">
        <v>0.95</v>
      </c>
      <c r="J37" s="310">
        <v>2.39</v>
      </c>
      <c r="K37" s="310">
        <v>0.93</v>
      </c>
    </row>
    <row r="38" spans="2:11" ht="12" customHeight="1">
      <c r="B38" s="3"/>
      <c r="C38" s="27" t="s">
        <v>572</v>
      </c>
      <c r="D38" s="309">
        <v>3504451</v>
      </c>
      <c r="E38" s="309">
        <v>2091000</v>
      </c>
      <c r="F38" s="309">
        <v>1300523</v>
      </c>
      <c r="G38" s="309">
        <v>112928</v>
      </c>
      <c r="H38" s="310">
        <v>2.45</v>
      </c>
      <c r="I38" s="310">
        <v>0.89</v>
      </c>
      <c r="J38" s="310">
        <v>2.48</v>
      </c>
      <c r="K38" s="310">
        <v>0.88</v>
      </c>
    </row>
    <row r="39" spans="2:11" ht="12" customHeight="1">
      <c r="B39" s="3"/>
      <c r="C39" s="27" t="s">
        <v>573</v>
      </c>
      <c r="D39" s="309">
        <v>2230140</v>
      </c>
      <c r="E39" s="309">
        <v>971849</v>
      </c>
      <c r="F39" s="309">
        <v>1229959</v>
      </c>
      <c r="G39" s="309">
        <v>28332</v>
      </c>
      <c r="H39" s="310">
        <v>2.47</v>
      </c>
      <c r="I39" s="310">
        <v>0.95</v>
      </c>
      <c r="J39" s="310">
        <v>2.5</v>
      </c>
      <c r="K39" s="310">
        <v>0.93</v>
      </c>
    </row>
    <row r="40" spans="2:11" ht="12" customHeight="1">
      <c r="B40" s="3"/>
      <c r="C40" s="27" t="s">
        <v>574</v>
      </c>
      <c r="D40" s="309">
        <v>630709</v>
      </c>
      <c r="E40" s="309">
        <v>301450</v>
      </c>
      <c r="F40" s="309">
        <v>326148</v>
      </c>
      <c r="G40" s="309">
        <v>3111</v>
      </c>
      <c r="H40" s="310">
        <v>2.22</v>
      </c>
      <c r="I40" s="310">
        <v>1.12</v>
      </c>
      <c r="J40" s="310">
        <v>2.21</v>
      </c>
      <c r="K40" s="310">
        <v>1.11</v>
      </c>
    </row>
    <row r="41" spans="2:11" ht="12" customHeight="1">
      <c r="B41" s="3"/>
      <c r="C41" s="27" t="s">
        <v>575</v>
      </c>
      <c r="D41" s="309">
        <v>425896</v>
      </c>
      <c r="E41" s="309">
        <v>85907</v>
      </c>
      <c r="F41" s="309">
        <v>288327</v>
      </c>
      <c r="G41" s="309">
        <v>51662</v>
      </c>
      <c r="H41" s="310">
        <v>2.38</v>
      </c>
      <c r="I41" s="310">
        <v>0.99</v>
      </c>
      <c r="J41" s="310">
        <v>2.37</v>
      </c>
      <c r="K41" s="310">
        <v>0.98</v>
      </c>
    </row>
    <row r="42" spans="2:11" ht="12" customHeight="1">
      <c r="B42" s="3"/>
      <c r="C42" s="27" t="s">
        <v>576</v>
      </c>
      <c r="D42" s="309">
        <v>243079</v>
      </c>
      <c r="E42" s="309">
        <v>1</v>
      </c>
      <c r="F42" s="309">
        <v>242127</v>
      </c>
      <c r="G42" s="309">
        <v>951</v>
      </c>
      <c r="H42" s="310">
        <v>2.41</v>
      </c>
      <c r="I42" s="310">
        <v>1.07</v>
      </c>
      <c r="J42" s="310">
        <v>2.4</v>
      </c>
      <c r="K42" s="310">
        <v>1.06</v>
      </c>
    </row>
    <row r="43" spans="2:11" ht="12" customHeight="1">
      <c r="B43" s="3"/>
      <c r="C43" s="27" t="s">
        <v>577</v>
      </c>
      <c r="D43" s="309">
        <v>285928</v>
      </c>
      <c r="E43" s="309">
        <v>10</v>
      </c>
      <c r="F43" s="309">
        <v>285639</v>
      </c>
      <c r="G43" s="309">
        <v>279</v>
      </c>
      <c r="H43" s="310">
        <v>2.46</v>
      </c>
      <c r="I43" s="310">
        <v>1.04</v>
      </c>
      <c r="J43" s="310">
        <v>2.48</v>
      </c>
      <c r="K43" s="310">
        <v>1.02</v>
      </c>
    </row>
    <row r="44" spans="2:11" ht="12" customHeight="1">
      <c r="B44" s="3"/>
      <c r="C44" s="27" t="s">
        <v>578</v>
      </c>
      <c r="D44" s="309">
        <v>683702</v>
      </c>
      <c r="E44" s="309">
        <v>45330</v>
      </c>
      <c r="F44" s="309">
        <v>634826</v>
      </c>
      <c r="G44" s="309">
        <v>3546</v>
      </c>
      <c r="H44" s="310">
        <v>2.78</v>
      </c>
      <c r="I44" s="310">
        <v>0.87</v>
      </c>
      <c r="J44" s="310">
        <v>2.82</v>
      </c>
      <c r="K44" s="310">
        <v>0.85</v>
      </c>
    </row>
    <row r="45" spans="2:11" ht="12" customHeight="1">
      <c r="B45" s="3"/>
      <c r="C45" s="27" t="s">
        <v>579</v>
      </c>
      <c r="D45" s="309">
        <v>1017103</v>
      </c>
      <c r="E45" s="309">
        <v>33520</v>
      </c>
      <c r="F45" s="309">
        <v>980936</v>
      </c>
      <c r="G45" s="309">
        <v>2647</v>
      </c>
      <c r="H45" s="310">
        <v>2.76</v>
      </c>
      <c r="I45" s="310">
        <v>0.83</v>
      </c>
      <c r="J45" s="310">
        <v>2.79</v>
      </c>
      <c r="K45" s="310">
        <v>0.82</v>
      </c>
    </row>
    <row r="46" spans="2:11" ht="12" customHeight="1">
      <c r="B46" s="3"/>
      <c r="C46" s="27" t="s">
        <v>580</v>
      </c>
      <c r="D46" s="309">
        <v>641525</v>
      </c>
      <c r="E46" s="309">
        <v>14761</v>
      </c>
      <c r="F46" s="309">
        <v>578484</v>
      </c>
      <c r="G46" s="309">
        <v>48280</v>
      </c>
      <c r="H46" s="310">
        <v>2.22</v>
      </c>
      <c r="I46" s="310">
        <v>1.01</v>
      </c>
      <c r="J46" s="310">
        <v>2.24</v>
      </c>
      <c r="K46" s="310">
        <v>0.99</v>
      </c>
    </row>
    <row r="47" spans="2:11" ht="12" customHeight="1">
      <c r="B47" s="3"/>
      <c r="C47" s="27" t="s">
        <v>581</v>
      </c>
      <c r="D47" s="309">
        <v>301723</v>
      </c>
      <c r="E47" s="309">
        <v>45188</v>
      </c>
      <c r="F47" s="309">
        <v>255231</v>
      </c>
      <c r="G47" s="309">
        <v>1304</v>
      </c>
      <c r="H47" s="310">
        <v>2.6</v>
      </c>
      <c r="I47" s="310">
        <v>0.94</v>
      </c>
      <c r="J47" s="310">
        <v>2.59</v>
      </c>
      <c r="K47" s="310">
        <v>0.93</v>
      </c>
    </row>
    <row r="48" spans="2:11" ht="12" customHeight="1">
      <c r="B48" s="3"/>
      <c r="C48" s="27" t="s">
        <v>582</v>
      </c>
      <c r="D48" s="309">
        <v>380230</v>
      </c>
      <c r="E48" s="309">
        <v>130</v>
      </c>
      <c r="F48" s="309">
        <v>378320</v>
      </c>
      <c r="G48" s="309">
        <v>1780</v>
      </c>
      <c r="H48" s="310">
        <v>2.61</v>
      </c>
      <c r="I48" s="310">
        <v>0.92</v>
      </c>
      <c r="J48" s="310">
        <v>2.64</v>
      </c>
      <c r="K48" s="310">
        <v>0.91</v>
      </c>
    </row>
    <row r="49" spans="2:11" ht="12">
      <c r="B49" s="3"/>
      <c r="C49" s="27" t="s">
        <v>583</v>
      </c>
      <c r="D49" s="309">
        <v>493688</v>
      </c>
      <c r="E49" s="309">
        <v>4</v>
      </c>
      <c r="F49" s="309">
        <v>492321</v>
      </c>
      <c r="G49" s="309">
        <v>1363</v>
      </c>
      <c r="H49" s="310">
        <v>2.83</v>
      </c>
      <c r="I49" s="310">
        <v>0.8</v>
      </c>
      <c r="J49" s="310">
        <v>2.9</v>
      </c>
      <c r="K49" s="310">
        <v>0.77</v>
      </c>
    </row>
    <row r="50" spans="2:11" ht="12" customHeight="1">
      <c r="B50" s="3"/>
      <c r="C50" s="27" t="s">
        <v>584</v>
      </c>
      <c r="D50" s="309">
        <v>237499</v>
      </c>
      <c r="E50" s="309">
        <v>122300</v>
      </c>
      <c r="F50" s="309">
        <v>114519</v>
      </c>
      <c r="G50" s="309">
        <v>680</v>
      </c>
      <c r="H50" s="310">
        <v>3.14</v>
      </c>
      <c r="I50" s="310">
        <v>0.69</v>
      </c>
      <c r="J50" s="310">
        <v>3.17</v>
      </c>
      <c r="K50" s="310">
        <v>0.68</v>
      </c>
    </row>
    <row r="51" spans="2:11" ht="12" customHeight="1">
      <c r="B51" s="3"/>
      <c r="C51" s="27" t="s">
        <v>585</v>
      </c>
      <c r="D51" s="309">
        <v>1834823</v>
      </c>
      <c r="E51" s="309">
        <v>331860</v>
      </c>
      <c r="F51" s="309">
        <v>1498928</v>
      </c>
      <c r="G51" s="309">
        <v>4035</v>
      </c>
      <c r="H51" s="310">
        <v>2.69</v>
      </c>
      <c r="I51" s="310">
        <v>0.85</v>
      </c>
      <c r="J51" s="310">
        <v>2.75</v>
      </c>
      <c r="K51" s="310">
        <v>0.82</v>
      </c>
    </row>
    <row r="52" spans="2:11" ht="12" customHeight="1">
      <c r="B52" s="3"/>
      <c r="C52" s="27" t="s">
        <v>586</v>
      </c>
      <c r="D52" s="309">
        <v>273086</v>
      </c>
      <c r="E52" s="309">
        <v>985</v>
      </c>
      <c r="F52" s="309">
        <v>272089</v>
      </c>
      <c r="G52" s="309">
        <v>12</v>
      </c>
      <c r="H52" s="310">
        <v>3.06</v>
      </c>
      <c r="I52" s="310">
        <v>0.89</v>
      </c>
      <c r="J52" s="310">
        <v>3.11</v>
      </c>
      <c r="K52" s="310">
        <v>0.86</v>
      </c>
    </row>
    <row r="53" spans="2:11" ht="12" customHeight="1">
      <c r="B53" s="3"/>
      <c r="C53" s="27" t="s">
        <v>587</v>
      </c>
      <c r="D53" s="309">
        <v>444122</v>
      </c>
      <c r="E53" s="309">
        <v>85</v>
      </c>
      <c r="F53" s="309">
        <v>444019</v>
      </c>
      <c r="G53" s="309">
        <v>18</v>
      </c>
      <c r="H53" s="310">
        <v>3.15</v>
      </c>
      <c r="I53" s="310">
        <v>0.74</v>
      </c>
      <c r="J53" s="310">
        <v>3.2</v>
      </c>
      <c r="K53" s="310">
        <v>0.72</v>
      </c>
    </row>
    <row r="54" spans="2:11" ht="12" customHeight="1">
      <c r="B54" s="3"/>
      <c r="C54" s="27" t="s">
        <v>588</v>
      </c>
      <c r="D54" s="309">
        <v>484637</v>
      </c>
      <c r="E54" s="309">
        <v>65832</v>
      </c>
      <c r="F54" s="309">
        <v>418266</v>
      </c>
      <c r="G54" s="309">
        <v>539</v>
      </c>
      <c r="H54" s="310">
        <v>3.7</v>
      </c>
      <c r="I54" s="310">
        <v>0.66</v>
      </c>
      <c r="J54" s="310">
        <v>3.75</v>
      </c>
      <c r="K54" s="310">
        <v>0.65</v>
      </c>
    </row>
    <row r="55" spans="2:11" ht="12" customHeight="1">
      <c r="B55" s="3"/>
      <c r="C55" s="27" t="s">
        <v>589</v>
      </c>
      <c r="D55" s="309">
        <v>399707</v>
      </c>
      <c r="E55" s="309">
        <v>216241</v>
      </c>
      <c r="F55" s="309">
        <v>182549</v>
      </c>
      <c r="G55" s="309">
        <v>917</v>
      </c>
      <c r="H55" s="310">
        <v>2.93</v>
      </c>
      <c r="I55" s="310">
        <v>0.79</v>
      </c>
      <c r="J55" s="310">
        <v>2.98</v>
      </c>
      <c r="K55" s="310">
        <v>0.77</v>
      </c>
    </row>
    <row r="56" spans="2:11" ht="12" customHeight="1">
      <c r="B56" s="3"/>
      <c r="C56" s="27" t="s">
        <v>590</v>
      </c>
      <c r="D56" s="309">
        <v>370850</v>
      </c>
      <c r="E56" s="309">
        <v>1</v>
      </c>
      <c r="F56" s="309">
        <v>328188</v>
      </c>
      <c r="G56" s="309">
        <v>42661</v>
      </c>
      <c r="H56" s="310">
        <v>3.03</v>
      </c>
      <c r="I56" s="310">
        <v>0.74</v>
      </c>
      <c r="J56" s="310">
        <v>3.07</v>
      </c>
      <c r="K56" s="310">
        <v>0.73</v>
      </c>
    </row>
    <row r="57" spans="2:11" ht="12" customHeight="1">
      <c r="B57" s="3"/>
      <c r="C57" s="27" t="s">
        <v>591</v>
      </c>
      <c r="D57" s="309">
        <v>447902</v>
      </c>
      <c r="E57" s="309">
        <v>14</v>
      </c>
      <c r="F57" s="309">
        <v>447868</v>
      </c>
      <c r="G57" s="309">
        <v>20</v>
      </c>
      <c r="H57" s="310">
        <v>3.73</v>
      </c>
      <c r="I57" s="310">
        <v>0.58</v>
      </c>
      <c r="J57" s="310">
        <v>3.78</v>
      </c>
      <c r="K57" s="310">
        <v>0.56</v>
      </c>
    </row>
    <row r="58" spans="2:11" ht="12" customHeight="1">
      <c r="B58" s="3"/>
      <c r="C58" s="27" t="s">
        <v>592</v>
      </c>
      <c r="D58" s="309">
        <v>363080</v>
      </c>
      <c r="E58" s="309">
        <v>7480</v>
      </c>
      <c r="F58" s="309">
        <v>354571</v>
      </c>
      <c r="G58" s="309">
        <v>1029</v>
      </c>
      <c r="H58" s="310">
        <v>3.9</v>
      </c>
      <c r="I58" s="310">
        <v>0.63</v>
      </c>
      <c r="J58" s="310">
        <v>3.94</v>
      </c>
      <c r="K58" s="310">
        <v>0.62</v>
      </c>
    </row>
    <row r="59" spans="2:11" ht="13.5">
      <c r="B59" s="3"/>
      <c r="C59" s="27" t="s">
        <v>593</v>
      </c>
      <c r="D59" s="309">
        <v>51218</v>
      </c>
      <c r="E59" s="309">
        <v>2428</v>
      </c>
      <c r="F59" s="309">
        <v>48773</v>
      </c>
      <c r="G59" s="309">
        <v>17</v>
      </c>
      <c r="H59" s="311" t="s">
        <v>110</v>
      </c>
      <c r="I59" s="311" t="s">
        <v>110</v>
      </c>
      <c r="J59" s="311" t="s">
        <v>594</v>
      </c>
      <c r="K59" s="311" t="s">
        <v>594</v>
      </c>
    </row>
    <row r="60" spans="4:7" ht="12">
      <c r="D60" s="312"/>
      <c r="E60" s="313"/>
      <c r="F60" s="312"/>
      <c r="G60" s="312"/>
    </row>
    <row r="61" ht="12" customHeight="1">
      <c r="B61" s="18" t="s">
        <v>595</v>
      </c>
    </row>
    <row r="62" spans="2:6" ht="13.5">
      <c r="B62" s="372" t="s">
        <v>596</v>
      </c>
      <c r="C62" s="373"/>
      <c r="D62" s="373"/>
      <c r="E62" s="373"/>
      <c r="F62" s="373"/>
    </row>
    <row r="64" spans="4:11" ht="12">
      <c r="D64" s="70"/>
      <c r="E64" s="70"/>
      <c r="F64" s="70"/>
      <c r="G64" s="70"/>
      <c r="J64" s="314"/>
      <c r="K64" s="314"/>
    </row>
    <row r="65" spans="3:9" ht="13.5" customHeight="1">
      <c r="C65" s="315"/>
      <c r="D65" s="316"/>
      <c r="E65" s="316"/>
      <c r="F65" s="316"/>
      <c r="G65" s="316"/>
      <c r="H65" s="317"/>
      <c r="I65" s="317"/>
    </row>
    <row r="66" spans="3:9" ht="12">
      <c r="C66" s="315"/>
      <c r="D66" s="316"/>
      <c r="E66" s="317"/>
      <c r="F66" s="316"/>
      <c r="G66" s="316"/>
      <c r="H66" s="317"/>
      <c r="I66" s="317"/>
    </row>
    <row r="67" spans="3:9" ht="12">
      <c r="C67" s="315"/>
      <c r="D67" s="316"/>
      <c r="E67" s="316"/>
      <c r="F67" s="316"/>
      <c r="G67" s="316"/>
      <c r="H67" s="317"/>
      <c r="I67" s="317"/>
    </row>
    <row r="68" spans="3:9" ht="12">
      <c r="C68" s="315"/>
      <c r="D68" s="316"/>
      <c r="E68" s="316"/>
      <c r="F68" s="316"/>
      <c r="G68" s="316"/>
      <c r="H68" s="317"/>
      <c r="I68" s="317"/>
    </row>
    <row r="69" spans="3:9" ht="12">
      <c r="C69" s="315"/>
      <c r="D69" s="316"/>
      <c r="E69" s="316"/>
      <c r="F69" s="316"/>
      <c r="G69" s="316"/>
      <c r="H69" s="317"/>
      <c r="I69" s="317"/>
    </row>
    <row r="70" spans="3:9" ht="12">
      <c r="C70" s="315"/>
      <c r="D70" s="316"/>
      <c r="E70" s="316"/>
      <c r="F70" s="316"/>
      <c r="G70" s="316"/>
      <c r="H70" s="317"/>
      <c r="I70" s="317"/>
    </row>
    <row r="71" spans="3:9" ht="12">
      <c r="C71" s="315"/>
      <c r="D71" s="316"/>
      <c r="E71" s="316"/>
      <c r="F71" s="316"/>
      <c r="G71" s="316"/>
      <c r="H71" s="317"/>
      <c r="I71" s="317"/>
    </row>
    <row r="72" spans="3:9" ht="12">
      <c r="C72" s="315"/>
      <c r="D72" s="316"/>
      <c r="E72" s="316"/>
      <c r="F72" s="316"/>
      <c r="G72" s="316"/>
      <c r="H72" s="317"/>
      <c r="I72" s="317"/>
    </row>
    <row r="73" spans="3:9" ht="12">
      <c r="C73" s="315"/>
      <c r="D73" s="316"/>
      <c r="E73" s="316"/>
      <c r="F73" s="316"/>
      <c r="G73" s="316"/>
      <c r="H73" s="317"/>
      <c r="I73" s="317"/>
    </row>
    <row r="74" spans="3:9" ht="12">
      <c r="C74" s="315"/>
      <c r="D74" s="316"/>
      <c r="E74" s="316"/>
      <c r="F74" s="316"/>
      <c r="G74" s="316"/>
      <c r="H74" s="317"/>
      <c r="I74" s="317"/>
    </row>
    <row r="75" spans="3:9" ht="12">
      <c r="C75" s="315"/>
      <c r="D75" s="316"/>
      <c r="E75" s="316"/>
      <c r="F75" s="316"/>
      <c r="G75" s="316"/>
      <c r="H75" s="317"/>
      <c r="I75" s="317"/>
    </row>
    <row r="76" spans="3:9" ht="12">
      <c r="C76" s="315"/>
      <c r="D76" s="316"/>
      <c r="E76" s="316"/>
      <c r="F76" s="316"/>
      <c r="G76" s="316"/>
      <c r="H76" s="317"/>
      <c r="I76" s="317"/>
    </row>
    <row r="77" spans="3:9" ht="12">
      <c r="C77" s="315"/>
      <c r="D77" s="316"/>
      <c r="E77" s="317"/>
      <c r="F77" s="316"/>
      <c r="G77" s="316"/>
      <c r="H77" s="317"/>
      <c r="I77" s="317"/>
    </row>
    <row r="78" spans="3:9" ht="12">
      <c r="C78" s="315"/>
      <c r="D78" s="316"/>
      <c r="E78" s="316"/>
      <c r="F78" s="316"/>
      <c r="G78" s="316"/>
      <c r="H78" s="317"/>
      <c r="I78" s="317"/>
    </row>
    <row r="79" spans="3:9" ht="12">
      <c r="C79" s="315"/>
      <c r="D79" s="316"/>
      <c r="E79" s="316"/>
      <c r="F79" s="316"/>
      <c r="G79" s="316"/>
      <c r="H79" s="317"/>
      <c r="I79" s="317"/>
    </row>
    <row r="80" spans="3:9" ht="12">
      <c r="C80" s="315"/>
      <c r="D80" s="316"/>
      <c r="E80" s="316"/>
      <c r="F80" s="316"/>
      <c r="G80" s="316"/>
      <c r="H80" s="317"/>
      <c r="I80" s="317"/>
    </row>
    <row r="81" spans="3:9" ht="12">
      <c r="C81" s="315"/>
      <c r="D81" s="316"/>
      <c r="E81" s="316"/>
      <c r="F81" s="316"/>
      <c r="G81" s="316"/>
      <c r="H81" s="317"/>
      <c r="I81" s="317"/>
    </row>
    <row r="82" spans="3:9" ht="12">
      <c r="C82" s="315"/>
      <c r="D82" s="316"/>
      <c r="E82" s="316"/>
      <c r="F82" s="316"/>
      <c r="G82" s="316"/>
      <c r="H82" s="317"/>
      <c r="I82" s="317"/>
    </row>
    <row r="83" spans="3:9" ht="12">
      <c r="C83" s="315"/>
      <c r="D83" s="316"/>
      <c r="E83" s="316"/>
      <c r="F83" s="316"/>
      <c r="G83" s="316"/>
      <c r="H83" s="317"/>
      <c r="I83" s="317"/>
    </row>
    <row r="84" spans="3:9" ht="12">
      <c r="C84" s="315"/>
      <c r="D84" s="316"/>
      <c r="E84" s="316"/>
      <c r="F84" s="316"/>
      <c r="G84" s="316"/>
      <c r="H84" s="317"/>
      <c r="I84" s="317"/>
    </row>
    <row r="85" spans="3:9" ht="12">
      <c r="C85" s="315"/>
      <c r="D85" s="316"/>
      <c r="E85" s="316"/>
      <c r="F85" s="316"/>
      <c r="G85" s="316"/>
      <c r="H85" s="317"/>
      <c r="I85" s="317"/>
    </row>
    <row r="86" spans="3:9" ht="12">
      <c r="C86" s="315"/>
      <c r="D86" s="316"/>
      <c r="E86" s="316"/>
      <c r="F86" s="316"/>
      <c r="G86" s="316"/>
      <c r="H86" s="317"/>
      <c r="I86" s="317"/>
    </row>
    <row r="87" spans="3:9" ht="12">
      <c r="C87" s="315"/>
      <c r="D87" s="316"/>
      <c r="E87" s="316"/>
      <c r="F87" s="316"/>
      <c r="G87" s="316"/>
      <c r="H87" s="317"/>
      <c r="I87" s="317"/>
    </row>
    <row r="88" spans="3:9" ht="12">
      <c r="C88" s="315"/>
      <c r="D88" s="316"/>
      <c r="E88" s="316"/>
      <c r="F88" s="316"/>
      <c r="G88" s="316"/>
      <c r="H88" s="317"/>
      <c r="I88" s="317"/>
    </row>
    <row r="89" spans="3:9" ht="12">
      <c r="C89" s="315"/>
      <c r="D89" s="316"/>
      <c r="E89" s="316"/>
      <c r="F89" s="316"/>
      <c r="G89" s="316"/>
      <c r="H89" s="317"/>
      <c r="I89" s="317"/>
    </row>
    <row r="90" spans="3:9" ht="12">
      <c r="C90" s="315"/>
      <c r="D90" s="316"/>
      <c r="E90" s="317"/>
      <c r="F90" s="316"/>
      <c r="G90" s="316"/>
      <c r="H90" s="317"/>
      <c r="I90" s="317"/>
    </row>
    <row r="91" spans="3:9" ht="12">
      <c r="C91" s="315"/>
      <c r="D91" s="316"/>
      <c r="E91" s="317"/>
      <c r="F91" s="316"/>
      <c r="G91" s="316"/>
      <c r="H91" s="317"/>
      <c r="I91" s="317"/>
    </row>
    <row r="92" spans="3:9" ht="12">
      <c r="C92" s="315"/>
      <c r="D92" s="316"/>
      <c r="E92" s="316"/>
      <c r="F92" s="316"/>
      <c r="G92" s="316"/>
      <c r="H92" s="317"/>
      <c r="I92" s="317"/>
    </row>
    <row r="93" spans="3:9" ht="12">
      <c r="C93" s="315"/>
      <c r="D93" s="316"/>
      <c r="E93" s="316"/>
      <c r="F93" s="316"/>
      <c r="G93" s="316"/>
      <c r="H93" s="317"/>
      <c r="I93" s="317"/>
    </row>
    <row r="94" spans="3:9" ht="12">
      <c r="C94" s="315"/>
      <c r="D94" s="316"/>
      <c r="E94" s="316"/>
      <c r="F94" s="316"/>
      <c r="G94" s="316"/>
      <c r="H94" s="317"/>
      <c r="I94" s="317"/>
    </row>
    <row r="95" spans="3:9" ht="12">
      <c r="C95" s="315"/>
      <c r="D95" s="316"/>
      <c r="E95" s="316"/>
      <c r="F95" s="316"/>
      <c r="G95" s="316"/>
      <c r="H95" s="317"/>
      <c r="I95" s="317"/>
    </row>
    <row r="96" spans="3:9" ht="12">
      <c r="C96" s="315"/>
      <c r="D96" s="316"/>
      <c r="E96" s="317"/>
      <c r="F96" s="316"/>
      <c r="G96" s="316"/>
      <c r="H96" s="317"/>
      <c r="I96" s="317"/>
    </row>
    <row r="97" spans="3:9" ht="12">
      <c r="C97" s="315"/>
      <c r="D97" s="316"/>
      <c r="E97" s="317"/>
      <c r="F97" s="316"/>
      <c r="G97" s="316"/>
      <c r="H97" s="317"/>
      <c r="I97" s="317"/>
    </row>
    <row r="98" spans="3:9" ht="12">
      <c r="C98" s="315"/>
      <c r="D98" s="316"/>
      <c r="E98" s="316"/>
      <c r="F98" s="316"/>
      <c r="G98" s="317"/>
      <c r="H98" s="317"/>
      <c r="I98" s="317"/>
    </row>
    <row r="99" spans="3:9" ht="12">
      <c r="C99" s="315"/>
      <c r="D99" s="316"/>
      <c r="E99" s="316"/>
      <c r="F99" s="316"/>
      <c r="G99" s="316"/>
      <c r="H99" s="317"/>
      <c r="I99" s="317"/>
    </row>
    <row r="100" spans="3:9" ht="12">
      <c r="C100" s="315"/>
      <c r="D100" s="316"/>
      <c r="E100" s="316"/>
      <c r="F100" s="316"/>
      <c r="G100" s="317"/>
      <c r="H100" s="317"/>
      <c r="I100" s="317"/>
    </row>
    <row r="101" spans="3:9" ht="12">
      <c r="C101" s="315"/>
      <c r="D101" s="316"/>
      <c r="E101" s="317"/>
      <c r="F101" s="316"/>
      <c r="G101" s="317"/>
      <c r="H101" s="317"/>
      <c r="I101" s="317"/>
    </row>
    <row r="102" spans="3:9" ht="12">
      <c r="C102" s="315"/>
      <c r="D102" s="316"/>
      <c r="E102" s="316"/>
      <c r="F102" s="316"/>
      <c r="G102" s="316"/>
      <c r="H102" s="317"/>
      <c r="I102" s="317"/>
    </row>
    <row r="103" spans="3:9" ht="12">
      <c r="C103" s="315"/>
      <c r="D103" s="316"/>
      <c r="E103" s="316"/>
      <c r="F103" s="316"/>
      <c r="G103" s="316"/>
      <c r="H103" s="317"/>
      <c r="I103" s="317"/>
    </row>
    <row r="104" spans="3:9" ht="12">
      <c r="C104" s="315"/>
      <c r="D104" s="316"/>
      <c r="E104" s="317"/>
      <c r="F104" s="316"/>
      <c r="G104" s="317"/>
      <c r="H104" s="317"/>
      <c r="I104" s="317"/>
    </row>
    <row r="105" spans="3:9" ht="12">
      <c r="C105" s="315"/>
      <c r="D105" s="316"/>
      <c r="E105" s="316"/>
      <c r="F105" s="316"/>
      <c r="G105" s="316"/>
      <c r="H105" s="317"/>
      <c r="I105" s="317"/>
    </row>
    <row r="106" spans="3:9" ht="12">
      <c r="C106" s="315"/>
      <c r="D106" s="316"/>
      <c r="E106" s="316"/>
      <c r="F106" s="316"/>
      <c r="G106" s="316"/>
      <c r="H106" s="317"/>
      <c r="I106" s="317"/>
    </row>
    <row r="107" spans="3:9" ht="13.5">
      <c r="C107" s="315"/>
      <c r="D107" s="316"/>
      <c r="E107" s="316"/>
      <c r="F107" s="316"/>
      <c r="G107" s="317"/>
      <c r="H107" s="318"/>
      <c r="I107" s="318"/>
    </row>
    <row r="108" spans="3:9" ht="13.5">
      <c r="C108" s="315"/>
      <c r="D108" s="316"/>
      <c r="E108" s="318"/>
      <c r="F108" s="316"/>
      <c r="G108" s="316"/>
      <c r="H108" s="317"/>
      <c r="I108" s="319"/>
    </row>
  </sheetData>
  <sheetProtection/>
  <mergeCells count="15">
    <mergeCell ref="E6:E8"/>
    <mergeCell ref="F6:F8"/>
    <mergeCell ref="G6:G8"/>
    <mergeCell ref="H7:H8"/>
    <mergeCell ref="I7:I8"/>
    <mergeCell ref="J7:J8"/>
    <mergeCell ref="K7:K8"/>
    <mergeCell ref="B10:C10"/>
    <mergeCell ref="B62:F62"/>
    <mergeCell ref="B3:C8"/>
    <mergeCell ref="D3:G4"/>
    <mergeCell ref="H3:K4"/>
    <mergeCell ref="H5:I6"/>
    <mergeCell ref="J5:K6"/>
    <mergeCell ref="D6:D8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K53"/>
  <sheetViews>
    <sheetView zoomScalePageLayoutView="0" workbookViewId="0" topLeftCell="A1">
      <selection activeCell="L44" sqref="L44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5" width="16.75390625" style="1" customWidth="1"/>
    <col min="6" max="6" width="16.875" style="1" customWidth="1"/>
    <col min="7" max="16384" width="9.00390625" style="1" customWidth="1"/>
  </cols>
  <sheetData>
    <row r="1" spans="2:7" ht="14.25">
      <c r="B1" s="2" t="s">
        <v>614</v>
      </c>
      <c r="C1" s="300"/>
      <c r="D1" s="300"/>
      <c r="E1" s="300"/>
      <c r="F1" s="300"/>
      <c r="G1" s="300"/>
    </row>
    <row r="3" spans="2:6" ht="12" customHeight="1">
      <c r="B3" s="374" t="s">
        <v>597</v>
      </c>
      <c r="C3" s="375"/>
      <c r="D3" s="376"/>
      <c r="E3" s="393" t="s">
        <v>598</v>
      </c>
      <c r="F3" s="369"/>
    </row>
    <row r="4" spans="2:6" ht="12">
      <c r="B4" s="380"/>
      <c r="C4" s="381"/>
      <c r="D4" s="382"/>
      <c r="E4" s="320"/>
      <c r="F4" s="321" t="s">
        <v>599</v>
      </c>
    </row>
    <row r="5" spans="2:6" ht="12">
      <c r="B5" s="3"/>
      <c r="C5" s="34"/>
      <c r="D5" s="35"/>
      <c r="E5" s="6" t="s">
        <v>524</v>
      </c>
      <c r="F5" s="6" t="s">
        <v>524</v>
      </c>
    </row>
    <row r="6" spans="2:6" ht="12" customHeight="1">
      <c r="B6" s="340" t="s">
        <v>500</v>
      </c>
      <c r="C6" s="334"/>
      <c r="D6" s="326"/>
      <c r="E6" s="157">
        <v>638127</v>
      </c>
      <c r="F6" s="157">
        <v>221152</v>
      </c>
    </row>
    <row r="7" spans="2:11" ht="12" customHeight="1">
      <c r="B7" s="328" t="s">
        <v>501</v>
      </c>
      <c r="C7" s="329"/>
      <c r="D7" s="330"/>
      <c r="E7" s="158">
        <f>SUM(E8,E21)</f>
        <v>645853</v>
      </c>
      <c r="F7" s="158">
        <f>SUM(F8,F21)</f>
        <v>232410</v>
      </c>
      <c r="G7" s="45"/>
      <c r="H7" s="45"/>
      <c r="J7" s="45"/>
      <c r="K7" s="45"/>
    </row>
    <row r="8" spans="2:11" ht="12" customHeight="1">
      <c r="B8" s="328" t="s">
        <v>600</v>
      </c>
      <c r="C8" s="329"/>
      <c r="D8" s="330"/>
      <c r="E8" s="158">
        <f>SUM(E9:E20)</f>
        <v>543458</v>
      </c>
      <c r="F8" s="158">
        <f>SUM(F9:F20)</f>
        <v>195648</v>
      </c>
      <c r="H8" s="45"/>
      <c r="J8" s="45"/>
      <c r="K8" s="45"/>
    </row>
    <row r="9" spans="2:6" ht="12" customHeight="1">
      <c r="B9" s="3"/>
      <c r="C9" s="34"/>
      <c r="D9" s="4" t="s">
        <v>43</v>
      </c>
      <c r="E9" s="157">
        <v>111935</v>
      </c>
      <c r="F9" s="157">
        <v>42326</v>
      </c>
    </row>
    <row r="10" spans="2:6" ht="12" customHeight="1">
      <c r="B10" s="3"/>
      <c r="C10" s="34"/>
      <c r="D10" s="4" t="s">
        <v>44</v>
      </c>
      <c r="E10" s="157">
        <v>121357</v>
      </c>
      <c r="F10" s="157">
        <v>44766</v>
      </c>
    </row>
    <row r="11" spans="2:6" ht="12" customHeight="1">
      <c r="B11" s="3"/>
      <c r="C11" s="34"/>
      <c r="D11" s="4" t="s">
        <v>45</v>
      </c>
      <c r="E11" s="157">
        <v>41522</v>
      </c>
      <c r="F11" s="157">
        <v>15414</v>
      </c>
    </row>
    <row r="12" spans="2:8" ht="12" customHeight="1">
      <c r="B12" s="3"/>
      <c r="C12" s="34"/>
      <c r="D12" s="4" t="s">
        <v>46</v>
      </c>
      <c r="E12" s="157">
        <v>61440</v>
      </c>
      <c r="F12" s="157">
        <v>21240</v>
      </c>
      <c r="H12" s="45"/>
    </row>
    <row r="13" spans="2:6" ht="12" customHeight="1">
      <c r="B13" s="3"/>
      <c r="C13" s="34"/>
      <c r="D13" s="4" t="s">
        <v>47</v>
      </c>
      <c r="E13" s="157">
        <v>63612</v>
      </c>
      <c r="F13" s="157">
        <v>23005</v>
      </c>
    </row>
    <row r="14" spans="2:6" ht="12" customHeight="1">
      <c r="B14" s="3"/>
      <c r="C14" s="34"/>
      <c r="D14" s="4" t="s">
        <v>48</v>
      </c>
      <c r="E14" s="157">
        <v>16649</v>
      </c>
      <c r="F14" s="157">
        <v>5649</v>
      </c>
    </row>
    <row r="15" spans="2:6" ht="12" customHeight="1">
      <c r="B15" s="3"/>
      <c r="C15" s="34"/>
      <c r="D15" s="4" t="s">
        <v>49</v>
      </c>
      <c r="E15" s="157">
        <v>24126</v>
      </c>
      <c r="F15" s="157">
        <v>8138</v>
      </c>
    </row>
    <row r="16" spans="2:6" ht="12" customHeight="1">
      <c r="B16" s="3"/>
      <c r="C16" s="34"/>
      <c r="D16" s="4" t="s">
        <v>50</v>
      </c>
      <c r="E16" s="157">
        <v>28541</v>
      </c>
      <c r="F16" s="157">
        <v>9538</v>
      </c>
    </row>
    <row r="17" spans="2:6" ht="12" customHeight="1">
      <c r="B17" s="3"/>
      <c r="C17" s="34"/>
      <c r="D17" s="4" t="s">
        <v>51</v>
      </c>
      <c r="E17" s="157">
        <v>21477</v>
      </c>
      <c r="F17" s="157">
        <v>6765</v>
      </c>
    </row>
    <row r="18" spans="2:6" ht="12" customHeight="1">
      <c r="B18" s="3"/>
      <c r="C18" s="34"/>
      <c r="D18" s="4" t="s">
        <v>52</v>
      </c>
      <c r="E18" s="157">
        <v>16342</v>
      </c>
      <c r="F18" s="157">
        <v>5162</v>
      </c>
    </row>
    <row r="19" spans="2:6" ht="12" customHeight="1">
      <c r="B19" s="3"/>
      <c r="C19" s="34"/>
      <c r="D19" s="4" t="s">
        <v>53</v>
      </c>
      <c r="E19" s="157">
        <v>20458</v>
      </c>
      <c r="F19" s="157">
        <v>7534</v>
      </c>
    </row>
    <row r="20" spans="2:6" ht="12" customHeight="1">
      <c r="B20" s="3"/>
      <c r="C20" s="34"/>
      <c r="D20" s="4" t="s">
        <v>54</v>
      </c>
      <c r="E20" s="157">
        <v>15999</v>
      </c>
      <c r="F20" s="157">
        <v>6111</v>
      </c>
    </row>
    <row r="21" spans="2:11" ht="12" customHeight="1">
      <c r="B21" s="328" t="s">
        <v>502</v>
      </c>
      <c r="C21" s="329"/>
      <c r="D21" s="330"/>
      <c r="E21" s="158">
        <f>SUM(E22,E25,E28,E32,E39,E44,E46)</f>
        <v>102395</v>
      </c>
      <c r="F21" s="158">
        <f>SUM(F22,F25,F28,F32,F39,F44,F46)</f>
        <v>36762</v>
      </c>
      <c r="G21" s="45"/>
      <c r="H21" s="45"/>
      <c r="J21" s="45"/>
      <c r="K21" s="45"/>
    </row>
    <row r="22" spans="2:8" ht="12" customHeight="1">
      <c r="B22" s="28"/>
      <c r="C22" s="329" t="s">
        <v>56</v>
      </c>
      <c r="D22" s="330"/>
      <c r="E22" s="158">
        <f>SUM(E23:E24)</f>
        <v>10265</v>
      </c>
      <c r="F22" s="158">
        <f>SUM(F23:F24)</f>
        <v>3340</v>
      </c>
      <c r="G22" s="45"/>
      <c r="H22" s="45"/>
    </row>
    <row r="23" spans="2:6" ht="12" customHeight="1">
      <c r="B23" s="3"/>
      <c r="C23" s="27"/>
      <c r="D23" s="4" t="s">
        <v>601</v>
      </c>
      <c r="E23" s="157">
        <v>4349</v>
      </c>
      <c r="F23" s="157">
        <v>1390</v>
      </c>
    </row>
    <row r="24" spans="2:6" ht="12" customHeight="1">
      <c r="B24" s="3"/>
      <c r="C24" s="27"/>
      <c r="D24" s="4" t="s">
        <v>84</v>
      </c>
      <c r="E24" s="157">
        <v>5916</v>
      </c>
      <c r="F24" s="157">
        <v>1950</v>
      </c>
    </row>
    <row r="25" spans="2:8" ht="12" customHeight="1">
      <c r="B25" s="28"/>
      <c r="C25" s="329" t="s">
        <v>57</v>
      </c>
      <c r="D25" s="330"/>
      <c r="E25" s="158">
        <f>SUM(E26:E27)</f>
        <v>1583</v>
      </c>
      <c r="F25" s="158">
        <f>SUM(F26:F27)</f>
        <v>405</v>
      </c>
      <c r="G25" s="45"/>
      <c r="H25" s="45"/>
    </row>
    <row r="26" spans="2:6" ht="12" customHeight="1">
      <c r="B26" s="3"/>
      <c r="C26" s="27"/>
      <c r="D26" s="4" t="s">
        <v>85</v>
      </c>
      <c r="E26" s="157">
        <v>598</v>
      </c>
      <c r="F26" s="157">
        <v>192</v>
      </c>
    </row>
    <row r="27" spans="2:6" ht="12" customHeight="1">
      <c r="B27" s="3"/>
      <c r="C27" s="27"/>
      <c r="D27" s="4" t="s">
        <v>602</v>
      </c>
      <c r="E27" s="157">
        <v>985</v>
      </c>
      <c r="F27" s="157">
        <v>213</v>
      </c>
    </row>
    <row r="28" spans="2:8" ht="12" customHeight="1">
      <c r="B28" s="28"/>
      <c r="C28" s="329" t="s">
        <v>58</v>
      </c>
      <c r="D28" s="330"/>
      <c r="E28" s="158">
        <f>SUM(E29:E31)</f>
        <v>8369</v>
      </c>
      <c r="F28" s="158">
        <f>SUM(F29:F31)</f>
        <v>2696</v>
      </c>
      <c r="G28" s="45"/>
      <c r="H28" s="45"/>
    </row>
    <row r="29" spans="2:6" ht="12" customHeight="1">
      <c r="B29" s="3"/>
      <c r="C29" s="27"/>
      <c r="D29" s="4" t="s">
        <v>603</v>
      </c>
      <c r="E29" s="157">
        <v>3104</v>
      </c>
      <c r="F29" s="157">
        <v>1003</v>
      </c>
    </row>
    <row r="30" spans="2:6" ht="12" customHeight="1">
      <c r="B30" s="3"/>
      <c r="C30" s="27"/>
      <c r="D30" s="4" t="s">
        <v>604</v>
      </c>
      <c r="E30" s="157">
        <v>1029</v>
      </c>
      <c r="F30" s="157">
        <v>269</v>
      </c>
    </row>
    <row r="31" spans="2:6" ht="12" customHeight="1">
      <c r="B31" s="3"/>
      <c r="C31" s="27"/>
      <c r="D31" s="4" t="s">
        <v>605</v>
      </c>
      <c r="E31" s="157">
        <v>4236</v>
      </c>
      <c r="F31" s="157">
        <v>1424</v>
      </c>
    </row>
    <row r="32" spans="2:8" ht="12" customHeight="1">
      <c r="B32" s="28"/>
      <c r="C32" s="329" t="s">
        <v>59</v>
      </c>
      <c r="D32" s="330"/>
      <c r="E32" s="158">
        <f>SUM(E33:E38)</f>
        <v>26145</v>
      </c>
      <c r="F32" s="158">
        <f>SUM(F33:F38)</f>
        <v>11058</v>
      </c>
      <c r="G32" s="45"/>
      <c r="H32" s="45"/>
    </row>
    <row r="33" spans="2:6" ht="12" customHeight="1">
      <c r="B33" s="3"/>
      <c r="C33" s="27"/>
      <c r="D33" s="4" t="s">
        <v>606</v>
      </c>
      <c r="E33" s="157">
        <v>6932</v>
      </c>
      <c r="F33" s="157">
        <v>2456</v>
      </c>
    </row>
    <row r="34" spans="2:6" ht="12" customHeight="1">
      <c r="B34" s="3"/>
      <c r="C34" s="27"/>
      <c r="D34" s="4" t="s">
        <v>607</v>
      </c>
      <c r="E34" s="157">
        <v>2500</v>
      </c>
      <c r="F34" s="157">
        <v>945</v>
      </c>
    </row>
    <row r="35" spans="2:6" ht="12" customHeight="1">
      <c r="B35" s="3"/>
      <c r="C35" s="27"/>
      <c r="D35" s="4" t="s">
        <v>608</v>
      </c>
      <c r="E35" s="157">
        <v>5353</v>
      </c>
      <c r="F35" s="157">
        <v>2849</v>
      </c>
    </row>
    <row r="36" spans="2:6" ht="12" customHeight="1">
      <c r="B36" s="3"/>
      <c r="C36" s="27"/>
      <c r="D36" s="4" t="s">
        <v>609</v>
      </c>
      <c r="E36" s="157">
        <v>4768</v>
      </c>
      <c r="F36" s="157">
        <v>2467</v>
      </c>
    </row>
    <row r="37" spans="2:6" ht="12" customHeight="1">
      <c r="B37" s="3"/>
      <c r="C37" s="27"/>
      <c r="D37" s="4" t="s">
        <v>94</v>
      </c>
      <c r="E37" s="157">
        <v>1217</v>
      </c>
      <c r="F37" s="157">
        <v>560</v>
      </c>
    </row>
    <row r="38" spans="2:6" ht="12" customHeight="1">
      <c r="B38" s="3"/>
      <c r="C38" s="27"/>
      <c r="D38" s="4" t="s">
        <v>95</v>
      </c>
      <c r="E38" s="157">
        <v>5375</v>
      </c>
      <c r="F38" s="157">
        <v>1781</v>
      </c>
    </row>
    <row r="39" spans="2:8" ht="12" customHeight="1">
      <c r="B39" s="3"/>
      <c r="C39" s="329" t="s">
        <v>60</v>
      </c>
      <c r="D39" s="330"/>
      <c r="E39" s="158">
        <f>SUM(E40:E43)</f>
        <v>14480</v>
      </c>
      <c r="F39" s="158">
        <f>SUM(F40:F43)</f>
        <v>4691</v>
      </c>
      <c r="G39" s="45"/>
      <c r="H39" s="45"/>
    </row>
    <row r="40" spans="2:6" ht="12" customHeight="1">
      <c r="B40" s="3"/>
      <c r="C40" s="27"/>
      <c r="D40" s="4" t="s">
        <v>96</v>
      </c>
      <c r="E40" s="157">
        <v>2379</v>
      </c>
      <c r="F40" s="157">
        <v>590</v>
      </c>
    </row>
    <row r="41" spans="2:6" ht="12" customHeight="1">
      <c r="B41" s="3"/>
      <c r="C41" s="27"/>
      <c r="D41" s="4" t="s">
        <v>610</v>
      </c>
      <c r="E41" s="157">
        <v>1069</v>
      </c>
      <c r="F41" s="157">
        <v>392</v>
      </c>
    </row>
    <row r="42" spans="2:6" ht="12" customHeight="1">
      <c r="B42" s="3"/>
      <c r="C42" s="27"/>
      <c r="D42" s="4" t="s">
        <v>98</v>
      </c>
      <c r="E42" s="157">
        <v>1969</v>
      </c>
      <c r="F42" s="157">
        <v>787</v>
      </c>
    </row>
    <row r="43" spans="2:6" ht="12" customHeight="1">
      <c r="B43" s="3"/>
      <c r="C43" s="27"/>
      <c r="D43" s="322" t="s">
        <v>99</v>
      </c>
      <c r="E43" s="157">
        <v>9063</v>
      </c>
      <c r="F43" s="157">
        <v>2922</v>
      </c>
    </row>
    <row r="44" spans="2:8" ht="12" customHeight="1">
      <c r="B44" s="3"/>
      <c r="C44" s="329" t="s">
        <v>61</v>
      </c>
      <c r="D44" s="330"/>
      <c r="E44" s="158">
        <v>10962</v>
      </c>
      <c r="F44" s="158">
        <v>3789</v>
      </c>
      <c r="G44" s="323"/>
      <c r="H44" s="324"/>
    </row>
    <row r="45" spans="2:6" ht="12" customHeight="1">
      <c r="B45" s="3"/>
      <c r="C45" s="27"/>
      <c r="D45" s="4" t="s">
        <v>611</v>
      </c>
      <c r="E45" s="157">
        <v>10962</v>
      </c>
      <c r="F45" s="157">
        <v>3789</v>
      </c>
    </row>
    <row r="46" spans="2:8" ht="12" customHeight="1">
      <c r="B46" s="3"/>
      <c r="C46" s="329" t="s">
        <v>62</v>
      </c>
      <c r="D46" s="330"/>
      <c r="E46" s="158">
        <f>SUM(E47:E51)</f>
        <v>30591</v>
      </c>
      <c r="F46" s="158">
        <f>SUM(F47:F51)</f>
        <v>10783</v>
      </c>
      <c r="G46" s="45"/>
      <c r="H46" s="45"/>
    </row>
    <row r="47" spans="2:6" ht="12" customHeight="1">
      <c r="B47" s="3"/>
      <c r="C47" s="27"/>
      <c r="D47" s="4" t="s">
        <v>101</v>
      </c>
      <c r="E47" s="157">
        <v>4761</v>
      </c>
      <c r="F47" s="157">
        <v>1416</v>
      </c>
    </row>
    <row r="48" spans="2:6" ht="12" customHeight="1">
      <c r="B48" s="3"/>
      <c r="C48" s="27"/>
      <c r="D48" s="4" t="s">
        <v>612</v>
      </c>
      <c r="E48" s="157">
        <v>3311</v>
      </c>
      <c r="F48" s="157">
        <v>1199</v>
      </c>
    </row>
    <row r="49" spans="2:6" ht="12" customHeight="1">
      <c r="B49" s="3"/>
      <c r="C49" s="27"/>
      <c r="D49" s="4" t="s">
        <v>103</v>
      </c>
      <c r="E49" s="157">
        <v>3218</v>
      </c>
      <c r="F49" s="157">
        <v>1176</v>
      </c>
    </row>
    <row r="50" spans="2:6" ht="12" customHeight="1">
      <c r="B50" s="3"/>
      <c r="C50" s="27"/>
      <c r="D50" s="4" t="s">
        <v>104</v>
      </c>
      <c r="E50" s="157">
        <v>11427</v>
      </c>
      <c r="F50" s="157">
        <v>3986</v>
      </c>
    </row>
    <row r="51" spans="2:6" ht="12" customHeight="1">
      <c r="B51" s="3"/>
      <c r="C51" s="27"/>
      <c r="D51" s="4" t="s">
        <v>105</v>
      </c>
      <c r="E51" s="172">
        <v>7874</v>
      </c>
      <c r="F51" s="172">
        <v>3006</v>
      </c>
    </row>
    <row r="53" spans="2:5" ht="12">
      <c r="B53" s="488" t="s">
        <v>613</v>
      </c>
      <c r="C53" s="488"/>
      <c r="D53" s="488"/>
      <c r="E53" s="488"/>
    </row>
  </sheetData>
  <sheetProtection/>
  <mergeCells count="14">
    <mergeCell ref="B3:D4"/>
    <mergeCell ref="E3:F3"/>
    <mergeCell ref="B6:D6"/>
    <mergeCell ref="B7:D7"/>
    <mergeCell ref="B8:D8"/>
    <mergeCell ref="B21:D21"/>
    <mergeCell ref="C46:D46"/>
    <mergeCell ref="B53:E53"/>
    <mergeCell ref="C22:D22"/>
    <mergeCell ref="C25:D25"/>
    <mergeCell ref="C28:D28"/>
    <mergeCell ref="C32:D32"/>
    <mergeCell ref="C39:D39"/>
    <mergeCell ref="C44:D4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4"/>
  <sheetViews>
    <sheetView zoomScalePageLayoutView="0" workbookViewId="0" topLeftCell="A1">
      <selection activeCell="N34" sqref="N34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50390625" style="1" customWidth="1"/>
    <col min="6" max="6" width="7.625" style="1" bestFit="1" customWidth="1"/>
    <col min="7" max="7" width="4.50390625" style="1" bestFit="1" customWidth="1"/>
    <col min="8" max="8" width="7.625" style="1" bestFit="1" customWidth="1"/>
    <col min="9" max="9" width="4.50390625" style="1" bestFit="1" customWidth="1"/>
    <col min="10" max="10" width="6.25390625" style="1" bestFit="1" customWidth="1"/>
    <col min="11" max="12" width="7.75390625" style="1" customWidth="1"/>
    <col min="13" max="13" width="9.50390625" style="1" customWidth="1"/>
    <col min="14" max="14" width="8.875" style="1" customWidth="1"/>
    <col min="15" max="15" width="8.625" style="1" bestFit="1" customWidth="1"/>
    <col min="16" max="16" width="8.625" style="15" bestFit="1" customWidth="1"/>
    <col min="17" max="18" width="7.875" style="15" bestFit="1" customWidth="1"/>
    <col min="19" max="19" width="8.625" style="1" bestFit="1" customWidth="1"/>
    <col min="20" max="20" width="7.625" style="1" bestFit="1" customWidth="1"/>
    <col min="21" max="21" width="8.625" style="1" bestFit="1" customWidth="1"/>
    <col min="22" max="22" width="6.75390625" style="1" bestFit="1" customWidth="1"/>
    <col min="23" max="23" width="7.75390625" style="1" bestFit="1" customWidth="1"/>
    <col min="24" max="24" width="7.375" style="1" bestFit="1" customWidth="1"/>
    <col min="25" max="25" width="7.75390625" style="1" bestFit="1" customWidth="1"/>
    <col min="26" max="26" width="7.375" style="1" bestFit="1" customWidth="1"/>
    <col min="27" max="27" width="7.75390625" style="1" bestFit="1" customWidth="1"/>
    <col min="28" max="28" width="7.375" style="1" bestFit="1" customWidth="1"/>
    <col min="29" max="29" width="7.75390625" style="1" bestFit="1" customWidth="1"/>
    <col min="30" max="16384" width="9.00390625" style="1" customWidth="1"/>
  </cols>
  <sheetData>
    <row r="1" ht="14.25">
      <c r="B1" s="2" t="s">
        <v>642</v>
      </c>
    </row>
    <row r="2" spans="6:29" ht="12" customHeight="1">
      <c r="F2" s="45"/>
      <c r="G2" s="45"/>
      <c r="H2" s="45"/>
      <c r="I2" s="45"/>
      <c r="J2" s="45"/>
      <c r="K2" s="45"/>
      <c r="L2" s="45"/>
      <c r="M2" s="45"/>
      <c r="N2" s="45"/>
      <c r="O2" s="45"/>
      <c r="P2" s="44"/>
      <c r="Q2" s="44"/>
      <c r="R2" s="44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2:29" ht="12" customHeight="1">
      <c r="B3" s="374" t="s">
        <v>0</v>
      </c>
      <c r="C3" s="375"/>
      <c r="D3" s="375"/>
      <c r="E3" s="376"/>
      <c r="F3" s="354" t="s">
        <v>67</v>
      </c>
      <c r="G3" s="354"/>
      <c r="H3" s="354" t="s">
        <v>2</v>
      </c>
      <c r="I3" s="354"/>
      <c r="J3" s="354"/>
      <c r="K3" s="384" t="s">
        <v>3</v>
      </c>
      <c r="L3" s="385"/>
      <c r="M3" s="390" t="s">
        <v>68</v>
      </c>
      <c r="N3" s="393" t="s">
        <v>69</v>
      </c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5"/>
      <c r="AC3" s="50"/>
    </row>
    <row r="4" spans="2:29" ht="12" customHeight="1">
      <c r="B4" s="377"/>
      <c r="C4" s="378"/>
      <c r="D4" s="378"/>
      <c r="E4" s="379"/>
      <c r="F4" s="383"/>
      <c r="G4" s="383"/>
      <c r="H4" s="383"/>
      <c r="I4" s="383"/>
      <c r="J4" s="383"/>
      <c r="K4" s="386"/>
      <c r="L4" s="387"/>
      <c r="M4" s="391"/>
      <c r="N4" s="396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8"/>
      <c r="AC4" s="51"/>
    </row>
    <row r="5" spans="2:29" ht="12" customHeight="1">
      <c r="B5" s="377"/>
      <c r="C5" s="378"/>
      <c r="D5" s="378"/>
      <c r="E5" s="379"/>
      <c r="F5" s="355"/>
      <c r="G5" s="355"/>
      <c r="H5" s="355"/>
      <c r="I5" s="355"/>
      <c r="J5" s="355"/>
      <c r="K5" s="388"/>
      <c r="L5" s="389"/>
      <c r="M5" s="392"/>
      <c r="N5" s="354" t="s">
        <v>34</v>
      </c>
      <c r="O5" s="354"/>
      <c r="P5" s="354"/>
      <c r="Q5" s="354" t="s">
        <v>70</v>
      </c>
      <c r="R5" s="354"/>
      <c r="S5" s="354" t="s">
        <v>71</v>
      </c>
      <c r="T5" s="354"/>
      <c r="U5" s="354" t="s">
        <v>72</v>
      </c>
      <c r="V5" s="354"/>
      <c r="W5" s="354" t="s">
        <v>73</v>
      </c>
      <c r="X5" s="354"/>
      <c r="Y5" s="354" t="s">
        <v>74</v>
      </c>
      <c r="Z5" s="354"/>
      <c r="AA5" s="354" t="s">
        <v>75</v>
      </c>
      <c r="AB5" s="354"/>
      <c r="AC5" s="52" t="s">
        <v>76</v>
      </c>
    </row>
    <row r="6" spans="2:29" ht="12" customHeight="1">
      <c r="B6" s="377"/>
      <c r="C6" s="378"/>
      <c r="D6" s="378"/>
      <c r="E6" s="379"/>
      <c r="F6" s="354" t="s">
        <v>5</v>
      </c>
      <c r="G6" s="354" t="s">
        <v>6</v>
      </c>
      <c r="H6" s="354" t="s">
        <v>77</v>
      </c>
      <c r="I6" s="354" t="s">
        <v>78</v>
      </c>
      <c r="J6" s="399" t="s">
        <v>79</v>
      </c>
      <c r="K6" s="400" t="s">
        <v>7</v>
      </c>
      <c r="L6" s="400" t="s">
        <v>8</v>
      </c>
      <c r="M6" s="354" t="s">
        <v>25</v>
      </c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52" t="s">
        <v>80</v>
      </c>
    </row>
    <row r="7" spans="2:29" ht="12" customHeight="1">
      <c r="B7" s="377"/>
      <c r="C7" s="378"/>
      <c r="D7" s="378"/>
      <c r="E7" s="379"/>
      <c r="F7" s="383"/>
      <c r="G7" s="383"/>
      <c r="H7" s="383"/>
      <c r="I7" s="383"/>
      <c r="J7" s="383"/>
      <c r="K7" s="401"/>
      <c r="L7" s="401"/>
      <c r="M7" s="383"/>
      <c r="N7" s="354" t="s">
        <v>25</v>
      </c>
      <c r="O7" s="400" t="s">
        <v>7</v>
      </c>
      <c r="P7" s="400" t="s">
        <v>8</v>
      </c>
      <c r="Q7" s="400" t="s">
        <v>7</v>
      </c>
      <c r="R7" s="400" t="s">
        <v>8</v>
      </c>
      <c r="S7" s="400" t="s">
        <v>7</v>
      </c>
      <c r="T7" s="400" t="s">
        <v>8</v>
      </c>
      <c r="U7" s="400" t="s">
        <v>7</v>
      </c>
      <c r="V7" s="400" t="s">
        <v>8</v>
      </c>
      <c r="W7" s="400" t="s">
        <v>7</v>
      </c>
      <c r="X7" s="400" t="s">
        <v>8</v>
      </c>
      <c r="Y7" s="400" t="s">
        <v>7</v>
      </c>
      <c r="Z7" s="400" t="s">
        <v>8</v>
      </c>
      <c r="AA7" s="400" t="s">
        <v>7</v>
      </c>
      <c r="AB7" s="400" t="s">
        <v>8</v>
      </c>
      <c r="AC7" s="52" t="s">
        <v>25</v>
      </c>
    </row>
    <row r="8" spans="2:29" ht="12" customHeight="1">
      <c r="B8" s="380"/>
      <c r="C8" s="381"/>
      <c r="D8" s="381"/>
      <c r="E8" s="382"/>
      <c r="F8" s="355"/>
      <c r="G8" s="355"/>
      <c r="H8" s="355"/>
      <c r="I8" s="355"/>
      <c r="J8" s="355"/>
      <c r="K8" s="348"/>
      <c r="L8" s="348"/>
      <c r="M8" s="355"/>
      <c r="N8" s="355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54"/>
    </row>
    <row r="9" spans="2:29" ht="12" customHeight="1">
      <c r="B9" s="3"/>
      <c r="C9" s="34"/>
      <c r="D9" s="34"/>
      <c r="E9" s="35"/>
      <c r="F9" s="36"/>
      <c r="G9" s="36"/>
      <c r="H9" s="55"/>
      <c r="I9" s="55"/>
      <c r="J9" s="55"/>
      <c r="K9" s="55" t="s">
        <v>9</v>
      </c>
      <c r="L9" s="55" t="s">
        <v>9</v>
      </c>
      <c r="M9" s="55" t="s">
        <v>9</v>
      </c>
      <c r="N9" s="55" t="s">
        <v>9</v>
      </c>
      <c r="O9" s="55" t="s">
        <v>9</v>
      </c>
      <c r="P9" s="55" t="s">
        <v>9</v>
      </c>
      <c r="Q9" s="55" t="s">
        <v>9</v>
      </c>
      <c r="R9" s="55" t="s">
        <v>9</v>
      </c>
      <c r="S9" s="55" t="s">
        <v>9</v>
      </c>
      <c r="T9" s="55" t="s">
        <v>9</v>
      </c>
      <c r="U9" s="55" t="s">
        <v>9</v>
      </c>
      <c r="V9" s="55" t="s">
        <v>9</v>
      </c>
      <c r="W9" s="55" t="s">
        <v>9</v>
      </c>
      <c r="X9" s="55" t="s">
        <v>9</v>
      </c>
      <c r="Y9" s="55" t="s">
        <v>9</v>
      </c>
      <c r="Z9" s="55" t="s">
        <v>9</v>
      </c>
      <c r="AA9" s="55" t="s">
        <v>9</v>
      </c>
      <c r="AB9" s="55" t="s">
        <v>9</v>
      </c>
      <c r="AC9" s="55" t="s">
        <v>9</v>
      </c>
    </row>
    <row r="10" spans="2:29" ht="12" customHeight="1">
      <c r="B10" s="327" t="s">
        <v>38</v>
      </c>
      <c r="C10" s="327"/>
      <c r="D10" s="327"/>
      <c r="E10" s="327"/>
      <c r="F10" s="56">
        <v>330</v>
      </c>
      <c r="G10" s="37">
        <v>3</v>
      </c>
      <c r="H10" s="57">
        <v>4151</v>
      </c>
      <c r="I10" s="57">
        <v>33</v>
      </c>
      <c r="J10" s="57">
        <v>467</v>
      </c>
      <c r="K10" s="57">
        <v>2556</v>
      </c>
      <c r="L10" s="57">
        <v>4459</v>
      </c>
      <c r="M10" s="58">
        <v>2246</v>
      </c>
      <c r="N10" s="59">
        <v>111769</v>
      </c>
      <c r="O10" s="59">
        <v>57131</v>
      </c>
      <c r="P10" s="59">
        <v>54638</v>
      </c>
      <c r="Q10" s="59">
        <v>8896</v>
      </c>
      <c r="R10" s="59">
        <v>8377</v>
      </c>
      <c r="S10" s="59">
        <v>9184</v>
      </c>
      <c r="T10" s="59">
        <v>8792</v>
      </c>
      <c r="U10" s="59">
        <v>9584</v>
      </c>
      <c r="V10" s="59">
        <v>9051</v>
      </c>
      <c r="W10" s="59">
        <v>9655</v>
      </c>
      <c r="X10" s="59">
        <v>9247</v>
      </c>
      <c r="Y10" s="59">
        <v>9924</v>
      </c>
      <c r="Z10" s="59">
        <v>9577</v>
      </c>
      <c r="AA10" s="59">
        <v>9888</v>
      </c>
      <c r="AB10" s="59">
        <v>9594</v>
      </c>
      <c r="AC10" s="59">
        <v>1433</v>
      </c>
    </row>
    <row r="11" spans="2:29" s="38" customFormat="1" ht="12" customHeight="1">
      <c r="B11" s="336" t="s">
        <v>40</v>
      </c>
      <c r="C11" s="336"/>
      <c r="D11" s="336"/>
      <c r="E11" s="336"/>
      <c r="F11" s="60">
        <f>SUM(F15,F28)</f>
        <v>324</v>
      </c>
      <c r="G11" s="60">
        <v>3</v>
      </c>
      <c r="H11" s="60">
        <v>4084</v>
      </c>
      <c r="I11" s="60">
        <v>32</v>
      </c>
      <c r="J11" s="60">
        <v>470</v>
      </c>
      <c r="K11" s="60">
        <v>2553</v>
      </c>
      <c r="L11" s="60">
        <v>4437</v>
      </c>
      <c r="M11" s="60">
        <v>2344</v>
      </c>
      <c r="N11" s="60">
        <v>109718</v>
      </c>
      <c r="O11" s="60">
        <v>56049</v>
      </c>
      <c r="P11" s="60">
        <v>53669</v>
      </c>
      <c r="Q11" s="60">
        <v>8783</v>
      </c>
      <c r="R11" s="60">
        <v>8658</v>
      </c>
      <c r="S11" s="60">
        <v>8900</v>
      </c>
      <c r="T11" s="60">
        <v>8388</v>
      </c>
      <c r="U11" s="60">
        <v>9203</v>
      </c>
      <c r="V11" s="60">
        <v>8752</v>
      </c>
      <c r="W11" s="60">
        <v>9573</v>
      </c>
      <c r="X11" s="60">
        <v>9057</v>
      </c>
      <c r="Y11" s="60">
        <v>9655</v>
      </c>
      <c r="Z11" s="60">
        <v>9238</v>
      </c>
      <c r="AA11" s="60">
        <v>9935</v>
      </c>
      <c r="AB11" s="60">
        <v>9576</v>
      </c>
      <c r="AC11" s="60">
        <v>1488</v>
      </c>
    </row>
    <row r="12" spans="2:29" ht="12" customHeight="1">
      <c r="B12" s="3"/>
      <c r="C12" s="34"/>
      <c r="D12" s="334" t="s">
        <v>11</v>
      </c>
      <c r="E12" s="326"/>
      <c r="F12" s="61">
        <v>1</v>
      </c>
      <c r="G12" s="37" t="s">
        <v>81</v>
      </c>
      <c r="H12" s="57">
        <v>20</v>
      </c>
      <c r="I12" s="37" t="s">
        <v>81</v>
      </c>
      <c r="J12" s="37" t="s">
        <v>81</v>
      </c>
      <c r="K12" s="61">
        <v>25</v>
      </c>
      <c r="L12" s="61">
        <v>6</v>
      </c>
      <c r="M12" s="61">
        <v>4</v>
      </c>
      <c r="N12" s="61">
        <v>719</v>
      </c>
      <c r="O12" s="61">
        <v>359</v>
      </c>
      <c r="P12" s="61">
        <v>360</v>
      </c>
      <c r="Q12" s="61">
        <v>51</v>
      </c>
      <c r="R12" s="61">
        <v>51</v>
      </c>
      <c r="S12" s="61">
        <v>51</v>
      </c>
      <c r="T12" s="61">
        <v>50</v>
      </c>
      <c r="U12" s="61">
        <v>57</v>
      </c>
      <c r="V12" s="61">
        <v>56</v>
      </c>
      <c r="W12" s="61">
        <v>53</v>
      </c>
      <c r="X12" s="61">
        <v>55</v>
      </c>
      <c r="Y12" s="61">
        <v>74</v>
      </c>
      <c r="Z12" s="61">
        <v>76</v>
      </c>
      <c r="AA12" s="61">
        <v>73</v>
      </c>
      <c r="AB12" s="61">
        <v>72</v>
      </c>
      <c r="AC12" s="57" t="s">
        <v>81</v>
      </c>
    </row>
    <row r="13" spans="2:29" ht="12" customHeight="1">
      <c r="B13" s="3"/>
      <c r="C13" s="34"/>
      <c r="D13" s="334" t="s">
        <v>12</v>
      </c>
      <c r="E13" s="326"/>
      <c r="F13" s="61">
        <v>322</v>
      </c>
      <c r="G13" s="37">
        <v>3</v>
      </c>
      <c r="H13" s="57">
        <v>4046</v>
      </c>
      <c r="I13" s="62">
        <v>32</v>
      </c>
      <c r="J13" s="61">
        <v>470</v>
      </c>
      <c r="K13" s="61">
        <v>2506</v>
      </c>
      <c r="L13" s="61">
        <v>4400</v>
      </c>
      <c r="M13" s="61">
        <v>2331</v>
      </c>
      <c r="N13" s="61">
        <v>108395</v>
      </c>
      <c r="O13" s="61">
        <v>55405</v>
      </c>
      <c r="P13" s="61">
        <v>52990</v>
      </c>
      <c r="Q13" s="61">
        <v>8687</v>
      </c>
      <c r="R13" s="61">
        <v>8563</v>
      </c>
      <c r="S13" s="61">
        <v>8801</v>
      </c>
      <c r="T13" s="61">
        <v>8284</v>
      </c>
      <c r="U13" s="61">
        <v>9097</v>
      </c>
      <c r="V13" s="61">
        <v>8644</v>
      </c>
      <c r="W13" s="61">
        <v>9471</v>
      </c>
      <c r="X13" s="61">
        <v>8944</v>
      </c>
      <c r="Y13" s="61">
        <v>9534</v>
      </c>
      <c r="Z13" s="61">
        <v>9108</v>
      </c>
      <c r="AA13" s="61">
        <v>9815</v>
      </c>
      <c r="AB13" s="61">
        <v>9447</v>
      </c>
      <c r="AC13" s="57">
        <v>1488</v>
      </c>
    </row>
    <row r="14" spans="2:29" ht="12" customHeight="1">
      <c r="B14" s="3"/>
      <c r="C14" s="34"/>
      <c r="D14" s="334" t="s">
        <v>13</v>
      </c>
      <c r="E14" s="326"/>
      <c r="F14" s="37">
        <v>1</v>
      </c>
      <c r="G14" s="37" t="s">
        <v>65</v>
      </c>
      <c r="H14" s="37">
        <v>18</v>
      </c>
      <c r="I14" s="37" t="s">
        <v>65</v>
      </c>
      <c r="J14" s="37" t="s">
        <v>65</v>
      </c>
      <c r="K14" s="37">
        <v>22</v>
      </c>
      <c r="L14" s="37">
        <v>31</v>
      </c>
      <c r="M14" s="37">
        <v>9</v>
      </c>
      <c r="N14" s="37">
        <v>604</v>
      </c>
      <c r="O14" s="37">
        <v>285</v>
      </c>
      <c r="P14" s="37">
        <v>319</v>
      </c>
      <c r="Q14" s="37">
        <v>45</v>
      </c>
      <c r="R14" s="37">
        <v>44</v>
      </c>
      <c r="S14" s="37">
        <v>48</v>
      </c>
      <c r="T14" s="37">
        <v>54</v>
      </c>
      <c r="U14" s="37">
        <v>49</v>
      </c>
      <c r="V14" s="37">
        <v>52</v>
      </c>
      <c r="W14" s="37">
        <v>49</v>
      </c>
      <c r="X14" s="37">
        <v>58</v>
      </c>
      <c r="Y14" s="37">
        <v>47</v>
      </c>
      <c r="Z14" s="37">
        <v>54</v>
      </c>
      <c r="AA14" s="37">
        <v>47</v>
      </c>
      <c r="AB14" s="37">
        <v>57</v>
      </c>
      <c r="AC14" s="57" t="s">
        <v>65</v>
      </c>
    </row>
    <row r="15" spans="2:29" s="38" customFormat="1" ht="12" customHeight="1">
      <c r="B15" s="63"/>
      <c r="C15" s="329" t="s">
        <v>42</v>
      </c>
      <c r="D15" s="329"/>
      <c r="E15" s="330"/>
      <c r="F15" s="64">
        <f>SUM(F16:F27)</f>
        <v>259</v>
      </c>
      <c r="G15" s="64">
        <v>3</v>
      </c>
      <c r="H15" s="64">
        <v>3456</v>
      </c>
      <c r="I15" s="64">
        <v>17</v>
      </c>
      <c r="J15" s="64">
        <v>382</v>
      </c>
      <c r="K15" s="64">
        <v>2085</v>
      </c>
      <c r="L15" s="64">
        <v>3751</v>
      </c>
      <c r="M15" s="64">
        <v>1851</v>
      </c>
      <c r="N15" s="64">
        <v>94408</v>
      </c>
      <c r="O15" s="64">
        <v>48206</v>
      </c>
      <c r="P15" s="64">
        <v>46202</v>
      </c>
      <c r="Q15" s="64">
        <v>7587</v>
      </c>
      <c r="R15" s="64">
        <v>7494</v>
      </c>
      <c r="S15" s="64">
        <v>7659</v>
      </c>
      <c r="T15" s="64">
        <v>7242</v>
      </c>
      <c r="U15" s="64">
        <v>7923</v>
      </c>
      <c r="V15" s="64">
        <v>7545</v>
      </c>
      <c r="W15" s="64">
        <v>8251</v>
      </c>
      <c r="X15" s="64">
        <v>7808</v>
      </c>
      <c r="Y15" s="64">
        <v>8289</v>
      </c>
      <c r="Z15" s="64">
        <v>7881</v>
      </c>
      <c r="AA15" s="64">
        <v>8497</v>
      </c>
      <c r="AB15" s="64">
        <v>8232</v>
      </c>
      <c r="AC15" s="64">
        <v>1171</v>
      </c>
    </row>
    <row r="16" spans="2:29" ht="12" customHeight="1">
      <c r="B16" s="3"/>
      <c r="C16" s="34"/>
      <c r="D16" s="334" t="s">
        <v>43</v>
      </c>
      <c r="E16" s="326"/>
      <c r="F16" s="37">
        <v>50</v>
      </c>
      <c r="G16" s="65">
        <v>3</v>
      </c>
      <c r="H16" s="37">
        <v>662</v>
      </c>
      <c r="I16" s="65">
        <v>4</v>
      </c>
      <c r="J16" s="62">
        <v>71</v>
      </c>
      <c r="K16" s="37">
        <v>412</v>
      </c>
      <c r="L16" s="37">
        <v>689</v>
      </c>
      <c r="M16" s="37">
        <v>189</v>
      </c>
      <c r="N16" s="37">
        <v>18301</v>
      </c>
      <c r="O16" s="37">
        <v>9340</v>
      </c>
      <c r="P16" s="37">
        <v>8961</v>
      </c>
      <c r="Q16" s="37">
        <v>1505</v>
      </c>
      <c r="R16" s="37">
        <v>1422</v>
      </c>
      <c r="S16" s="37">
        <v>1506</v>
      </c>
      <c r="T16" s="37">
        <v>1374</v>
      </c>
      <c r="U16" s="37">
        <v>1458</v>
      </c>
      <c r="V16" s="37">
        <v>1485</v>
      </c>
      <c r="W16" s="37">
        <v>1627</v>
      </c>
      <c r="X16" s="37">
        <v>1517</v>
      </c>
      <c r="Y16" s="37">
        <v>1602</v>
      </c>
      <c r="Z16" s="37">
        <v>1598</v>
      </c>
      <c r="AA16" s="37">
        <v>1642</v>
      </c>
      <c r="AB16" s="37">
        <v>1565</v>
      </c>
      <c r="AC16" s="37">
        <v>96</v>
      </c>
    </row>
    <row r="17" spans="2:29" ht="12" customHeight="1">
      <c r="B17" s="3"/>
      <c r="C17" s="34"/>
      <c r="D17" s="334" t="s">
        <v>44</v>
      </c>
      <c r="E17" s="326"/>
      <c r="F17" s="62">
        <v>58</v>
      </c>
      <c r="G17" s="37" t="s">
        <v>82</v>
      </c>
      <c r="H17" s="57">
        <v>772</v>
      </c>
      <c r="I17" s="65">
        <v>1</v>
      </c>
      <c r="J17" s="62">
        <v>91</v>
      </c>
      <c r="K17" s="57">
        <v>435</v>
      </c>
      <c r="L17" s="57">
        <v>850</v>
      </c>
      <c r="M17" s="57">
        <v>615</v>
      </c>
      <c r="N17" s="59">
        <v>20785</v>
      </c>
      <c r="O17" s="59">
        <v>10699</v>
      </c>
      <c r="P17" s="59">
        <v>10086</v>
      </c>
      <c r="Q17" s="66">
        <v>1722</v>
      </c>
      <c r="R17" s="66">
        <v>1684</v>
      </c>
      <c r="S17" s="66">
        <v>1746</v>
      </c>
      <c r="T17" s="66">
        <v>1662</v>
      </c>
      <c r="U17" s="66">
        <v>1780</v>
      </c>
      <c r="V17" s="66">
        <v>1672</v>
      </c>
      <c r="W17" s="66">
        <v>1803</v>
      </c>
      <c r="X17" s="66">
        <v>1720</v>
      </c>
      <c r="Y17" s="66">
        <v>1815</v>
      </c>
      <c r="Z17" s="66">
        <v>1665</v>
      </c>
      <c r="AA17" s="66">
        <v>1833</v>
      </c>
      <c r="AB17" s="66">
        <v>1683</v>
      </c>
      <c r="AC17" s="66">
        <v>52</v>
      </c>
    </row>
    <row r="18" spans="2:29" ht="12" customHeight="1">
      <c r="B18" s="3"/>
      <c r="C18" s="34"/>
      <c r="D18" s="334" t="s">
        <v>45</v>
      </c>
      <c r="E18" s="326"/>
      <c r="F18" s="62">
        <v>17</v>
      </c>
      <c r="G18" s="37" t="s">
        <v>82</v>
      </c>
      <c r="H18" s="57">
        <v>211</v>
      </c>
      <c r="I18" s="65">
        <v>1</v>
      </c>
      <c r="J18" s="62">
        <v>25</v>
      </c>
      <c r="K18" s="57">
        <v>132</v>
      </c>
      <c r="L18" s="57">
        <v>224</v>
      </c>
      <c r="M18" s="57">
        <v>62</v>
      </c>
      <c r="N18" s="59">
        <v>5529</v>
      </c>
      <c r="O18" s="59">
        <v>2772</v>
      </c>
      <c r="P18" s="59">
        <v>2757</v>
      </c>
      <c r="Q18" s="66">
        <v>379</v>
      </c>
      <c r="R18" s="66">
        <v>448</v>
      </c>
      <c r="S18" s="66">
        <v>394</v>
      </c>
      <c r="T18" s="66">
        <v>409</v>
      </c>
      <c r="U18" s="66">
        <v>476</v>
      </c>
      <c r="V18" s="66">
        <v>438</v>
      </c>
      <c r="W18" s="66">
        <v>478</v>
      </c>
      <c r="X18" s="66">
        <v>447</v>
      </c>
      <c r="Y18" s="66">
        <v>538</v>
      </c>
      <c r="Z18" s="66">
        <v>469</v>
      </c>
      <c r="AA18" s="66">
        <v>507</v>
      </c>
      <c r="AB18" s="66">
        <v>546</v>
      </c>
      <c r="AC18" s="66">
        <v>57</v>
      </c>
    </row>
    <row r="19" spans="2:29" ht="12" customHeight="1">
      <c r="B19" s="3"/>
      <c r="C19" s="34"/>
      <c r="D19" s="334" t="s">
        <v>46</v>
      </c>
      <c r="E19" s="326"/>
      <c r="F19" s="62">
        <v>24</v>
      </c>
      <c r="G19" s="37" t="s">
        <v>82</v>
      </c>
      <c r="H19" s="57">
        <v>433</v>
      </c>
      <c r="I19" s="65">
        <v>3</v>
      </c>
      <c r="J19" s="62">
        <v>46</v>
      </c>
      <c r="K19" s="57">
        <v>264</v>
      </c>
      <c r="L19" s="57">
        <v>450</v>
      </c>
      <c r="M19" s="57">
        <v>61</v>
      </c>
      <c r="N19" s="59">
        <v>12663</v>
      </c>
      <c r="O19" s="59">
        <v>6448</v>
      </c>
      <c r="P19" s="59">
        <v>6215</v>
      </c>
      <c r="Q19" s="66">
        <v>991</v>
      </c>
      <c r="R19" s="66">
        <v>1066</v>
      </c>
      <c r="S19" s="66">
        <v>1016</v>
      </c>
      <c r="T19" s="66">
        <v>952</v>
      </c>
      <c r="U19" s="66">
        <v>1089</v>
      </c>
      <c r="V19" s="66">
        <v>966</v>
      </c>
      <c r="W19" s="66">
        <v>1097</v>
      </c>
      <c r="X19" s="66">
        <v>1033</v>
      </c>
      <c r="Y19" s="66">
        <v>1082</v>
      </c>
      <c r="Z19" s="66">
        <v>1072</v>
      </c>
      <c r="AA19" s="66">
        <v>1173</v>
      </c>
      <c r="AB19" s="66">
        <v>1126</v>
      </c>
      <c r="AC19" s="66">
        <v>578</v>
      </c>
    </row>
    <row r="20" spans="2:29" ht="12" customHeight="1">
      <c r="B20" s="3"/>
      <c r="C20" s="34"/>
      <c r="D20" s="334" t="s">
        <v>47</v>
      </c>
      <c r="E20" s="326"/>
      <c r="F20" s="62">
        <v>27</v>
      </c>
      <c r="G20" s="37" t="s">
        <v>82</v>
      </c>
      <c r="H20" s="57">
        <v>475</v>
      </c>
      <c r="I20" s="37" t="s">
        <v>82</v>
      </c>
      <c r="J20" s="62">
        <v>32</v>
      </c>
      <c r="K20" s="57">
        <v>288</v>
      </c>
      <c r="L20" s="57">
        <v>503</v>
      </c>
      <c r="M20" s="57">
        <v>367</v>
      </c>
      <c r="N20" s="59">
        <v>13676</v>
      </c>
      <c r="O20" s="59">
        <v>6896</v>
      </c>
      <c r="P20" s="59">
        <v>6780</v>
      </c>
      <c r="Q20" s="66">
        <v>1090</v>
      </c>
      <c r="R20" s="66">
        <v>1064</v>
      </c>
      <c r="S20" s="66">
        <v>1104</v>
      </c>
      <c r="T20" s="66">
        <v>1108</v>
      </c>
      <c r="U20" s="66">
        <v>1164</v>
      </c>
      <c r="V20" s="66">
        <v>1119</v>
      </c>
      <c r="W20" s="66">
        <v>1155</v>
      </c>
      <c r="X20" s="66">
        <v>1160</v>
      </c>
      <c r="Y20" s="66">
        <v>1162</v>
      </c>
      <c r="Z20" s="66">
        <v>1155</v>
      </c>
      <c r="AA20" s="66">
        <v>1221</v>
      </c>
      <c r="AB20" s="66">
        <v>1174</v>
      </c>
      <c r="AC20" s="66">
        <v>279</v>
      </c>
    </row>
    <row r="21" spans="2:29" ht="12" customHeight="1">
      <c r="B21" s="3"/>
      <c r="C21" s="34"/>
      <c r="D21" s="334" t="s">
        <v>48</v>
      </c>
      <c r="E21" s="326"/>
      <c r="F21" s="62">
        <v>13</v>
      </c>
      <c r="G21" s="37" t="s">
        <v>82</v>
      </c>
      <c r="H21" s="57">
        <v>113</v>
      </c>
      <c r="I21" s="65">
        <v>3</v>
      </c>
      <c r="J21" s="62">
        <v>16</v>
      </c>
      <c r="K21" s="57">
        <v>70</v>
      </c>
      <c r="L21" s="57">
        <v>141</v>
      </c>
      <c r="M21" s="57">
        <v>70</v>
      </c>
      <c r="N21" s="59">
        <v>2741</v>
      </c>
      <c r="O21" s="59">
        <v>1361</v>
      </c>
      <c r="P21" s="59">
        <v>1380</v>
      </c>
      <c r="Q21" s="66">
        <v>232</v>
      </c>
      <c r="R21" s="66">
        <v>214</v>
      </c>
      <c r="S21" s="66">
        <v>187</v>
      </c>
      <c r="T21" s="66">
        <v>225</v>
      </c>
      <c r="U21" s="66">
        <v>234</v>
      </c>
      <c r="V21" s="66">
        <v>238</v>
      </c>
      <c r="W21" s="66">
        <v>228</v>
      </c>
      <c r="X21" s="66">
        <v>218</v>
      </c>
      <c r="Y21" s="66">
        <v>230</v>
      </c>
      <c r="Z21" s="66">
        <v>243</v>
      </c>
      <c r="AA21" s="66">
        <v>250</v>
      </c>
      <c r="AB21" s="66">
        <v>242</v>
      </c>
      <c r="AC21" s="66">
        <v>7</v>
      </c>
    </row>
    <row r="22" spans="2:29" ht="12" customHeight="1">
      <c r="B22" s="3"/>
      <c r="C22" s="34"/>
      <c r="D22" s="334" t="s">
        <v>49</v>
      </c>
      <c r="E22" s="326"/>
      <c r="F22" s="62">
        <v>11</v>
      </c>
      <c r="G22" s="37" t="s">
        <v>82</v>
      </c>
      <c r="H22" s="57">
        <v>151</v>
      </c>
      <c r="I22" s="37" t="s">
        <v>82</v>
      </c>
      <c r="J22" s="62">
        <v>17</v>
      </c>
      <c r="K22" s="57">
        <v>85</v>
      </c>
      <c r="L22" s="57">
        <v>174</v>
      </c>
      <c r="M22" s="57">
        <v>81</v>
      </c>
      <c r="N22" s="59">
        <v>4344</v>
      </c>
      <c r="O22" s="59">
        <v>2246</v>
      </c>
      <c r="P22" s="59">
        <v>2098</v>
      </c>
      <c r="Q22" s="66">
        <v>352</v>
      </c>
      <c r="R22" s="66">
        <v>338</v>
      </c>
      <c r="S22" s="66">
        <v>361</v>
      </c>
      <c r="T22" s="66">
        <v>304</v>
      </c>
      <c r="U22" s="66">
        <v>350</v>
      </c>
      <c r="V22" s="66">
        <v>343</v>
      </c>
      <c r="W22" s="66">
        <v>384</v>
      </c>
      <c r="X22" s="66">
        <v>357</v>
      </c>
      <c r="Y22" s="66">
        <v>414</v>
      </c>
      <c r="Z22" s="66">
        <v>360</v>
      </c>
      <c r="AA22" s="66">
        <v>385</v>
      </c>
      <c r="AB22" s="66">
        <v>396</v>
      </c>
      <c r="AC22" s="66">
        <v>69</v>
      </c>
    </row>
    <row r="23" spans="2:29" ht="12" customHeight="1">
      <c r="B23" s="3"/>
      <c r="C23" s="34"/>
      <c r="D23" s="334" t="s">
        <v>50</v>
      </c>
      <c r="E23" s="326"/>
      <c r="F23" s="62">
        <v>17</v>
      </c>
      <c r="G23" s="37" t="s">
        <v>82</v>
      </c>
      <c r="H23" s="57">
        <v>162</v>
      </c>
      <c r="I23" s="65">
        <v>2</v>
      </c>
      <c r="J23" s="62">
        <v>22</v>
      </c>
      <c r="K23" s="57">
        <v>108</v>
      </c>
      <c r="L23" s="57">
        <v>185</v>
      </c>
      <c r="M23" s="57">
        <v>66</v>
      </c>
      <c r="N23" s="59">
        <v>3945</v>
      </c>
      <c r="O23" s="59">
        <v>2057</v>
      </c>
      <c r="P23" s="59">
        <v>1888</v>
      </c>
      <c r="Q23" s="66">
        <v>316</v>
      </c>
      <c r="R23" s="66">
        <v>303</v>
      </c>
      <c r="S23" s="66">
        <v>321</v>
      </c>
      <c r="T23" s="66">
        <v>267</v>
      </c>
      <c r="U23" s="66">
        <v>364</v>
      </c>
      <c r="V23" s="66">
        <v>289</v>
      </c>
      <c r="W23" s="66">
        <v>361</v>
      </c>
      <c r="X23" s="66">
        <v>338</v>
      </c>
      <c r="Y23" s="66">
        <v>342</v>
      </c>
      <c r="Z23" s="66">
        <v>296</v>
      </c>
      <c r="AA23" s="66">
        <v>353</v>
      </c>
      <c r="AB23" s="66">
        <v>395</v>
      </c>
      <c r="AC23" s="66">
        <v>8</v>
      </c>
    </row>
    <row r="24" spans="2:29" ht="12" customHeight="1">
      <c r="B24" s="3"/>
      <c r="C24" s="34"/>
      <c r="D24" s="334" t="s">
        <v>51</v>
      </c>
      <c r="E24" s="326"/>
      <c r="F24" s="62">
        <v>11</v>
      </c>
      <c r="G24" s="37" t="s">
        <v>82</v>
      </c>
      <c r="H24" s="57">
        <v>138</v>
      </c>
      <c r="I24" s="62">
        <v>1</v>
      </c>
      <c r="J24" s="62">
        <v>21</v>
      </c>
      <c r="K24" s="57">
        <v>71</v>
      </c>
      <c r="L24" s="57">
        <v>167</v>
      </c>
      <c r="M24" s="57">
        <v>85</v>
      </c>
      <c r="N24" s="59">
        <v>3670</v>
      </c>
      <c r="O24" s="59">
        <v>1895</v>
      </c>
      <c r="P24" s="59">
        <v>1775</v>
      </c>
      <c r="Q24" s="66">
        <v>307</v>
      </c>
      <c r="R24" s="66">
        <v>268</v>
      </c>
      <c r="S24" s="66">
        <v>331</v>
      </c>
      <c r="T24" s="66">
        <v>271</v>
      </c>
      <c r="U24" s="66">
        <v>282</v>
      </c>
      <c r="V24" s="66">
        <v>299</v>
      </c>
      <c r="W24" s="66">
        <v>334</v>
      </c>
      <c r="X24" s="66">
        <v>289</v>
      </c>
      <c r="Y24" s="66">
        <v>327</v>
      </c>
      <c r="Z24" s="66">
        <v>337</v>
      </c>
      <c r="AA24" s="66">
        <v>314</v>
      </c>
      <c r="AB24" s="66">
        <v>311</v>
      </c>
      <c r="AC24" s="66" t="s">
        <v>82</v>
      </c>
    </row>
    <row r="25" spans="2:29" ht="12" customHeight="1">
      <c r="B25" s="3"/>
      <c r="C25" s="34"/>
      <c r="D25" s="334" t="s">
        <v>52</v>
      </c>
      <c r="E25" s="326"/>
      <c r="F25" s="62">
        <v>11</v>
      </c>
      <c r="G25" s="37" t="s">
        <v>82</v>
      </c>
      <c r="H25" s="57">
        <v>108</v>
      </c>
      <c r="I25" s="65">
        <v>1</v>
      </c>
      <c r="J25" s="62">
        <v>14</v>
      </c>
      <c r="K25" s="57">
        <v>83</v>
      </c>
      <c r="L25" s="57">
        <v>113</v>
      </c>
      <c r="M25" s="57">
        <v>81</v>
      </c>
      <c r="N25" s="59">
        <v>2734</v>
      </c>
      <c r="O25" s="59">
        <v>1425</v>
      </c>
      <c r="P25" s="59">
        <v>1309</v>
      </c>
      <c r="Q25" s="66">
        <v>200</v>
      </c>
      <c r="R25" s="66">
        <v>211</v>
      </c>
      <c r="S25" s="66">
        <v>236</v>
      </c>
      <c r="T25" s="66">
        <v>195</v>
      </c>
      <c r="U25" s="66">
        <v>240</v>
      </c>
      <c r="V25" s="66">
        <v>216</v>
      </c>
      <c r="W25" s="66">
        <v>250</v>
      </c>
      <c r="X25" s="66">
        <v>223</v>
      </c>
      <c r="Y25" s="66">
        <v>250</v>
      </c>
      <c r="Z25" s="66">
        <v>230</v>
      </c>
      <c r="AA25" s="66">
        <v>249</v>
      </c>
      <c r="AB25" s="66">
        <v>234</v>
      </c>
      <c r="AC25" s="66">
        <v>2</v>
      </c>
    </row>
    <row r="26" spans="2:29" ht="12" customHeight="1">
      <c r="B26" s="3"/>
      <c r="C26" s="34"/>
      <c r="D26" s="334" t="s">
        <v>53</v>
      </c>
      <c r="E26" s="326"/>
      <c r="F26" s="37">
        <v>12</v>
      </c>
      <c r="G26" s="37" t="s">
        <v>82</v>
      </c>
      <c r="H26" s="57">
        <v>121</v>
      </c>
      <c r="I26" s="37" t="s">
        <v>82</v>
      </c>
      <c r="J26" s="62">
        <v>15</v>
      </c>
      <c r="K26" s="57">
        <v>76</v>
      </c>
      <c r="L26" s="57">
        <v>132</v>
      </c>
      <c r="M26" s="57">
        <v>128</v>
      </c>
      <c r="N26" s="59">
        <v>2959</v>
      </c>
      <c r="O26" s="59">
        <v>1513</v>
      </c>
      <c r="P26" s="59">
        <v>1446</v>
      </c>
      <c r="Q26" s="66">
        <v>246</v>
      </c>
      <c r="R26" s="66">
        <v>233</v>
      </c>
      <c r="S26" s="66">
        <v>235</v>
      </c>
      <c r="T26" s="66">
        <v>219</v>
      </c>
      <c r="U26" s="66">
        <v>241</v>
      </c>
      <c r="V26" s="66">
        <v>241</v>
      </c>
      <c r="W26" s="66">
        <v>266</v>
      </c>
      <c r="X26" s="66">
        <v>250</v>
      </c>
      <c r="Y26" s="66">
        <v>254</v>
      </c>
      <c r="Z26" s="66">
        <v>227</v>
      </c>
      <c r="AA26" s="66">
        <v>271</v>
      </c>
      <c r="AB26" s="66">
        <v>276</v>
      </c>
      <c r="AC26" s="66">
        <v>10</v>
      </c>
    </row>
    <row r="27" spans="2:29" ht="12" customHeight="1">
      <c r="B27" s="3"/>
      <c r="C27" s="34"/>
      <c r="D27" s="334" t="s">
        <v>54</v>
      </c>
      <c r="E27" s="371"/>
      <c r="F27" s="37">
        <v>8</v>
      </c>
      <c r="G27" s="37" t="s">
        <v>82</v>
      </c>
      <c r="H27" s="57">
        <v>110</v>
      </c>
      <c r="I27" s="62">
        <v>1</v>
      </c>
      <c r="J27" s="62">
        <v>12</v>
      </c>
      <c r="K27" s="57">
        <v>61</v>
      </c>
      <c r="L27" s="57">
        <v>123</v>
      </c>
      <c r="M27" s="57">
        <v>46</v>
      </c>
      <c r="N27" s="59">
        <v>3061</v>
      </c>
      <c r="O27" s="59">
        <v>1554</v>
      </c>
      <c r="P27" s="59">
        <v>1507</v>
      </c>
      <c r="Q27" s="66">
        <v>247</v>
      </c>
      <c r="R27" s="66">
        <v>243</v>
      </c>
      <c r="S27" s="66">
        <v>222</v>
      </c>
      <c r="T27" s="66">
        <v>256</v>
      </c>
      <c r="U27" s="66">
        <v>245</v>
      </c>
      <c r="V27" s="66">
        <v>239</v>
      </c>
      <c r="W27" s="66">
        <v>268</v>
      </c>
      <c r="X27" s="66">
        <v>256</v>
      </c>
      <c r="Y27" s="66">
        <v>273</v>
      </c>
      <c r="Z27" s="66">
        <v>229</v>
      </c>
      <c r="AA27" s="66">
        <v>299</v>
      </c>
      <c r="AB27" s="66">
        <v>284</v>
      </c>
      <c r="AC27" s="66">
        <v>13</v>
      </c>
    </row>
    <row r="28" spans="2:29" s="38" customFormat="1" ht="12" customHeight="1">
      <c r="B28" s="63"/>
      <c r="C28" s="329" t="s">
        <v>55</v>
      </c>
      <c r="D28" s="329"/>
      <c r="E28" s="330"/>
      <c r="F28" s="64">
        <v>65</v>
      </c>
      <c r="G28" s="39" t="s">
        <v>82</v>
      </c>
      <c r="H28" s="64">
        <v>628</v>
      </c>
      <c r="I28" s="64">
        <v>15</v>
      </c>
      <c r="J28" s="64">
        <v>88</v>
      </c>
      <c r="K28" s="64">
        <v>468</v>
      </c>
      <c r="L28" s="64">
        <v>686</v>
      </c>
      <c r="M28" s="64">
        <v>493</v>
      </c>
      <c r="N28" s="64">
        <v>15310</v>
      </c>
      <c r="O28" s="64">
        <v>7843</v>
      </c>
      <c r="P28" s="64">
        <v>7467</v>
      </c>
      <c r="Q28" s="64">
        <v>1196</v>
      </c>
      <c r="R28" s="64">
        <v>1164</v>
      </c>
      <c r="S28" s="64">
        <v>1241</v>
      </c>
      <c r="T28" s="64">
        <v>1146</v>
      </c>
      <c r="U28" s="64">
        <v>1280</v>
      </c>
      <c r="V28" s="64">
        <v>1207</v>
      </c>
      <c r="W28" s="64">
        <v>1322</v>
      </c>
      <c r="X28" s="64">
        <v>1249</v>
      </c>
      <c r="Y28" s="64">
        <v>1366</v>
      </c>
      <c r="Z28" s="64">
        <v>1357</v>
      </c>
      <c r="AA28" s="64">
        <v>1438</v>
      </c>
      <c r="AB28" s="64">
        <v>1344</v>
      </c>
      <c r="AC28" s="64">
        <v>317</v>
      </c>
    </row>
    <row r="29" spans="2:29" s="38" customFormat="1" ht="12" customHeight="1">
      <c r="B29" s="63"/>
      <c r="C29" s="67"/>
      <c r="D29" s="329" t="s">
        <v>56</v>
      </c>
      <c r="E29" s="330"/>
      <c r="F29" s="64">
        <v>4</v>
      </c>
      <c r="G29" s="37" t="s">
        <v>82</v>
      </c>
      <c r="H29" s="64">
        <v>75</v>
      </c>
      <c r="I29" s="37" t="s">
        <v>82</v>
      </c>
      <c r="J29" s="64">
        <v>9</v>
      </c>
      <c r="K29" s="64">
        <v>45</v>
      </c>
      <c r="L29" s="64">
        <v>75</v>
      </c>
      <c r="M29" s="64">
        <v>41</v>
      </c>
      <c r="N29" s="64">
        <v>2219</v>
      </c>
      <c r="O29" s="64">
        <v>1076</v>
      </c>
      <c r="P29" s="64">
        <v>1143</v>
      </c>
      <c r="Q29" s="64">
        <v>163</v>
      </c>
      <c r="R29" s="64">
        <v>183</v>
      </c>
      <c r="S29" s="64">
        <v>179</v>
      </c>
      <c r="T29" s="64">
        <v>189</v>
      </c>
      <c r="U29" s="64">
        <v>169</v>
      </c>
      <c r="V29" s="64">
        <v>192</v>
      </c>
      <c r="W29" s="64">
        <v>187</v>
      </c>
      <c r="X29" s="64">
        <v>193</v>
      </c>
      <c r="Y29" s="64">
        <v>181</v>
      </c>
      <c r="Z29" s="64">
        <v>197</v>
      </c>
      <c r="AA29" s="64">
        <v>197</v>
      </c>
      <c r="AB29" s="64">
        <v>189</v>
      </c>
      <c r="AC29" s="64">
        <v>3</v>
      </c>
    </row>
    <row r="30" spans="2:29" ht="12" customHeight="1">
      <c r="B30" s="3"/>
      <c r="C30" s="34"/>
      <c r="D30" s="27"/>
      <c r="E30" s="4" t="s">
        <v>83</v>
      </c>
      <c r="F30" s="62">
        <v>2</v>
      </c>
      <c r="G30" s="37" t="s">
        <v>82</v>
      </c>
      <c r="H30" s="57">
        <v>30</v>
      </c>
      <c r="I30" s="37" t="s">
        <v>82</v>
      </c>
      <c r="J30" s="62">
        <v>4</v>
      </c>
      <c r="K30" s="57">
        <v>16</v>
      </c>
      <c r="L30" s="57">
        <v>33</v>
      </c>
      <c r="M30" s="57">
        <v>20</v>
      </c>
      <c r="N30" s="61">
        <v>871</v>
      </c>
      <c r="O30" s="59">
        <v>425</v>
      </c>
      <c r="P30" s="59">
        <v>446</v>
      </c>
      <c r="Q30" s="66">
        <v>65</v>
      </c>
      <c r="R30" s="66">
        <v>65</v>
      </c>
      <c r="S30" s="66">
        <v>72</v>
      </c>
      <c r="T30" s="66">
        <v>75</v>
      </c>
      <c r="U30" s="66">
        <v>76</v>
      </c>
      <c r="V30" s="66">
        <v>68</v>
      </c>
      <c r="W30" s="66">
        <v>72</v>
      </c>
      <c r="X30" s="66">
        <v>81</v>
      </c>
      <c r="Y30" s="66">
        <v>59</v>
      </c>
      <c r="Z30" s="66">
        <v>76</v>
      </c>
      <c r="AA30" s="66">
        <v>81</v>
      </c>
      <c r="AB30" s="66">
        <v>81</v>
      </c>
      <c r="AC30" s="66">
        <v>3</v>
      </c>
    </row>
    <row r="31" spans="2:29" ht="12" customHeight="1">
      <c r="B31" s="3"/>
      <c r="C31" s="34"/>
      <c r="D31" s="27"/>
      <c r="E31" s="4" t="s">
        <v>84</v>
      </c>
      <c r="F31" s="62">
        <v>2</v>
      </c>
      <c r="G31" s="37" t="s">
        <v>82</v>
      </c>
      <c r="H31" s="57">
        <v>45</v>
      </c>
      <c r="I31" s="37" t="s">
        <v>82</v>
      </c>
      <c r="J31" s="62">
        <v>5</v>
      </c>
      <c r="K31" s="57">
        <v>29</v>
      </c>
      <c r="L31" s="57">
        <v>42</v>
      </c>
      <c r="M31" s="57">
        <v>21</v>
      </c>
      <c r="N31" s="61">
        <v>1348</v>
      </c>
      <c r="O31" s="59">
        <v>651</v>
      </c>
      <c r="P31" s="59">
        <v>697</v>
      </c>
      <c r="Q31" s="66">
        <v>98</v>
      </c>
      <c r="R31" s="66">
        <v>118</v>
      </c>
      <c r="S31" s="66">
        <v>107</v>
      </c>
      <c r="T31" s="66">
        <v>114</v>
      </c>
      <c r="U31" s="66">
        <v>93</v>
      </c>
      <c r="V31" s="66">
        <v>124</v>
      </c>
      <c r="W31" s="66">
        <v>115</v>
      </c>
      <c r="X31" s="66">
        <v>112</v>
      </c>
      <c r="Y31" s="66">
        <v>122</v>
      </c>
      <c r="Z31" s="66">
        <v>121</v>
      </c>
      <c r="AA31" s="66">
        <v>116</v>
      </c>
      <c r="AB31" s="66">
        <v>108</v>
      </c>
      <c r="AC31" s="57" t="s">
        <v>82</v>
      </c>
    </row>
    <row r="32" spans="2:29" s="38" customFormat="1" ht="12" customHeight="1">
      <c r="B32" s="63"/>
      <c r="C32" s="67"/>
      <c r="D32" s="329" t="s">
        <v>57</v>
      </c>
      <c r="E32" s="330"/>
      <c r="F32" s="64">
        <v>2</v>
      </c>
      <c r="G32" s="39" t="s">
        <v>82</v>
      </c>
      <c r="H32" s="64">
        <v>8</v>
      </c>
      <c r="I32" s="64">
        <v>2</v>
      </c>
      <c r="J32" s="64">
        <v>2</v>
      </c>
      <c r="K32" s="64">
        <v>11</v>
      </c>
      <c r="L32" s="64">
        <v>11</v>
      </c>
      <c r="M32" s="64">
        <v>13</v>
      </c>
      <c r="N32" s="64">
        <v>98</v>
      </c>
      <c r="O32" s="64">
        <v>52</v>
      </c>
      <c r="P32" s="64">
        <v>46</v>
      </c>
      <c r="Q32" s="64">
        <v>4</v>
      </c>
      <c r="R32" s="64">
        <v>9</v>
      </c>
      <c r="S32" s="64">
        <v>5</v>
      </c>
      <c r="T32" s="64">
        <v>7</v>
      </c>
      <c r="U32" s="64">
        <v>10</v>
      </c>
      <c r="V32" s="64">
        <v>8</v>
      </c>
      <c r="W32" s="64">
        <v>11</v>
      </c>
      <c r="X32" s="64">
        <v>7</v>
      </c>
      <c r="Y32" s="64">
        <v>15</v>
      </c>
      <c r="Z32" s="64">
        <v>8</v>
      </c>
      <c r="AA32" s="64">
        <v>7</v>
      </c>
      <c r="AB32" s="64">
        <v>7</v>
      </c>
      <c r="AC32" s="60" t="s">
        <v>82</v>
      </c>
    </row>
    <row r="33" spans="2:29" ht="12" customHeight="1">
      <c r="B33" s="3"/>
      <c r="C33" s="34"/>
      <c r="D33" s="27"/>
      <c r="E33" s="4" t="s">
        <v>85</v>
      </c>
      <c r="F33" s="62">
        <v>1</v>
      </c>
      <c r="G33" s="37" t="s">
        <v>82</v>
      </c>
      <c r="H33" s="57">
        <v>4</v>
      </c>
      <c r="I33" s="65">
        <v>1</v>
      </c>
      <c r="J33" s="62">
        <v>1</v>
      </c>
      <c r="K33" s="57">
        <v>7</v>
      </c>
      <c r="L33" s="57">
        <v>4</v>
      </c>
      <c r="M33" s="57">
        <v>7</v>
      </c>
      <c r="N33" s="61">
        <v>54</v>
      </c>
      <c r="O33" s="59">
        <v>31</v>
      </c>
      <c r="P33" s="59">
        <v>23</v>
      </c>
      <c r="Q33" s="66">
        <v>1</v>
      </c>
      <c r="R33" s="66">
        <v>6</v>
      </c>
      <c r="S33" s="66">
        <v>3</v>
      </c>
      <c r="T33" s="66">
        <v>3</v>
      </c>
      <c r="U33" s="66">
        <v>7</v>
      </c>
      <c r="V33" s="66">
        <v>3</v>
      </c>
      <c r="W33" s="66">
        <v>6</v>
      </c>
      <c r="X33" s="66">
        <v>3</v>
      </c>
      <c r="Y33" s="66">
        <v>10</v>
      </c>
      <c r="Z33" s="66">
        <v>5</v>
      </c>
      <c r="AA33" s="66">
        <v>4</v>
      </c>
      <c r="AB33" s="66">
        <v>3</v>
      </c>
      <c r="AC33" s="57" t="s">
        <v>82</v>
      </c>
    </row>
    <row r="34" spans="2:29" ht="12" customHeight="1">
      <c r="B34" s="3"/>
      <c r="C34" s="34"/>
      <c r="D34" s="27"/>
      <c r="E34" s="4" t="s">
        <v>86</v>
      </c>
      <c r="F34" s="62">
        <v>1</v>
      </c>
      <c r="G34" s="37" t="s">
        <v>82</v>
      </c>
      <c r="H34" s="65">
        <v>4</v>
      </c>
      <c r="I34" s="62">
        <v>1</v>
      </c>
      <c r="J34" s="62">
        <v>1</v>
      </c>
      <c r="K34" s="57">
        <v>4</v>
      </c>
      <c r="L34" s="57">
        <v>7</v>
      </c>
      <c r="M34" s="57">
        <v>6</v>
      </c>
      <c r="N34" s="61">
        <v>44</v>
      </c>
      <c r="O34" s="59">
        <v>21</v>
      </c>
      <c r="P34" s="59">
        <v>23</v>
      </c>
      <c r="Q34" s="66">
        <v>3</v>
      </c>
      <c r="R34" s="66">
        <v>3</v>
      </c>
      <c r="S34" s="66">
        <v>2</v>
      </c>
      <c r="T34" s="66">
        <v>4</v>
      </c>
      <c r="U34" s="66">
        <v>3</v>
      </c>
      <c r="V34" s="66">
        <v>5</v>
      </c>
      <c r="W34" s="66">
        <v>5</v>
      </c>
      <c r="X34" s="66">
        <v>4</v>
      </c>
      <c r="Y34" s="66">
        <v>5</v>
      </c>
      <c r="Z34" s="66">
        <v>3</v>
      </c>
      <c r="AA34" s="66">
        <v>3</v>
      </c>
      <c r="AB34" s="66">
        <v>4</v>
      </c>
      <c r="AC34" s="57" t="s">
        <v>82</v>
      </c>
    </row>
    <row r="35" spans="2:29" s="38" customFormat="1" ht="12" customHeight="1">
      <c r="B35" s="63"/>
      <c r="C35" s="67"/>
      <c r="D35" s="329" t="s">
        <v>58</v>
      </c>
      <c r="E35" s="330"/>
      <c r="F35" s="64">
        <v>5</v>
      </c>
      <c r="G35" s="39" t="s">
        <v>82</v>
      </c>
      <c r="H35" s="64">
        <v>44</v>
      </c>
      <c r="I35" s="64">
        <v>1</v>
      </c>
      <c r="J35" s="64">
        <v>7</v>
      </c>
      <c r="K35" s="64">
        <v>32</v>
      </c>
      <c r="L35" s="64">
        <v>50</v>
      </c>
      <c r="M35" s="64">
        <v>29</v>
      </c>
      <c r="N35" s="64">
        <v>973</v>
      </c>
      <c r="O35" s="64">
        <v>533</v>
      </c>
      <c r="P35" s="64">
        <v>440</v>
      </c>
      <c r="Q35" s="64">
        <v>78</v>
      </c>
      <c r="R35" s="64">
        <v>77</v>
      </c>
      <c r="S35" s="64">
        <v>88</v>
      </c>
      <c r="T35" s="64">
        <v>61</v>
      </c>
      <c r="U35" s="64">
        <v>87</v>
      </c>
      <c r="V35" s="64">
        <v>63</v>
      </c>
      <c r="W35" s="64">
        <v>84</v>
      </c>
      <c r="X35" s="64">
        <v>63</v>
      </c>
      <c r="Y35" s="64">
        <v>102</v>
      </c>
      <c r="Z35" s="64">
        <v>84</v>
      </c>
      <c r="AA35" s="64">
        <v>94</v>
      </c>
      <c r="AB35" s="64">
        <v>92</v>
      </c>
      <c r="AC35" s="68">
        <v>2</v>
      </c>
    </row>
    <row r="36" spans="2:29" ht="12" customHeight="1">
      <c r="B36" s="3"/>
      <c r="C36" s="34"/>
      <c r="D36" s="27"/>
      <c r="E36" s="4" t="s">
        <v>87</v>
      </c>
      <c r="F36" s="62">
        <v>1</v>
      </c>
      <c r="G36" s="37" t="s">
        <v>82</v>
      </c>
      <c r="H36" s="57">
        <v>10</v>
      </c>
      <c r="I36" s="37" t="s">
        <v>82</v>
      </c>
      <c r="J36" s="62">
        <v>2</v>
      </c>
      <c r="K36" s="57">
        <v>8</v>
      </c>
      <c r="L36" s="57">
        <v>13</v>
      </c>
      <c r="M36" s="57">
        <v>8</v>
      </c>
      <c r="N36" s="61">
        <v>261</v>
      </c>
      <c r="O36" s="59">
        <v>135</v>
      </c>
      <c r="P36" s="59">
        <v>126</v>
      </c>
      <c r="Q36" s="66">
        <v>19</v>
      </c>
      <c r="R36" s="66">
        <v>24</v>
      </c>
      <c r="S36" s="66">
        <v>22</v>
      </c>
      <c r="T36" s="66">
        <v>17</v>
      </c>
      <c r="U36" s="66">
        <v>20</v>
      </c>
      <c r="V36" s="66">
        <v>15</v>
      </c>
      <c r="W36" s="66">
        <v>18</v>
      </c>
      <c r="X36" s="66">
        <v>15</v>
      </c>
      <c r="Y36" s="66">
        <v>33</v>
      </c>
      <c r="Z36" s="66">
        <v>32</v>
      </c>
      <c r="AA36" s="66">
        <v>23</v>
      </c>
      <c r="AB36" s="66">
        <v>23</v>
      </c>
      <c r="AC36" s="57" t="s">
        <v>82</v>
      </c>
    </row>
    <row r="37" spans="2:29" ht="12" customHeight="1">
      <c r="B37" s="3"/>
      <c r="C37" s="34"/>
      <c r="D37" s="27"/>
      <c r="E37" s="4" t="s">
        <v>88</v>
      </c>
      <c r="F37" s="62">
        <v>1</v>
      </c>
      <c r="G37" s="37" t="s">
        <v>82</v>
      </c>
      <c r="H37" s="57">
        <v>4</v>
      </c>
      <c r="I37" s="65">
        <v>1</v>
      </c>
      <c r="J37" s="65">
        <v>1</v>
      </c>
      <c r="K37" s="57">
        <v>3</v>
      </c>
      <c r="L37" s="57">
        <v>7</v>
      </c>
      <c r="M37" s="57">
        <v>4</v>
      </c>
      <c r="N37" s="61">
        <v>38</v>
      </c>
      <c r="O37" s="59">
        <v>24</v>
      </c>
      <c r="P37" s="59">
        <v>14</v>
      </c>
      <c r="Q37" s="66">
        <v>4</v>
      </c>
      <c r="R37" s="66">
        <v>2</v>
      </c>
      <c r="S37" s="66">
        <v>1</v>
      </c>
      <c r="T37" s="65" t="s">
        <v>82</v>
      </c>
      <c r="U37" s="66">
        <v>3</v>
      </c>
      <c r="V37" s="66">
        <v>5</v>
      </c>
      <c r="W37" s="66">
        <v>5</v>
      </c>
      <c r="X37" s="66">
        <v>3</v>
      </c>
      <c r="Y37" s="66">
        <v>5</v>
      </c>
      <c r="Z37" s="66">
        <v>2</v>
      </c>
      <c r="AA37" s="66">
        <v>6</v>
      </c>
      <c r="AB37" s="66">
        <v>2</v>
      </c>
      <c r="AC37" s="57" t="s">
        <v>82</v>
      </c>
    </row>
    <row r="38" spans="2:29" ht="12" customHeight="1">
      <c r="B38" s="3"/>
      <c r="C38" s="34"/>
      <c r="D38" s="27"/>
      <c r="E38" s="4" t="s">
        <v>89</v>
      </c>
      <c r="F38" s="62">
        <v>3</v>
      </c>
      <c r="G38" s="37" t="s">
        <v>82</v>
      </c>
      <c r="H38" s="57">
        <v>30</v>
      </c>
      <c r="I38" s="37" t="s">
        <v>82</v>
      </c>
      <c r="J38" s="62">
        <v>4</v>
      </c>
      <c r="K38" s="57">
        <v>21</v>
      </c>
      <c r="L38" s="57">
        <v>30</v>
      </c>
      <c r="M38" s="57">
        <v>17</v>
      </c>
      <c r="N38" s="61">
        <v>674</v>
      </c>
      <c r="O38" s="59">
        <v>374</v>
      </c>
      <c r="P38" s="59">
        <v>300</v>
      </c>
      <c r="Q38" s="66">
        <v>55</v>
      </c>
      <c r="R38" s="66">
        <v>51</v>
      </c>
      <c r="S38" s="66">
        <v>65</v>
      </c>
      <c r="T38" s="66">
        <v>44</v>
      </c>
      <c r="U38" s="66">
        <v>64</v>
      </c>
      <c r="V38" s="66">
        <v>43</v>
      </c>
      <c r="W38" s="66">
        <v>61</v>
      </c>
      <c r="X38" s="66">
        <v>45</v>
      </c>
      <c r="Y38" s="66">
        <v>64</v>
      </c>
      <c r="Z38" s="66">
        <v>50</v>
      </c>
      <c r="AA38" s="66">
        <v>65</v>
      </c>
      <c r="AB38" s="66">
        <v>67</v>
      </c>
      <c r="AC38" s="66">
        <v>2</v>
      </c>
    </row>
    <row r="39" spans="2:29" s="38" customFormat="1" ht="12" customHeight="1">
      <c r="B39" s="63"/>
      <c r="C39" s="67"/>
      <c r="D39" s="329" t="s">
        <v>59</v>
      </c>
      <c r="E39" s="330"/>
      <c r="F39" s="64">
        <v>19</v>
      </c>
      <c r="G39" s="37" t="s">
        <v>82</v>
      </c>
      <c r="H39" s="64">
        <v>133</v>
      </c>
      <c r="I39" s="64">
        <v>5</v>
      </c>
      <c r="J39" s="64">
        <v>25</v>
      </c>
      <c r="K39" s="64">
        <v>130</v>
      </c>
      <c r="L39" s="64">
        <v>144</v>
      </c>
      <c r="M39" s="64">
        <v>145</v>
      </c>
      <c r="N39" s="64">
        <v>2716</v>
      </c>
      <c r="O39" s="64">
        <v>1400</v>
      </c>
      <c r="P39" s="64">
        <v>1316</v>
      </c>
      <c r="Q39" s="64">
        <v>204</v>
      </c>
      <c r="R39" s="64">
        <v>213</v>
      </c>
      <c r="S39" s="64">
        <v>213</v>
      </c>
      <c r="T39" s="64">
        <v>180</v>
      </c>
      <c r="U39" s="64">
        <v>243</v>
      </c>
      <c r="V39" s="64">
        <v>218</v>
      </c>
      <c r="W39" s="64">
        <v>232</v>
      </c>
      <c r="X39" s="64">
        <v>218</v>
      </c>
      <c r="Y39" s="64">
        <v>254</v>
      </c>
      <c r="Z39" s="64">
        <v>253</v>
      </c>
      <c r="AA39" s="64">
        <v>254</v>
      </c>
      <c r="AB39" s="64">
        <v>234</v>
      </c>
      <c r="AC39" s="64">
        <v>8</v>
      </c>
    </row>
    <row r="40" spans="2:29" ht="12" customHeight="1">
      <c r="B40" s="3"/>
      <c r="C40" s="34"/>
      <c r="D40" s="27"/>
      <c r="E40" s="4" t="s">
        <v>90</v>
      </c>
      <c r="F40" s="62">
        <v>4</v>
      </c>
      <c r="G40" s="37" t="s">
        <v>82</v>
      </c>
      <c r="H40" s="57">
        <v>34</v>
      </c>
      <c r="I40" s="62">
        <v>1</v>
      </c>
      <c r="J40" s="62">
        <v>4</v>
      </c>
      <c r="K40" s="57">
        <v>28</v>
      </c>
      <c r="L40" s="57">
        <v>39</v>
      </c>
      <c r="M40" s="57">
        <v>34</v>
      </c>
      <c r="N40" s="61">
        <v>791</v>
      </c>
      <c r="O40" s="59">
        <v>402</v>
      </c>
      <c r="P40" s="59">
        <v>389</v>
      </c>
      <c r="Q40" s="66">
        <v>56</v>
      </c>
      <c r="R40" s="66">
        <v>71</v>
      </c>
      <c r="S40" s="66">
        <v>67</v>
      </c>
      <c r="T40" s="66">
        <v>46</v>
      </c>
      <c r="U40" s="66">
        <v>63</v>
      </c>
      <c r="V40" s="66">
        <v>65</v>
      </c>
      <c r="W40" s="66">
        <v>72</v>
      </c>
      <c r="X40" s="66">
        <v>58</v>
      </c>
      <c r="Y40" s="66">
        <v>62</v>
      </c>
      <c r="Z40" s="66">
        <v>81</v>
      </c>
      <c r="AA40" s="66">
        <v>82</v>
      </c>
      <c r="AB40" s="66">
        <v>68</v>
      </c>
      <c r="AC40" s="66">
        <v>5</v>
      </c>
    </row>
    <row r="41" spans="2:29" ht="12" customHeight="1">
      <c r="B41" s="3"/>
      <c r="C41" s="34"/>
      <c r="D41" s="27"/>
      <c r="E41" s="4" t="s">
        <v>91</v>
      </c>
      <c r="F41" s="62">
        <v>4</v>
      </c>
      <c r="G41" s="37" t="s">
        <v>82</v>
      </c>
      <c r="H41" s="57">
        <v>18</v>
      </c>
      <c r="I41" s="65">
        <v>3</v>
      </c>
      <c r="J41" s="62">
        <v>2</v>
      </c>
      <c r="K41" s="57">
        <v>23</v>
      </c>
      <c r="L41" s="57">
        <v>19</v>
      </c>
      <c r="M41" s="57">
        <v>24</v>
      </c>
      <c r="N41" s="61">
        <v>309</v>
      </c>
      <c r="O41" s="59">
        <v>149</v>
      </c>
      <c r="P41" s="59">
        <v>160</v>
      </c>
      <c r="Q41" s="66">
        <v>18</v>
      </c>
      <c r="R41" s="66">
        <v>26</v>
      </c>
      <c r="S41" s="66">
        <v>23</v>
      </c>
      <c r="T41" s="66">
        <v>24</v>
      </c>
      <c r="U41" s="66">
        <v>28</v>
      </c>
      <c r="V41" s="66">
        <v>24</v>
      </c>
      <c r="W41" s="66">
        <v>21</v>
      </c>
      <c r="X41" s="66">
        <v>29</v>
      </c>
      <c r="Y41" s="66">
        <v>36</v>
      </c>
      <c r="Z41" s="66">
        <v>29</v>
      </c>
      <c r="AA41" s="66">
        <v>23</v>
      </c>
      <c r="AB41" s="66">
        <v>28</v>
      </c>
      <c r="AC41" s="57" t="s">
        <v>82</v>
      </c>
    </row>
    <row r="42" spans="2:29" ht="12" customHeight="1">
      <c r="B42" s="3"/>
      <c r="C42" s="34"/>
      <c r="D42" s="27"/>
      <c r="E42" s="4" t="s">
        <v>92</v>
      </c>
      <c r="F42" s="62">
        <v>4</v>
      </c>
      <c r="G42" s="37" t="s">
        <v>82</v>
      </c>
      <c r="H42" s="57">
        <v>26</v>
      </c>
      <c r="I42" s="65">
        <v>1</v>
      </c>
      <c r="J42" s="62">
        <v>6</v>
      </c>
      <c r="K42" s="57">
        <v>30</v>
      </c>
      <c r="L42" s="57">
        <v>24</v>
      </c>
      <c r="M42" s="57">
        <v>19</v>
      </c>
      <c r="N42" s="61">
        <v>477</v>
      </c>
      <c r="O42" s="59">
        <v>253</v>
      </c>
      <c r="P42" s="59">
        <v>224</v>
      </c>
      <c r="Q42" s="66">
        <v>46</v>
      </c>
      <c r="R42" s="66">
        <v>35</v>
      </c>
      <c r="S42" s="66">
        <v>37</v>
      </c>
      <c r="T42" s="66">
        <v>32</v>
      </c>
      <c r="U42" s="66">
        <v>42</v>
      </c>
      <c r="V42" s="66">
        <v>37</v>
      </c>
      <c r="W42" s="66">
        <v>36</v>
      </c>
      <c r="X42" s="66">
        <v>36</v>
      </c>
      <c r="Y42" s="66">
        <v>47</v>
      </c>
      <c r="Z42" s="66">
        <v>44</v>
      </c>
      <c r="AA42" s="66">
        <v>45</v>
      </c>
      <c r="AB42" s="66">
        <v>40</v>
      </c>
      <c r="AC42" s="57" t="s">
        <v>82</v>
      </c>
    </row>
    <row r="43" spans="2:29" ht="12" customHeight="1">
      <c r="B43" s="3"/>
      <c r="C43" s="34"/>
      <c r="D43" s="27"/>
      <c r="E43" s="4" t="s">
        <v>93</v>
      </c>
      <c r="F43" s="62">
        <v>1</v>
      </c>
      <c r="G43" s="37" t="s">
        <v>82</v>
      </c>
      <c r="H43" s="57">
        <v>12</v>
      </c>
      <c r="I43" s="37" t="s">
        <v>82</v>
      </c>
      <c r="J43" s="62">
        <v>3</v>
      </c>
      <c r="K43" s="57">
        <v>12</v>
      </c>
      <c r="L43" s="57">
        <v>10</v>
      </c>
      <c r="M43" s="57">
        <v>8</v>
      </c>
      <c r="N43" s="61">
        <v>302</v>
      </c>
      <c r="O43" s="59">
        <v>154</v>
      </c>
      <c r="P43" s="59">
        <v>148</v>
      </c>
      <c r="Q43" s="66">
        <v>21</v>
      </c>
      <c r="R43" s="66">
        <v>25</v>
      </c>
      <c r="S43" s="66">
        <v>20</v>
      </c>
      <c r="T43" s="66">
        <v>16</v>
      </c>
      <c r="U43" s="66">
        <v>29</v>
      </c>
      <c r="V43" s="66">
        <v>26</v>
      </c>
      <c r="W43" s="66">
        <v>31</v>
      </c>
      <c r="X43" s="66">
        <v>32</v>
      </c>
      <c r="Y43" s="66">
        <v>22</v>
      </c>
      <c r="Z43" s="66">
        <v>21</v>
      </c>
      <c r="AA43" s="66">
        <v>31</v>
      </c>
      <c r="AB43" s="66">
        <v>28</v>
      </c>
      <c r="AC43" s="57" t="s">
        <v>82</v>
      </c>
    </row>
    <row r="44" spans="2:29" ht="12" customHeight="1">
      <c r="B44" s="3"/>
      <c r="C44" s="34"/>
      <c r="D44" s="27"/>
      <c r="E44" s="4" t="s">
        <v>94</v>
      </c>
      <c r="F44" s="62">
        <v>1</v>
      </c>
      <c r="G44" s="37" t="s">
        <v>82</v>
      </c>
      <c r="H44" s="57">
        <v>9</v>
      </c>
      <c r="I44" s="37" t="s">
        <v>82</v>
      </c>
      <c r="J44" s="62">
        <v>2</v>
      </c>
      <c r="K44" s="57">
        <v>7</v>
      </c>
      <c r="L44" s="57">
        <v>11</v>
      </c>
      <c r="M44" s="57">
        <v>6</v>
      </c>
      <c r="N44" s="61">
        <v>204</v>
      </c>
      <c r="O44" s="59">
        <v>116</v>
      </c>
      <c r="P44" s="59">
        <v>88</v>
      </c>
      <c r="Q44" s="66">
        <v>19</v>
      </c>
      <c r="R44" s="66">
        <v>15</v>
      </c>
      <c r="S44" s="66">
        <v>11</v>
      </c>
      <c r="T44" s="66">
        <v>14</v>
      </c>
      <c r="U44" s="66">
        <v>24</v>
      </c>
      <c r="V44" s="66">
        <v>14</v>
      </c>
      <c r="W44" s="66">
        <v>18</v>
      </c>
      <c r="X44" s="66">
        <v>12</v>
      </c>
      <c r="Y44" s="66">
        <v>29</v>
      </c>
      <c r="Z44" s="66">
        <v>17</v>
      </c>
      <c r="AA44" s="66">
        <v>15</v>
      </c>
      <c r="AB44" s="66">
        <v>16</v>
      </c>
      <c r="AC44" s="57" t="s">
        <v>82</v>
      </c>
    </row>
    <row r="45" spans="2:29" ht="12" customHeight="1">
      <c r="B45" s="3"/>
      <c r="C45" s="34"/>
      <c r="D45" s="27"/>
      <c r="E45" s="4" t="s">
        <v>95</v>
      </c>
      <c r="F45" s="62">
        <v>5</v>
      </c>
      <c r="G45" s="37" t="s">
        <v>82</v>
      </c>
      <c r="H45" s="57">
        <v>34</v>
      </c>
      <c r="I45" s="37" t="s">
        <v>82</v>
      </c>
      <c r="J45" s="62">
        <v>8</v>
      </c>
      <c r="K45" s="57">
        <v>30</v>
      </c>
      <c r="L45" s="57">
        <v>41</v>
      </c>
      <c r="M45" s="57">
        <v>54</v>
      </c>
      <c r="N45" s="61">
        <v>633</v>
      </c>
      <c r="O45" s="59">
        <v>326</v>
      </c>
      <c r="P45" s="59">
        <v>307</v>
      </c>
      <c r="Q45" s="66">
        <v>44</v>
      </c>
      <c r="R45" s="66">
        <v>41</v>
      </c>
      <c r="S45" s="66">
        <v>55</v>
      </c>
      <c r="T45" s="66">
        <v>48</v>
      </c>
      <c r="U45" s="66">
        <v>57</v>
      </c>
      <c r="V45" s="66">
        <v>52</v>
      </c>
      <c r="W45" s="66">
        <v>54</v>
      </c>
      <c r="X45" s="66">
        <v>51</v>
      </c>
      <c r="Y45" s="66">
        <v>58</v>
      </c>
      <c r="Z45" s="66">
        <v>61</v>
      </c>
      <c r="AA45" s="66">
        <v>58</v>
      </c>
      <c r="AB45" s="66">
        <v>54</v>
      </c>
      <c r="AC45" s="66">
        <v>3</v>
      </c>
    </row>
    <row r="46" spans="2:29" s="38" customFormat="1" ht="12" customHeight="1">
      <c r="B46" s="63"/>
      <c r="C46" s="67"/>
      <c r="D46" s="329" t="s">
        <v>60</v>
      </c>
      <c r="E46" s="330"/>
      <c r="F46" s="64">
        <v>14</v>
      </c>
      <c r="G46" s="37" t="s">
        <v>82</v>
      </c>
      <c r="H46" s="64">
        <v>85</v>
      </c>
      <c r="I46" s="64">
        <v>7</v>
      </c>
      <c r="J46" s="64">
        <v>16</v>
      </c>
      <c r="K46" s="64">
        <v>68</v>
      </c>
      <c r="L46" s="64">
        <v>116</v>
      </c>
      <c r="M46" s="64">
        <v>62</v>
      </c>
      <c r="N46" s="64">
        <v>1700</v>
      </c>
      <c r="O46" s="64">
        <v>858</v>
      </c>
      <c r="P46" s="64">
        <v>842</v>
      </c>
      <c r="Q46" s="64">
        <v>144</v>
      </c>
      <c r="R46" s="64">
        <v>118</v>
      </c>
      <c r="S46" s="64">
        <v>133</v>
      </c>
      <c r="T46" s="64">
        <v>119</v>
      </c>
      <c r="U46" s="64">
        <v>124</v>
      </c>
      <c r="V46" s="64">
        <v>139</v>
      </c>
      <c r="W46" s="64">
        <v>143</v>
      </c>
      <c r="X46" s="64">
        <v>157</v>
      </c>
      <c r="Y46" s="64">
        <v>151</v>
      </c>
      <c r="Z46" s="64">
        <v>160</v>
      </c>
      <c r="AA46" s="64">
        <v>163</v>
      </c>
      <c r="AB46" s="64">
        <v>149</v>
      </c>
      <c r="AC46" s="64">
        <v>6</v>
      </c>
    </row>
    <row r="47" spans="2:29" ht="12" customHeight="1">
      <c r="B47" s="3"/>
      <c r="C47" s="34"/>
      <c r="D47" s="27"/>
      <c r="E47" s="4" t="s">
        <v>96</v>
      </c>
      <c r="F47" s="62">
        <v>4</v>
      </c>
      <c r="G47" s="37" t="s">
        <v>82</v>
      </c>
      <c r="H47" s="57">
        <v>17</v>
      </c>
      <c r="I47" s="62">
        <v>3</v>
      </c>
      <c r="J47" s="62">
        <v>2</v>
      </c>
      <c r="K47" s="57">
        <v>17</v>
      </c>
      <c r="L47" s="57">
        <v>22</v>
      </c>
      <c r="M47" s="57">
        <v>20</v>
      </c>
      <c r="N47" s="61">
        <v>214</v>
      </c>
      <c r="O47" s="59">
        <v>92</v>
      </c>
      <c r="P47" s="59">
        <v>122</v>
      </c>
      <c r="Q47" s="66">
        <v>7</v>
      </c>
      <c r="R47" s="66">
        <v>18</v>
      </c>
      <c r="S47" s="66">
        <v>18</v>
      </c>
      <c r="T47" s="66">
        <v>19</v>
      </c>
      <c r="U47" s="66">
        <v>14</v>
      </c>
      <c r="V47" s="66">
        <v>10</v>
      </c>
      <c r="W47" s="66">
        <v>20</v>
      </c>
      <c r="X47" s="66">
        <v>22</v>
      </c>
      <c r="Y47" s="66">
        <v>17</v>
      </c>
      <c r="Z47" s="66">
        <v>28</v>
      </c>
      <c r="AA47" s="66">
        <v>16</v>
      </c>
      <c r="AB47" s="66">
        <v>25</v>
      </c>
      <c r="AC47" s="57" t="s">
        <v>82</v>
      </c>
    </row>
    <row r="48" spans="2:29" ht="12" customHeight="1">
      <c r="B48" s="3"/>
      <c r="C48" s="34"/>
      <c r="D48" s="27"/>
      <c r="E48" s="4" t="s">
        <v>97</v>
      </c>
      <c r="F48" s="62">
        <v>1</v>
      </c>
      <c r="G48" s="37" t="s">
        <v>82</v>
      </c>
      <c r="H48" s="57">
        <v>8</v>
      </c>
      <c r="I48" s="37" t="s">
        <v>82</v>
      </c>
      <c r="J48" s="62">
        <v>1</v>
      </c>
      <c r="K48" s="57">
        <v>6</v>
      </c>
      <c r="L48" s="57">
        <v>10</v>
      </c>
      <c r="M48" s="57">
        <v>4</v>
      </c>
      <c r="N48" s="61">
        <v>196</v>
      </c>
      <c r="O48" s="59">
        <v>96</v>
      </c>
      <c r="P48" s="59">
        <v>100</v>
      </c>
      <c r="Q48" s="66">
        <v>15</v>
      </c>
      <c r="R48" s="66">
        <v>17</v>
      </c>
      <c r="S48" s="66">
        <v>16</v>
      </c>
      <c r="T48" s="66">
        <v>21</v>
      </c>
      <c r="U48" s="66">
        <v>13</v>
      </c>
      <c r="V48" s="66">
        <v>18</v>
      </c>
      <c r="W48" s="66">
        <v>16</v>
      </c>
      <c r="X48" s="66">
        <v>15</v>
      </c>
      <c r="Y48" s="66">
        <v>21</v>
      </c>
      <c r="Z48" s="66">
        <v>9</v>
      </c>
      <c r="AA48" s="66">
        <v>15</v>
      </c>
      <c r="AB48" s="66">
        <v>20</v>
      </c>
      <c r="AC48" s="57" t="s">
        <v>82</v>
      </c>
    </row>
    <row r="49" spans="2:29" ht="12" customHeight="1">
      <c r="B49" s="3"/>
      <c r="C49" s="34"/>
      <c r="D49" s="27"/>
      <c r="E49" s="4" t="s">
        <v>98</v>
      </c>
      <c r="F49" s="62">
        <v>3</v>
      </c>
      <c r="G49" s="37" t="s">
        <v>82</v>
      </c>
      <c r="H49" s="57">
        <v>21</v>
      </c>
      <c r="I49" s="37" t="s">
        <v>82</v>
      </c>
      <c r="J49" s="62">
        <v>4</v>
      </c>
      <c r="K49" s="57">
        <v>13</v>
      </c>
      <c r="L49" s="57">
        <v>28</v>
      </c>
      <c r="M49" s="57">
        <v>10</v>
      </c>
      <c r="N49" s="61">
        <v>426</v>
      </c>
      <c r="O49" s="59">
        <v>232</v>
      </c>
      <c r="P49" s="59">
        <v>194</v>
      </c>
      <c r="Q49" s="66">
        <v>47</v>
      </c>
      <c r="R49" s="66">
        <v>27</v>
      </c>
      <c r="S49" s="66">
        <v>32</v>
      </c>
      <c r="T49" s="66">
        <v>23</v>
      </c>
      <c r="U49" s="66">
        <v>34</v>
      </c>
      <c r="V49" s="66">
        <v>35</v>
      </c>
      <c r="W49" s="66">
        <v>40</v>
      </c>
      <c r="X49" s="66">
        <v>38</v>
      </c>
      <c r="Y49" s="66">
        <v>44</v>
      </c>
      <c r="Z49" s="66">
        <v>35</v>
      </c>
      <c r="AA49" s="66">
        <v>35</v>
      </c>
      <c r="AB49" s="66">
        <v>36</v>
      </c>
      <c r="AC49" s="66">
        <v>5</v>
      </c>
    </row>
    <row r="50" spans="2:29" ht="12" customHeight="1">
      <c r="B50" s="3"/>
      <c r="C50" s="34"/>
      <c r="D50" s="27"/>
      <c r="E50" s="4" t="s">
        <v>99</v>
      </c>
      <c r="F50" s="62">
        <v>6</v>
      </c>
      <c r="G50" s="37" t="s">
        <v>82</v>
      </c>
      <c r="H50" s="57">
        <v>39</v>
      </c>
      <c r="I50" s="62">
        <v>4</v>
      </c>
      <c r="J50" s="62">
        <v>9</v>
      </c>
      <c r="K50" s="57">
        <v>32</v>
      </c>
      <c r="L50" s="57">
        <v>56</v>
      </c>
      <c r="M50" s="57">
        <v>28</v>
      </c>
      <c r="N50" s="61">
        <v>864</v>
      </c>
      <c r="O50" s="59">
        <v>438</v>
      </c>
      <c r="P50" s="59">
        <v>426</v>
      </c>
      <c r="Q50" s="66">
        <v>75</v>
      </c>
      <c r="R50" s="66">
        <v>56</v>
      </c>
      <c r="S50" s="66">
        <v>67</v>
      </c>
      <c r="T50" s="66">
        <v>56</v>
      </c>
      <c r="U50" s="66">
        <v>63</v>
      </c>
      <c r="V50" s="66">
        <v>76</v>
      </c>
      <c r="W50" s="66">
        <v>67</v>
      </c>
      <c r="X50" s="66">
        <v>82</v>
      </c>
      <c r="Y50" s="66">
        <v>69</v>
      </c>
      <c r="Z50" s="66">
        <v>88</v>
      </c>
      <c r="AA50" s="66">
        <v>97</v>
      </c>
      <c r="AB50" s="66">
        <v>68</v>
      </c>
      <c r="AC50" s="66">
        <v>1</v>
      </c>
    </row>
    <row r="51" spans="2:29" s="38" customFormat="1" ht="12" customHeight="1">
      <c r="B51" s="63"/>
      <c r="C51" s="67"/>
      <c r="D51" s="329" t="s">
        <v>61</v>
      </c>
      <c r="E51" s="330"/>
      <c r="F51" s="64">
        <v>5</v>
      </c>
      <c r="G51" s="37" t="s">
        <v>82</v>
      </c>
      <c r="H51" s="64">
        <v>74</v>
      </c>
      <c r="I51" s="37" t="s">
        <v>82</v>
      </c>
      <c r="J51" s="64">
        <v>8</v>
      </c>
      <c r="K51" s="64">
        <v>47</v>
      </c>
      <c r="L51" s="64">
        <v>73</v>
      </c>
      <c r="M51" s="64">
        <v>40</v>
      </c>
      <c r="N51" s="64">
        <v>2031</v>
      </c>
      <c r="O51" s="64">
        <v>1044</v>
      </c>
      <c r="P51" s="64">
        <v>987</v>
      </c>
      <c r="Q51" s="64">
        <v>162</v>
      </c>
      <c r="R51" s="64">
        <v>140</v>
      </c>
      <c r="S51" s="64">
        <v>161</v>
      </c>
      <c r="T51" s="64">
        <v>160</v>
      </c>
      <c r="U51" s="64">
        <v>180</v>
      </c>
      <c r="V51" s="64">
        <v>156</v>
      </c>
      <c r="W51" s="64">
        <v>167</v>
      </c>
      <c r="X51" s="64">
        <v>160</v>
      </c>
      <c r="Y51" s="64">
        <v>177</v>
      </c>
      <c r="Z51" s="64">
        <v>191</v>
      </c>
      <c r="AA51" s="64">
        <v>197</v>
      </c>
      <c r="AB51" s="64">
        <v>180</v>
      </c>
      <c r="AC51" s="64">
        <v>28</v>
      </c>
    </row>
    <row r="52" spans="2:29" ht="12" customHeight="1">
      <c r="B52" s="3"/>
      <c r="C52" s="34"/>
      <c r="D52" s="27"/>
      <c r="E52" s="4" t="s">
        <v>100</v>
      </c>
      <c r="F52" s="62">
        <v>5</v>
      </c>
      <c r="G52" s="37" t="s">
        <v>82</v>
      </c>
      <c r="H52" s="57">
        <v>74</v>
      </c>
      <c r="I52" s="37" t="s">
        <v>82</v>
      </c>
      <c r="J52" s="62">
        <v>8</v>
      </c>
      <c r="K52" s="57">
        <v>47</v>
      </c>
      <c r="L52" s="57">
        <v>73</v>
      </c>
      <c r="M52" s="57">
        <v>40</v>
      </c>
      <c r="N52" s="61">
        <v>2031</v>
      </c>
      <c r="O52" s="59">
        <v>1044</v>
      </c>
      <c r="P52" s="59">
        <v>987</v>
      </c>
      <c r="Q52" s="66">
        <v>162</v>
      </c>
      <c r="R52" s="66">
        <v>140</v>
      </c>
      <c r="S52" s="66">
        <v>161</v>
      </c>
      <c r="T52" s="66">
        <v>160</v>
      </c>
      <c r="U52" s="66">
        <v>180</v>
      </c>
      <c r="V52" s="66">
        <v>156</v>
      </c>
      <c r="W52" s="66">
        <v>167</v>
      </c>
      <c r="X52" s="66">
        <v>160</v>
      </c>
      <c r="Y52" s="66">
        <v>177</v>
      </c>
      <c r="Z52" s="66">
        <v>191</v>
      </c>
      <c r="AA52" s="66">
        <v>197</v>
      </c>
      <c r="AB52" s="66">
        <v>180</v>
      </c>
      <c r="AC52" s="66">
        <v>28</v>
      </c>
    </row>
    <row r="53" spans="2:29" s="38" customFormat="1" ht="12" customHeight="1">
      <c r="B53" s="63"/>
      <c r="C53" s="67"/>
      <c r="D53" s="329" t="s">
        <v>62</v>
      </c>
      <c r="E53" s="330"/>
      <c r="F53" s="64">
        <v>16</v>
      </c>
      <c r="G53" s="37" t="s">
        <v>82</v>
      </c>
      <c r="H53" s="64">
        <v>209</v>
      </c>
      <c r="I53" s="37" t="s">
        <v>82</v>
      </c>
      <c r="J53" s="64">
        <v>21</v>
      </c>
      <c r="K53" s="64">
        <v>135</v>
      </c>
      <c r="L53" s="64">
        <v>217</v>
      </c>
      <c r="M53" s="64">
        <v>163</v>
      </c>
      <c r="N53" s="64">
        <v>5573</v>
      </c>
      <c r="O53" s="64">
        <v>2880</v>
      </c>
      <c r="P53" s="64">
        <v>2693</v>
      </c>
      <c r="Q53" s="64">
        <v>441</v>
      </c>
      <c r="R53" s="64">
        <v>424</v>
      </c>
      <c r="S53" s="64">
        <v>462</v>
      </c>
      <c r="T53" s="64">
        <v>430</v>
      </c>
      <c r="U53" s="64">
        <v>467</v>
      </c>
      <c r="V53" s="64">
        <v>431</v>
      </c>
      <c r="W53" s="64">
        <v>498</v>
      </c>
      <c r="X53" s="64">
        <v>451</v>
      </c>
      <c r="Y53" s="64">
        <v>486</v>
      </c>
      <c r="Z53" s="64">
        <v>464</v>
      </c>
      <c r="AA53" s="64">
        <v>526</v>
      </c>
      <c r="AB53" s="64">
        <v>493</v>
      </c>
      <c r="AC53" s="64">
        <v>270</v>
      </c>
    </row>
    <row r="54" spans="2:29" ht="12" customHeight="1">
      <c r="B54" s="3"/>
      <c r="C54" s="34"/>
      <c r="D54" s="27"/>
      <c r="E54" s="4" t="s">
        <v>101</v>
      </c>
      <c r="F54" s="62">
        <v>4</v>
      </c>
      <c r="G54" s="37" t="s">
        <v>82</v>
      </c>
      <c r="H54" s="57">
        <v>35</v>
      </c>
      <c r="I54" s="37" t="s">
        <v>82</v>
      </c>
      <c r="J54" s="62">
        <v>4</v>
      </c>
      <c r="K54" s="57">
        <v>28</v>
      </c>
      <c r="L54" s="57">
        <v>33</v>
      </c>
      <c r="M54" s="57">
        <v>37</v>
      </c>
      <c r="N54" s="61">
        <v>755</v>
      </c>
      <c r="O54" s="59">
        <v>376</v>
      </c>
      <c r="P54" s="59">
        <v>379</v>
      </c>
      <c r="Q54" s="66">
        <v>49</v>
      </c>
      <c r="R54" s="66">
        <v>66</v>
      </c>
      <c r="S54" s="66">
        <v>62</v>
      </c>
      <c r="T54" s="66">
        <v>56</v>
      </c>
      <c r="U54" s="66">
        <v>57</v>
      </c>
      <c r="V54" s="66">
        <v>55</v>
      </c>
      <c r="W54" s="66">
        <v>75</v>
      </c>
      <c r="X54" s="66">
        <v>68</v>
      </c>
      <c r="Y54" s="66">
        <v>71</v>
      </c>
      <c r="Z54" s="66">
        <v>63</v>
      </c>
      <c r="AA54" s="66">
        <v>62</v>
      </c>
      <c r="AB54" s="66">
        <v>71</v>
      </c>
      <c r="AC54" s="57" t="s">
        <v>82</v>
      </c>
    </row>
    <row r="55" spans="2:29" ht="12" customHeight="1">
      <c r="B55" s="3"/>
      <c r="C55" s="34"/>
      <c r="D55" s="27"/>
      <c r="E55" s="4" t="s">
        <v>102</v>
      </c>
      <c r="F55" s="62">
        <v>2</v>
      </c>
      <c r="G55" s="37" t="s">
        <v>82</v>
      </c>
      <c r="H55" s="57">
        <v>24</v>
      </c>
      <c r="I55" s="37" t="s">
        <v>82</v>
      </c>
      <c r="J55" s="62">
        <v>2</v>
      </c>
      <c r="K55" s="57">
        <v>18</v>
      </c>
      <c r="L55" s="57">
        <v>22</v>
      </c>
      <c r="M55" s="57">
        <v>15</v>
      </c>
      <c r="N55" s="61">
        <v>608</v>
      </c>
      <c r="O55" s="59">
        <v>309</v>
      </c>
      <c r="P55" s="59">
        <v>299</v>
      </c>
      <c r="Q55" s="66">
        <v>54</v>
      </c>
      <c r="R55" s="66">
        <v>49</v>
      </c>
      <c r="S55" s="66">
        <v>57</v>
      </c>
      <c r="T55" s="66">
        <v>50</v>
      </c>
      <c r="U55" s="66">
        <v>48</v>
      </c>
      <c r="V55" s="66">
        <v>44</v>
      </c>
      <c r="W55" s="66">
        <v>45</v>
      </c>
      <c r="X55" s="66">
        <v>58</v>
      </c>
      <c r="Y55" s="66">
        <v>57</v>
      </c>
      <c r="Z55" s="66">
        <v>52</v>
      </c>
      <c r="AA55" s="66">
        <v>48</v>
      </c>
      <c r="AB55" s="66">
        <v>46</v>
      </c>
      <c r="AC55" s="57" t="s">
        <v>82</v>
      </c>
    </row>
    <row r="56" spans="2:29" ht="12" customHeight="1">
      <c r="B56" s="3"/>
      <c r="C56" s="34"/>
      <c r="D56" s="27"/>
      <c r="E56" s="4" t="s">
        <v>103</v>
      </c>
      <c r="F56" s="62">
        <v>2</v>
      </c>
      <c r="G56" s="37" t="s">
        <v>82</v>
      </c>
      <c r="H56" s="57">
        <v>23</v>
      </c>
      <c r="I56" s="37" t="s">
        <v>82</v>
      </c>
      <c r="J56" s="62">
        <v>2</v>
      </c>
      <c r="K56" s="57">
        <v>13</v>
      </c>
      <c r="L56" s="57">
        <v>27</v>
      </c>
      <c r="M56" s="57">
        <v>21</v>
      </c>
      <c r="N56" s="61">
        <v>640</v>
      </c>
      <c r="O56" s="59">
        <v>351</v>
      </c>
      <c r="P56" s="59">
        <v>289</v>
      </c>
      <c r="Q56" s="66">
        <v>54</v>
      </c>
      <c r="R56" s="66">
        <v>36</v>
      </c>
      <c r="S56" s="66">
        <v>57</v>
      </c>
      <c r="T56" s="66">
        <v>46</v>
      </c>
      <c r="U56" s="66">
        <v>62</v>
      </c>
      <c r="V56" s="66">
        <v>52</v>
      </c>
      <c r="W56" s="66">
        <v>54</v>
      </c>
      <c r="X56" s="66">
        <v>53</v>
      </c>
      <c r="Y56" s="66">
        <v>63</v>
      </c>
      <c r="Z56" s="66">
        <v>49</v>
      </c>
      <c r="AA56" s="66">
        <v>61</v>
      </c>
      <c r="AB56" s="66">
        <v>53</v>
      </c>
      <c r="AC56" s="66">
        <v>6</v>
      </c>
    </row>
    <row r="57" spans="2:29" ht="12" customHeight="1">
      <c r="B57" s="3"/>
      <c r="C57" s="34"/>
      <c r="D57" s="27"/>
      <c r="E57" s="4" t="s">
        <v>104</v>
      </c>
      <c r="F57" s="62">
        <v>4</v>
      </c>
      <c r="G57" s="37" t="s">
        <v>82</v>
      </c>
      <c r="H57" s="57">
        <v>70</v>
      </c>
      <c r="I57" s="37" t="s">
        <v>82</v>
      </c>
      <c r="J57" s="62">
        <v>7</v>
      </c>
      <c r="K57" s="57">
        <v>41</v>
      </c>
      <c r="L57" s="57">
        <v>79</v>
      </c>
      <c r="M57" s="57">
        <v>58</v>
      </c>
      <c r="N57" s="61">
        <v>2054</v>
      </c>
      <c r="O57" s="59">
        <v>1045</v>
      </c>
      <c r="P57" s="59">
        <v>1009</v>
      </c>
      <c r="Q57" s="66">
        <v>161</v>
      </c>
      <c r="R57" s="66">
        <v>166</v>
      </c>
      <c r="S57" s="66">
        <v>166</v>
      </c>
      <c r="T57" s="66">
        <v>160</v>
      </c>
      <c r="U57" s="66">
        <v>160</v>
      </c>
      <c r="V57" s="66">
        <v>162</v>
      </c>
      <c r="W57" s="66">
        <v>183</v>
      </c>
      <c r="X57" s="66">
        <v>162</v>
      </c>
      <c r="Y57" s="66">
        <v>166</v>
      </c>
      <c r="Z57" s="66">
        <v>170</v>
      </c>
      <c r="AA57" s="66">
        <v>209</v>
      </c>
      <c r="AB57" s="66">
        <v>189</v>
      </c>
      <c r="AC57" s="66">
        <v>243</v>
      </c>
    </row>
    <row r="58" spans="2:29" ht="12" customHeight="1">
      <c r="B58" s="3"/>
      <c r="C58" s="34"/>
      <c r="D58" s="27"/>
      <c r="E58" s="4" t="s">
        <v>105</v>
      </c>
      <c r="F58" s="62">
        <v>4</v>
      </c>
      <c r="G58" s="37" t="s">
        <v>82</v>
      </c>
      <c r="H58" s="57">
        <v>57</v>
      </c>
      <c r="I58" s="37" t="s">
        <v>82</v>
      </c>
      <c r="J58" s="62">
        <v>6</v>
      </c>
      <c r="K58" s="57">
        <v>35</v>
      </c>
      <c r="L58" s="57">
        <v>56</v>
      </c>
      <c r="M58" s="57">
        <v>32</v>
      </c>
      <c r="N58" s="61">
        <v>1516</v>
      </c>
      <c r="O58" s="59">
        <v>799</v>
      </c>
      <c r="P58" s="59">
        <v>717</v>
      </c>
      <c r="Q58" s="66">
        <v>123</v>
      </c>
      <c r="R58" s="66">
        <v>107</v>
      </c>
      <c r="S58" s="66">
        <v>120</v>
      </c>
      <c r="T58" s="66">
        <v>118</v>
      </c>
      <c r="U58" s="66">
        <v>140</v>
      </c>
      <c r="V58" s="66">
        <v>118</v>
      </c>
      <c r="W58" s="66">
        <v>141</v>
      </c>
      <c r="X58" s="66">
        <v>110</v>
      </c>
      <c r="Y58" s="66">
        <v>129</v>
      </c>
      <c r="Z58" s="66">
        <v>130</v>
      </c>
      <c r="AA58" s="66">
        <v>146</v>
      </c>
      <c r="AB58" s="66">
        <v>134</v>
      </c>
      <c r="AC58" s="66">
        <v>21</v>
      </c>
    </row>
    <row r="59" spans="6:20" ht="12" customHeight="1">
      <c r="F59" s="69" t="s">
        <v>106</v>
      </c>
      <c r="G59" s="15"/>
      <c r="H59" s="15"/>
      <c r="I59" s="15"/>
      <c r="J59" s="15"/>
      <c r="K59" s="15"/>
      <c r="L59" s="15"/>
      <c r="M59" s="15"/>
      <c r="N59" s="15"/>
      <c r="O59" s="15"/>
      <c r="S59" s="15"/>
      <c r="T59" s="15"/>
    </row>
    <row r="60" spans="2:15" ht="12" customHeight="1">
      <c r="B60" s="18" t="s">
        <v>634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6:15" ht="12"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6:29" ht="12"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</row>
    <row r="63" spans="6:29" ht="12"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</row>
    <row r="64" spans="6:29" ht="12"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</row>
  </sheetData>
  <sheetProtection/>
  <mergeCells count="62">
    <mergeCell ref="D32:E32"/>
    <mergeCell ref="D35:E35"/>
    <mergeCell ref="D39:E39"/>
    <mergeCell ref="D46:E46"/>
    <mergeCell ref="D51:E51"/>
    <mergeCell ref="D53:E53"/>
    <mergeCell ref="D24:E24"/>
    <mergeCell ref="D25:E25"/>
    <mergeCell ref="D26:E26"/>
    <mergeCell ref="D27:E27"/>
    <mergeCell ref="C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C15:E15"/>
    <mergeCell ref="D16:E16"/>
    <mergeCell ref="D17:E17"/>
    <mergeCell ref="Y7:Y8"/>
    <mergeCell ref="Z7:Z8"/>
    <mergeCell ref="AA7:AA8"/>
    <mergeCell ref="AB7:AB8"/>
    <mergeCell ref="B10:E10"/>
    <mergeCell ref="B11:E11"/>
    <mergeCell ref="S7:S8"/>
    <mergeCell ref="T7:T8"/>
    <mergeCell ref="U7:U8"/>
    <mergeCell ref="V7:V8"/>
    <mergeCell ref="X7:X8"/>
    <mergeCell ref="M6:M8"/>
    <mergeCell ref="N7:N8"/>
    <mergeCell ref="O7:O8"/>
    <mergeCell ref="P7:P8"/>
    <mergeCell ref="Q7:Q8"/>
    <mergeCell ref="R7:R8"/>
    <mergeCell ref="W5:X6"/>
    <mergeCell ref="Y5:Z6"/>
    <mergeCell ref="AA5:AB6"/>
    <mergeCell ref="F6:F8"/>
    <mergeCell ref="G6:G8"/>
    <mergeCell ref="H6:H8"/>
    <mergeCell ref="I6:I8"/>
    <mergeCell ref="J6:J8"/>
    <mergeCell ref="K6:K8"/>
    <mergeCell ref="L6:L8"/>
    <mergeCell ref="W7:W8"/>
    <mergeCell ref="B3:E8"/>
    <mergeCell ref="F3:G5"/>
    <mergeCell ref="H3:J5"/>
    <mergeCell ref="K3:L5"/>
    <mergeCell ref="M3:M5"/>
    <mergeCell ref="N3:AB4"/>
    <mergeCell ref="N5:P6"/>
    <mergeCell ref="Q5:R6"/>
    <mergeCell ref="S5:T6"/>
    <mergeCell ref="U5:V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20"/>
  <sheetViews>
    <sheetView zoomScalePageLayoutView="0" workbookViewId="0" topLeftCell="A1">
      <selection activeCell="B60" activeCellId="1" sqref="B1 B60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875" style="1" customWidth="1"/>
    <col min="6" max="6" width="4.75390625" style="1" bestFit="1" customWidth="1"/>
    <col min="7" max="7" width="4.50390625" style="1" customWidth="1"/>
    <col min="8" max="8" width="7.625" style="1" customWidth="1"/>
    <col min="9" max="9" width="6.50390625" style="1" bestFit="1" customWidth="1"/>
    <col min="10" max="25" width="8.625" style="1" customWidth="1"/>
    <col min="26" max="16384" width="9.00390625" style="1" customWidth="1"/>
  </cols>
  <sheetData>
    <row r="1" ht="14.25">
      <c r="B1" s="2" t="s">
        <v>643</v>
      </c>
    </row>
    <row r="2" spans="6:25" ht="12"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2:25" ht="12" customHeight="1">
      <c r="B3" s="374" t="s">
        <v>0</v>
      </c>
      <c r="C3" s="375"/>
      <c r="D3" s="375"/>
      <c r="E3" s="376"/>
      <c r="F3" s="354" t="s">
        <v>67</v>
      </c>
      <c r="G3" s="354"/>
      <c r="H3" s="354" t="s">
        <v>2</v>
      </c>
      <c r="I3" s="354"/>
      <c r="J3" s="402" t="s">
        <v>107</v>
      </c>
      <c r="K3" s="402"/>
      <c r="L3" s="390" t="s">
        <v>68</v>
      </c>
      <c r="M3" s="366" t="s">
        <v>108</v>
      </c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71"/>
    </row>
    <row r="4" spans="2:25" ht="12" customHeight="1">
      <c r="B4" s="377"/>
      <c r="C4" s="378"/>
      <c r="D4" s="378"/>
      <c r="E4" s="379"/>
      <c r="F4" s="383"/>
      <c r="G4" s="383"/>
      <c r="H4" s="383"/>
      <c r="I4" s="383"/>
      <c r="J4" s="403"/>
      <c r="K4" s="403"/>
      <c r="L4" s="391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72"/>
    </row>
    <row r="5" spans="2:25" ht="12" customHeight="1">
      <c r="B5" s="377"/>
      <c r="C5" s="378"/>
      <c r="D5" s="378"/>
      <c r="E5" s="379"/>
      <c r="F5" s="355"/>
      <c r="G5" s="355"/>
      <c r="H5" s="355"/>
      <c r="I5" s="355"/>
      <c r="J5" s="404"/>
      <c r="K5" s="404"/>
      <c r="L5" s="392"/>
      <c r="M5" s="366" t="s">
        <v>34</v>
      </c>
      <c r="N5" s="366"/>
      <c r="O5" s="366"/>
      <c r="P5" s="366" t="s">
        <v>70</v>
      </c>
      <c r="Q5" s="366"/>
      <c r="R5" s="366"/>
      <c r="S5" s="366" t="s">
        <v>71</v>
      </c>
      <c r="T5" s="366"/>
      <c r="U5" s="366"/>
      <c r="V5" s="366" t="s">
        <v>72</v>
      </c>
      <c r="W5" s="366"/>
      <c r="X5" s="366"/>
      <c r="Y5" s="73" t="s">
        <v>76</v>
      </c>
    </row>
    <row r="6" spans="2:25" ht="12" customHeight="1">
      <c r="B6" s="377"/>
      <c r="C6" s="378"/>
      <c r="D6" s="378"/>
      <c r="E6" s="379"/>
      <c r="F6" s="354" t="s">
        <v>5</v>
      </c>
      <c r="G6" s="354" t="s">
        <v>6</v>
      </c>
      <c r="H6" s="354" t="s">
        <v>77</v>
      </c>
      <c r="I6" s="405" t="s">
        <v>79</v>
      </c>
      <c r="J6" s="354" t="s">
        <v>7</v>
      </c>
      <c r="K6" s="354" t="s">
        <v>8</v>
      </c>
      <c r="L6" s="354" t="s">
        <v>25</v>
      </c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73" t="s">
        <v>109</v>
      </c>
    </row>
    <row r="7" spans="2:25" ht="12" customHeight="1">
      <c r="B7" s="377"/>
      <c r="C7" s="378"/>
      <c r="D7" s="378"/>
      <c r="E7" s="379"/>
      <c r="F7" s="383"/>
      <c r="G7" s="383"/>
      <c r="H7" s="383"/>
      <c r="I7" s="383"/>
      <c r="J7" s="383"/>
      <c r="K7" s="383"/>
      <c r="L7" s="383"/>
      <c r="M7" s="354" t="s">
        <v>25</v>
      </c>
      <c r="N7" s="400" t="s">
        <v>7</v>
      </c>
      <c r="O7" s="400" t="s">
        <v>8</v>
      </c>
      <c r="P7" s="354" t="s">
        <v>25</v>
      </c>
      <c r="Q7" s="400" t="s">
        <v>7</v>
      </c>
      <c r="R7" s="400" t="s">
        <v>8</v>
      </c>
      <c r="S7" s="354" t="s">
        <v>25</v>
      </c>
      <c r="T7" s="400" t="s">
        <v>7</v>
      </c>
      <c r="U7" s="400" t="s">
        <v>8</v>
      </c>
      <c r="V7" s="354" t="s">
        <v>25</v>
      </c>
      <c r="W7" s="400" t="s">
        <v>7</v>
      </c>
      <c r="X7" s="400" t="s">
        <v>8</v>
      </c>
      <c r="Y7" s="53" t="s">
        <v>25</v>
      </c>
    </row>
    <row r="8" spans="2:25" ht="12" customHeight="1">
      <c r="B8" s="380"/>
      <c r="C8" s="381"/>
      <c r="D8" s="381"/>
      <c r="E8" s="382"/>
      <c r="F8" s="355"/>
      <c r="G8" s="355"/>
      <c r="H8" s="355"/>
      <c r="I8" s="355"/>
      <c r="J8" s="355"/>
      <c r="K8" s="355"/>
      <c r="L8" s="355"/>
      <c r="M8" s="355"/>
      <c r="N8" s="348"/>
      <c r="O8" s="348"/>
      <c r="P8" s="355"/>
      <c r="Q8" s="348"/>
      <c r="R8" s="348"/>
      <c r="S8" s="355"/>
      <c r="T8" s="348"/>
      <c r="U8" s="348"/>
      <c r="V8" s="355"/>
      <c r="W8" s="348"/>
      <c r="X8" s="348"/>
      <c r="Y8" s="30"/>
    </row>
    <row r="9" spans="2:25" ht="12">
      <c r="B9" s="3"/>
      <c r="C9" s="34"/>
      <c r="D9" s="34"/>
      <c r="E9" s="35"/>
      <c r="F9" s="6"/>
      <c r="G9" s="6"/>
      <c r="H9" s="6"/>
      <c r="I9" s="6"/>
      <c r="J9" s="6" t="s">
        <v>9</v>
      </c>
      <c r="K9" s="6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6" t="s">
        <v>9</v>
      </c>
      <c r="R9" s="6" t="s">
        <v>9</v>
      </c>
      <c r="S9" s="6" t="s">
        <v>9</v>
      </c>
      <c r="T9" s="6" t="s">
        <v>9</v>
      </c>
      <c r="U9" s="6" t="s">
        <v>9</v>
      </c>
      <c r="V9" s="6" t="s">
        <v>9</v>
      </c>
      <c r="W9" s="6" t="s">
        <v>9</v>
      </c>
      <c r="X9" s="6" t="s">
        <v>9</v>
      </c>
      <c r="Y9" s="6" t="s">
        <v>9</v>
      </c>
    </row>
    <row r="10" spans="2:25" ht="12" customHeight="1">
      <c r="B10" s="327" t="s">
        <v>38</v>
      </c>
      <c r="C10" s="327"/>
      <c r="D10" s="327"/>
      <c r="E10" s="327"/>
      <c r="F10" s="74">
        <v>174</v>
      </c>
      <c r="G10" s="74">
        <v>2</v>
      </c>
      <c r="H10" s="74">
        <v>1760</v>
      </c>
      <c r="I10" s="74">
        <v>230</v>
      </c>
      <c r="J10" s="74">
        <v>2604</v>
      </c>
      <c r="K10" s="74">
        <v>1607</v>
      </c>
      <c r="L10" s="74">
        <v>1114</v>
      </c>
      <c r="M10" s="74">
        <v>58045</v>
      </c>
      <c r="N10" s="74">
        <v>29646</v>
      </c>
      <c r="O10" s="74">
        <v>28399</v>
      </c>
      <c r="P10" s="74">
        <v>19269</v>
      </c>
      <c r="Q10" s="74">
        <v>9901</v>
      </c>
      <c r="R10" s="74">
        <v>9368</v>
      </c>
      <c r="S10" s="74">
        <v>19374</v>
      </c>
      <c r="T10" s="74">
        <v>9839</v>
      </c>
      <c r="U10" s="74">
        <v>9535</v>
      </c>
      <c r="V10" s="74">
        <v>19402</v>
      </c>
      <c r="W10" s="74">
        <v>9906</v>
      </c>
      <c r="X10" s="74">
        <v>9496</v>
      </c>
      <c r="Y10" s="74">
        <v>708</v>
      </c>
    </row>
    <row r="11" spans="2:26" ht="12" customHeight="1">
      <c r="B11" s="336" t="s">
        <v>40</v>
      </c>
      <c r="C11" s="336"/>
      <c r="D11" s="336"/>
      <c r="E11" s="336"/>
      <c r="F11" s="75">
        <v>174</v>
      </c>
      <c r="G11" s="75">
        <v>2</v>
      </c>
      <c r="H11" s="75">
        <v>1752</v>
      </c>
      <c r="I11" s="75">
        <v>247</v>
      </c>
      <c r="J11" s="75">
        <v>2595</v>
      </c>
      <c r="K11" s="75">
        <v>1640</v>
      </c>
      <c r="L11" s="75">
        <v>1127</v>
      </c>
      <c r="M11" s="75">
        <v>57732</v>
      </c>
      <c r="N11" s="75">
        <v>29405</v>
      </c>
      <c r="O11" s="75">
        <v>28327</v>
      </c>
      <c r="P11" s="75">
        <v>19083</v>
      </c>
      <c r="Q11" s="75">
        <v>9668</v>
      </c>
      <c r="R11" s="75">
        <v>9415</v>
      </c>
      <c r="S11" s="75">
        <v>19252</v>
      </c>
      <c r="T11" s="75">
        <v>9888</v>
      </c>
      <c r="U11" s="75">
        <v>9364</v>
      </c>
      <c r="V11" s="75">
        <v>19397</v>
      </c>
      <c r="W11" s="75">
        <v>9849</v>
      </c>
      <c r="X11" s="75">
        <v>9548</v>
      </c>
      <c r="Y11" s="75">
        <v>737</v>
      </c>
      <c r="Z11" s="17"/>
    </row>
    <row r="12" spans="2:25" ht="12">
      <c r="B12" s="3"/>
      <c r="C12" s="34"/>
      <c r="D12" s="334" t="s">
        <v>11</v>
      </c>
      <c r="E12" s="326"/>
      <c r="F12" s="43">
        <v>1</v>
      </c>
      <c r="G12" s="43" t="s">
        <v>81</v>
      </c>
      <c r="H12" s="43">
        <v>12</v>
      </c>
      <c r="I12" s="43" t="s">
        <v>81</v>
      </c>
      <c r="J12" s="43">
        <v>20</v>
      </c>
      <c r="K12" s="43">
        <v>4</v>
      </c>
      <c r="L12" s="43">
        <v>2</v>
      </c>
      <c r="M12" s="43">
        <v>479</v>
      </c>
      <c r="N12" s="43">
        <v>240</v>
      </c>
      <c r="O12" s="43">
        <v>239</v>
      </c>
      <c r="P12" s="43">
        <v>159</v>
      </c>
      <c r="Q12" s="43">
        <v>80</v>
      </c>
      <c r="R12" s="43">
        <v>79</v>
      </c>
      <c r="S12" s="43">
        <v>160</v>
      </c>
      <c r="T12" s="43">
        <v>80</v>
      </c>
      <c r="U12" s="43">
        <v>80</v>
      </c>
      <c r="V12" s="43">
        <v>160</v>
      </c>
      <c r="W12" s="43">
        <v>80</v>
      </c>
      <c r="X12" s="43">
        <v>80</v>
      </c>
      <c r="Y12" s="43" t="s">
        <v>110</v>
      </c>
    </row>
    <row r="13" spans="2:25" ht="12">
      <c r="B13" s="3"/>
      <c r="C13" s="34"/>
      <c r="D13" s="334" t="s">
        <v>12</v>
      </c>
      <c r="E13" s="326"/>
      <c r="F13" s="43">
        <v>167</v>
      </c>
      <c r="G13" s="43">
        <v>2</v>
      </c>
      <c r="H13" s="43">
        <v>1692</v>
      </c>
      <c r="I13" s="43">
        <v>247</v>
      </c>
      <c r="J13" s="43">
        <v>2509</v>
      </c>
      <c r="K13" s="43">
        <v>1604</v>
      </c>
      <c r="L13" s="43">
        <v>1109</v>
      </c>
      <c r="M13" s="43">
        <v>55844</v>
      </c>
      <c r="N13" s="43">
        <v>28594</v>
      </c>
      <c r="O13" s="43">
        <v>27250</v>
      </c>
      <c r="P13" s="43">
        <v>18459</v>
      </c>
      <c r="Q13" s="43">
        <v>9408</v>
      </c>
      <c r="R13" s="43">
        <v>9051</v>
      </c>
      <c r="S13" s="43">
        <v>18636</v>
      </c>
      <c r="T13" s="43">
        <v>9613</v>
      </c>
      <c r="U13" s="43">
        <v>9023</v>
      </c>
      <c r="V13" s="43">
        <v>18749</v>
      </c>
      <c r="W13" s="43">
        <v>9573</v>
      </c>
      <c r="X13" s="43">
        <v>9176</v>
      </c>
      <c r="Y13" s="43">
        <v>734</v>
      </c>
    </row>
    <row r="14" spans="2:25" ht="12">
      <c r="B14" s="3"/>
      <c r="C14" s="34"/>
      <c r="D14" s="334" t="s">
        <v>13</v>
      </c>
      <c r="E14" s="326"/>
      <c r="F14" s="43">
        <v>6</v>
      </c>
      <c r="G14" s="43" t="s">
        <v>65</v>
      </c>
      <c r="H14" s="43">
        <v>48</v>
      </c>
      <c r="I14" s="43" t="s">
        <v>65</v>
      </c>
      <c r="J14" s="43">
        <v>66</v>
      </c>
      <c r="K14" s="43">
        <v>32</v>
      </c>
      <c r="L14" s="43">
        <v>16</v>
      </c>
      <c r="M14" s="43">
        <v>1409</v>
      </c>
      <c r="N14" s="43">
        <v>571</v>
      </c>
      <c r="O14" s="43">
        <v>838</v>
      </c>
      <c r="P14" s="43">
        <v>465</v>
      </c>
      <c r="Q14" s="43">
        <v>180</v>
      </c>
      <c r="R14" s="43">
        <v>285</v>
      </c>
      <c r="S14" s="43">
        <v>456</v>
      </c>
      <c r="T14" s="43">
        <v>195</v>
      </c>
      <c r="U14" s="43">
        <v>261</v>
      </c>
      <c r="V14" s="43">
        <v>488</v>
      </c>
      <c r="W14" s="43">
        <v>196</v>
      </c>
      <c r="X14" s="43">
        <v>292</v>
      </c>
      <c r="Y14" s="43">
        <v>3</v>
      </c>
    </row>
    <row r="15" spans="2:26" ht="12">
      <c r="B15" s="3"/>
      <c r="C15" s="329" t="s">
        <v>42</v>
      </c>
      <c r="D15" s="329"/>
      <c r="E15" s="330"/>
      <c r="F15" s="75">
        <v>135</v>
      </c>
      <c r="G15" s="75">
        <v>2</v>
      </c>
      <c r="H15" s="75">
        <v>1471</v>
      </c>
      <c r="I15" s="75">
        <v>200</v>
      </c>
      <c r="J15" s="75">
        <v>2116</v>
      </c>
      <c r="K15" s="75">
        <v>1387</v>
      </c>
      <c r="L15" s="75">
        <v>900</v>
      </c>
      <c r="M15" s="75">
        <v>49398</v>
      </c>
      <c r="N15" s="75">
        <v>25219</v>
      </c>
      <c r="O15" s="75">
        <v>24179</v>
      </c>
      <c r="P15" s="75">
        <v>16381</v>
      </c>
      <c r="Q15" s="75">
        <v>8335</v>
      </c>
      <c r="R15" s="75">
        <v>8046</v>
      </c>
      <c r="S15" s="75">
        <v>16458</v>
      </c>
      <c r="T15" s="75">
        <v>8450</v>
      </c>
      <c r="U15" s="75">
        <v>8008</v>
      </c>
      <c r="V15" s="75">
        <v>16559</v>
      </c>
      <c r="W15" s="75">
        <v>8434</v>
      </c>
      <c r="X15" s="75">
        <v>8125</v>
      </c>
      <c r="Y15" s="75">
        <v>583</v>
      </c>
      <c r="Z15" s="17"/>
    </row>
    <row r="16" spans="2:25" ht="12" customHeight="1">
      <c r="B16" s="3"/>
      <c r="C16" s="34"/>
      <c r="D16" s="334" t="s">
        <v>111</v>
      </c>
      <c r="E16" s="326"/>
      <c r="F16" s="76">
        <v>23</v>
      </c>
      <c r="G16" s="74">
        <v>2</v>
      </c>
      <c r="H16" s="22">
        <v>285</v>
      </c>
      <c r="I16" s="26">
        <v>39</v>
      </c>
      <c r="J16" s="22">
        <v>403</v>
      </c>
      <c r="K16" s="22">
        <v>261</v>
      </c>
      <c r="L16" s="22">
        <v>62</v>
      </c>
      <c r="M16" s="22">
        <v>9796</v>
      </c>
      <c r="N16" s="22">
        <v>4987</v>
      </c>
      <c r="O16" s="22">
        <v>4809</v>
      </c>
      <c r="P16" s="26">
        <v>3189</v>
      </c>
      <c r="Q16" s="26">
        <v>1640</v>
      </c>
      <c r="R16" s="26">
        <v>1549</v>
      </c>
      <c r="S16" s="26">
        <v>3301</v>
      </c>
      <c r="T16" s="26">
        <v>1708</v>
      </c>
      <c r="U16" s="26">
        <v>1593</v>
      </c>
      <c r="V16" s="26">
        <v>3306</v>
      </c>
      <c r="W16" s="26">
        <v>1639</v>
      </c>
      <c r="X16" s="26">
        <v>1667</v>
      </c>
      <c r="Y16" s="26">
        <v>58</v>
      </c>
    </row>
    <row r="17" spans="2:25" ht="12">
      <c r="B17" s="3"/>
      <c r="C17" s="34"/>
      <c r="D17" s="334" t="s">
        <v>44</v>
      </c>
      <c r="E17" s="326"/>
      <c r="F17" s="76">
        <v>25</v>
      </c>
      <c r="G17" s="43" t="s">
        <v>65</v>
      </c>
      <c r="H17" s="22">
        <v>306</v>
      </c>
      <c r="I17" s="26">
        <v>35</v>
      </c>
      <c r="J17" s="22">
        <v>404</v>
      </c>
      <c r="K17" s="22">
        <v>293</v>
      </c>
      <c r="L17" s="22">
        <v>252</v>
      </c>
      <c r="M17" s="22">
        <v>10243</v>
      </c>
      <c r="N17" s="22">
        <v>5273</v>
      </c>
      <c r="O17" s="22">
        <v>4970</v>
      </c>
      <c r="P17" s="26">
        <v>3399</v>
      </c>
      <c r="Q17" s="26">
        <v>1719</v>
      </c>
      <c r="R17" s="26">
        <v>1680</v>
      </c>
      <c r="S17" s="26">
        <v>3434</v>
      </c>
      <c r="T17" s="26">
        <v>1760</v>
      </c>
      <c r="U17" s="26">
        <v>1674</v>
      </c>
      <c r="V17" s="26">
        <v>3410</v>
      </c>
      <c r="W17" s="26">
        <v>1794</v>
      </c>
      <c r="X17" s="26">
        <v>1616</v>
      </c>
      <c r="Y17" s="26">
        <v>25</v>
      </c>
    </row>
    <row r="18" spans="2:25" ht="12" customHeight="1">
      <c r="B18" s="3"/>
      <c r="C18" s="34"/>
      <c r="D18" s="334" t="s">
        <v>112</v>
      </c>
      <c r="E18" s="326"/>
      <c r="F18" s="76">
        <v>12</v>
      </c>
      <c r="G18" s="43" t="s">
        <v>65</v>
      </c>
      <c r="H18" s="22">
        <v>104</v>
      </c>
      <c r="I18" s="26">
        <v>16</v>
      </c>
      <c r="J18" s="22">
        <v>186</v>
      </c>
      <c r="K18" s="22">
        <v>91</v>
      </c>
      <c r="L18" s="22">
        <v>36</v>
      </c>
      <c r="M18" s="22">
        <v>3329</v>
      </c>
      <c r="N18" s="22">
        <v>1710</v>
      </c>
      <c r="O18" s="22">
        <v>1619</v>
      </c>
      <c r="P18" s="26">
        <v>1054</v>
      </c>
      <c r="Q18" s="26">
        <v>544</v>
      </c>
      <c r="R18" s="26">
        <v>510</v>
      </c>
      <c r="S18" s="26">
        <v>1194</v>
      </c>
      <c r="T18" s="26">
        <v>624</v>
      </c>
      <c r="U18" s="26">
        <v>570</v>
      </c>
      <c r="V18" s="26">
        <v>1081</v>
      </c>
      <c r="W18" s="26">
        <v>542</v>
      </c>
      <c r="X18" s="26">
        <v>539</v>
      </c>
      <c r="Y18" s="26">
        <v>27</v>
      </c>
    </row>
    <row r="19" spans="2:25" ht="12">
      <c r="B19" s="3"/>
      <c r="C19" s="34"/>
      <c r="D19" s="334" t="s">
        <v>46</v>
      </c>
      <c r="E19" s="326"/>
      <c r="F19" s="76">
        <v>11</v>
      </c>
      <c r="G19" s="43" t="s">
        <v>65</v>
      </c>
      <c r="H19" s="22">
        <v>174</v>
      </c>
      <c r="I19" s="26">
        <v>20</v>
      </c>
      <c r="J19" s="22">
        <v>229</v>
      </c>
      <c r="K19" s="22">
        <v>166</v>
      </c>
      <c r="L19" s="22">
        <v>33</v>
      </c>
      <c r="M19" s="22">
        <v>6208</v>
      </c>
      <c r="N19" s="22">
        <v>3175</v>
      </c>
      <c r="O19" s="22">
        <v>3033</v>
      </c>
      <c r="P19" s="26">
        <v>2052</v>
      </c>
      <c r="Q19" s="26">
        <v>1058</v>
      </c>
      <c r="R19" s="26">
        <v>994</v>
      </c>
      <c r="S19" s="26">
        <v>2079</v>
      </c>
      <c r="T19" s="26">
        <v>1042</v>
      </c>
      <c r="U19" s="26">
        <v>1037</v>
      </c>
      <c r="V19" s="26">
        <v>2077</v>
      </c>
      <c r="W19" s="26">
        <v>1075</v>
      </c>
      <c r="X19" s="26">
        <v>1002</v>
      </c>
      <c r="Y19" s="26">
        <v>273</v>
      </c>
    </row>
    <row r="20" spans="2:25" ht="12">
      <c r="B20" s="3"/>
      <c r="C20" s="34"/>
      <c r="D20" s="334" t="s">
        <v>47</v>
      </c>
      <c r="E20" s="326"/>
      <c r="F20" s="76">
        <v>18</v>
      </c>
      <c r="G20" s="43" t="s">
        <v>65</v>
      </c>
      <c r="H20" s="22">
        <v>200</v>
      </c>
      <c r="I20" s="26">
        <v>22</v>
      </c>
      <c r="J20" s="22">
        <v>277</v>
      </c>
      <c r="K20" s="22">
        <v>194</v>
      </c>
      <c r="L20" s="22">
        <v>226</v>
      </c>
      <c r="M20" s="22">
        <v>6622</v>
      </c>
      <c r="N20" s="22">
        <v>3403</v>
      </c>
      <c r="O20" s="22">
        <v>3219</v>
      </c>
      <c r="P20" s="26">
        <v>2318</v>
      </c>
      <c r="Q20" s="26">
        <v>1171</v>
      </c>
      <c r="R20" s="26">
        <v>1147</v>
      </c>
      <c r="S20" s="26">
        <v>2194</v>
      </c>
      <c r="T20" s="26">
        <v>1164</v>
      </c>
      <c r="U20" s="26">
        <v>1030</v>
      </c>
      <c r="V20" s="26">
        <v>2110</v>
      </c>
      <c r="W20" s="26">
        <v>1068</v>
      </c>
      <c r="X20" s="26">
        <v>1042</v>
      </c>
      <c r="Y20" s="26">
        <v>147</v>
      </c>
    </row>
    <row r="21" spans="2:25" ht="12">
      <c r="B21" s="3"/>
      <c r="C21" s="34"/>
      <c r="D21" s="334" t="s">
        <v>48</v>
      </c>
      <c r="E21" s="326"/>
      <c r="F21" s="76">
        <v>9</v>
      </c>
      <c r="G21" s="43" t="s">
        <v>65</v>
      </c>
      <c r="H21" s="22">
        <v>51</v>
      </c>
      <c r="I21" s="26">
        <v>10</v>
      </c>
      <c r="J21" s="22">
        <v>90</v>
      </c>
      <c r="K21" s="22">
        <v>50</v>
      </c>
      <c r="L21" s="22">
        <v>36</v>
      </c>
      <c r="M21" s="22">
        <v>1504</v>
      </c>
      <c r="N21" s="22">
        <v>764</v>
      </c>
      <c r="O21" s="22">
        <v>740</v>
      </c>
      <c r="P21" s="26">
        <v>490</v>
      </c>
      <c r="Q21" s="26">
        <v>251</v>
      </c>
      <c r="R21" s="26">
        <v>239</v>
      </c>
      <c r="S21" s="26">
        <v>491</v>
      </c>
      <c r="T21" s="26">
        <v>254</v>
      </c>
      <c r="U21" s="26">
        <v>237</v>
      </c>
      <c r="V21" s="26">
        <v>523</v>
      </c>
      <c r="W21" s="26">
        <v>259</v>
      </c>
      <c r="X21" s="26">
        <v>264</v>
      </c>
      <c r="Y21" s="26">
        <v>3</v>
      </c>
    </row>
    <row r="22" spans="2:25" ht="12">
      <c r="B22" s="3"/>
      <c r="C22" s="34"/>
      <c r="D22" s="334" t="s">
        <v>49</v>
      </c>
      <c r="E22" s="326"/>
      <c r="F22" s="76">
        <v>5</v>
      </c>
      <c r="G22" s="43" t="s">
        <v>65</v>
      </c>
      <c r="H22" s="22">
        <v>66</v>
      </c>
      <c r="I22" s="26">
        <v>8</v>
      </c>
      <c r="J22" s="22">
        <v>89</v>
      </c>
      <c r="K22" s="22">
        <v>57</v>
      </c>
      <c r="L22" s="22">
        <v>38</v>
      </c>
      <c r="M22" s="22">
        <v>2298</v>
      </c>
      <c r="N22" s="22">
        <v>1203</v>
      </c>
      <c r="O22" s="22">
        <v>1095</v>
      </c>
      <c r="P22" s="26">
        <v>783</v>
      </c>
      <c r="Q22" s="26">
        <v>415</v>
      </c>
      <c r="R22" s="26">
        <v>368</v>
      </c>
      <c r="S22" s="26">
        <v>718</v>
      </c>
      <c r="T22" s="26">
        <v>370</v>
      </c>
      <c r="U22" s="26">
        <v>348</v>
      </c>
      <c r="V22" s="26">
        <v>797</v>
      </c>
      <c r="W22" s="26">
        <v>418</v>
      </c>
      <c r="X22" s="26">
        <v>379</v>
      </c>
      <c r="Y22" s="26">
        <v>29</v>
      </c>
    </row>
    <row r="23" spans="2:25" ht="12">
      <c r="B23" s="3"/>
      <c r="C23" s="34"/>
      <c r="D23" s="334" t="s">
        <v>50</v>
      </c>
      <c r="E23" s="326"/>
      <c r="F23" s="76">
        <v>10</v>
      </c>
      <c r="G23" s="43" t="s">
        <v>65</v>
      </c>
      <c r="H23" s="22">
        <v>72</v>
      </c>
      <c r="I23" s="26">
        <v>15</v>
      </c>
      <c r="J23" s="22">
        <v>118</v>
      </c>
      <c r="K23" s="22">
        <v>77</v>
      </c>
      <c r="L23" s="22">
        <v>44</v>
      </c>
      <c r="M23" s="22">
        <v>2296</v>
      </c>
      <c r="N23" s="22">
        <v>1145</v>
      </c>
      <c r="O23" s="22">
        <v>1151</v>
      </c>
      <c r="P23" s="26">
        <v>747</v>
      </c>
      <c r="Q23" s="26">
        <v>370</v>
      </c>
      <c r="R23" s="26">
        <v>377</v>
      </c>
      <c r="S23" s="26">
        <v>724</v>
      </c>
      <c r="T23" s="26">
        <v>360</v>
      </c>
      <c r="U23" s="26">
        <v>364</v>
      </c>
      <c r="V23" s="26">
        <v>825</v>
      </c>
      <c r="W23" s="26">
        <v>415</v>
      </c>
      <c r="X23" s="26">
        <v>410</v>
      </c>
      <c r="Y23" s="26">
        <v>4</v>
      </c>
    </row>
    <row r="24" spans="2:25" ht="12">
      <c r="B24" s="3"/>
      <c r="C24" s="34"/>
      <c r="D24" s="334" t="s">
        <v>51</v>
      </c>
      <c r="E24" s="326"/>
      <c r="F24" s="76">
        <v>5</v>
      </c>
      <c r="G24" s="43" t="s">
        <v>65</v>
      </c>
      <c r="H24" s="22">
        <v>58</v>
      </c>
      <c r="I24" s="26">
        <v>12</v>
      </c>
      <c r="J24" s="22">
        <v>101</v>
      </c>
      <c r="K24" s="22">
        <v>48</v>
      </c>
      <c r="L24" s="22">
        <v>41</v>
      </c>
      <c r="M24" s="22">
        <v>1967</v>
      </c>
      <c r="N24" s="22">
        <v>984</v>
      </c>
      <c r="O24" s="22">
        <v>983</v>
      </c>
      <c r="P24" s="26">
        <v>634</v>
      </c>
      <c r="Q24" s="26">
        <v>302</v>
      </c>
      <c r="R24" s="26">
        <v>332</v>
      </c>
      <c r="S24" s="26">
        <v>648</v>
      </c>
      <c r="T24" s="26">
        <v>327</v>
      </c>
      <c r="U24" s="26">
        <v>321</v>
      </c>
      <c r="V24" s="26">
        <v>685</v>
      </c>
      <c r="W24" s="26">
        <v>355</v>
      </c>
      <c r="X24" s="26">
        <v>330</v>
      </c>
      <c r="Y24" s="43" t="s">
        <v>110</v>
      </c>
    </row>
    <row r="25" spans="2:25" ht="12">
      <c r="B25" s="3"/>
      <c r="C25" s="34"/>
      <c r="D25" s="334" t="s">
        <v>52</v>
      </c>
      <c r="E25" s="326"/>
      <c r="F25" s="76">
        <v>6</v>
      </c>
      <c r="G25" s="43" t="s">
        <v>65</v>
      </c>
      <c r="H25" s="22">
        <v>45</v>
      </c>
      <c r="I25" s="26">
        <v>7</v>
      </c>
      <c r="J25" s="22">
        <v>67</v>
      </c>
      <c r="K25" s="22">
        <v>47</v>
      </c>
      <c r="L25" s="22">
        <v>46</v>
      </c>
      <c r="M25" s="22">
        <v>1480</v>
      </c>
      <c r="N25" s="22">
        <v>737</v>
      </c>
      <c r="O25" s="22">
        <v>743</v>
      </c>
      <c r="P25" s="26">
        <v>475</v>
      </c>
      <c r="Q25" s="26">
        <v>226</v>
      </c>
      <c r="R25" s="26">
        <v>249</v>
      </c>
      <c r="S25" s="26">
        <v>485</v>
      </c>
      <c r="T25" s="26">
        <v>249</v>
      </c>
      <c r="U25" s="26">
        <v>236</v>
      </c>
      <c r="V25" s="26">
        <v>520</v>
      </c>
      <c r="W25" s="26">
        <v>262</v>
      </c>
      <c r="X25" s="26">
        <v>258</v>
      </c>
      <c r="Y25" s="26">
        <v>6</v>
      </c>
    </row>
    <row r="26" spans="2:25" ht="12" customHeight="1">
      <c r="B26" s="3"/>
      <c r="C26" s="34"/>
      <c r="D26" s="334" t="s">
        <v>113</v>
      </c>
      <c r="E26" s="326"/>
      <c r="F26" s="76">
        <v>6</v>
      </c>
      <c r="G26" s="43" t="s">
        <v>65</v>
      </c>
      <c r="H26" s="22">
        <v>63</v>
      </c>
      <c r="I26" s="26">
        <v>6</v>
      </c>
      <c r="J26" s="22">
        <v>87</v>
      </c>
      <c r="K26" s="22">
        <v>51</v>
      </c>
      <c r="L26" s="22">
        <v>54</v>
      </c>
      <c r="M26" s="22">
        <v>2109</v>
      </c>
      <c r="N26" s="22">
        <v>1060</v>
      </c>
      <c r="O26" s="22">
        <v>1049</v>
      </c>
      <c r="P26" s="26">
        <v>703</v>
      </c>
      <c r="Q26" s="26">
        <v>356</v>
      </c>
      <c r="R26" s="26">
        <v>347</v>
      </c>
      <c r="S26" s="26">
        <v>691</v>
      </c>
      <c r="T26" s="26">
        <v>343</v>
      </c>
      <c r="U26" s="26">
        <v>348</v>
      </c>
      <c r="V26" s="26">
        <v>715</v>
      </c>
      <c r="W26" s="26">
        <v>361</v>
      </c>
      <c r="X26" s="26">
        <v>354</v>
      </c>
      <c r="Y26" s="26">
        <v>1</v>
      </c>
    </row>
    <row r="27" spans="2:25" ht="12" customHeight="1">
      <c r="B27" s="3"/>
      <c r="C27" s="34"/>
      <c r="D27" s="334" t="s">
        <v>54</v>
      </c>
      <c r="E27" s="371"/>
      <c r="F27" s="76">
        <v>5</v>
      </c>
      <c r="G27" s="43" t="s">
        <v>65</v>
      </c>
      <c r="H27" s="22">
        <v>47</v>
      </c>
      <c r="I27" s="26">
        <v>10</v>
      </c>
      <c r="J27" s="22">
        <v>65</v>
      </c>
      <c r="K27" s="22">
        <v>52</v>
      </c>
      <c r="L27" s="22">
        <v>32</v>
      </c>
      <c r="M27" s="22">
        <v>1546</v>
      </c>
      <c r="N27" s="22">
        <v>778</v>
      </c>
      <c r="O27" s="22">
        <v>768</v>
      </c>
      <c r="P27" s="26">
        <v>537</v>
      </c>
      <c r="Q27" s="26">
        <v>283</v>
      </c>
      <c r="R27" s="26">
        <v>254</v>
      </c>
      <c r="S27" s="26">
        <v>499</v>
      </c>
      <c r="T27" s="26">
        <v>249</v>
      </c>
      <c r="U27" s="26">
        <v>250</v>
      </c>
      <c r="V27" s="26">
        <v>510</v>
      </c>
      <c r="W27" s="26">
        <v>246</v>
      </c>
      <c r="X27" s="26">
        <v>264</v>
      </c>
      <c r="Y27" s="26">
        <v>10</v>
      </c>
    </row>
    <row r="28" spans="2:26" s="38" customFormat="1" ht="12" customHeight="1">
      <c r="B28" s="63"/>
      <c r="C28" s="329" t="s">
        <v>55</v>
      </c>
      <c r="D28" s="329"/>
      <c r="E28" s="330"/>
      <c r="F28" s="75">
        <v>39</v>
      </c>
      <c r="G28" s="77" t="s">
        <v>65</v>
      </c>
      <c r="H28" s="75">
        <v>281</v>
      </c>
      <c r="I28" s="75">
        <v>47</v>
      </c>
      <c r="J28" s="75">
        <v>479</v>
      </c>
      <c r="K28" s="75">
        <v>253</v>
      </c>
      <c r="L28" s="75">
        <v>227</v>
      </c>
      <c r="M28" s="75">
        <v>8334</v>
      </c>
      <c r="N28" s="75">
        <v>4186</v>
      </c>
      <c r="O28" s="75">
        <v>4148</v>
      </c>
      <c r="P28" s="75">
        <v>2702</v>
      </c>
      <c r="Q28" s="75">
        <v>1333</v>
      </c>
      <c r="R28" s="75">
        <v>1369</v>
      </c>
      <c r="S28" s="75">
        <v>2794</v>
      </c>
      <c r="T28" s="75">
        <v>1438</v>
      </c>
      <c r="U28" s="75">
        <v>1356</v>
      </c>
      <c r="V28" s="75">
        <v>2838</v>
      </c>
      <c r="W28" s="75">
        <v>1415</v>
      </c>
      <c r="X28" s="75">
        <v>1423</v>
      </c>
      <c r="Y28" s="75">
        <v>154</v>
      </c>
      <c r="Z28" s="78"/>
    </row>
    <row r="29" spans="2:25" ht="12">
      <c r="B29" s="63"/>
      <c r="C29" s="67"/>
      <c r="D29" s="329" t="s">
        <v>56</v>
      </c>
      <c r="E29" s="330"/>
      <c r="F29" s="77">
        <v>2</v>
      </c>
      <c r="G29" s="43" t="s">
        <v>65</v>
      </c>
      <c r="H29" s="77">
        <v>31</v>
      </c>
      <c r="I29" s="77">
        <v>4</v>
      </c>
      <c r="J29" s="77">
        <v>44</v>
      </c>
      <c r="K29" s="77">
        <v>27</v>
      </c>
      <c r="L29" s="77">
        <v>14</v>
      </c>
      <c r="M29" s="77">
        <v>1102</v>
      </c>
      <c r="N29" s="77">
        <v>584</v>
      </c>
      <c r="O29" s="77">
        <v>518</v>
      </c>
      <c r="P29" s="77">
        <v>374</v>
      </c>
      <c r="Q29" s="77">
        <v>189</v>
      </c>
      <c r="R29" s="77">
        <v>185</v>
      </c>
      <c r="S29" s="77">
        <v>359</v>
      </c>
      <c r="T29" s="77">
        <v>200</v>
      </c>
      <c r="U29" s="77">
        <v>159</v>
      </c>
      <c r="V29" s="77">
        <v>369</v>
      </c>
      <c r="W29" s="77">
        <v>195</v>
      </c>
      <c r="X29" s="77">
        <v>174</v>
      </c>
      <c r="Y29" s="77">
        <v>1</v>
      </c>
    </row>
    <row r="30" spans="2:25" ht="12">
      <c r="B30" s="3"/>
      <c r="C30" s="34"/>
      <c r="D30" s="27"/>
      <c r="E30" s="4" t="s">
        <v>83</v>
      </c>
      <c r="F30" s="76">
        <v>1</v>
      </c>
      <c r="G30" s="43" t="s">
        <v>65</v>
      </c>
      <c r="H30" s="22">
        <v>12</v>
      </c>
      <c r="I30" s="26">
        <v>2</v>
      </c>
      <c r="J30" s="22">
        <v>19</v>
      </c>
      <c r="K30" s="22">
        <v>11</v>
      </c>
      <c r="L30" s="22">
        <v>8</v>
      </c>
      <c r="M30" s="22">
        <v>442</v>
      </c>
      <c r="N30" s="22">
        <v>242</v>
      </c>
      <c r="O30" s="22">
        <v>200</v>
      </c>
      <c r="P30" s="26">
        <v>138</v>
      </c>
      <c r="Q30" s="26">
        <v>77</v>
      </c>
      <c r="R30" s="26">
        <v>61</v>
      </c>
      <c r="S30" s="26">
        <v>155</v>
      </c>
      <c r="T30" s="26">
        <v>88</v>
      </c>
      <c r="U30" s="26">
        <v>67</v>
      </c>
      <c r="V30" s="26">
        <v>149</v>
      </c>
      <c r="W30" s="26">
        <v>77</v>
      </c>
      <c r="X30" s="26">
        <v>72</v>
      </c>
      <c r="Y30" s="26">
        <v>1</v>
      </c>
    </row>
    <row r="31" spans="2:25" ht="12">
      <c r="B31" s="3"/>
      <c r="C31" s="34"/>
      <c r="D31" s="27"/>
      <c r="E31" s="4" t="s">
        <v>84</v>
      </c>
      <c r="F31" s="76">
        <v>1</v>
      </c>
      <c r="G31" s="43" t="s">
        <v>65</v>
      </c>
      <c r="H31" s="22">
        <v>19</v>
      </c>
      <c r="I31" s="26">
        <v>2</v>
      </c>
      <c r="J31" s="22">
        <v>25</v>
      </c>
      <c r="K31" s="22">
        <v>16</v>
      </c>
      <c r="L31" s="22">
        <v>6</v>
      </c>
      <c r="M31" s="22">
        <v>660</v>
      </c>
      <c r="N31" s="22">
        <v>342</v>
      </c>
      <c r="O31" s="22">
        <v>318</v>
      </c>
      <c r="P31" s="26">
        <v>236</v>
      </c>
      <c r="Q31" s="26">
        <v>112</v>
      </c>
      <c r="R31" s="26">
        <v>124</v>
      </c>
      <c r="S31" s="26">
        <v>204</v>
      </c>
      <c r="T31" s="26">
        <v>112</v>
      </c>
      <c r="U31" s="26">
        <v>92</v>
      </c>
      <c r="V31" s="26">
        <v>220</v>
      </c>
      <c r="W31" s="26">
        <v>118</v>
      </c>
      <c r="X31" s="26">
        <v>102</v>
      </c>
      <c r="Y31" s="43" t="s">
        <v>110</v>
      </c>
    </row>
    <row r="32" spans="2:25" s="38" customFormat="1" ht="12">
      <c r="B32" s="63"/>
      <c r="C32" s="67"/>
      <c r="D32" s="329" t="s">
        <v>57</v>
      </c>
      <c r="E32" s="330"/>
      <c r="F32" s="77">
        <v>2</v>
      </c>
      <c r="G32" s="43" t="s">
        <v>65</v>
      </c>
      <c r="H32" s="77">
        <v>6</v>
      </c>
      <c r="I32" s="77">
        <v>2</v>
      </c>
      <c r="J32" s="77">
        <v>12</v>
      </c>
      <c r="K32" s="77">
        <v>9</v>
      </c>
      <c r="L32" s="77">
        <v>7</v>
      </c>
      <c r="M32" s="77">
        <v>57</v>
      </c>
      <c r="N32" s="77">
        <v>26</v>
      </c>
      <c r="O32" s="77">
        <v>31</v>
      </c>
      <c r="P32" s="77">
        <v>17</v>
      </c>
      <c r="Q32" s="77">
        <v>9</v>
      </c>
      <c r="R32" s="77">
        <v>8</v>
      </c>
      <c r="S32" s="77">
        <v>18</v>
      </c>
      <c r="T32" s="77">
        <v>10</v>
      </c>
      <c r="U32" s="77">
        <v>8</v>
      </c>
      <c r="V32" s="77">
        <v>22</v>
      </c>
      <c r="W32" s="77">
        <v>7</v>
      </c>
      <c r="X32" s="77">
        <v>15</v>
      </c>
      <c r="Y32" s="77" t="s">
        <v>110</v>
      </c>
    </row>
    <row r="33" spans="2:25" ht="12">
      <c r="B33" s="3"/>
      <c r="C33" s="34"/>
      <c r="D33" s="27"/>
      <c r="E33" s="4" t="s">
        <v>85</v>
      </c>
      <c r="F33" s="76">
        <v>1</v>
      </c>
      <c r="G33" s="43" t="s">
        <v>65</v>
      </c>
      <c r="H33" s="22">
        <v>3</v>
      </c>
      <c r="I33" s="26">
        <v>1</v>
      </c>
      <c r="J33" s="22">
        <v>6</v>
      </c>
      <c r="K33" s="22">
        <v>4</v>
      </c>
      <c r="L33" s="22">
        <v>3</v>
      </c>
      <c r="M33" s="22">
        <v>42</v>
      </c>
      <c r="N33" s="22">
        <v>16</v>
      </c>
      <c r="O33" s="22">
        <v>26</v>
      </c>
      <c r="P33" s="26">
        <v>12</v>
      </c>
      <c r="Q33" s="26">
        <v>5</v>
      </c>
      <c r="R33" s="26">
        <v>7</v>
      </c>
      <c r="S33" s="26">
        <v>11</v>
      </c>
      <c r="T33" s="26">
        <v>5</v>
      </c>
      <c r="U33" s="26">
        <v>6</v>
      </c>
      <c r="V33" s="26">
        <v>19</v>
      </c>
      <c r="W33" s="26">
        <v>6</v>
      </c>
      <c r="X33" s="26">
        <v>13</v>
      </c>
      <c r="Y33" s="43" t="s">
        <v>110</v>
      </c>
    </row>
    <row r="34" spans="2:25" ht="12">
      <c r="B34" s="3"/>
      <c r="C34" s="34"/>
      <c r="D34" s="27"/>
      <c r="E34" s="4" t="s">
        <v>86</v>
      </c>
      <c r="F34" s="76">
        <v>1</v>
      </c>
      <c r="G34" s="43" t="s">
        <v>65</v>
      </c>
      <c r="H34" s="22">
        <v>3</v>
      </c>
      <c r="I34" s="26">
        <v>1</v>
      </c>
      <c r="J34" s="22">
        <v>6</v>
      </c>
      <c r="K34" s="22">
        <v>5</v>
      </c>
      <c r="L34" s="22">
        <v>4</v>
      </c>
      <c r="M34" s="22">
        <v>15</v>
      </c>
      <c r="N34" s="22">
        <v>10</v>
      </c>
      <c r="O34" s="22">
        <v>5</v>
      </c>
      <c r="P34" s="26">
        <v>5</v>
      </c>
      <c r="Q34" s="26">
        <v>4</v>
      </c>
      <c r="R34" s="79">
        <v>1</v>
      </c>
      <c r="S34" s="26">
        <v>7</v>
      </c>
      <c r="T34" s="26">
        <v>5</v>
      </c>
      <c r="U34" s="79">
        <v>2</v>
      </c>
      <c r="V34" s="26">
        <v>3</v>
      </c>
      <c r="W34" s="26">
        <v>1</v>
      </c>
      <c r="X34" s="26">
        <v>2</v>
      </c>
      <c r="Y34" s="43" t="s">
        <v>110</v>
      </c>
    </row>
    <row r="35" spans="2:25" s="38" customFormat="1" ht="12">
      <c r="B35" s="63"/>
      <c r="C35" s="67"/>
      <c r="D35" s="329" t="s">
        <v>58</v>
      </c>
      <c r="E35" s="330"/>
      <c r="F35" s="77">
        <v>4</v>
      </c>
      <c r="G35" s="43" t="s">
        <v>65</v>
      </c>
      <c r="H35" s="77">
        <v>24</v>
      </c>
      <c r="I35" s="77">
        <v>5</v>
      </c>
      <c r="J35" s="77">
        <v>43</v>
      </c>
      <c r="K35" s="77">
        <v>25</v>
      </c>
      <c r="L35" s="77">
        <v>20</v>
      </c>
      <c r="M35" s="77">
        <v>572</v>
      </c>
      <c r="N35" s="77">
        <v>290</v>
      </c>
      <c r="O35" s="77">
        <v>282</v>
      </c>
      <c r="P35" s="77">
        <v>174</v>
      </c>
      <c r="Q35" s="77">
        <v>89</v>
      </c>
      <c r="R35" s="77">
        <v>85</v>
      </c>
      <c r="S35" s="77">
        <v>203</v>
      </c>
      <c r="T35" s="77">
        <v>104</v>
      </c>
      <c r="U35" s="77">
        <v>99</v>
      </c>
      <c r="V35" s="77">
        <v>195</v>
      </c>
      <c r="W35" s="77">
        <v>97</v>
      </c>
      <c r="X35" s="77">
        <v>98</v>
      </c>
      <c r="Y35" s="77" t="s">
        <v>110</v>
      </c>
    </row>
    <row r="36" spans="2:25" ht="12">
      <c r="B36" s="3"/>
      <c r="C36" s="34"/>
      <c r="D36" s="27"/>
      <c r="E36" s="4" t="s">
        <v>87</v>
      </c>
      <c r="F36" s="76">
        <v>1</v>
      </c>
      <c r="G36" s="43" t="s">
        <v>65</v>
      </c>
      <c r="H36" s="22">
        <v>6</v>
      </c>
      <c r="I36" s="26">
        <v>2</v>
      </c>
      <c r="J36" s="22">
        <v>12</v>
      </c>
      <c r="K36" s="22">
        <v>6</v>
      </c>
      <c r="L36" s="22">
        <v>6</v>
      </c>
      <c r="M36" s="22">
        <v>153</v>
      </c>
      <c r="N36" s="22">
        <v>89</v>
      </c>
      <c r="O36" s="22">
        <v>64</v>
      </c>
      <c r="P36" s="26">
        <v>50</v>
      </c>
      <c r="Q36" s="26">
        <v>33</v>
      </c>
      <c r="R36" s="26">
        <v>17</v>
      </c>
      <c r="S36" s="26">
        <v>51</v>
      </c>
      <c r="T36" s="26">
        <v>29</v>
      </c>
      <c r="U36" s="26">
        <v>22</v>
      </c>
      <c r="V36" s="26">
        <v>52</v>
      </c>
      <c r="W36" s="26">
        <v>27</v>
      </c>
      <c r="X36" s="26">
        <v>25</v>
      </c>
      <c r="Y36" s="43" t="s">
        <v>110</v>
      </c>
    </row>
    <row r="37" spans="2:25" ht="12">
      <c r="B37" s="3"/>
      <c r="C37" s="34"/>
      <c r="D37" s="27"/>
      <c r="E37" s="4" t="s">
        <v>88</v>
      </c>
      <c r="F37" s="76">
        <v>1</v>
      </c>
      <c r="G37" s="43" t="s">
        <v>65</v>
      </c>
      <c r="H37" s="22">
        <v>3</v>
      </c>
      <c r="I37" s="43" t="s">
        <v>65</v>
      </c>
      <c r="J37" s="22">
        <v>7</v>
      </c>
      <c r="K37" s="22">
        <v>4</v>
      </c>
      <c r="L37" s="22">
        <v>2</v>
      </c>
      <c r="M37" s="22">
        <v>22</v>
      </c>
      <c r="N37" s="22">
        <v>7</v>
      </c>
      <c r="O37" s="22">
        <v>15</v>
      </c>
      <c r="P37" s="26">
        <v>4</v>
      </c>
      <c r="Q37" s="26">
        <v>2</v>
      </c>
      <c r="R37" s="26">
        <v>2</v>
      </c>
      <c r="S37" s="26">
        <v>7</v>
      </c>
      <c r="T37" s="26">
        <v>1</v>
      </c>
      <c r="U37" s="26">
        <v>6</v>
      </c>
      <c r="V37" s="26">
        <v>11</v>
      </c>
      <c r="W37" s="26">
        <v>4</v>
      </c>
      <c r="X37" s="26">
        <v>7</v>
      </c>
      <c r="Y37" s="43" t="s">
        <v>110</v>
      </c>
    </row>
    <row r="38" spans="2:25" ht="12">
      <c r="B38" s="3"/>
      <c r="C38" s="34"/>
      <c r="D38" s="27"/>
      <c r="E38" s="4" t="s">
        <v>89</v>
      </c>
      <c r="F38" s="76">
        <v>2</v>
      </c>
      <c r="G38" s="43" t="s">
        <v>65</v>
      </c>
      <c r="H38" s="22">
        <v>15</v>
      </c>
      <c r="I38" s="26">
        <v>3</v>
      </c>
      <c r="J38" s="22">
        <v>24</v>
      </c>
      <c r="K38" s="22">
        <v>15</v>
      </c>
      <c r="L38" s="22">
        <v>12</v>
      </c>
      <c r="M38" s="22">
        <v>397</v>
      </c>
      <c r="N38" s="22">
        <v>194</v>
      </c>
      <c r="O38" s="22">
        <v>203</v>
      </c>
      <c r="P38" s="26">
        <v>120</v>
      </c>
      <c r="Q38" s="26">
        <v>54</v>
      </c>
      <c r="R38" s="26">
        <v>66</v>
      </c>
      <c r="S38" s="26">
        <v>145</v>
      </c>
      <c r="T38" s="26">
        <v>74</v>
      </c>
      <c r="U38" s="26">
        <v>71</v>
      </c>
      <c r="V38" s="26">
        <v>132</v>
      </c>
      <c r="W38" s="26">
        <v>66</v>
      </c>
      <c r="X38" s="26">
        <v>66</v>
      </c>
      <c r="Y38" s="43" t="s">
        <v>110</v>
      </c>
    </row>
    <row r="39" spans="2:25" s="38" customFormat="1" ht="12">
      <c r="B39" s="63"/>
      <c r="C39" s="67"/>
      <c r="D39" s="329" t="s">
        <v>59</v>
      </c>
      <c r="E39" s="330"/>
      <c r="F39" s="77">
        <v>14</v>
      </c>
      <c r="G39" s="43" t="s">
        <v>65</v>
      </c>
      <c r="H39" s="77">
        <v>62</v>
      </c>
      <c r="I39" s="77">
        <v>13</v>
      </c>
      <c r="J39" s="77">
        <v>131</v>
      </c>
      <c r="K39" s="77">
        <v>59</v>
      </c>
      <c r="L39" s="77">
        <v>79</v>
      </c>
      <c r="M39" s="77">
        <v>1547</v>
      </c>
      <c r="N39" s="77">
        <v>794</v>
      </c>
      <c r="O39" s="77">
        <v>753</v>
      </c>
      <c r="P39" s="77">
        <v>510</v>
      </c>
      <c r="Q39" s="77">
        <v>270</v>
      </c>
      <c r="R39" s="77">
        <v>240</v>
      </c>
      <c r="S39" s="77">
        <v>494</v>
      </c>
      <c r="T39" s="77">
        <v>261</v>
      </c>
      <c r="U39" s="77">
        <v>233</v>
      </c>
      <c r="V39" s="77">
        <v>543</v>
      </c>
      <c r="W39" s="77">
        <v>263</v>
      </c>
      <c r="X39" s="77">
        <v>280</v>
      </c>
      <c r="Y39" s="77">
        <v>2</v>
      </c>
    </row>
    <row r="40" spans="2:25" ht="12">
      <c r="B40" s="3"/>
      <c r="C40" s="34"/>
      <c r="D40" s="27"/>
      <c r="E40" s="4" t="s">
        <v>90</v>
      </c>
      <c r="F40" s="76">
        <v>4</v>
      </c>
      <c r="G40" s="43" t="s">
        <v>65</v>
      </c>
      <c r="H40" s="22">
        <v>18</v>
      </c>
      <c r="I40" s="26">
        <v>4</v>
      </c>
      <c r="J40" s="22">
        <v>36</v>
      </c>
      <c r="K40" s="22">
        <v>14</v>
      </c>
      <c r="L40" s="22">
        <v>32</v>
      </c>
      <c r="M40" s="22">
        <v>441</v>
      </c>
      <c r="N40" s="22">
        <v>235</v>
      </c>
      <c r="O40" s="22">
        <v>206</v>
      </c>
      <c r="P40" s="26">
        <v>139</v>
      </c>
      <c r="Q40" s="26">
        <v>73</v>
      </c>
      <c r="R40" s="26">
        <v>66</v>
      </c>
      <c r="S40" s="26">
        <v>138</v>
      </c>
      <c r="T40" s="26">
        <v>75</v>
      </c>
      <c r="U40" s="26">
        <v>63</v>
      </c>
      <c r="V40" s="26">
        <v>164</v>
      </c>
      <c r="W40" s="26">
        <v>87</v>
      </c>
      <c r="X40" s="26">
        <v>77</v>
      </c>
      <c r="Y40" s="43">
        <v>2</v>
      </c>
    </row>
    <row r="41" spans="2:25" ht="12">
      <c r="B41" s="3"/>
      <c r="C41" s="34"/>
      <c r="D41" s="27"/>
      <c r="E41" s="4" t="s">
        <v>91</v>
      </c>
      <c r="F41" s="76">
        <v>2</v>
      </c>
      <c r="G41" s="43" t="s">
        <v>65</v>
      </c>
      <c r="H41" s="22">
        <v>7</v>
      </c>
      <c r="I41" s="26">
        <v>2</v>
      </c>
      <c r="J41" s="22">
        <v>16</v>
      </c>
      <c r="K41" s="22">
        <v>9</v>
      </c>
      <c r="L41" s="22">
        <v>13</v>
      </c>
      <c r="M41" s="22">
        <v>181</v>
      </c>
      <c r="N41" s="22">
        <v>86</v>
      </c>
      <c r="O41" s="22">
        <v>95</v>
      </c>
      <c r="P41" s="26">
        <v>60</v>
      </c>
      <c r="Q41" s="26">
        <v>31</v>
      </c>
      <c r="R41" s="26">
        <v>29</v>
      </c>
      <c r="S41" s="26">
        <v>52</v>
      </c>
      <c r="T41" s="26">
        <v>25</v>
      </c>
      <c r="U41" s="26">
        <v>27</v>
      </c>
      <c r="V41" s="26">
        <v>69</v>
      </c>
      <c r="W41" s="26">
        <v>30</v>
      </c>
      <c r="X41" s="26">
        <v>39</v>
      </c>
      <c r="Y41" s="43" t="s">
        <v>110</v>
      </c>
    </row>
    <row r="42" spans="2:25" ht="12">
      <c r="B42" s="3"/>
      <c r="C42" s="34"/>
      <c r="D42" s="27"/>
      <c r="E42" s="4" t="s">
        <v>92</v>
      </c>
      <c r="F42" s="76">
        <v>1</v>
      </c>
      <c r="G42" s="43" t="s">
        <v>65</v>
      </c>
      <c r="H42" s="22">
        <v>9</v>
      </c>
      <c r="I42" s="26">
        <v>1</v>
      </c>
      <c r="J42" s="22">
        <v>14</v>
      </c>
      <c r="K42" s="22">
        <v>7</v>
      </c>
      <c r="L42" s="22">
        <v>5</v>
      </c>
      <c r="M42" s="22">
        <v>257</v>
      </c>
      <c r="N42" s="22">
        <v>138</v>
      </c>
      <c r="O42" s="22">
        <v>119</v>
      </c>
      <c r="P42" s="26">
        <v>84</v>
      </c>
      <c r="Q42" s="26">
        <v>42</v>
      </c>
      <c r="R42" s="26">
        <v>42</v>
      </c>
      <c r="S42" s="26">
        <v>90</v>
      </c>
      <c r="T42" s="26">
        <v>49</v>
      </c>
      <c r="U42" s="26">
        <v>41</v>
      </c>
      <c r="V42" s="26">
        <v>83</v>
      </c>
      <c r="W42" s="26">
        <v>47</v>
      </c>
      <c r="X42" s="26">
        <v>36</v>
      </c>
      <c r="Y42" s="43" t="s">
        <v>110</v>
      </c>
    </row>
    <row r="43" spans="2:25" ht="12">
      <c r="B43" s="3"/>
      <c r="C43" s="34"/>
      <c r="D43" s="27"/>
      <c r="E43" s="4" t="s">
        <v>93</v>
      </c>
      <c r="F43" s="76">
        <v>1</v>
      </c>
      <c r="G43" s="43" t="s">
        <v>65</v>
      </c>
      <c r="H43" s="22">
        <v>6</v>
      </c>
      <c r="I43" s="26">
        <v>2</v>
      </c>
      <c r="J43" s="22">
        <v>12</v>
      </c>
      <c r="K43" s="22">
        <v>5</v>
      </c>
      <c r="L43" s="22">
        <v>5</v>
      </c>
      <c r="M43" s="22">
        <v>182</v>
      </c>
      <c r="N43" s="22">
        <v>91</v>
      </c>
      <c r="O43" s="22">
        <v>91</v>
      </c>
      <c r="P43" s="26">
        <v>59</v>
      </c>
      <c r="Q43" s="26">
        <v>30</v>
      </c>
      <c r="R43" s="26">
        <v>29</v>
      </c>
      <c r="S43" s="26">
        <v>52</v>
      </c>
      <c r="T43" s="26">
        <v>33</v>
      </c>
      <c r="U43" s="26">
        <v>19</v>
      </c>
      <c r="V43" s="26">
        <v>71</v>
      </c>
      <c r="W43" s="26">
        <v>28</v>
      </c>
      <c r="X43" s="26">
        <v>43</v>
      </c>
      <c r="Y43" s="43" t="s">
        <v>110</v>
      </c>
    </row>
    <row r="44" spans="2:25" ht="12">
      <c r="B44" s="3"/>
      <c r="C44" s="34"/>
      <c r="D44" s="27"/>
      <c r="E44" s="4" t="s">
        <v>94</v>
      </c>
      <c r="F44" s="76">
        <v>1</v>
      </c>
      <c r="G44" s="43" t="s">
        <v>65</v>
      </c>
      <c r="H44" s="22">
        <v>5</v>
      </c>
      <c r="I44" s="26">
        <v>1</v>
      </c>
      <c r="J44" s="22">
        <v>12</v>
      </c>
      <c r="K44" s="22">
        <v>5</v>
      </c>
      <c r="L44" s="22">
        <v>5</v>
      </c>
      <c r="M44" s="22">
        <v>121</v>
      </c>
      <c r="N44" s="22">
        <v>59</v>
      </c>
      <c r="O44" s="22">
        <v>62</v>
      </c>
      <c r="P44" s="26">
        <v>44</v>
      </c>
      <c r="Q44" s="26">
        <v>18</v>
      </c>
      <c r="R44" s="26">
        <v>26</v>
      </c>
      <c r="S44" s="26">
        <v>44</v>
      </c>
      <c r="T44" s="26">
        <v>25</v>
      </c>
      <c r="U44" s="26">
        <v>19</v>
      </c>
      <c r="V44" s="26">
        <v>33</v>
      </c>
      <c r="W44" s="26">
        <v>16</v>
      </c>
      <c r="X44" s="26">
        <v>17</v>
      </c>
      <c r="Y44" s="43" t="s">
        <v>110</v>
      </c>
    </row>
    <row r="45" spans="2:25" ht="12">
      <c r="B45" s="3"/>
      <c r="C45" s="34"/>
      <c r="D45" s="27"/>
      <c r="E45" s="4" t="s">
        <v>95</v>
      </c>
      <c r="F45" s="76">
        <v>5</v>
      </c>
      <c r="G45" s="43" t="s">
        <v>65</v>
      </c>
      <c r="H45" s="22">
        <v>17</v>
      </c>
      <c r="I45" s="26">
        <v>3</v>
      </c>
      <c r="J45" s="22">
        <v>41</v>
      </c>
      <c r="K45" s="22">
        <v>19</v>
      </c>
      <c r="L45" s="22">
        <v>19</v>
      </c>
      <c r="M45" s="22">
        <v>365</v>
      </c>
      <c r="N45" s="22">
        <v>185</v>
      </c>
      <c r="O45" s="22">
        <v>180</v>
      </c>
      <c r="P45" s="26">
        <v>124</v>
      </c>
      <c r="Q45" s="26">
        <v>76</v>
      </c>
      <c r="R45" s="26">
        <v>48</v>
      </c>
      <c r="S45" s="26">
        <v>118</v>
      </c>
      <c r="T45" s="26">
        <v>54</v>
      </c>
      <c r="U45" s="26">
        <v>64</v>
      </c>
      <c r="V45" s="26">
        <v>123</v>
      </c>
      <c r="W45" s="26">
        <v>55</v>
      </c>
      <c r="X45" s="26">
        <v>68</v>
      </c>
      <c r="Y45" s="43" t="s">
        <v>110</v>
      </c>
    </row>
    <row r="46" spans="2:25" s="38" customFormat="1" ht="12">
      <c r="B46" s="63"/>
      <c r="C46" s="67"/>
      <c r="D46" s="329" t="s">
        <v>60</v>
      </c>
      <c r="E46" s="330"/>
      <c r="F46" s="77">
        <v>7</v>
      </c>
      <c r="G46" s="43" t="s">
        <v>65</v>
      </c>
      <c r="H46" s="77">
        <v>40</v>
      </c>
      <c r="I46" s="77">
        <v>8</v>
      </c>
      <c r="J46" s="77">
        <v>72</v>
      </c>
      <c r="K46" s="77">
        <v>37</v>
      </c>
      <c r="L46" s="77">
        <v>28</v>
      </c>
      <c r="M46" s="77">
        <v>1028</v>
      </c>
      <c r="N46" s="77">
        <v>485</v>
      </c>
      <c r="O46" s="77">
        <v>543</v>
      </c>
      <c r="P46" s="77">
        <v>327</v>
      </c>
      <c r="Q46" s="77">
        <v>152</v>
      </c>
      <c r="R46" s="77">
        <v>175</v>
      </c>
      <c r="S46" s="77">
        <v>363</v>
      </c>
      <c r="T46" s="77">
        <v>168</v>
      </c>
      <c r="U46" s="77">
        <v>195</v>
      </c>
      <c r="V46" s="77">
        <v>338</v>
      </c>
      <c r="W46" s="77">
        <v>165</v>
      </c>
      <c r="X46" s="77">
        <v>173</v>
      </c>
      <c r="Y46" s="77" t="s">
        <v>110</v>
      </c>
    </row>
    <row r="47" spans="2:25" ht="12">
      <c r="B47" s="3"/>
      <c r="C47" s="34"/>
      <c r="D47" s="27"/>
      <c r="E47" s="4" t="s">
        <v>96</v>
      </c>
      <c r="F47" s="76">
        <v>1</v>
      </c>
      <c r="G47" s="43" t="s">
        <v>65</v>
      </c>
      <c r="H47" s="22">
        <v>6</v>
      </c>
      <c r="I47" s="26">
        <v>1</v>
      </c>
      <c r="J47" s="22">
        <v>12</v>
      </c>
      <c r="K47" s="22">
        <v>5</v>
      </c>
      <c r="L47" s="22">
        <v>3</v>
      </c>
      <c r="M47" s="22">
        <v>155</v>
      </c>
      <c r="N47" s="22">
        <v>86</v>
      </c>
      <c r="O47" s="22">
        <v>69</v>
      </c>
      <c r="P47" s="26">
        <v>45</v>
      </c>
      <c r="Q47" s="26">
        <v>29</v>
      </c>
      <c r="R47" s="26">
        <v>16</v>
      </c>
      <c r="S47" s="26">
        <v>60</v>
      </c>
      <c r="T47" s="26">
        <v>32</v>
      </c>
      <c r="U47" s="26">
        <v>28</v>
      </c>
      <c r="V47" s="26">
        <v>50</v>
      </c>
      <c r="W47" s="26">
        <v>25</v>
      </c>
      <c r="X47" s="26">
        <v>25</v>
      </c>
      <c r="Y47" s="43" t="s">
        <v>110</v>
      </c>
    </row>
    <row r="48" spans="2:25" ht="12">
      <c r="B48" s="3"/>
      <c r="C48" s="34"/>
      <c r="D48" s="27"/>
      <c r="E48" s="4" t="s">
        <v>97</v>
      </c>
      <c r="F48" s="76">
        <v>1</v>
      </c>
      <c r="G48" s="43" t="s">
        <v>65</v>
      </c>
      <c r="H48" s="22">
        <v>5</v>
      </c>
      <c r="I48" s="26">
        <v>1</v>
      </c>
      <c r="J48" s="22">
        <v>7</v>
      </c>
      <c r="K48" s="22">
        <v>5</v>
      </c>
      <c r="L48" s="22">
        <v>3</v>
      </c>
      <c r="M48" s="22">
        <v>111</v>
      </c>
      <c r="N48" s="22">
        <v>51</v>
      </c>
      <c r="O48" s="22">
        <v>60</v>
      </c>
      <c r="P48" s="26">
        <v>36</v>
      </c>
      <c r="Q48" s="26">
        <v>16</v>
      </c>
      <c r="R48" s="26">
        <v>20</v>
      </c>
      <c r="S48" s="26">
        <v>37</v>
      </c>
      <c r="T48" s="26">
        <v>19</v>
      </c>
      <c r="U48" s="26">
        <v>18</v>
      </c>
      <c r="V48" s="26">
        <v>38</v>
      </c>
      <c r="W48" s="26">
        <v>16</v>
      </c>
      <c r="X48" s="26">
        <v>22</v>
      </c>
      <c r="Y48" s="43" t="s">
        <v>110</v>
      </c>
    </row>
    <row r="49" spans="2:25" ht="12">
      <c r="B49" s="3"/>
      <c r="C49" s="34"/>
      <c r="D49" s="27"/>
      <c r="E49" s="4" t="s">
        <v>98</v>
      </c>
      <c r="F49" s="76">
        <v>1</v>
      </c>
      <c r="G49" s="43" t="s">
        <v>65</v>
      </c>
      <c r="H49" s="22">
        <v>7</v>
      </c>
      <c r="I49" s="26">
        <v>1</v>
      </c>
      <c r="J49" s="22">
        <v>12</v>
      </c>
      <c r="K49" s="22">
        <v>6</v>
      </c>
      <c r="L49" s="22">
        <v>3</v>
      </c>
      <c r="M49" s="22">
        <v>210</v>
      </c>
      <c r="N49" s="22">
        <v>96</v>
      </c>
      <c r="O49" s="22">
        <v>114</v>
      </c>
      <c r="P49" s="26">
        <v>79</v>
      </c>
      <c r="Q49" s="26">
        <v>35</v>
      </c>
      <c r="R49" s="26">
        <v>44</v>
      </c>
      <c r="S49" s="26">
        <v>75</v>
      </c>
      <c r="T49" s="26">
        <v>35</v>
      </c>
      <c r="U49" s="26">
        <v>40</v>
      </c>
      <c r="V49" s="26">
        <v>56</v>
      </c>
      <c r="W49" s="26">
        <v>26</v>
      </c>
      <c r="X49" s="26">
        <v>30</v>
      </c>
      <c r="Y49" s="43" t="s">
        <v>110</v>
      </c>
    </row>
    <row r="50" spans="2:25" ht="12">
      <c r="B50" s="3"/>
      <c r="C50" s="34"/>
      <c r="D50" s="27"/>
      <c r="E50" s="4" t="s">
        <v>99</v>
      </c>
      <c r="F50" s="76">
        <v>4</v>
      </c>
      <c r="G50" s="43" t="s">
        <v>65</v>
      </c>
      <c r="H50" s="22">
        <v>22</v>
      </c>
      <c r="I50" s="26">
        <v>5</v>
      </c>
      <c r="J50" s="22">
        <v>41</v>
      </c>
      <c r="K50" s="22">
        <v>21</v>
      </c>
      <c r="L50" s="22">
        <v>19</v>
      </c>
      <c r="M50" s="22">
        <v>552</v>
      </c>
      <c r="N50" s="22">
        <v>252</v>
      </c>
      <c r="O50" s="22">
        <v>300</v>
      </c>
      <c r="P50" s="26">
        <v>167</v>
      </c>
      <c r="Q50" s="26">
        <v>72</v>
      </c>
      <c r="R50" s="26">
        <v>95</v>
      </c>
      <c r="S50" s="26">
        <v>191</v>
      </c>
      <c r="T50" s="26">
        <v>82</v>
      </c>
      <c r="U50" s="26">
        <v>109</v>
      </c>
      <c r="V50" s="26">
        <v>194</v>
      </c>
      <c r="W50" s="26">
        <v>98</v>
      </c>
      <c r="X50" s="26">
        <v>96</v>
      </c>
      <c r="Y50" s="43" t="s">
        <v>110</v>
      </c>
    </row>
    <row r="51" spans="2:25" s="38" customFormat="1" ht="12">
      <c r="B51" s="63"/>
      <c r="C51" s="67"/>
      <c r="D51" s="329" t="s">
        <v>61</v>
      </c>
      <c r="E51" s="330"/>
      <c r="F51" s="77">
        <v>2</v>
      </c>
      <c r="G51" s="43" t="s">
        <v>65</v>
      </c>
      <c r="H51" s="77">
        <v>32</v>
      </c>
      <c r="I51" s="77">
        <v>5</v>
      </c>
      <c r="J51" s="77">
        <v>47</v>
      </c>
      <c r="K51" s="77">
        <v>26</v>
      </c>
      <c r="L51" s="77">
        <v>15</v>
      </c>
      <c r="M51" s="77">
        <v>1182</v>
      </c>
      <c r="N51" s="77">
        <v>577</v>
      </c>
      <c r="O51" s="77">
        <v>605</v>
      </c>
      <c r="P51" s="77">
        <v>370</v>
      </c>
      <c r="Q51" s="77">
        <v>177</v>
      </c>
      <c r="R51" s="77">
        <v>193</v>
      </c>
      <c r="S51" s="77">
        <v>414</v>
      </c>
      <c r="T51" s="77">
        <v>211</v>
      </c>
      <c r="U51" s="77">
        <v>203</v>
      </c>
      <c r="V51" s="77">
        <v>398</v>
      </c>
      <c r="W51" s="77">
        <v>189</v>
      </c>
      <c r="X51" s="77">
        <v>209</v>
      </c>
      <c r="Y51" s="80">
        <v>16</v>
      </c>
    </row>
    <row r="52" spans="2:25" ht="12">
      <c r="B52" s="3"/>
      <c r="C52" s="34"/>
      <c r="D52" s="27"/>
      <c r="E52" s="4" t="s">
        <v>100</v>
      </c>
      <c r="F52" s="76">
        <v>2</v>
      </c>
      <c r="G52" s="43" t="s">
        <v>65</v>
      </c>
      <c r="H52" s="22">
        <v>32</v>
      </c>
      <c r="I52" s="26">
        <v>5</v>
      </c>
      <c r="J52" s="22">
        <v>47</v>
      </c>
      <c r="K52" s="22">
        <v>26</v>
      </c>
      <c r="L52" s="22">
        <v>15</v>
      </c>
      <c r="M52" s="22">
        <v>1182</v>
      </c>
      <c r="N52" s="22">
        <v>577</v>
      </c>
      <c r="O52" s="22">
        <v>605</v>
      </c>
      <c r="P52" s="26">
        <v>370</v>
      </c>
      <c r="Q52" s="26">
        <v>177</v>
      </c>
      <c r="R52" s="26">
        <v>193</v>
      </c>
      <c r="S52" s="26">
        <v>414</v>
      </c>
      <c r="T52" s="26">
        <v>211</v>
      </c>
      <c r="U52" s="26">
        <v>203</v>
      </c>
      <c r="V52" s="26">
        <v>398</v>
      </c>
      <c r="W52" s="26">
        <v>189</v>
      </c>
      <c r="X52" s="26">
        <v>209</v>
      </c>
      <c r="Y52" s="26">
        <v>16</v>
      </c>
    </row>
    <row r="53" spans="2:25" s="38" customFormat="1" ht="12">
      <c r="B53" s="63"/>
      <c r="C53" s="67"/>
      <c r="D53" s="329" t="s">
        <v>62</v>
      </c>
      <c r="E53" s="330"/>
      <c r="F53" s="77">
        <v>8</v>
      </c>
      <c r="G53" s="43" t="s">
        <v>65</v>
      </c>
      <c r="H53" s="77">
        <v>86</v>
      </c>
      <c r="I53" s="77">
        <v>10</v>
      </c>
      <c r="J53" s="77">
        <v>130</v>
      </c>
      <c r="K53" s="77">
        <v>70</v>
      </c>
      <c r="L53" s="77">
        <v>64</v>
      </c>
      <c r="M53" s="77">
        <v>2846</v>
      </c>
      <c r="N53" s="77">
        <v>1430</v>
      </c>
      <c r="O53" s="77">
        <v>1416</v>
      </c>
      <c r="P53" s="77">
        <v>930</v>
      </c>
      <c r="Q53" s="77">
        <v>447</v>
      </c>
      <c r="R53" s="77">
        <v>483</v>
      </c>
      <c r="S53" s="77">
        <v>943</v>
      </c>
      <c r="T53" s="77">
        <v>484</v>
      </c>
      <c r="U53" s="77">
        <v>459</v>
      </c>
      <c r="V53" s="77">
        <v>973</v>
      </c>
      <c r="W53" s="77">
        <v>499</v>
      </c>
      <c r="X53" s="77">
        <v>474</v>
      </c>
      <c r="Y53" s="77">
        <v>135</v>
      </c>
    </row>
    <row r="54" spans="2:25" ht="12">
      <c r="B54" s="3"/>
      <c r="C54" s="34"/>
      <c r="D54" s="27"/>
      <c r="E54" s="4" t="s">
        <v>101</v>
      </c>
      <c r="F54" s="76">
        <v>1</v>
      </c>
      <c r="G54" s="43" t="s">
        <v>65</v>
      </c>
      <c r="H54" s="22">
        <v>12</v>
      </c>
      <c r="I54" s="26">
        <v>1</v>
      </c>
      <c r="J54" s="22">
        <v>17</v>
      </c>
      <c r="K54" s="22">
        <v>8</v>
      </c>
      <c r="L54" s="22">
        <v>12</v>
      </c>
      <c r="M54" s="22">
        <v>398</v>
      </c>
      <c r="N54" s="22">
        <v>194</v>
      </c>
      <c r="O54" s="22">
        <v>204</v>
      </c>
      <c r="P54" s="26">
        <v>126</v>
      </c>
      <c r="Q54" s="26">
        <v>54</v>
      </c>
      <c r="R54" s="26">
        <v>72</v>
      </c>
      <c r="S54" s="26">
        <v>141</v>
      </c>
      <c r="T54" s="26">
        <v>70</v>
      </c>
      <c r="U54" s="26">
        <v>71</v>
      </c>
      <c r="V54" s="26">
        <v>131</v>
      </c>
      <c r="W54" s="26">
        <v>70</v>
      </c>
      <c r="X54" s="26">
        <v>61</v>
      </c>
      <c r="Y54" s="43" t="s">
        <v>110</v>
      </c>
    </row>
    <row r="55" spans="2:25" ht="12">
      <c r="B55" s="3"/>
      <c r="C55" s="34"/>
      <c r="D55" s="27"/>
      <c r="E55" s="4" t="s">
        <v>102</v>
      </c>
      <c r="F55" s="76">
        <v>1</v>
      </c>
      <c r="G55" s="43" t="s">
        <v>65</v>
      </c>
      <c r="H55" s="22">
        <v>9</v>
      </c>
      <c r="I55" s="26">
        <v>1</v>
      </c>
      <c r="J55" s="22">
        <v>15</v>
      </c>
      <c r="K55" s="22">
        <v>5</v>
      </c>
      <c r="L55" s="22">
        <v>6</v>
      </c>
      <c r="M55" s="22">
        <v>302</v>
      </c>
      <c r="N55" s="22">
        <v>149</v>
      </c>
      <c r="O55" s="22">
        <v>153</v>
      </c>
      <c r="P55" s="26">
        <v>100</v>
      </c>
      <c r="Q55" s="26">
        <v>50</v>
      </c>
      <c r="R55" s="26">
        <v>50</v>
      </c>
      <c r="S55" s="26">
        <v>103</v>
      </c>
      <c r="T55" s="26">
        <v>52</v>
      </c>
      <c r="U55" s="26">
        <v>51</v>
      </c>
      <c r="V55" s="26">
        <v>99</v>
      </c>
      <c r="W55" s="26">
        <v>47</v>
      </c>
      <c r="X55" s="26">
        <v>52</v>
      </c>
      <c r="Y55" s="43" t="s">
        <v>110</v>
      </c>
    </row>
    <row r="56" spans="2:25" ht="12">
      <c r="B56" s="3"/>
      <c r="C56" s="34"/>
      <c r="D56" s="27"/>
      <c r="E56" s="4" t="s">
        <v>103</v>
      </c>
      <c r="F56" s="76">
        <v>1</v>
      </c>
      <c r="G56" s="43" t="s">
        <v>65</v>
      </c>
      <c r="H56" s="22">
        <v>10</v>
      </c>
      <c r="I56" s="26">
        <v>1</v>
      </c>
      <c r="J56" s="22">
        <v>15</v>
      </c>
      <c r="K56" s="22">
        <v>10</v>
      </c>
      <c r="L56" s="22">
        <v>10</v>
      </c>
      <c r="M56" s="22">
        <v>335</v>
      </c>
      <c r="N56" s="22">
        <v>156</v>
      </c>
      <c r="O56" s="22">
        <v>179</v>
      </c>
      <c r="P56" s="26">
        <v>114</v>
      </c>
      <c r="Q56" s="26">
        <v>49</v>
      </c>
      <c r="R56" s="26">
        <v>65</v>
      </c>
      <c r="S56" s="26">
        <v>108</v>
      </c>
      <c r="T56" s="26">
        <v>47</v>
      </c>
      <c r="U56" s="26">
        <v>61</v>
      </c>
      <c r="V56" s="26">
        <v>113</v>
      </c>
      <c r="W56" s="26">
        <v>60</v>
      </c>
      <c r="X56" s="26">
        <v>53</v>
      </c>
      <c r="Y56" s="26">
        <v>7</v>
      </c>
    </row>
    <row r="57" spans="2:25" ht="12">
      <c r="B57" s="3"/>
      <c r="C57" s="34"/>
      <c r="D57" s="27"/>
      <c r="E57" s="4" t="s">
        <v>104</v>
      </c>
      <c r="F57" s="76">
        <v>3</v>
      </c>
      <c r="G57" s="43" t="s">
        <v>65</v>
      </c>
      <c r="H57" s="22">
        <v>31</v>
      </c>
      <c r="I57" s="26">
        <v>5</v>
      </c>
      <c r="J57" s="22">
        <v>48</v>
      </c>
      <c r="K57" s="22">
        <v>30</v>
      </c>
      <c r="L57" s="22">
        <v>23</v>
      </c>
      <c r="M57" s="22">
        <v>1049</v>
      </c>
      <c r="N57" s="22">
        <v>539</v>
      </c>
      <c r="O57" s="22">
        <v>510</v>
      </c>
      <c r="P57" s="26">
        <v>353</v>
      </c>
      <c r="Q57" s="26">
        <v>176</v>
      </c>
      <c r="R57" s="26">
        <v>177</v>
      </c>
      <c r="S57" s="26">
        <v>322</v>
      </c>
      <c r="T57" s="26">
        <v>174</v>
      </c>
      <c r="U57" s="26">
        <v>148</v>
      </c>
      <c r="V57" s="26">
        <v>374</v>
      </c>
      <c r="W57" s="26">
        <v>189</v>
      </c>
      <c r="X57" s="26">
        <v>185</v>
      </c>
      <c r="Y57" s="26">
        <v>120</v>
      </c>
    </row>
    <row r="58" spans="2:25" ht="12">
      <c r="B58" s="3"/>
      <c r="C58" s="34"/>
      <c r="D58" s="27"/>
      <c r="E58" s="4" t="s">
        <v>105</v>
      </c>
      <c r="F58" s="76">
        <v>2</v>
      </c>
      <c r="G58" s="43" t="s">
        <v>65</v>
      </c>
      <c r="H58" s="22">
        <v>24</v>
      </c>
      <c r="I58" s="26">
        <v>2</v>
      </c>
      <c r="J58" s="22">
        <v>35</v>
      </c>
      <c r="K58" s="22">
        <v>17</v>
      </c>
      <c r="L58" s="22">
        <v>13</v>
      </c>
      <c r="M58" s="22">
        <v>762</v>
      </c>
      <c r="N58" s="22">
        <v>392</v>
      </c>
      <c r="O58" s="22">
        <v>370</v>
      </c>
      <c r="P58" s="26">
        <v>237</v>
      </c>
      <c r="Q58" s="26">
        <v>118</v>
      </c>
      <c r="R58" s="26">
        <v>119</v>
      </c>
      <c r="S58" s="26">
        <v>269</v>
      </c>
      <c r="T58" s="26">
        <v>141</v>
      </c>
      <c r="U58" s="26">
        <v>128</v>
      </c>
      <c r="V58" s="26">
        <v>256</v>
      </c>
      <c r="W58" s="26">
        <v>133</v>
      </c>
      <c r="X58" s="26">
        <v>123</v>
      </c>
      <c r="Y58" s="26">
        <v>8</v>
      </c>
    </row>
    <row r="59" spans="2:25" ht="12">
      <c r="B59" s="18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</row>
    <row r="60" spans="2:25" ht="12">
      <c r="B60" s="18" t="s">
        <v>634</v>
      </c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 spans="6:25" ht="12"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6:25" ht="12"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6:25" ht="12"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6:25" ht="12"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6:25" ht="12"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</row>
    <row r="66" spans="6:25" ht="12"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</row>
    <row r="67" spans="6:25" ht="12"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</row>
    <row r="68" spans="6:25" ht="12"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</row>
    <row r="69" spans="6:25" ht="12"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</row>
    <row r="70" spans="6:25" ht="12"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</row>
    <row r="71" spans="6:25" ht="12"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</row>
    <row r="72" spans="6:25" ht="12"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</row>
    <row r="73" spans="6:25" ht="12"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</row>
    <row r="74" spans="6:25" ht="12"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</row>
    <row r="75" spans="6:25" ht="12"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</row>
    <row r="76" spans="6:25" ht="12"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</row>
    <row r="77" spans="6:25" ht="12"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</row>
    <row r="78" spans="6:25" ht="12"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6:25" ht="12"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</row>
    <row r="80" spans="6:25" ht="12"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</row>
    <row r="81" spans="6:25" ht="12"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</row>
    <row r="82" spans="6:25" ht="12"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</row>
    <row r="83" spans="6:25" ht="12"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</row>
    <row r="84" spans="6:25" ht="12"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</row>
    <row r="85" spans="6:25" ht="12"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</row>
    <row r="86" spans="6:25" ht="12"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</row>
    <row r="87" spans="6:25" ht="12"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</row>
    <row r="88" spans="6:25" ht="12"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</row>
    <row r="89" spans="6:25" ht="12"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</row>
    <row r="90" spans="6:25" ht="12"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</row>
    <row r="91" spans="6:25" ht="12"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</row>
    <row r="92" spans="6:25" ht="12"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</row>
    <row r="93" spans="6:25" ht="12"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</row>
    <row r="94" spans="6:25" ht="12"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</row>
    <row r="95" spans="6:25" ht="12"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</row>
    <row r="96" spans="6:25" ht="12"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</row>
    <row r="97" spans="6:25" ht="12"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</row>
    <row r="98" spans="6:25" ht="12"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</row>
    <row r="99" spans="6:25" ht="12"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</row>
    <row r="100" spans="6:25" ht="12"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</row>
    <row r="101" spans="6:25" ht="12"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</row>
    <row r="102" spans="6:25" ht="12"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</row>
    <row r="103" spans="6:25" ht="12"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</row>
    <row r="104" spans="6:25" ht="12"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</row>
    <row r="105" spans="6:25" ht="12"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</row>
    <row r="106" spans="6:25" ht="12"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</row>
    <row r="107" spans="6:25" ht="12"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</row>
    <row r="108" spans="6:25" ht="12"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</row>
    <row r="109" spans="6:25" ht="12"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</row>
    <row r="110" spans="6:25" ht="12"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</row>
    <row r="111" spans="6:25" ht="12"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</row>
    <row r="112" spans="6:25" ht="12"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</row>
    <row r="113" spans="6:25" ht="12"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6:25" ht="12"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</row>
    <row r="115" spans="6:25" ht="12"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</row>
    <row r="116" spans="6:25" ht="12"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</row>
    <row r="117" spans="6:25" ht="12"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</row>
    <row r="118" spans="6:25" ht="12"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</row>
    <row r="119" spans="6:25" ht="12"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</row>
    <row r="120" spans="6:25" ht="12"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</row>
    <row r="121" spans="6:25" ht="12"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</row>
    <row r="122" spans="6:25" ht="12"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</row>
    <row r="123" spans="6:25" ht="12"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</row>
    <row r="124" spans="6:25" ht="12"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</row>
    <row r="125" spans="6:25" ht="12"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</row>
    <row r="126" spans="6:25" ht="12"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</row>
    <row r="127" spans="6:25" ht="12"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</row>
    <row r="128" spans="6:25" ht="12"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</row>
    <row r="129" spans="6:25" ht="12"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</row>
    <row r="130" spans="6:25" ht="12"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</row>
    <row r="131" spans="6:25" ht="12"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</row>
    <row r="132" spans="6:25" ht="12"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</row>
    <row r="133" spans="6:25" ht="12"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</row>
    <row r="134" spans="6:25" ht="12"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</row>
    <row r="135" spans="6:25" ht="12"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</row>
    <row r="136" spans="6:25" ht="12"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</row>
    <row r="137" spans="6:25" ht="12"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</row>
    <row r="138" spans="6:25" ht="12"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</row>
    <row r="139" spans="6:25" ht="12"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</row>
    <row r="140" spans="6:25" ht="12"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</row>
    <row r="141" spans="6:25" ht="12"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</row>
    <row r="142" spans="6:25" ht="12"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</row>
    <row r="143" spans="6:25" ht="12"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</row>
    <row r="144" spans="6:25" ht="12"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</row>
    <row r="145" spans="6:25" ht="12"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</row>
    <row r="146" spans="6:25" ht="12"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</row>
    <row r="147" spans="6:25" ht="12"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</row>
    <row r="148" spans="6:25" ht="12"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</row>
    <row r="149" spans="6:25" ht="12"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</row>
    <row r="150" spans="6:25" ht="12"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</row>
    <row r="151" spans="6:25" ht="12"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</row>
    <row r="152" spans="6:25" ht="12"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</row>
    <row r="153" spans="6:25" ht="12"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</row>
    <row r="154" spans="6:25" ht="12"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</row>
    <row r="155" spans="6:25" ht="12"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</row>
    <row r="156" spans="6:25" ht="12"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</row>
    <row r="157" spans="6:25" ht="12"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</row>
    <row r="158" spans="6:25" ht="12"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</row>
    <row r="159" spans="6:25" ht="12"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</row>
    <row r="160" spans="6:25" ht="12"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</row>
    <row r="161" spans="6:25" ht="12"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</row>
    <row r="162" spans="6:25" ht="12"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</row>
    <row r="163" spans="6:25" ht="12"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</row>
    <row r="164" spans="6:25" ht="12"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</row>
    <row r="165" spans="6:25" ht="12"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</row>
    <row r="166" spans="6:25" ht="12"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</row>
    <row r="167" spans="6:25" ht="12"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</row>
    <row r="168" spans="6:25" ht="12"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</row>
    <row r="169" spans="6:25" ht="12"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</row>
    <row r="170" spans="6:25" ht="12"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</row>
    <row r="171" spans="6:25" ht="12"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</row>
    <row r="172" spans="6:25" ht="12"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</row>
    <row r="173" spans="6:25" ht="12"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</row>
    <row r="174" spans="6:25" ht="12"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</row>
    <row r="175" spans="6:25" ht="12"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</row>
    <row r="176" spans="6:25" ht="12"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</row>
    <row r="177" spans="6:25" ht="12"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</row>
    <row r="178" spans="6:25" ht="12"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</row>
    <row r="179" spans="6:25" ht="12"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</row>
    <row r="180" spans="6:25" ht="12"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</row>
    <row r="181" spans="6:25" ht="12"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</row>
    <row r="182" spans="6:25" ht="12"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</row>
    <row r="183" spans="6:25" ht="12"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</row>
    <row r="184" spans="6:25" ht="12"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</row>
    <row r="185" spans="6:25" ht="12"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</row>
    <row r="186" spans="6:25" ht="12"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</row>
    <row r="187" spans="6:25" ht="12"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</row>
    <row r="188" spans="6:25" ht="12"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</row>
    <row r="189" spans="6:25" ht="12"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</row>
    <row r="190" spans="6:25" ht="12"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</row>
    <row r="191" spans="6:25" ht="12"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</row>
    <row r="192" spans="6:25" ht="12"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</row>
    <row r="193" spans="6:25" ht="12"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</row>
    <row r="194" spans="6:25" ht="12"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</row>
    <row r="195" spans="6:25" ht="12"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</row>
    <row r="196" spans="6:25" ht="12"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</row>
    <row r="197" spans="6:25" ht="12"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</row>
    <row r="198" spans="6:25" ht="12"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</row>
    <row r="199" spans="6:25" ht="12"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</row>
    <row r="200" spans="6:25" ht="12"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</row>
    <row r="201" spans="6:25" ht="12"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</row>
    <row r="202" spans="6:25" ht="12"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</row>
    <row r="203" spans="6:25" ht="12"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</row>
    <row r="204" spans="6:25" ht="12"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</row>
    <row r="205" spans="6:25" ht="12"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</row>
    <row r="206" spans="6:25" ht="12"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</row>
    <row r="207" spans="6:25" ht="12"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</row>
    <row r="208" spans="6:25" ht="12"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</row>
    <row r="209" spans="6:25" ht="12"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</row>
    <row r="210" spans="6:25" ht="12"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</row>
    <row r="211" spans="6:25" ht="12"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</row>
    <row r="212" spans="6:25" ht="12"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</row>
    <row r="213" spans="6:25" ht="12"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</row>
    <row r="214" spans="6:25" ht="12"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</row>
    <row r="215" spans="6:25" ht="12"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</row>
    <row r="216" spans="6:25" ht="12"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</row>
    <row r="217" spans="6:25" ht="12"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</row>
    <row r="218" spans="6:25" ht="12"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</row>
    <row r="219" spans="6:25" ht="12"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</row>
    <row r="220" spans="6:25" ht="12"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</row>
    <row r="221" spans="6:25" ht="12"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</row>
    <row r="222" spans="6:25" ht="12"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</row>
    <row r="223" spans="6:25" ht="12"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</row>
    <row r="224" spans="6:25" ht="12"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</row>
    <row r="225" spans="6:25" ht="12"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</row>
    <row r="226" spans="6:25" ht="12"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</row>
    <row r="227" spans="6:25" ht="12"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</row>
    <row r="228" spans="6:25" ht="12"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</row>
    <row r="229" spans="6:25" ht="12"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</row>
    <row r="230" spans="6:25" ht="12"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</row>
    <row r="231" spans="6:25" ht="12"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</row>
    <row r="232" spans="6:25" ht="12"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</row>
    <row r="233" spans="6:25" ht="12"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</row>
    <row r="234" spans="6:25" ht="12"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</row>
    <row r="235" spans="6:25" ht="12"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</row>
    <row r="236" spans="6:25" ht="12"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</row>
    <row r="237" spans="6:25" ht="12"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</row>
    <row r="238" spans="6:25" ht="12"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</row>
    <row r="239" spans="6:25" ht="12"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</row>
    <row r="240" spans="6:25" ht="12"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</row>
    <row r="241" spans="6:25" ht="12"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</row>
    <row r="242" spans="6:25" ht="12"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</row>
    <row r="243" spans="6:25" ht="12"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</row>
    <row r="244" spans="6:25" ht="12"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</row>
    <row r="245" spans="6:25" ht="12"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</row>
    <row r="246" spans="6:25" ht="12"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</row>
    <row r="247" spans="6:25" ht="12"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</row>
    <row r="248" spans="6:25" ht="12"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</row>
    <row r="249" spans="6:25" ht="12"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</row>
    <row r="250" spans="6:25" ht="12"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</row>
    <row r="251" spans="6:25" ht="12"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</row>
    <row r="252" spans="6:25" ht="12"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</row>
    <row r="253" spans="6:25" ht="12"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</row>
    <row r="254" spans="6:25" ht="12"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</row>
    <row r="255" spans="6:25" ht="12"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</row>
    <row r="256" spans="6:25" ht="12"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</row>
    <row r="257" spans="6:25" ht="12"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</row>
    <row r="258" spans="6:25" ht="12"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</row>
    <row r="259" spans="6:25" ht="12"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</row>
    <row r="260" spans="6:25" ht="12"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</row>
    <row r="261" spans="6:25" ht="12"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</row>
    <row r="262" spans="6:25" ht="12"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</row>
    <row r="263" spans="6:25" ht="12"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</row>
    <row r="264" spans="6:25" ht="12"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</row>
    <row r="265" spans="6:25" ht="12"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</row>
    <row r="266" spans="6:25" ht="12"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</row>
    <row r="267" spans="6:25" ht="12"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</row>
    <row r="268" spans="6:25" ht="12"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</row>
    <row r="269" spans="6:25" ht="12"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</row>
    <row r="270" spans="6:25" ht="12"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</row>
    <row r="271" spans="6:25" ht="12"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</row>
    <row r="272" spans="6:25" ht="12"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</row>
    <row r="273" spans="6:25" ht="12"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</row>
    <row r="274" spans="6:25" ht="12"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</row>
    <row r="275" spans="6:25" ht="12"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</row>
    <row r="276" spans="6:25" ht="12"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</row>
    <row r="277" spans="6:25" ht="12"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</row>
    <row r="278" spans="6:25" ht="12"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</row>
    <row r="279" spans="6:25" ht="12"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</row>
    <row r="280" spans="6:25" ht="12"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</row>
    <row r="281" spans="6:25" ht="12"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</row>
    <row r="282" spans="6:25" ht="12"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</row>
    <row r="283" spans="6:25" ht="12"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</row>
    <row r="284" spans="6:25" ht="12"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</row>
    <row r="285" spans="6:25" ht="12"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</row>
    <row r="286" spans="6:25" ht="12"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</row>
    <row r="287" spans="6:25" ht="12"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</row>
    <row r="288" spans="6:25" ht="12"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</row>
    <row r="289" spans="6:25" ht="12"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</row>
    <row r="290" spans="6:25" ht="12"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</row>
    <row r="291" spans="6:25" ht="12"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</row>
    <row r="292" spans="6:25" ht="12"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</row>
    <row r="293" spans="6:25" ht="12"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</row>
    <row r="294" spans="6:25" ht="12"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</row>
    <row r="295" spans="6:25" ht="12"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</row>
    <row r="296" spans="6:25" ht="12"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</row>
    <row r="297" spans="6:25" ht="12"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</row>
    <row r="298" spans="6:25" ht="12"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</row>
    <row r="299" spans="6:25" ht="12"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</row>
    <row r="300" spans="6:25" ht="12"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</row>
    <row r="301" spans="6:25" ht="12"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</row>
    <row r="302" spans="6:25" ht="12"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</row>
    <row r="303" spans="6:25" ht="12"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</row>
    <row r="304" spans="6:25" ht="12"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</row>
    <row r="305" spans="6:25" ht="12"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</row>
    <row r="306" spans="6:25" ht="12"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</row>
    <row r="307" spans="6:25" ht="12"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</row>
    <row r="308" spans="6:25" ht="12"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</row>
    <row r="309" spans="6:25" ht="12"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</row>
    <row r="310" spans="6:25" ht="12"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</row>
    <row r="311" spans="6:25" ht="12"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</row>
    <row r="312" spans="6:25" ht="12"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</row>
    <row r="313" spans="6:25" ht="12"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</row>
    <row r="314" spans="6:25" ht="12"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</row>
    <row r="315" spans="6:25" ht="12"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</row>
    <row r="316" spans="6:25" ht="12"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</row>
    <row r="317" spans="6:25" ht="12"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</row>
    <row r="318" spans="6:25" ht="12"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</row>
    <row r="319" spans="6:25" ht="12"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</row>
    <row r="320" spans="6:25" ht="12"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</row>
  </sheetData>
  <sheetProtection/>
  <mergeCells count="55">
    <mergeCell ref="D46:E46"/>
    <mergeCell ref="D51:E51"/>
    <mergeCell ref="D53:E53"/>
    <mergeCell ref="D27:E27"/>
    <mergeCell ref="C28:E28"/>
    <mergeCell ref="D29:E29"/>
    <mergeCell ref="D32:E32"/>
    <mergeCell ref="D35:E35"/>
    <mergeCell ref="D39:E39"/>
    <mergeCell ref="D21:E21"/>
    <mergeCell ref="D22:E22"/>
    <mergeCell ref="D23:E23"/>
    <mergeCell ref="D24:E24"/>
    <mergeCell ref="D25:E25"/>
    <mergeCell ref="D26:E26"/>
    <mergeCell ref="C15:E15"/>
    <mergeCell ref="D16:E16"/>
    <mergeCell ref="D17:E17"/>
    <mergeCell ref="D18:E18"/>
    <mergeCell ref="D19:E19"/>
    <mergeCell ref="D20:E20"/>
    <mergeCell ref="X7:X8"/>
    <mergeCell ref="B10:E10"/>
    <mergeCell ref="B11:E11"/>
    <mergeCell ref="D12:E12"/>
    <mergeCell ref="D13:E13"/>
    <mergeCell ref="D14:E14"/>
    <mergeCell ref="R7:R8"/>
    <mergeCell ref="S7:S8"/>
    <mergeCell ref="T7:T8"/>
    <mergeCell ref="U7:U8"/>
    <mergeCell ref="V7:V8"/>
    <mergeCell ref="W7:W8"/>
    <mergeCell ref="L6:L8"/>
    <mergeCell ref="M7:M8"/>
    <mergeCell ref="N7:N8"/>
    <mergeCell ref="O7:O8"/>
    <mergeCell ref="P7:P8"/>
    <mergeCell ref="Q7:Q8"/>
    <mergeCell ref="F6:F8"/>
    <mergeCell ref="G6:G8"/>
    <mergeCell ref="H6:H8"/>
    <mergeCell ref="I6:I8"/>
    <mergeCell ref="J6:J8"/>
    <mergeCell ref="K6:K8"/>
    <mergeCell ref="B3:E8"/>
    <mergeCell ref="F3:G5"/>
    <mergeCell ref="H3:I5"/>
    <mergeCell ref="J3:K5"/>
    <mergeCell ref="L3:L5"/>
    <mergeCell ref="M3:X4"/>
    <mergeCell ref="M5:O6"/>
    <mergeCell ref="P5:R6"/>
    <mergeCell ref="S5:U6"/>
    <mergeCell ref="V5:X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Z51"/>
  <sheetViews>
    <sheetView zoomScalePageLayoutView="0" workbookViewId="0" topLeftCell="A1">
      <selection activeCell="B47" activeCellId="1" sqref="B1 B47"/>
    </sheetView>
  </sheetViews>
  <sheetFormatPr defaultColWidth="9.00390625" defaultRowHeight="13.5"/>
  <cols>
    <col min="1" max="1" width="2.625" style="1" customWidth="1"/>
    <col min="2" max="2" width="10.50390625" style="1" customWidth="1"/>
    <col min="3" max="3" width="6.25390625" style="1" bestFit="1" customWidth="1"/>
    <col min="4" max="5" width="7.625" style="1" bestFit="1" customWidth="1"/>
    <col min="6" max="6" width="6.375" style="1" customWidth="1"/>
    <col min="7" max="7" width="6.625" style="1" bestFit="1" customWidth="1"/>
    <col min="8" max="8" width="6.625" style="15" customWidth="1"/>
    <col min="9" max="9" width="7.375" style="1" customWidth="1"/>
    <col min="10" max="10" width="8.625" style="1" bestFit="1" customWidth="1"/>
    <col min="11" max="11" width="8.625" style="1" customWidth="1"/>
    <col min="12" max="12" width="8.625" style="1" bestFit="1" customWidth="1"/>
    <col min="13" max="13" width="8.125" style="1" bestFit="1" customWidth="1"/>
    <col min="14" max="14" width="8.125" style="1" customWidth="1"/>
    <col min="15" max="16" width="8.125" style="1" bestFit="1" customWidth="1"/>
    <col min="17" max="20" width="8.125" style="1" customWidth="1"/>
    <col min="21" max="21" width="8.625" style="1" bestFit="1" customWidth="1"/>
    <col min="22" max="22" width="8.125" style="1" bestFit="1" customWidth="1"/>
    <col min="23" max="25" width="3.25390625" style="1" customWidth="1"/>
    <col min="26" max="16384" width="9.00390625" style="1" customWidth="1"/>
  </cols>
  <sheetData>
    <row r="1" spans="2:12" ht="14.25">
      <c r="B1" s="2" t="s">
        <v>644</v>
      </c>
      <c r="I1" s="45"/>
      <c r="J1" s="45"/>
      <c r="K1" s="45"/>
      <c r="L1" s="45"/>
    </row>
    <row r="2" spans="3:26" ht="12">
      <c r="C2" s="45"/>
      <c r="D2" s="45"/>
      <c r="E2" s="45"/>
      <c r="F2" s="45"/>
      <c r="G2" s="45"/>
      <c r="H2" s="4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5" ht="12" customHeight="1">
      <c r="B3" s="407" t="s">
        <v>0</v>
      </c>
      <c r="C3" s="354" t="s">
        <v>67</v>
      </c>
      <c r="D3" s="349" t="s">
        <v>3</v>
      </c>
      <c r="E3" s="410"/>
      <c r="F3" s="350"/>
      <c r="G3" s="411" t="s">
        <v>114</v>
      </c>
      <c r="H3" s="414" t="s">
        <v>115</v>
      </c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6"/>
      <c r="W3" s="393" t="s">
        <v>116</v>
      </c>
      <c r="X3" s="394"/>
      <c r="Y3" s="417"/>
    </row>
    <row r="4" spans="2:25" ht="12" customHeight="1">
      <c r="B4" s="408"/>
      <c r="C4" s="383"/>
      <c r="D4" s="354" t="s">
        <v>25</v>
      </c>
      <c r="E4" s="354" t="s">
        <v>7</v>
      </c>
      <c r="F4" s="354" t="s">
        <v>8</v>
      </c>
      <c r="G4" s="412"/>
      <c r="H4" s="421" t="s">
        <v>117</v>
      </c>
      <c r="I4" s="422"/>
      <c r="J4" s="423"/>
      <c r="K4" s="367" t="s">
        <v>70</v>
      </c>
      <c r="L4" s="406"/>
      <c r="M4" s="371"/>
      <c r="N4" s="367" t="s">
        <v>71</v>
      </c>
      <c r="O4" s="406"/>
      <c r="P4" s="371"/>
      <c r="Q4" s="367" t="s">
        <v>72</v>
      </c>
      <c r="R4" s="406"/>
      <c r="S4" s="371"/>
      <c r="T4" s="367" t="s">
        <v>73</v>
      </c>
      <c r="U4" s="406"/>
      <c r="V4" s="371"/>
      <c r="W4" s="418"/>
      <c r="X4" s="419"/>
      <c r="Y4" s="420"/>
    </row>
    <row r="5" spans="2:25" ht="12">
      <c r="B5" s="409"/>
      <c r="C5" s="355"/>
      <c r="D5" s="355"/>
      <c r="E5" s="355"/>
      <c r="F5" s="355"/>
      <c r="G5" s="413"/>
      <c r="H5" s="83" t="s">
        <v>25</v>
      </c>
      <c r="I5" s="5" t="s">
        <v>7</v>
      </c>
      <c r="J5" s="5" t="s">
        <v>8</v>
      </c>
      <c r="K5" s="5" t="s">
        <v>25</v>
      </c>
      <c r="L5" s="5" t="s">
        <v>7</v>
      </c>
      <c r="M5" s="5" t="s">
        <v>8</v>
      </c>
      <c r="N5" s="5" t="s">
        <v>25</v>
      </c>
      <c r="O5" s="5" t="s">
        <v>7</v>
      </c>
      <c r="P5" s="5" t="s">
        <v>8</v>
      </c>
      <c r="Q5" s="5" t="s">
        <v>25</v>
      </c>
      <c r="R5" s="5" t="s">
        <v>7</v>
      </c>
      <c r="S5" s="5" t="s">
        <v>8</v>
      </c>
      <c r="T5" s="5" t="s">
        <v>25</v>
      </c>
      <c r="U5" s="5" t="s">
        <v>118</v>
      </c>
      <c r="V5" s="5" t="s">
        <v>119</v>
      </c>
      <c r="W5" s="5" t="s">
        <v>25</v>
      </c>
      <c r="X5" s="5" t="s">
        <v>7</v>
      </c>
      <c r="Y5" s="5" t="s">
        <v>8</v>
      </c>
    </row>
    <row r="6" spans="2:25" ht="12">
      <c r="B6" s="84"/>
      <c r="C6" s="85"/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120</v>
      </c>
      <c r="S6" s="6" t="s">
        <v>120</v>
      </c>
      <c r="T6" s="6" t="s">
        <v>120</v>
      </c>
      <c r="U6" s="6" t="s">
        <v>9</v>
      </c>
      <c r="V6" s="6" t="s">
        <v>9</v>
      </c>
      <c r="W6" s="6" t="s">
        <v>9</v>
      </c>
      <c r="X6" s="6" t="s">
        <v>120</v>
      </c>
      <c r="Y6" s="6" t="s">
        <v>9</v>
      </c>
    </row>
    <row r="7" spans="2:25" ht="12" customHeight="1">
      <c r="B7" s="33" t="s">
        <v>38</v>
      </c>
      <c r="C7" s="37">
        <v>82</v>
      </c>
      <c r="D7" s="86">
        <v>3897</v>
      </c>
      <c r="E7" s="86">
        <v>2805</v>
      </c>
      <c r="F7" s="86">
        <v>1092</v>
      </c>
      <c r="G7" s="86">
        <v>867</v>
      </c>
      <c r="H7" s="86">
        <v>54133</v>
      </c>
      <c r="I7" s="42">
        <v>27416</v>
      </c>
      <c r="J7" s="42">
        <v>26717</v>
      </c>
      <c r="K7" s="42">
        <v>18680</v>
      </c>
      <c r="L7" s="42">
        <v>9470</v>
      </c>
      <c r="M7" s="42">
        <v>9210</v>
      </c>
      <c r="N7" s="42">
        <v>17415</v>
      </c>
      <c r="O7" s="42">
        <v>8735</v>
      </c>
      <c r="P7" s="42">
        <v>8680</v>
      </c>
      <c r="Q7" s="42">
        <v>17800</v>
      </c>
      <c r="R7" s="42">
        <v>9044</v>
      </c>
      <c r="S7" s="42">
        <v>8756</v>
      </c>
      <c r="T7" s="42">
        <v>238</v>
      </c>
      <c r="U7" s="42">
        <v>167</v>
      </c>
      <c r="V7" s="42">
        <v>71</v>
      </c>
      <c r="W7" s="43" t="s">
        <v>81</v>
      </c>
      <c r="X7" s="43" t="s">
        <v>81</v>
      </c>
      <c r="Y7" s="43" t="s">
        <v>81</v>
      </c>
    </row>
    <row r="8" spans="2:26" ht="12" customHeight="1">
      <c r="B8" s="32" t="s">
        <v>40</v>
      </c>
      <c r="C8" s="87">
        <v>82</v>
      </c>
      <c r="D8" s="87">
        <v>3856</v>
      </c>
      <c r="E8" s="87">
        <v>2770</v>
      </c>
      <c r="F8" s="87">
        <v>1086</v>
      </c>
      <c r="G8" s="87">
        <v>874</v>
      </c>
      <c r="H8" s="87">
        <v>53331</v>
      </c>
      <c r="I8" s="87">
        <v>26939</v>
      </c>
      <c r="J8" s="87">
        <v>26392</v>
      </c>
      <c r="K8" s="87">
        <v>18171</v>
      </c>
      <c r="L8" s="87">
        <v>9220</v>
      </c>
      <c r="M8" s="87">
        <v>8951</v>
      </c>
      <c r="N8" s="87">
        <v>17957</v>
      </c>
      <c r="O8" s="87">
        <v>9062</v>
      </c>
      <c r="P8" s="87">
        <v>8895</v>
      </c>
      <c r="Q8" s="87">
        <v>16942</v>
      </c>
      <c r="R8" s="87">
        <v>8479</v>
      </c>
      <c r="S8" s="87">
        <v>8463</v>
      </c>
      <c r="T8" s="87">
        <v>261</v>
      </c>
      <c r="U8" s="87">
        <v>178</v>
      </c>
      <c r="V8" s="87">
        <v>83</v>
      </c>
      <c r="W8" s="77" t="s">
        <v>81</v>
      </c>
      <c r="X8" s="77" t="s">
        <v>81</v>
      </c>
      <c r="Y8" s="77" t="s">
        <v>81</v>
      </c>
      <c r="Z8" s="17"/>
    </row>
    <row r="9" spans="2:26" ht="12" customHeight="1">
      <c r="B9" s="88" t="s">
        <v>42</v>
      </c>
      <c r="C9" s="87">
        <v>69</v>
      </c>
      <c r="D9" s="87">
        <v>3442</v>
      </c>
      <c r="E9" s="87">
        <v>2489</v>
      </c>
      <c r="F9" s="87">
        <v>953</v>
      </c>
      <c r="G9" s="87">
        <v>754</v>
      </c>
      <c r="H9" s="87">
        <v>49026</v>
      </c>
      <c r="I9" s="87">
        <v>24845</v>
      </c>
      <c r="J9" s="87">
        <v>24181</v>
      </c>
      <c r="K9" s="87">
        <v>16686</v>
      </c>
      <c r="L9" s="87">
        <v>8513</v>
      </c>
      <c r="M9" s="87">
        <v>8173</v>
      </c>
      <c r="N9" s="87">
        <v>16443</v>
      </c>
      <c r="O9" s="87">
        <v>8313</v>
      </c>
      <c r="P9" s="87">
        <v>8130</v>
      </c>
      <c r="Q9" s="87">
        <v>15636</v>
      </c>
      <c r="R9" s="87">
        <v>7841</v>
      </c>
      <c r="S9" s="87">
        <v>7795</v>
      </c>
      <c r="T9" s="87">
        <v>261</v>
      </c>
      <c r="U9" s="87">
        <v>178</v>
      </c>
      <c r="V9" s="87">
        <v>83</v>
      </c>
      <c r="W9" s="77" t="s">
        <v>81</v>
      </c>
      <c r="X9" s="77" t="s">
        <v>81</v>
      </c>
      <c r="Y9" s="77" t="s">
        <v>81</v>
      </c>
      <c r="Z9" s="17"/>
    </row>
    <row r="10" spans="2:25" ht="12" customHeight="1">
      <c r="B10" s="33" t="s">
        <v>121</v>
      </c>
      <c r="C10" s="62">
        <v>12</v>
      </c>
      <c r="D10" s="86">
        <v>686</v>
      </c>
      <c r="E10" s="86">
        <v>496</v>
      </c>
      <c r="F10" s="86">
        <v>190</v>
      </c>
      <c r="G10" s="86">
        <v>147</v>
      </c>
      <c r="H10" s="86">
        <v>10513</v>
      </c>
      <c r="I10" s="89">
        <v>5101</v>
      </c>
      <c r="J10" s="89">
        <v>5412</v>
      </c>
      <c r="K10" s="89">
        <v>3645</v>
      </c>
      <c r="L10" s="42">
        <v>1760</v>
      </c>
      <c r="M10" s="42">
        <v>1885</v>
      </c>
      <c r="N10" s="42">
        <v>3482</v>
      </c>
      <c r="O10" s="42">
        <v>1709</v>
      </c>
      <c r="P10" s="42">
        <v>1773</v>
      </c>
      <c r="Q10" s="42">
        <v>3304</v>
      </c>
      <c r="R10" s="42">
        <v>1583</v>
      </c>
      <c r="S10" s="42">
        <v>1721</v>
      </c>
      <c r="T10" s="42">
        <v>82</v>
      </c>
      <c r="U10" s="42">
        <v>49</v>
      </c>
      <c r="V10" s="42">
        <v>33</v>
      </c>
      <c r="W10" s="43" t="s">
        <v>81</v>
      </c>
      <c r="X10" s="43" t="s">
        <v>81</v>
      </c>
      <c r="Y10" s="43" t="s">
        <v>81</v>
      </c>
    </row>
    <row r="11" spans="2:25" ht="12" customHeight="1">
      <c r="B11" s="33" t="s">
        <v>122</v>
      </c>
      <c r="C11" s="62">
        <v>13</v>
      </c>
      <c r="D11" s="86">
        <v>730</v>
      </c>
      <c r="E11" s="86">
        <v>516</v>
      </c>
      <c r="F11" s="86">
        <v>214</v>
      </c>
      <c r="G11" s="86">
        <v>132</v>
      </c>
      <c r="H11" s="86">
        <v>12206</v>
      </c>
      <c r="I11" s="89">
        <v>5880</v>
      </c>
      <c r="J11" s="89">
        <v>6326</v>
      </c>
      <c r="K11" s="89">
        <v>4114</v>
      </c>
      <c r="L11" s="42">
        <v>1949</v>
      </c>
      <c r="M11" s="42">
        <v>2165</v>
      </c>
      <c r="N11" s="42">
        <v>4059</v>
      </c>
      <c r="O11" s="42">
        <v>1983</v>
      </c>
      <c r="P11" s="42">
        <v>2076</v>
      </c>
      <c r="Q11" s="42">
        <v>3994</v>
      </c>
      <c r="R11" s="42">
        <v>1916</v>
      </c>
      <c r="S11" s="42">
        <v>2078</v>
      </c>
      <c r="T11" s="42">
        <v>39</v>
      </c>
      <c r="U11" s="42">
        <v>32</v>
      </c>
      <c r="V11" s="42">
        <v>7</v>
      </c>
      <c r="W11" s="43" t="s">
        <v>81</v>
      </c>
      <c r="X11" s="43" t="s">
        <v>81</v>
      </c>
      <c r="Y11" s="43" t="s">
        <v>81</v>
      </c>
    </row>
    <row r="12" spans="2:25" ht="12" customHeight="1">
      <c r="B12" s="33" t="s">
        <v>123</v>
      </c>
      <c r="C12" s="62">
        <v>8</v>
      </c>
      <c r="D12" s="86">
        <v>421</v>
      </c>
      <c r="E12" s="86">
        <v>328</v>
      </c>
      <c r="F12" s="86">
        <v>93</v>
      </c>
      <c r="G12" s="86">
        <v>99</v>
      </c>
      <c r="H12" s="86">
        <v>6294</v>
      </c>
      <c r="I12" s="89">
        <v>3525</v>
      </c>
      <c r="J12" s="89">
        <v>2769</v>
      </c>
      <c r="K12" s="89">
        <v>2110</v>
      </c>
      <c r="L12" s="42">
        <v>1214</v>
      </c>
      <c r="M12" s="42">
        <v>896</v>
      </c>
      <c r="N12" s="42">
        <v>2133</v>
      </c>
      <c r="O12" s="42">
        <v>1157</v>
      </c>
      <c r="P12" s="42">
        <v>976</v>
      </c>
      <c r="Q12" s="42">
        <v>2030</v>
      </c>
      <c r="R12" s="42">
        <v>1137</v>
      </c>
      <c r="S12" s="42">
        <v>893</v>
      </c>
      <c r="T12" s="42">
        <v>21</v>
      </c>
      <c r="U12" s="42">
        <v>17</v>
      </c>
      <c r="V12" s="42">
        <v>4</v>
      </c>
      <c r="W12" s="43" t="s">
        <v>81</v>
      </c>
      <c r="X12" s="43" t="s">
        <v>81</v>
      </c>
      <c r="Y12" s="43" t="s">
        <v>81</v>
      </c>
    </row>
    <row r="13" spans="2:25" ht="12" customHeight="1">
      <c r="B13" s="33" t="s">
        <v>124</v>
      </c>
      <c r="C13" s="62">
        <v>6</v>
      </c>
      <c r="D13" s="86">
        <v>286</v>
      </c>
      <c r="E13" s="86">
        <v>204</v>
      </c>
      <c r="F13" s="86">
        <v>82</v>
      </c>
      <c r="G13" s="86">
        <v>69</v>
      </c>
      <c r="H13" s="86">
        <v>3850</v>
      </c>
      <c r="I13" s="89">
        <v>1909</v>
      </c>
      <c r="J13" s="89">
        <v>1941</v>
      </c>
      <c r="K13" s="89">
        <v>1286</v>
      </c>
      <c r="L13" s="42">
        <v>666</v>
      </c>
      <c r="M13" s="42">
        <v>620</v>
      </c>
      <c r="N13" s="42">
        <v>1256</v>
      </c>
      <c r="O13" s="42">
        <v>628</v>
      </c>
      <c r="P13" s="42">
        <v>628</v>
      </c>
      <c r="Q13" s="42">
        <v>1285</v>
      </c>
      <c r="R13" s="42">
        <v>597</v>
      </c>
      <c r="S13" s="42">
        <v>688</v>
      </c>
      <c r="T13" s="42">
        <v>23</v>
      </c>
      <c r="U13" s="42">
        <v>18</v>
      </c>
      <c r="V13" s="43">
        <v>5</v>
      </c>
      <c r="W13" s="43" t="s">
        <v>81</v>
      </c>
      <c r="X13" s="43" t="s">
        <v>81</v>
      </c>
      <c r="Y13" s="43" t="s">
        <v>81</v>
      </c>
    </row>
    <row r="14" spans="2:25" ht="12" customHeight="1">
      <c r="B14" s="33" t="s">
        <v>125</v>
      </c>
      <c r="C14" s="62">
        <v>9</v>
      </c>
      <c r="D14" s="86">
        <v>432</v>
      </c>
      <c r="E14" s="86">
        <v>300</v>
      </c>
      <c r="F14" s="86">
        <v>132</v>
      </c>
      <c r="G14" s="86">
        <v>91</v>
      </c>
      <c r="H14" s="86">
        <v>5436</v>
      </c>
      <c r="I14" s="89">
        <v>2801</v>
      </c>
      <c r="J14" s="89">
        <v>2635</v>
      </c>
      <c r="K14" s="89">
        <v>1959</v>
      </c>
      <c r="L14" s="42">
        <v>1030</v>
      </c>
      <c r="M14" s="42">
        <v>929</v>
      </c>
      <c r="N14" s="42">
        <v>1825</v>
      </c>
      <c r="O14" s="42">
        <v>909</v>
      </c>
      <c r="P14" s="42">
        <v>916</v>
      </c>
      <c r="Q14" s="42">
        <v>1629</v>
      </c>
      <c r="R14" s="42">
        <v>853</v>
      </c>
      <c r="S14" s="42">
        <v>776</v>
      </c>
      <c r="T14" s="43">
        <v>23</v>
      </c>
      <c r="U14" s="43">
        <v>9</v>
      </c>
      <c r="V14" s="43">
        <v>14</v>
      </c>
      <c r="W14" s="43" t="s">
        <v>81</v>
      </c>
      <c r="X14" s="43" t="s">
        <v>81</v>
      </c>
      <c r="Y14" s="43" t="s">
        <v>81</v>
      </c>
    </row>
    <row r="15" spans="2:25" ht="12" customHeight="1">
      <c r="B15" s="33" t="s">
        <v>126</v>
      </c>
      <c r="C15" s="62">
        <v>4</v>
      </c>
      <c r="D15" s="86">
        <v>162</v>
      </c>
      <c r="E15" s="86">
        <v>125</v>
      </c>
      <c r="F15" s="86">
        <v>37</v>
      </c>
      <c r="G15" s="86">
        <v>45</v>
      </c>
      <c r="H15" s="86">
        <v>1755</v>
      </c>
      <c r="I15" s="89">
        <v>966</v>
      </c>
      <c r="J15" s="89">
        <v>789</v>
      </c>
      <c r="K15" s="89">
        <v>580</v>
      </c>
      <c r="L15" s="42">
        <v>310</v>
      </c>
      <c r="M15" s="42">
        <v>270</v>
      </c>
      <c r="N15" s="42">
        <v>604</v>
      </c>
      <c r="O15" s="42">
        <v>346</v>
      </c>
      <c r="P15" s="42">
        <v>258</v>
      </c>
      <c r="Q15" s="42">
        <v>571</v>
      </c>
      <c r="R15" s="42">
        <v>310</v>
      </c>
      <c r="S15" s="42">
        <v>261</v>
      </c>
      <c r="T15" s="43" t="s">
        <v>81</v>
      </c>
      <c r="U15" s="43" t="s">
        <v>81</v>
      </c>
      <c r="V15" s="43" t="s">
        <v>81</v>
      </c>
      <c r="W15" s="43" t="s">
        <v>81</v>
      </c>
      <c r="X15" s="43" t="s">
        <v>81</v>
      </c>
      <c r="Y15" s="43" t="s">
        <v>81</v>
      </c>
    </row>
    <row r="16" spans="2:25" ht="12" customHeight="1">
      <c r="B16" s="33" t="s">
        <v>127</v>
      </c>
      <c r="C16" s="62">
        <v>3</v>
      </c>
      <c r="D16" s="86">
        <v>145</v>
      </c>
      <c r="E16" s="86">
        <v>101</v>
      </c>
      <c r="F16" s="86">
        <v>44</v>
      </c>
      <c r="G16" s="86">
        <v>26</v>
      </c>
      <c r="H16" s="86">
        <v>1940</v>
      </c>
      <c r="I16" s="89">
        <v>980</v>
      </c>
      <c r="J16" s="89">
        <v>960</v>
      </c>
      <c r="K16" s="89">
        <v>632</v>
      </c>
      <c r="L16" s="42">
        <v>322</v>
      </c>
      <c r="M16" s="42">
        <v>310</v>
      </c>
      <c r="N16" s="42">
        <v>711</v>
      </c>
      <c r="O16" s="42">
        <v>365</v>
      </c>
      <c r="P16" s="42">
        <v>346</v>
      </c>
      <c r="Q16" s="42">
        <v>585</v>
      </c>
      <c r="R16" s="42">
        <v>281</v>
      </c>
      <c r="S16" s="42">
        <v>304</v>
      </c>
      <c r="T16" s="42">
        <v>12</v>
      </c>
      <c r="U16" s="42">
        <v>12</v>
      </c>
      <c r="V16" s="43" t="s">
        <v>81</v>
      </c>
      <c r="W16" s="43" t="s">
        <v>81</v>
      </c>
      <c r="X16" s="43" t="s">
        <v>81</v>
      </c>
      <c r="Y16" s="43" t="s">
        <v>81</v>
      </c>
    </row>
    <row r="17" spans="2:25" ht="12" customHeight="1">
      <c r="B17" s="33" t="s">
        <v>128</v>
      </c>
      <c r="C17" s="62">
        <v>4</v>
      </c>
      <c r="D17" s="86">
        <v>176</v>
      </c>
      <c r="E17" s="86">
        <v>132</v>
      </c>
      <c r="F17" s="86">
        <v>44</v>
      </c>
      <c r="G17" s="86">
        <v>47</v>
      </c>
      <c r="H17" s="86">
        <v>2272</v>
      </c>
      <c r="I17" s="89">
        <v>1214</v>
      </c>
      <c r="J17" s="89">
        <v>1058</v>
      </c>
      <c r="K17" s="89">
        <v>765</v>
      </c>
      <c r="L17" s="42">
        <v>413</v>
      </c>
      <c r="M17" s="42">
        <v>352</v>
      </c>
      <c r="N17" s="42">
        <v>757</v>
      </c>
      <c r="O17" s="42">
        <v>402</v>
      </c>
      <c r="P17" s="42">
        <v>355</v>
      </c>
      <c r="Q17" s="42">
        <v>740</v>
      </c>
      <c r="R17" s="42">
        <v>390</v>
      </c>
      <c r="S17" s="42">
        <v>350</v>
      </c>
      <c r="T17" s="42">
        <v>10</v>
      </c>
      <c r="U17" s="42">
        <v>9</v>
      </c>
      <c r="V17" s="43">
        <v>1</v>
      </c>
      <c r="W17" s="43" t="s">
        <v>81</v>
      </c>
      <c r="X17" s="43" t="s">
        <v>81</v>
      </c>
      <c r="Y17" s="43" t="s">
        <v>81</v>
      </c>
    </row>
    <row r="18" spans="2:25" ht="12" customHeight="1">
      <c r="B18" s="33" t="s">
        <v>129</v>
      </c>
      <c r="C18" s="62">
        <v>3</v>
      </c>
      <c r="D18" s="86">
        <v>123</v>
      </c>
      <c r="E18" s="86">
        <v>92</v>
      </c>
      <c r="F18" s="86">
        <v>31</v>
      </c>
      <c r="G18" s="86">
        <v>35</v>
      </c>
      <c r="H18" s="86">
        <v>1418</v>
      </c>
      <c r="I18" s="89">
        <v>783</v>
      </c>
      <c r="J18" s="89">
        <v>635</v>
      </c>
      <c r="K18" s="89">
        <v>483</v>
      </c>
      <c r="L18" s="42">
        <v>282</v>
      </c>
      <c r="M18" s="42">
        <v>201</v>
      </c>
      <c r="N18" s="42">
        <v>479</v>
      </c>
      <c r="O18" s="42">
        <v>256</v>
      </c>
      <c r="P18" s="42">
        <v>223</v>
      </c>
      <c r="Q18" s="42">
        <v>433</v>
      </c>
      <c r="R18" s="42">
        <v>233</v>
      </c>
      <c r="S18" s="42">
        <v>200</v>
      </c>
      <c r="T18" s="42">
        <v>23</v>
      </c>
      <c r="U18" s="42">
        <v>12</v>
      </c>
      <c r="V18" s="42">
        <v>11</v>
      </c>
      <c r="W18" s="43" t="s">
        <v>81</v>
      </c>
      <c r="X18" s="43" t="s">
        <v>81</v>
      </c>
      <c r="Y18" s="43" t="s">
        <v>81</v>
      </c>
    </row>
    <row r="19" spans="2:25" ht="12" customHeight="1">
      <c r="B19" s="33" t="s">
        <v>130</v>
      </c>
      <c r="C19" s="62">
        <v>3</v>
      </c>
      <c r="D19" s="86">
        <v>119</v>
      </c>
      <c r="E19" s="86">
        <v>84</v>
      </c>
      <c r="F19" s="86">
        <v>35</v>
      </c>
      <c r="G19" s="86">
        <v>31</v>
      </c>
      <c r="H19" s="86">
        <v>1444</v>
      </c>
      <c r="I19" s="89">
        <v>830</v>
      </c>
      <c r="J19" s="89">
        <v>614</v>
      </c>
      <c r="K19" s="89">
        <v>458</v>
      </c>
      <c r="L19" s="42">
        <v>254</v>
      </c>
      <c r="M19" s="42">
        <v>204</v>
      </c>
      <c r="N19" s="42">
        <v>497</v>
      </c>
      <c r="O19" s="42">
        <v>280</v>
      </c>
      <c r="P19" s="42">
        <v>217</v>
      </c>
      <c r="Q19" s="42">
        <v>474</v>
      </c>
      <c r="R19" s="42">
        <v>286</v>
      </c>
      <c r="S19" s="42">
        <v>188</v>
      </c>
      <c r="T19" s="42">
        <v>15</v>
      </c>
      <c r="U19" s="42">
        <v>10</v>
      </c>
      <c r="V19" s="42">
        <v>5</v>
      </c>
      <c r="W19" s="43" t="s">
        <v>81</v>
      </c>
      <c r="X19" s="43" t="s">
        <v>81</v>
      </c>
      <c r="Y19" s="43" t="s">
        <v>81</v>
      </c>
    </row>
    <row r="20" spans="2:25" ht="12" customHeight="1">
      <c r="B20" s="33" t="s">
        <v>131</v>
      </c>
      <c r="C20" s="62">
        <v>3</v>
      </c>
      <c r="D20" s="86">
        <v>127</v>
      </c>
      <c r="E20" s="86">
        <v>89</v>
      </c>
      <c r="F20" s="86">
        <v>38</v>
      </c>
      <c r="G20" s="86">
        <v>26</v>
      </c>
      <c r="H20" s="86">
        <v>1547</v>
      </c>
      <c r="I20" s="89">
        <v>751</v>
      </c>
      <c r="J20" s="89">
        <v>796</v>
      </c>
      <c r="K20" s="89">
        <v>534</v>
      </c>
      <c r="L20" s="42">
        <v>278</v>
      </c>
      <c r="M20" s="42">
        <v>256</v>
      </c>
      <c r="N20" s="42">
        <v>522</v>
      </c>
      <c r="O20" s="42">
        <v>243</v>
      </c>
      <c r="P20" s="42">
        <v>279</v>
      </c>
      <c r="Q20" s="42">
        <v>478</v>
      </c>
      <c r="R20" s="42">
        <v>220</v>
      </c>
      <c r="S20" s="42">
        <v>258</v>
      </c>
      <c r="T20" s="42">
        <v>13</v>
      </c>
      <c r="U20" s="42">
        <v>10</v>
      </c>
      <c r="V20" s="42">
        <v>3</v>
      </c>
      <c r="W20" s="43" t="s">
        <v>81</v>
      </c>
      <c r="X20" s="43" t="s">
        <v>81</v>
      </c>
      <c r="Y20" s="43" t="s">
        <v>81</v>
      </c>
    </row>
    <row r="21" spans="2:25" ht="12" customHeight="1">
      <c r="B21" s="33" t="s">
        <v>132</v>
      </c>
      <c r="C21" s="62">
        <v>1</v>
      </c>
      <c r="D21" s="86">
        <v>35</v>
      </c>
      <c r="E21" s="86">
        <v>22</v>
      </c>
      <c r="F21" s="86">
        <v>13</v>
      </c>
      <c r="G21" s="86">
        <v>6</v>
      </c>
      <c r="H21" s="86">
        <v>351</v>
      </c>
      <c r="I21" s="89">
        <v>105</v>
      </c>
      <c r="J21" s="89">
        <v>246</v>
      </c>
      <c r="K21" s="89">
        <v>120</v>
      </c>
      <c r="L21" s="42">
        <v>35</v>
      </c>
      <c r="M21" s="42">
        <v>85</v>
      </c>
      <c r="N21" s="42">
        <v>118</v>
      </c>
      <c r="O21" s="42">
        <v>35</v>
      </c>
      <c r="P21" s="42">
        <v>83</v>
      </c>
      <c r="Q21" s="42">
        <v>113</v>
      </c>
      <c r="R21" s="42">
        <v>35</v>
      </c>
      <c r="S21" s="42">
        <v>78</v>
      </c>
      <c r="T21" s="43" t="s">
        <v>81</v>
      </c>
      <c r="U21" s="43" t="s">
        <v>81</v>
      </c>
      <c r="V21" s="43" t="s">
        <v>81</v>
      </c>
      <c r="W21" s="43" t="s">
        <v>81</v>
      </c>
      <c r="X21" s="43" t="s">
        <v>81</v>
      </c>
      <c r="Y21" s="43" t="s">
        <v>81</v>
      </c>
    </row>
    <row r="22" spans="2:26" ht="12" customHeight="1">
      <c r="B22" s="32" t="s">
        <v>133</v>
      </c>
      <c r="C22" s="90">
        <v>13</v>
      </c>
      <c r="D22" s="90">
        <v>414</v>
      </c>
      <c r="E22" s="90">
        <v>281</v>
      </c>
      <c r="F22" s="90">
        <v>133</v>
      </c>
      <c r="G22" s="90">
        <v>120</v>
      </c>
      <c r="H22" s="90">
        <v>4305</v>
      </c>
      <c r="I22" s="90">
        <v>2094</v>
      </c>
      <c r="J22" s="90">
        <v>2211</v>
      </c>
      <c r="K22" s="90">
        <v>1485</v>
      </c>
      <c r="L22" s="90">
        <v>707</v>
      </c>
      <c r="M22" s="90">
        <v>778</v>
      </c>
      <c r="N22" s="90">
        <v>1514</v>
      </c>
      <c r="O22" s="90">
        <v>749</v>
      </c>
      <c r="P22" s="90">
        <v>765</v>
      </c>
      <c r="Q22" s="90">
        <v>1306</v>
      </c>
      <c r="R22" s="90">
        <v>638</v>
      </c>
      <c r="S22" s="90">
        <v>668</v>
      </c>
      <c r="T22" s="77" t="s">
        <v>81</v>
      </c>
      <c r="U22" s="77" t="s">
        <v>81</v>
      </c>
      <c r="V22" s="77" t="s">
        <v>81</v>
      </c>
      <c r="W22" s="77" t="s">
        <v>81</v>
      </c>
      <c r="X22" s="77" t="s">
        <v>81</v>
      </c>
      <c r="Y22" s="77" t="s">
        <v>81</v>
      </c>
      <c r="Z22" s="17"/>
    </row>
    <row r="23" spans="2:26" ht="12" customHeight="1">
      <c r="B23" s="33" t="s">
        <v>134</v>
      </c>
      <c r="C23" s="43" t="s">
        <v>81</v>
      </c>
      <c r="D23" s="43" t="s">
        <v>81</v>
      </c>
      <c r="E23" s="43" t="s">
        <v>81</v>
      </c>
      <c r="F23" s="43" t="s">
        <v>81</v>
      </c>
      <c r="G23" s="43" t="s">
        <v>81</v>
      </c>
      <c r="H23" s="43" t="s">
        <v>81</v>
      </c>
      <c r="I23" s="43" t="s">
        <v>81</v>
      </c>
      <c r="J23" s="43" t="s">
        <v>81</v>
      </c>
      <c r="K23" s="43" t="s">
        <v>81</v>
      </c>
      <c r="L23" s="43" t="s">
        <v>81</v>
      </c>
      <c r="M23" s="43" t="s">
        <v>81</v>
      </c>
      <c r="N23" s="43" t="s">
        <v>81</v>
      </c>
      <c r="O23" s="43" t="s">
        <v>81</v>
      </c>
      <c r="P23" s="43" t="s">
        <v>81</v>
      </c>
      <c r="Q23" s="43" t="s">
        <v>81</v>
      </c>
      <c r="R23" s="43" t="s">
        <v>81</v>
      </c>
      <c r="S23" s="43" t="s">
        <v>81</v>
      </c>
      <c r="T23" s="43" t="s">
        <v>81</v>
      </c>
      <c r="U23" s="43" t="s">
        <v>81</v>
      </c>
      <c r="V23" s="43" t="s">
        <v>81</v>
      </c>
      <c r="W23" s="43" t="s">
        <v>81</v>
      </c>
      <c r="X23" s="43" t="s">
        <v>81</v>
      </c>
      <c r="Y23" s="43" t="s">
        <v>81</v>
      </c>
      <c r="Z23" s="17"/>
    </row>
    <row r="24" spans="2:26" ht="12" customHeight="1">
      <c r="B24" s="33" t="s">
        <v>135</v>
      </c>
      <c r="C24" s="43" t="s">
        <v>81</v>
      </c>
      <c r="D24" s="43" t="s">
        <v>81</v>
      </c>
      <c r="E24" s="43" t="s">
        <v>81</v>
      </c>
      <c r="F24" s="43" t="s">
        <v>81</v>
      </c>
      <c r="G24" s="43" t="s">
        <v>81</v>
      </c>
      <c r="H24" s="43" t="s">
        <v>81</v>
      </c>
      <c r="I24" s="43" t="s">
        <v>81</v>
      </c>
      <c r="J24" s="43" t="s">
        <v>81</v>
      </c>
      <c r="K24" s="43" t="s">
        <v>81</v>
      </c>
      <c r="L24" s="43" t="s">
        <v>81</v>
      </c>
      <c r="M24" s="43" t="s">
        <v>81</v>
      </c>
      <c r="N24" s="43" t="s">
        <v>81</v>
      </c>
      <c r="O24" s="43" t="s">
        <v>81</v>
      </c>
      <c r="P24" s="43" t="s">
        <v>81</v>
      </c>
      <c r="Q24" s="43" t="s">
        <v>81</v>
      </c>
      <c r="R24" s="43" t="s">
        <v>81</v>
      </c>
      <c r="S24" s="43" t="s">
        <v>81</v>
      </c>
      <c r="T24" s="43" t="s">
        <v>81</v>
      </c>
      <c r="U24" s="43" t="s">
        <v>81</v>
      </c>
      <c r="V24" s="43" t="s">
        <v>81</v>
      </c>
      <c r="W24" s="43" t="s">
        <v>81</v>
      </c>
      <c r="X24" s="43" t="s">
        <v>81</v>
      </c>
      <c r="Y24" s="43" t="s">
        <v>81</v>
      </c>
      <c r="Z24" s="17"/>
    </row>
    <row r="25" spans="2:26" ht="12" customHeight="1">
      <c r="B25" s="33" t="s">
        <v>136</v>
      </c>
      <c r="C25" s="43" t="s">
        <v>81</v>
      </c>
      <c r="D25" s="43" t="s">
        <v>81</v>
      </c>
      <c r="E25" s="43" t="s">
        <v>81</v>
      </c>
      <c r="F25" s="43" t="s">
        <v>81</v>
      </c>
      <c r="G25" s="43" t="s">
        <v>81</v>
      </c>
      <c r="H25" s="43" t="s">
        <v>81</v>
      </c>
      <c r="I25" s="43" t="s">
        <v>81</v>
      </c>
      <c r="J25" s="43" t="s">
        <v>81</v>
      </c>
      <c r="K25" s="43" t="s">
        <v>81</v>
      </c>
      <c r="L25" s="43" t="s">
        <v>81</v>
      </c>
      <c r="M25" s="43" t="s">
        <v>81</v>
      </c>
      <c r="N25" s="43" t="s">
        <v>81</v>
      </c>
      <c r="O25" s="43" t="s">
        <v>81</v>
      </c>
      <c r="P25" s="43" t="s">
        <v>81</v>
      </c>
      <c r="Q25" s="43" t="s">
        <v>81</v>
      </c>
      <c r="R25" s="43" t="s">
        <v>81</v>
      </c>
      <c r="S25" s="43" t="s">
        <v>81</v>
      </c>
      <c r="T25" s="43" t="s">
        <v>81</v>
      </c>
      <c r="U25" s="43" t="s">
        <v>81</v>
      </c>
      <c r="V25" s="43" t="s">
        <v>81</v>
      </c>
      <c r="W25" s="43" t="s">
        <v>81</v>
      </c>
      <c r="X25" s="43" t="s">
        <v>81</v>
      </c>
      <c r="Y25" s="43" t="s">
        <v>81</v>
      </c>
      <c r="Z25" s="17"/>
    </row>
    <row r="26" spans="2:25" ht="12" customHeight="1">
      <c r="B26" s="33" t="s">
        <v>137</v>
      </c>
      <c r="C26" s="42">
        <v>1</v>
      </c>
      <c r="D26" s="37">
        <v>26</v>
      </c>
      <c r="E26" s="37">
        <v>19</v>
      </c>
      <c r="F26" s="37">
        <v>7</v>
      </c>
      <c r="G26" s="42">
        <v>7</v>
      </c>
      <c r="H26" s="42">
        <v>205</v>
      </c>
      <c r="I26" s="89">
        <v>133</v>
      </c>
      <c r="J26" s="89">
        <v>72</v>
      </c>
      <c r="K26" s="89">
        <v>72</v>
      </c>
      <c r="L26" s="42">
        <v>47</v>
      </c>
      <c r="M26" s="42">
        <v>25</v>
      </c>
      <c r="N26" s="42">
        <v>73</v>
      </c>
      <c r="O26" s="42">
        <v>43</v>
      </c>
      <c r="P26" s="42">
        <v>30</v>
      </c>
      <c r="Q26" s="42">
        <v>60</v>
      </c>
      <c r="R26" s="42">
        <v>43</v>
      </c>
      <c r="S26" s="42">
        <v>17</v>
      </c>
      <c r="T26" s="43" t="s">
        <v>81</v>
      </c>
      <c r="U26" s="43" t="s">
        <v>81</v>
      </c>
      <c r="V26" s="43" t="s">
        <v>81</v>
      </c>
      <c r="W26" s="43" t="s">
        <v>81</v>
      </c>
      <c r="X26" s="43" t="s">
        <v>81</v>
      </c>
      <c r="Y26" s="43" t="s">
        <v>81</v>
      </c>
    </row>
    <row r="27" spans="2:25" ht="12" customHeight="1">
      <c r="B27" s="33" t="s">
        <v>138</v>
      </c>
      <c r="C27" s="43">
        <v>1</v>
      </c>
      <c r="D27" s="37">
        <v>25</v>
      </c>
      <c r="E27" s="37">
        <v>17</v>
      </c>
      <c r="F27" s="37">
        <v>8</v>
      </c>
      <c r="G27" s="42">
        <v>6</v>
      </c>
      <c r="H27" s="42">
        <v>170</v>
      </c>
      <c r="I27" s="89">
        <v>96</v>
      </c>
      <c r="J27" s="89">
        <v>74</v>
      </c>
      <c r="K27" s="89">
        <v>58</v>
      </c>
      <c r="L27" s="42">
        <v>26</v>
      </c>
      <c r="M27" s="42">
        <v>32</v>
      </c>
      <c r="N27" s="42">
        <v>70</v>
      </c>
      <c r="O27" s="42">
        <v>47</v>
      </c>
      <c r="P27" s="42">
        <v>23</v>
      </c>
      <c r="Q27" s="42">
        <v>42</v>
      </c>
      <c r="R27" s="42">
        <v>23</v>
      </c>
      <c r="S27" s="42">
        <v>19</v>
      </c>
      <c r="T27" s="43" t="s">
        <v>81</v>
      </c>
      <c r="U27" s="43" t="s">
        <v>81</v>
      </c>
      <c r="V27" s="43" t="s">
        <v>81</v>
      </c>
      <c r="W27" s="43" t="s">
        <v>81</v>
      </c>
      <c r="X27" s="43" t="s">
        <v>81</v>
      </c>
      <c r="Y27" s="43" t="s">
        <v>81</v>
      </c>
    </row>
    <row r="28" spans="2:25" ht="12" customHeight="1">
      <c r="B28" s="33" t="s">
        <v>139</v>
      </c>
      <c r="C28" s="43" t="s">
        <v>81</v>
      </c>
      <c r="D28" s="43" t="s">
        <v>81</v>
      </c>
      <c r="E28" s="43" t="s">
        <v>81</v>
      </c>
      <c r="F28" s="43" t="s">
        <v>81</v>
      </c>
      <c r="G28" s="43" t="s">
        <v>81</v>
      </c>
      <c r="H28" s="43" t="s">
        <v>81</v>
      </c>
      <c r="I28" s="43" t="s">
        <v>81</v>
      </c>
      <c r="J28" s="43" t="s">
        <v>81</v>
      </c>
      <c r="K28" s="43" t="s">
        <v>81</v>
      </c>
      <c r="L28" s="43" t="s">
        <v>81</v>
      </c>
      <c r="M28" s="43" t="s">
        <v>81</v>
      </c>
      <c r="N28" s="43" t="s">
        <v>81</v>
      </c>
      <c r="O28" s="43" t="s">
        <v>81</v>
      </c>
      <c r="P28" s="43" t="s">
        <v>81</v>
      </c>
      <c r="Q28" s="43" t="s">
        <v>81</v>
      </c>
      <c r="R28" s="43" t="s">
        <v>81</v>
      </c>
      <c r="S28" s="43" t="s">
        <v>81</v>
      </c>
      <c r="T28" s="43" t="s">
        <v>81</v>
      </c>
      <c r="U28" s="43" t="s">
        <v>81</v>
      </c>
      <c r="V28" s="43" t="s">
        <v>81</v>
      </c>
      <c r="W28" s="43" t="s">
        <v>81</v>
      </c>
      <c r="X28" s="43" t="s">
        <v>81</v>
      </c>
      <c r="Y28" s="43" t="s">
        <v>81</v>
      </c>
    </row>
    <row r="29" spans="2:25" ht="12" customHeight="1">
      <c r="B29" s="33" t="s">
        <v>140</v>
      </c>
      <c r="C29" s="43" t="s">
        <v>81</v>
      </c>
      <c r="D29" s="43" t="s">
        <v>81</v>
      </c>
      <c r="E29" s="43" t="s">
        <v>81</v>
      </c>
      <c r="F29" s="43" t="s">
        <v>81</v>
      </c>
      <c r="G29" s="43" t="s">
        <v>81</v>
      </c>
      <c r="H29" s="43" t="s">
        <v>81</v>
      </c>
      <c r="I29" s="43" t="s">
        <v>81</v>
      </c>
      <c r="J29" s="43" t="s">
        <v>81</v>
      </c>
      <c r="K29" s="43" t="s">
        <v>81</v>
      </c>
      <c r="L29" s="43" t="s">
        <v>81</v>
      </c>
      <c r="M29" s="43" t="s">
        <v>81</v>
      </c>
      <c r="N29" s="43" t="s">
        <v>81</v>
      </c>
      <c r="O29" s="43" t="s">
        <v>81</v>
      </c>
      <c r="P29" s="43" t="s">
        <v>81</v>
      </c>
      <c r="Q29" s="43" t="s">
        <v>81</v>
      </c>
      <c r="R29" s="43" t="s">
        <v>81</v>
      </c>
      <c r="S29" s="43" t="s">
        <v>81</v>
      </c>
      <c r="T29" s="43" t="s">
        <v>81</v>
      </c>
      <c r="U29" s="43" t="s">
        <v>81</v>
      </c>
      <c r="V29" s="43" t="s">
        <v>81</v>
      </c>
      <c r="W29" s="43" t="s">
        <v>81</v>
      </c>
      <c r="X29" s="43" t="s">
        <v>81</v>
      </c>
      <c r="Y29" s="43" t="s">
        <v>81</v>
      </c>
    </row>
    <row r="30" spans="2:25" ht="12" customHeight="1">
      <c r="B30" s="33" t="s">
        <v>141</v>
      </c>
      <c r="C30" s="42">
        <v>2</v>
      </c>
      <c r="D30" s="37">
        <v>52</v>
      </c>
      <c r="E30" s="37">
        <v>41</v>
      </c>
      <c r="F30" s="37">
        <v>11</v>
      </c>
      <c r="G30" s="42">
        <v>25</v>
      </c>
      <c r="H30" s="42">
        <v>505</v>
      </c>
      <c r="I30" s="89">
        <v>332</v>
      </c>
      <c r="J30" s="89">
        <v>173</v>
      </c>
      <c r="K30" s="89">
        <v>163</v>
      </c>
      <c r="L30" s="42">
        <v>98</v>
      </c>
      <c r="M30" s="42">
        <v>65</v>
      </c>
      <c r="N30" s="42">
        <v>168</v>
      </c>
      <c r="O30" s="42">
        <v>119</v>
      </c>
      <c r="P30" s="42">
        <v>49</v>
      </c>
      <c r="Q30" s="42">
        <v>174</v>
      </c>
      <c r="R30" s="42">
        <v>115</v>
      </c>
      <c r="S30" s="42">
        <v>59</v>
      </c>
      <c r="T30" s="43" t="s">
        <v>81</v>
      </c>
      <c r="U30" s="43" t="s">
        <v>81</v>
      </c>
      <c r="V30" s="43" t="s">
        <v>81</v>
      </c>
      <c r="W30" s="43" t="s">
        <v>81</v>
      </c>
      <c r="X30" s="43" t="s">
        <v>81</v>
      </c>
      <c r="Y30" s="43" t="s">
        <v>81</v>
      </c>
    </row>
    <row r="31" spans="2:25" ht="12" customHeight="1">
      <c r="B31" s="33" t="s">
        <v>142</v>
      </c>
      <c r="C31" s="42">
        <v>1</v>
      </c>
      <c r="D31" s="37">
        <v>25</v>
      </c>
      <c r="E31" s="37">
        <v>18</v>
      </c>
      <c r="F31" s="37">
        <v>7</v>
      </c>
      <c r="G31" s="42">
        <v>7</v>
      </c>
      <c r="H31" s="42">
        <v>176</v>
      </c>
      <c r="I31" s="89">
        <v>100</v>
      </c>
      <c r="J31" s="89">
        <v>76</v>
      </c>
      <c r="K31" s="89">
        <v>57</v>
      </c>
      <c r="L31" s="42">
        <v>42</v>
      </c>
      <c r="M31" s="42">
        <v>15</v>
      </c>
      <c r="N31" s="42">
        <v>71</v>
      </c>
      <c r="O31" s="42">
        <v>33</v>
      </c>
      <c r="P31" s="42">
        <v>38</v>
      </c>
      <c r="Q31" s="42">
        <v>48</v>
      </c>
      <c r="R31" s="42">
        <v>25</v>
      </c>
      <c r="S31" s="42">
        <v>23</v>
      </c>
      <c r="T31" s="43" t="s">
        <v>81</v>
      </c>
      <c r="U31" s="43" t="s">
        <v>81</v>
      </c>
      <c r="V31" s="43" t="s">
        <v>81</v>
      </c>
      <c r="W31" s="43" t="s">
        <v>81</v>
      </c>
      <c r="X31" s="43" t="s">
        <v>81</v>
      </c>
      <c r="Y31" s="43" t="s">
        <v>81</v>
      </c>
    </row>
    <row r="32" spans="2:25" ht="12" customHeight="1">
      <c r="B32" s="33" t="s">
        <v>143</v>
      </c>
      <c r="C32" s="42">
        <v>1</v>
      </c>
      <c r="D32" s="37">
        <v>25</v>
      </c>
      <c r="E32" s="37">
        <v>20</v>
      </c>
      <c r="F32" s="37">
        <v>5</v>
      </c>
      <c r="G32" s="42">
        <v>6</v>
      </c>
      <c r="H32" s="42">
        <v>170</v>
      </c>
      <c r="I32" s="89">
        <v>90</v>
      </c>
      <c r="J32" s="89">
        <v>80</v>
      </c>
      <c r="K32" s="89">
        <v>56</v>
      </c>
      <c r="L32" s="42">
        <v>29</v>
      </c>
      <c r="M32" s="42">
        <v>27</v>
      </c>
      <c r="N32" s="42">
        <v>70</v>
      </c>
      <c r="O32" s="42">
        <v>40</v>
      </c>
      <c r="P32" s="42">
        <v>30</v>
      </c>
      <c r="Q32" s="42">
        <v>44</v>
      </c>
      <c r="R32" s="42">
        <v>21</v>
      </c>
      <c r="S32" s="42">
        <v>23</v>
      </c>
      <c r="T32" s="43" t="s">
        <v>81</v>
      </c>
      <c r="U32" s="43" t="s">
        <v>81</v>
      </c>
      <c r="V32" s="43" t="s">
        <v>81</v>
      </c>
      <c r="W32" s="43" t="s">
        <v>81</v>
      </c>
      <c r="X32" s="43" t="s">
        <v>81</v>
      </c>
      <c r="Y32" s="43" t="s">
        <v>81</v>
      </c>
    </row>
    <row r="33" spans="2:25" ht="12" customHeight="1">
      <c r="B33" s="33" t="s">
        <v>144</v>
      </c>
      <c r="C33" s="43" t="s">
        <v>81</v>
      </c>
      <c r="D33" s="43" t="s">
        <v>81</v>
      </c>
      <c r="E33" s="43" t="s">
        <v>81</v>
      </c>
      <c r="F33" s="43" t="s">
        <v>81</v>
      </c>
      <c r="G33" s="43" t="s">
        <v>81</v>
      </c>
      <c r="H33" s="43" t="s">
        <v>81</v>
      </c>
      <c r="I33" s="43" t="s">
        <v>81</v>
      </c>
      <c r="J33" s="43" t="s">
        <v>81</v>
      </c>
      <c r="K33" s="43" t="s">
        <v>81</v>
      </c>
      <c r="L33" s="43" t="s">
        <v>81</v>
      </c>
      <c r="M33" s="43" t="s">
        <v>81</v>
      </c>
      <c r="N33" s="43" t="s">
        <v>81</v>
      </c>
      <c r="O33" s="43" t="s">
        <v>81</v>
      </c>
      <c r="P33" s="43" t="s">
        <v>81</v>
      </c>
      <c r="Q33" s="43" t="s">
        <v>81</v>
      </c>
      <c r="R33" s="43" t="s">
        <v>81</v>
      </c>
      <c r="S33" s="43" t="s">
        <v>81</v>
      </c>
      <c r="T33" s="43" t="s">
        <v>81</v>
      </c>
      <c r="U33" s="43" t="s">
        <v>81</v>
      </c>
      <c r="V33" s="43" t="s">
        <v>81</v>
      </c>
      <c r="W33" s="43" t="s">
        <v>81</v>
      </c>
      <c r="X33" s="43" t="s">
        <v>81</v>
      </c>
      <c r="Y33" s="43" t="s">
        <v>81</v>
      </c>
    </row>
    <row r="34" spans="2:25" ht="12" customHeight="1">
      <c r="B34" s="33" t="s">
        <v>145</v>
      </c>
      <c r="C34" s="43" t="s">
        <v>81</v>
      </c>
      <c r="D34" s="43" t="s">
        <v>81</v>
      </c>
      <c r="E34" s="43" t="s">
        <v>81</v>
      </c>
      <c r="F34" s="43" t="s">
        <v>81</v>
      </c>
      <c r="G34" s="43" t="s">
        <v>81</v>
      </c>
      <c r="H34" s="43" t="s">
        <v>81</v>
      </c>
      <c r="I34" s="43" t="s">
        <v>81</v>
      </c>
      <c r="J34" s="43" t="s">
        <v>81</v>
      </c>
      <c r="K34" s="43" t="s">
        <v>81</v>
      </c>
      <c r="L34" s="43" t="s">
        <v>81</v>
      </c>
      <c r="M34" s="43" t="s">
        <v>81</v>
      </c>
      <c r="N34" s="43" t="s">
        <v>81</v>
      </c>
      <c r="O34" s="43" t="s">
        <v>81</v>
      </c>
      <c r="P34" s="43" t="s">
        <v>81</v>
      </c>
      <c r="Q34" s="43" t="s">
        <v>81</v>
      </c>
      <c r="R34" s="43" t="s">
        <v>81</v>
      </c>
      <c r="S34" s="43" t="s">
        <v>81</v>
      </c>
      <c r="T34" s="43" t="s">
        <v>81</v>
      </c>
      <c r="U34" s="43" t="s">
        <v>81</v>
      </c>
      <c r="V34" s="43" t="s">
        <v>81</v>
      </c>
      <c r="W34" s="43" t="s">
        <v>81</v>
      </c>
      <c r="X34" s="43" t="s">
        <v>81</v>
      </c>
      <c r="Y34" s="43" t="s">
        <v>81</v>
      </c>
    </row>
    <row r="35" spans="2:25" ht="12" customHeight="1">
      <c r="B35" s="33" t="s">
        <v>146</v>
      </c>
      <c r="C35" s="42">
        <v>1</v>
      </c>
      <c r="D35" s="37">
        <v>32</v>
      </c>
      <c r="E35" s="37">
        <v>16</v>
      </c>
      <c r="F35" s="37">
        <v>16</v>
      </c>
      <c r="G35" s="42">
        <v>9</v>
      </c>
      <c r="H35" s="42">
        <v>349</v>
      </c>
      <c r="I35" s="43" t="s">
        <v>81</v>
      </c>
      <c r="J35" s="89">
        <v>349</v>
      </c>
      <c r="K35" s="89">
        <v>121</v>
      </c>
      <c r="L35" s="43" t="s">
        <v>81</v>
      </c>
      <c r="M35" s="42">
        <v>121</v>
      </c>
      <c r="N35" s="42">
        <v>113</v>
      </c>
      <c r="O35" s="43" t="s">
        <v>81</v>
      </c>
      <c r="P35" s="42">
        <v>113</v>
      </c>
      <c r="Q35" s="42">
        <v>115</v>
      </c>
      <c r="R35" s="43" t="s">
        <v>81</v>
      </c>
      <c r="S35" s="42">
        <v>115</v>
      </c>
      <c r="T35" s="43" t="s">
        <v>81</v>
      </c>
      <c r="U35" s="43" t="s">
        <v>81</v>
      </c>
      <c r="V35" s="43" t="s">
        <v>81</v>
      </c>
      <c r="W35" s="43" t="s">
        <v>81</v>
      </c>
      <c r="X35" s="43" t="s">
        <v>81</v>
      </c>
      <c r="Y35" s="43" t="s">
        <v>81</v>
      </c>
    </row>
    <row r="36" spans="2:25" ht="12" customHeight="1">
      <c r="B36" s="33" t="s">
        <v>147</v>
      </c>
      <c r="C36" s="43" t="s">
        <v>81</v>
      </c>
      <c r="D36" s="43" t="s">
        <v>81</v>
      </c>
      <c r="E36" s="43" t="s">
        <v>81</v>
      </c>
      <c r="F36" s="43" t="s">
        <v>81</v>
      </c>
      <c r="G36" s="43" t="s">
        <v>81</v>
      </c>
      <c r="H36" s="43" t="s">
        <v>81</v>
      </c>
      <c r="I36" s="43" t="s">
        <v>81</v>
      </c>
      <c r="J36" s="43" t="s">
        <v>81</v>
      </c>
      <c r="K36" s="43" t="s">
        <v>81</v>
      </c>
      <c r="L36" s="43" t="s">
        <v>81</v>
      </c>
      <c r="M36" s="43" t="s">
        <v>81</v>
      </c>
      <c r="N36" s="43" t="s">
        <v>81</v>
      </c>
      <c r="O36" s="43" t="s">
        <v>81</v>
      </c>
      <c r="P36" s="43" t="s">
        <v>81</v>
      </c>
      <c r="Q36" s="43" t="s">
        <v>81</v>
      </c>
      <c r="R36" s="43" t="s">
        <v>81</v>
      </c>
      <c r="S36" s="43" t="s">
        <v>81</v>
      </c>
      <c r="T36" s="43" t="s">
        <v>81</v>
      </c>
      <c r="U36" s="43" t="s">
        <v>81</v>
      </c>
      <c r="V36" s="43" t="s">
        <v>81</v>
      </c>
      <c r="W36" s="43" t="s">
        <v>81</v>
      </c>
      <c r="X36" s="43" t="s">
        <v>81</v>
      </c>
      <c r="Y36" s="43" t="s">
        <v>81</v>
      </c>
    </row>
    <row r="37" spans="2:25" ht="12" customHeight="1">
      <c r="B37" s="33" t="s">
        <v>148</v>
      </c>
      <c r="C37" s="43" t="s">
        <v>81</v>
      </c>
      <c r="D37" s="43" t="s">
        <v>81</v>
      </c>
      <c r="E37" s="43" t="s">
        <v>81</v>
      </c>
      <c r="F37" s="43" t="s">
        <v>81</v>
      </c>
      <c r="G37" s="43" t="s">
        <v>81</v>
      </c>
      <c r="H37" s="43" t="s">
        <v>81</v>
      </c>
      <c r="I37" s="43" t="s">
        <v>81</v>
      </c>
      <c r="J37" s="43" t="s">
        <v>81</v>
      </c>
      <c r="K37" s="43" t="s">
        <v>81</v>
      </c>
      <c r="L37" s="43" t="s">
        <v>81</v>
      </c>
      <c r="M37" s="43" t="s">
        <v>81</v>
      </c>
      <c r="N37" s="43" t="s">
        <v>81</v>
      </c>
      <c r="O37" s="43" t="s">
        <v>81</v>
      </c>
      <c r="P37" s="43" t="s">
        <v>81</v>
      </c>
      <c r="Q37" s="43" t="s">
        <v>81</v>
      </c>
      <c r="R37" s="43" t="s">
        <v>81</v>
      </c>
      <c r="S37" s="43" t="s">
        <v>81</v>
      </c>
      <c r="T37" s="43" t="s">
        <v>81</v>
      </c>
      <c r="U37" s="43" t="s">
        <v>81</v>
      </c>
      <c r="V37" s="43" t="s">
        <v>81</v>
      </c>
      <c r="W37" s="43" t="s">
        <v>81</v>
      </c>
      <c r="X37" s="43" t="s">
        <v>81</v>
      </c>
      <c r="Y37" s="43" t="s">
        <v>81</v>
      </c>
    </row>
    <row r="38" spans="2:25" ht="12" customHeight="1">
      <c r="B38" s="33" t="s">
        <v>149</v>
      </c>
      <c r="C38" s="43" t="s">
        <v>81</v>
      </c>
      <c r="D38" s="43" t="s">
        <v>81</v>
      </c>
      <c r="E38" s="43" t="s">
        <v>81</v>
      </c>
      <c r="F38" s="43" t="s">
        <v>81</v>
      </c>
      <c r="G38" s="43" t="s">
        <v>81</v>
      </c>
      <c r="H38" s="43" t="s">
        <v>81</v>
      </c>
      <c r="I38" s="43" t="s">
        <v>81</v>
      </c>
      <c r="J38" s="43" t="s">
        <v>81</v>
      </c>
      <c r="K38" s="43" t="s">
        <v>81</v>
      </c>
      <c r="L38" s="43" t="s">
        <v>81</v>
      </c>
      <c r="M38" s="43" t="s">
        <v>81</v>
      </c>
      <c r="N38" s="43" t="s">
        <v>81</v>
      </c>
      <c r="O38" s="43" t="s">
        <v>81</v>
      </c>
      <c r="P38" s="43" t="s">
        <v>81</v>
      </c>
      <c r="Q38" s="43" t="s">
        <v>81</v>
      </c>
      <c r="R38" s="43" t="s">
        <v>81</v>
      </c>
      <c r="S38" s="43" t="s">
        <v>81</v>
      </c>
      <c r="T38" s="43" t="s">
        <v>81</v>
      </c>
      <c r="U38" s="43" t="s">
        <v>81</v>
      </c>
      <c r="V38" s="43" t="s">
        <v>81</v>
      </c>
      <c r="W38" s="43" t="s">
        <v>81</v>
      </c>
      <c r="X38" s="43" t="s">
        <v>81</v>
      </c>
      <c r="Y38" s="43" t="s">
        <v>81</v>
      </c>
    </row>
    <row r="39" spans="2:25" ht="12" customHeight="1">
      <c r="B39" s="33" t="s">
        <v>150</v>
      </c>
      <c r="C39" s="42">
        <v>1</v>
      </c>
      <c r="D39" s="37">
        <v>41</v>
      </c>
      <c r="E39" s="37">
        <v>28</v>
      </c>
      <c r="F39" s="37">
        <v>13</v>
      </c>
      <c r="G39" s="42">
        <v>10</v>
      </c>
      <c r="H39" s="42">
        <v>533</v>
      </c>
      <c r="I39" s="89">
        <v>295</v>
      </c>
      <c r="J39" s="89">
        <v>238</v>
      </c>
      <c r="K39" s="89">
        <v>191</v>
      </c>
      <c r="L39" s="42">
        <v>98</v>
      </c>
      <c r="M39" s="42">
        <v>93</v>
      </c>
      <c r="N39" s="42">
        <v>184</v>
      </c>
      <c r="O39" s="42">
        <v>111</v>
      </c>
      <c r="P39" s="42">
        <v>73</v>
      </c>
      <c r="Q39" s="42">
        <v>158</v>
      </c>
      <c r="R39" s="42">
        <v>86</v>
      </c>
      <c r="S39" s="42">
        <v>72</v>
      </c>
      <c r="T39" s="43" t="s">
        <v>81</v>
      </c>
      <c r="U39" s="43" t="s">
        <v>81</v>
      </c>
      <c r="V39" s="43" t="s">
        <v>81</v>
      </c>
      <c r="W39" s="43" t="s">
        <v>81</v>
      </c>
      <c r="X39" s="43" t="s">
        <v>81</v>
      </c>
      <c r="Y39" s="43" t="s">
        <v>81</v>
      </c>
    </row>
    <row r="40" spans="2:25" ht="12" customHeight="1">
      <c r="B40" s="33" t="s">
        <v>151</v>
      </c>
      <c r="C40" s="42">
        <v>1</v>
      </c>
      <c r="D40" s="37">
        <v>25</v>
      </c>
      <c r="E40" s="37">
        <v>12</v>
      </c>
      <c r="F40" s="37">
        <v>13</v>
      </c>
      <c r="G40" s="42">
        <v>6</v>
      </c>
      <c r="H40" s="42">
        <v>250</v>
      </c>
      <c r="I40" s="89">
        <v>108</v>
      </c>
      <c r="J40" s="89">
        <v>142</v>
      </c>
      <c r="K40" s="89">
        <v>82</v>
      </c>
      <c r="L40" s="42">
        <v>29</v>
      </c>
      <c r="M40" s="42">
        <v>53</v>
      </c>
      <c r="N40" s="42">
        <v>100</v>
      </c>
      <c r="O40" s="42">
        <v>39</v>
      </c>
      <c r="P40" s="42">
        <v>61</v>
      </c>
      <c r="Q40" s="42">
        <v>68</v>
      </c>
      <c r="R40" s="42">
        <v>40</v>
      </c>
      <c r="S40" s="42">
        <v>28</v>
      </c>
      <c r="T40" s="43" t="s">
        <v>81</v>
      </c>
      <c r="U40" s="43" t="s">
        <v>81</v>
      </c>
      <c r="V40" s="43" t="s">
        <v>81</v>
      </c>
      <c r="W40" s="43" t="s">
        <v>81</v>
      </c>
      <c r="X40" s="43" t="s">
        <v>81</v>
      </c>
      <c r="Y40" s="43" t="s">
        <v>81</v>
      </c>
    </row>
    <row r="41" spans="2:25" ht="12" customHeight="1">
      <c r="B41" s="33" t="s">
        <v>152</v>
      </c>
      <c r="C41" s="42">
        <v>1</v>
      </c>
      <c r="D41" s="37">
        <v>24</v>
      </c>
      <c r="E41" s="37">
        <v>13</v>
      </c>
      <c r="F41" s="37">
        <v>11</v>
      </c>
      <c r="G41" s="42">
        <v>6</v>
      </c>
      <c r="H41" s="42">
        <v>210</v>
      </c>
      <c r="I41" s="89">
        <v>114</v>
      </c>
      <c r="J41" s="89">
        <v>96</v>
      </c>
      <c r="K41" s="89">
        <v>81</v>
      </c>
      <c r="L41" s="42">
        <v>44</v>
      </c>
      <c r="M41" s="42">
        <v>37</v>
      </c>
      <c r="N41" s="42">
        <v>69</v>
      </c>
      <c r="O41" s="42">
        <v>38</v>
      </c>
      <c r="P41" s="42">
        <v>31</v>
      </c>
      <c r="Q41" s="42">
        <v>60</v>
      </c>
      <c r="R41" s="42">
        <v>32</v>
      </c>
      <c r="S41" s="42">
        <v>28</v>
      </c>
      <c r="T41" s="43" t="s">
        <v>81</v>
      </c>
      <c r="U41" s="43" t="s">
        <v>81</v>
      </c>
      <c r="V41" s="43" t="s">
        <v>81</v>
      </c>
      <c r="W41" s="43" t="s">
        <v>81</v>
      </c>
      <c r="X41" s="43" t="s">
        <v>81</v>
      </c>
      <c r="Y41" s="43" t="s">
        <v>81</v>
      </c>
    </row>
    <row r="42" spans="2:25" ht="12" customHeight="1">
      <c r="B42" s="33" t="s">
        <v>153</v>
      </c>
      <c r="C42" s="42">
        <v>1</v>
      </c>
      <c r="D42" s="37">
        <v>52</v>
      </c>
      <c r="E42" s="37">
        <v>35</v>
      </c>
      <c r="F42" s="37">
        <v>17</v>
      </c>
      <c r="G42" s="42">
        <v>15</v>
      </c>
      <c r="H42" s="42">
        <v>598</v>
      </c>
      <c r="I42" s="89">
        <v>368</v>
      </c>
      <c r="J42" s="89">
        <v>230</v>
      </c>
      <c r="K42" s="89">
        <v>200</v>
      </c>
      <c r="L42" s="42">
        <v>122</v>
      </c>
      <c r="M42" s="42">
        <v>78</v>
      </c>
      <c r="N42" s="42">
        <v>201</v>
      </c>
      <c r="O42" s="42">
        <v>124</v>
      </c>
      <c r="P42" s="42">
        <v>77</v>
      </c>
      <c r="Q42" s="42">
        <v>197</v>
      </c>
      <c r="R42" s="42">
        <v>122</v>
      </c>
      <c r="S42" s="42">
        <v>75</v>
      </c>
      <c r="T42" s="43" t="s">
        <v>81</v>
      </c>
      <c r="U42" s="43" t="s">
        <v>81</v>
      </c>
      <c r="V42" s="43" t="s">
        <v>81</v>
      </c>
      <c r="W42" s="43" t="s">
        <v>81</v>
      </c>
      <c r="X42" s="43" t="s">
        <v>81</v>
      </c>
      <c r="Y42" s="43" t="s">
        <v>81</v>
      </c>
    </row>
    <row r="43" spans="2:25" ht="12" customHeight="1">
      <c r="B43" s="33" t="s">
        <v>154</v>
      </c>
      <c r="C43" s="43" t="s">
        <v>81</v>
      </c>
      <c r="D43" s="43" t="s">
        <v>81</v>
      </c>
      <c r="E43" s="43" t="s">
        <v>81</v>
      </c>
      <c r="F43" s="43" t="s">
        <v>81</v>
      </c>
      <c r="G43" s="43" t="s">
        <v>81</v>
      </c>
      <c r="H43" s="43" t="s">
        <v>81</v>
      </c>
      <c r="I43" s="43" t="s">
        <v>81</v>
      </c>
      <c r="J43" s="43" t="s">
        <v>81</v>
      </c>
      <c r="K43" s="43" t="s">
        <v>81</v>
      </c>
      <c r="L43" s="43" t="s">
        <v>81</v>
      </c>
      <c r="M43" s="43" t="s">
        <v>81</v>
      </c>
      <c r="N43" s="43" t="s">
        <v>81</v>
      </c>
      <c r="O43" s="43" t="s">
        <v>81</v>
      </c>
      <c r="P43" s="43" t="s">
        <v>81</v>
      </c>
      <c r="Q43" s="43" t="s">
        <v>81</v>
      </c>
      <c r="R43" s="43" t="s">
        <v>81</v>
      </c>
      <c r="S43" s="43" t="s">
        <v>81</v>
      </c>
      <c r="T43" s="43" t="s">
        <v>81</v>
      </c>
      <c r="U43" s="43" t="s">
        <v>81</v>
      </c>
      <c r="V43" s="43" t="s">
        <v>81</v>
      </c>
      <c r="W43" s="43" t="s">
        <v>81</v>
      </c>
      <c r="X43" s="43" t="s">
        <v>81</v>
      </c>
      <c r="Y43" s="43" t="s">
        <v>81</v>
      </c>
    </row>
    <row r="44" spans="2:25" ht="12" customHeight="1">
      <c r="B44" s="33" t="s">
        <v>155</v>
      </c>
      <c r="C44" s="42">
        <v>2</v>
      </c>
      <c r="D44" s="37">
        <v>87</v>
      </c>
      <c r="E44" s="37">
        <v>62</v>
      </c>
      <c r="F44" s="37">
        <v>25</v>
      </c>
      <c r="G44" s="42">
        <v>23</v>
      </c>
      <c r="H44" s="42">
        <v>1139</v>
      </c>
      <c r="I44" s="89">
        <v>458</v>
      </c>
      <c r="J44" s="89">
        <v>681</v>
      </c>
      <c r="K44" s="89">
        <v>404</v>
      </c>
      <c r="L44" s="42">
        <v>172</v>
      </c>
      <c r="M44" s="42">
        <v>232</v>
      </c>
      <c r="N44" s="42">
        <v>395</v>
      </c>
      <c r="O44" s="42">
        <v>155</v>
      </c>
      <c r="P44" s="42">
        <v>240</v>
      </c>
      <c r="Q44" s="42">
        <v>340</v>
      </c>
      <c r="R44" s="42">
        <v>131</v>
      </c>
      <c r="S44" s="42">
        <v>209</v>
      </c>
      <c r="T44" s="43" t="s">
        <v>81</v>
      </c>
      <c r="U44" s="43" t="s">
        <v>81</v>
      </c>
      <c r="V44" s="43" t="s">
        <v>81</v>
      </c>
      <c r="W44" s="43" t="s">
        <v>81</v>
      </c>
      <c r="X44" s="43" t="s">
        <v>81</v>
      </c>
      <c r="Y44" s="43" t="s">
        <v>81</v>
      </c>
    </row>
    <row r="45" spans="2:25" ht="12" customHeight="1">
      <c r="B45" s="33" t="s">
        <v>156</v>
      </c>
      <c r="C45" s="43" t="s">
        <v>81</v>
      </c>
      <c r="D45" s="43" t="s">
        <v>81</v>
      </c>
      <c r="E45" s="43" t="s">
        <v>81</v>
      </c>
      <c r="F45" s="43" t="s">
        <v>81</v>
      </c>
      <c r="G45" s="43" t="s">
        <v>81</v>
      </c>
      <c r="H45" s="43" t="s">
        <v>81</v>
      </c>
      <c r="I45" s="43" t="s">
        <v>81</v>
      </c>
      <c r="J45" s="43" t="s">
        <v>81</v>
      </c>
      <c r="K45" s="43" t="s">
        <v>81</v>
      </c>
      <c r="L45" s="43" t="s">
        <v>81</v>
      </c>
      <c r="M45" s="43" t="s">
        <v>81</v>
      </c>
      <c r="N45" s="43" t="s">
        <v>81</v>
      </c>
      <c r="O45" s="43" t="s">
        <v>81</v>
      </c>
      <c r="P45" s="43" t="s">
        <v>81</v>
      </c>
      <c r="Q45" s="43" t="s">
        <v>81</v>
      </c>
      <c r="R45" s="43" t="s">
        <v>81</v>
      </c>
      <c r="S45" s="43" t="s">
        <v>81</v>
      </c>
      <c r="T45" s="43" t="s">
        <v>81</v>
      </c>
      <c r="U45" s="43" t="s">
        <v>81</v>
      </c>
      <c r="V45" s="43" t="s">
        <v>81</v>
      </c>
      <c r="W45" s="43" t="s">
        <v>81</v>
      </c>
      <c r="X45" s="43" t="s">
        <v>81</v>
      </c>
      <c r="Y45" s="43" t="s">
        <v>81</v>
      </c>
    </row>
    <row r="46" ht="12">
      <c r="C46" s="70"/>
    </row>
    <row r="47" spans="2:7" ht="12">
      <c r="B47" s="18" t="s">
        <v>634</v>
      </c>
      <c r="G47" s="17"/>
    </row>
    <row r="48" spans="3:25" ht="12">
      <c r="C48" s="17"/>
      <c r="D48" s="17"/>
      <c r="E48" s="17"/>
      <c r="F48" s="17"/>
      <c r="G48" s="17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</row>
    <row r="49" spans="3:25" ht="12"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3:25" ht="12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3:25" ht="12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</sheetData>
  <sheetProtection/>
  <mergeCells count="14">
    <mergeCell ref="W3:Y4"/>
    <mergeCell ref="D4:D5"/>
    <mergeCell ref="E4:E5"/>
    <mergeCell ref="F4:F5"/>
    <mergeCell ref="H4:J4"/>
    <mergeCell ref="K4:M4"/>
    <mergeCell ref="N4:P4"/>
    <mergeCell ref="Q4:S4"/>
    <mergeCell ref="T4:V4"/>
    <mergeCell ref="B3:B5"/>
    <mergeCell ref="C3:C5"/>
    <mergeCell ref="D3:F3"/>
    <mergeCell ref="G3:G5"/>
    <mergeCell ref="H3:V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W13"/>
  <sheetViews>
    <sheetView zoomScalePageLayoutView="0" workbookViewId="0" topLeftCell="A1">
      <selection activeCell="B11" activeCellId="1" sqref="B1 B11"/>
    </sheetView>
  </sheetViews>
  <sheetFormatPr defaultColWidth="9.00390625" defaultRowHeight="13.5"/>
  <cols>
    <col min="1" max="1" width="2.625" style="1" customWidth="1"/>
    <col min="2" max="2" width="9.125" style="1" customWidth="1"/>
    <col min="3" max="21" width="6.125" style="1" customWidth="1"/>
    <col min="22" max="23" width="9.75390625" style="1" customWidth="1"/>
    <col min="24" max="16384" width="9.00390625" style="1" customWidth="1"/>
  </cols>
  <sheetData>
    <row r="1" ht="14.25">
      <c r="B1" s="2" t="s">
        <v>645</v>
      </c>
    </row>
    <row r="3" spans="2:23" ht="12" customHeight="1">
      <c r="B3" s="407" t="s">
        <v>0</v>
      </c>
      <c r="C3" s="393" t="s">
        <v>67</v>
      </c>
      <c r="D3" s="395"/>
      <c r="E3" s="354" t="s">
        <v>2</v>
      </c>
      <c r="F3" s="367" t="s">
        <v>157</v>
      </c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9"/>
      <c r="V3" s="405" t="s">
        <v>158</v>
      </c>
      <c r="W3" s="405" t="s">
        <v>159</v>
      </c>
    </row>
    <row r="4" spans="2:23" ht="12" customHeight="1">
      <c r="B4" s="408"/>
      <c r="C4" s="396"/>
      <c r="D4" s="398"/>
      <c r="E4" s="383"/>
      <c r="F4" s="354" t="s">
        <v>160</v>
      </c>
      <c r="G4" s="367" t="s">
        <v>161</v>
      </c>
      <c r="H4" s="368"/>
      <c r="I4" s="368"/>
      <c r="J4" s="368"/>
      <c r="K4" s="368"/>
      <c r="L4" s="369"/>
      <c r="M4" s="367" t="s">
        <v>162</v>
      </c>
      <c r="N4" s="368"/>
      <c r="O4" s="369"/>
      <c r="P4" s="367" t="s">
        <v>163</v>
      </c>
      <c r="Q4" s="368"/>
      <c r="R4" s="369"/>
      <c r="S4" s="367" t="s">
        <v>164</v>
      </c>
      <c r="T4" s="368"/>
      <c r="U4" s="369"/>
      <c r="V4" s="383"/>
      <c r="W4" s="383"/>
    </row>
    <row r="5" spans="2:23" ht="12">
      <c r="B5" s="409"/>
      <c r="C5" s="14" t="s">
        <v>5</v>
      </c>
      <c r="D5" s="14" t="s">
        <v>6</v>
      </c>
      <c r="E5" s="355"/>
      <c r="F5" s="383"/>
      <c r="G5" s="14" t="s">
        <v>70</v>
      </c>
      <c r="H5" s="14" t="s">
        <v>71</v>
      </c>
      <c r="I5" s="14" t="s">
        <v>72</v>
      </c>
      <c r="J5" s="14" t="s">
        <v>73</v>
      </c>
      <c r="K5" s="14" t="s">
        <v>74</v>
      </c>
      <c r="L5" s="14" t="s">
        <v>75</v>
      </c>
      <c r="M5" s="14" t="s">
        <v>70</v>
      </c>
      <c r="N5" s="14" t="s">
        <v>71</v>
      </c>
      <c r="O5" s="14" t="s">
        <v>72</v>
      </c>
      <c r="P5" s="14" t="s">
        <v>70</v>
      </c>
      <c r="Q5" s="14" t="s">
        <v>71</v>
      </c>
      <c r="R5" s="14" t="s">
        <v>72</v>
      </c>
      <c r="S5" s="14" t="s">
        <v>70</v>
      </c>
      <c r="T5" s="14" t="s">
        <v>71</v>
      </c>
      <c r="U5" s="14" t="s">
        <v>72</v>
      </c>
      <c r="V5" s="355"/>
      <c r="W5" s="355"/>
    </row>
    <row r="6" spans="2:23" ht="12">
      <c r="B6" s="84"/>
      <c r="C6" s="6"/>
      <c r="D6" s="6"/>
      <c r="E6" s="6"/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</row>
    <row r="7" spans="2:23" ht="24">
      <c r="B7" s="32" t="s">
        <v>26</v>
      </c>
      <c r="C7" s="39">
        <v>21</v>
      </c>
      <c r="D7" s="39">
        <v>8</v>
      </c>
      <c r="E7" s="39">
        <v>592</v>
      </c>
      <c r="F7" s="92">
        <v>32</v>
      </c>
      <c r="G7" s="92">
        <v>96</v>
      </c>
      <c r="H7" s="92">
        <v>111</v>
      </c>
      <c r="I7" s="92">
        <v>107</v>
      </c>
      <c r="J7" s="92">
        <v>120</v>
      </c>
      <c r="K7" s="92">
        <v>122</v>
      </c>
      <c r="L7" s="92">
        <v>120</v>
      </c>
      <c r="M7" s="92">
        <v>149</v>
      </c>
      <c r="N7" s="92">
        <v>162</v>
      </c>
      <c r="O7" s="92">
        <v>134</v>
      </c>
      <c r="P7" s="92">
        <v>319</v>
      </c>
      <c r="Q7" s="92">
        <v>316</v>
      </c>
      <c r="R7" s="92">
        <v>308</v>
      </c>
      <c r="S7" s="92">
        <v>9</v>
      </c>
      <c r="T7" s="92">
        <v>12</v>
      </c>
      <c r="U7" s="92">
        <v>4</v>
      </c>
      <c r="V7" s="92">
        <v>1350</v>
      </c>
      <c r="W7" s="92">
        <v>314</v>
      </c>
    </row>
    <row r="8" spans="2:23" ht="12">
      <c r="B8" s="33" t="s">
        <v>7</v>
      </c>
      <c r="C8" s="37"/>
      <c r="D8" s="37"/>
      <c r="E8" s="37"/>
      <c r="F8" s="93">
        <v>19</v>
      </c>
      <c r="G8" s="93">
        <v>53</v>
      </c>
      <c r="H8" s="93">
        <v>69</v>
      </c>
      <c r="I8" s="93">
        <v>71</v>
      </c>
      <c r="J8" s="93">
        <v>88</v>
      </c>
      <c r="K8" s="93">
        <v>91</v>
      </c>
      <c r="L8" s="93">
        <v>80</v>
      </c>
      <c r="M8" s="93">
        <v>108</v>
      </c>
      <c r="N8" s="93">
        <v>112</v>
      </c>
      <c r="O8" s="93">
        <v>92</v>
      </c>
      <c r="P8" s="93">
        <v>209</v>
      </c>
      <c r="Q8" s="93">
        <v>200</v>
      </c>
      <c r="R8" s="93">
        <v>199</v>
      </c>
      <c r="S8" s="93">
        <v>8</v>
      </c>
      <c r="T8" s="93">
        <v>10</v>
      </c>
      <c r="U8" s="93">
        <v>2</v>
      </c>
      <c r="V8" s="86">
        <v>527</v>
      </c>
      <c r="W8" s="86">
        <v>141</v>
      </c>
    </row>
    <row r="9" spans="2:23" ht="12">
      <c r="B9" s="33" t="s">
        <v>8</v>
      </c>
      <c r="C9" s="37"/>
      <c r="D9" s="37"/>
      <c r="E9" s="37"/>
      <c r="F9" s="93">
        <v>13</v>
      </c>
      <c r="G9" s="93">
        <v>43</v>
      </c>
      <c r="H9" s="93">
        <v>42</v>
      </c>
      <c r="I9" s="93">
        <v>36</v>
      </c>
      <c r="J9" s="93">
        <v>32</v>
      </c>
      <c r="K9" s="93">
        <v>31</v>
      </c>
      <c r="L9" s="93">
        <v>40</v>
      </c>
      <c r="M9" s="93">
        <v>41</v>
      </c>
      <c r="N9" s="93">
        <v>50</v>
      </c>
      <c r="O9" s="93">
        <v>42</v>
      </c>
      <c r="P9" s="93">
        <v>110</v>
      </c>
      <c r="Q9" s="93">
        <v>116</v>
      </c>
      <c r="R9" s="93">
        <v>109</v>
      </c>
      <c r="S9" s="93">
        <v>1</v>
      </c>
      <c r="T9" s="93">
        <v>2</v>
      </c>
      <c r="U9" s="93">
        <v>2</v>
      </c>
      <c r="V9" s="86">
        <v>823</v>
      </c>
      <c r="W9" s="86">
        <v>173</v>
      </c>
    </row>
    <row r="11" spans="2:21" ht="12">
      <c r="B11" s="18" t="s">
        <v>634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3" spans="6:23" ht="12"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</row>
  </sheetData>
  <sheetProtection/>
  <mergeCells count="11">
    <mergeCell ref="W3:W5"/>
    <mergeCell ref="F4:F5"/>
    <mergeCell ref="G4:L4"/>
    <mergeCell ref="M4:O4"/>
    <mergeCell ref="P4:R4"/>
    <mergeCell ref="S4:U4"/>
    <mergeCell ref="B3:B5"/>
    <mergeCell ref="C3:D4"/>
    <mergeCell ref="E3:E5"/>
    <mergeCell ref="F3:U3"/>
    <mergeCell ref="V3:V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P37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33.125" style="1" customWidth="1"/>
    <col min="4" max="6" width="4.375" style="1" customWidth="1"/>
    <col min="7" max="10" width="4.375" style="1" bestFit="1" customWidth="1"/>
    <col min="11" max="15" width="4.50390625" style="1" bestFit="1" customWidth="1"/>
    <col min="16" max="16384" width="9.00390625" style="1" customWidth="1"/>
  </cols>
  <sheetData>
    <row r="1" ht="14.25">
      <c r="B1" s="2" t="s">
        <v>646</v>
      </c>
    </row>
    <row r="3" spans="2:15" ht="12" customHeight="1">
      <c r="B3" s="374" t="s">
        <v>0</v>
      </c>
      <c r="C3" s="376"/>
      <c r="D3" s="366" t="s">
        <v>34</v>
      </c>
      <c r="E3" s="366"/>
      <c r="F3" s="366"/>
      <c r="G3" s="366" t="s">
        <v>165</v>
      </c>
      <c r="H3" s="366"/>
      <c r="I3" s="366"/>
      <c r="J3" s="366"/>
      <c r="K3" s="366"/>
      <c r="L3" s="366"/>
      <c r="M3" s="366" t="s">
        <v>166</v>
      </c>
      <c r="N3" s="366"/>
      <c r="O3" s="366"/>
    </row>
    <row r="4" spans="2:15" ht="12" customHeight="1">
      <c r="B4" s="380"/>
      <c r="C4" s="382"/>
      <c r="D4" s="94" t="s">
        <v>25</v>
      </c>
      <c r="E4" s="94" t="s">
        <v>7</v>
      </c>
      <c r="F4" s="94" t="s">
        <v>8</v>
      </c>
      <c r="G4" s="94" t="s">
        <v>167</v>
      </c>
      <c r="H4" s="94" t="s">
        <v>168</v>
      </c>
      <c r="I4" s="94" t="s">
        <v>169</v>
      </c>
      <c r="J4" s="94" t="s">
        <v>170</v>
      </c>
      <c r="K4" s="94" t="s">
        <v>171</v>
      </c>
      <c r="L4" s="94" t="s">
        <v>172</v>
      </c>
      <c r="M4" s="94" t="s">
        <v>173</v>
      </c>
      <c r="N4" s="94" t="s">
        <v>174</v>
      </c>
      <c r="O4" s="94" t="s">
        <v>175</v>
      </c>
    </row>
    <row r="5" spans="2:15" ht="12" customHeight="1">
      <c r="B5" s="31"/>
      <c r="C5" s="4"/>
      <c r="D5" s="95" t="s">
        <v>9</v>
      </c>
      <c r="E5" s="95" t="s">
        <v>9</v>
      </c>
      <c r="F5" s="95" t="s">
        <v>9</v>
      </c>
      <c r="G5" s="95" t="s">
        <v>9</v>
      </c>
      <c r="H5" s="95" t="s">
        <v>9</v>
      </c>
      <c r="I5" s="95" t="s">
        <v>9</v>
      </c>
      <c r="J5" s="95" t="s">
        <v>9</v>
      </c>
      <c r="K5" s="95" t="s">
        <v>9</v>
      </c>
      <c r="L5" s="95" t="s">
        <v>9</v>
      </c>
      <c r="M5" s="95" t="s">
        <v>9</v>
      </c>
      <c r="N5" s="95" t="s">
        <v>9</v>
      </c>
      <c r="O5" s="95" t="s">
        <v>9</v>
      </c>
    </row>
    <row r="6" spans="2:16" ht="12" customHeight="1">
      <c r="B6" s="336" t="s">
        <v>176</v>
      </c>
      <c r="C6" s="336"/>
      <c r="D6" s="96">
        <v>22</v>
      </c>
      <c r="E6" s="96">
        <v>10</v>
      </c>
      <c r="F6" s="96">
        <v>12</v>
      </c>
      <c r="G6" s="96">
        <v>5</v>
      </c>
      <c r="H6" s="96">
        <v>2</v>
      </c>
      <c r="I6" s="96">
        <v>5</v>
      </c>
      <c r="J6" s="96">
        <v>2</v>
      </c>
      <c r="K6" s="96">
        <v>1</v>
      </c>
      <c r="L6" s="96">
        <v>2</v>
      </c>
      <c r="M6" s="97" t="s">
        <v>81</v>
      </c>
      <c r="N6" s="96">
        <v>1</v>
      </c>
      <c r="O6" s="96">
        <v>4</v>
      </c>
      <c r="P6" s="70"/>
    </row>
    <row r="7" spans="2:16" ht="12" customHeight="1">
      <c r="B7" s="31"/>
      <c r="C7" s="4" t="s">
        <v>177</v>
      </c>
      <c r="D7" s="97">
        <v>1</v>
      </c>
      <c r="E7" s="98">
        <v>1</v>
      </c>
      <c r="F7" s="97" t="s">
        <v>81</v>
      </c>
      <c r="G7" s="98">
        <v>1</v>
      </c>
      <c r="H7" s="97" t="s">
        <v>81</v>
      </c>
      <c r="I7" s="97" t="s">
        <v>81</v>
      </c>
      <c r="J7" s="97" t="s">
        <v>81</v>
      </c>
      <c r="K7" s="97" t="s">
        <v>81</v>
      </c>
      <c r="L7" s="97" t="s">
        <v>81</v>
      </c>
      <c r="M7" s="97" t="s">
        <v>81</v>
      </c>
      <c r="N7" s="97" t="s">
        <v>81</v>
      </c>
      <c r="O7" s="97" t="s">
        <v>81</v>
      </c>
      <c r="P7" s="70"/>
    </row>
    <row r="8" spans="2:16" ht="12" customHeight="1">
      <c r="B8" s="31"/>
      <c r="C8" s="99" t="s">
        <v>178</v>
      </c>
      <c r="D8" s="97">
        <v>1</v>
      </c>
      <c r="E8" s="98">
        <v>1</v>
      </c>
      <c r="F8" s="97" t="s">
        <v>81</v>
      </c>
      <c r="G8" s="97" t="s">
        <v>81</v>
      </c>
      <c r="H8" s="97" t="s">
        <v>81</v>
      </c>
      <c r="I8" s="97" t="s">
        <v>81</v>
      </c>
      <c r="J8" s="97" t="s">
        <v>81</v>
      </c>
      <c r="K8" s="97" t="s">
        <v>81</v>
      </c>
      <c r="L8" s="97" t="s">
        <v>81</v>
      </c>
      <c r="M8" s="97" t="s">
        <v>81</v>
      </c>
      <c r="N8" s="97" t="s">
        <v>81</v>
      </c>
      <c r="O8" s="98">
        <v>1</v>
      </c>
      <c r="P8" s="70"/>
    </row>
    <row r="9" spans="2:16" ht="12" customHeight="1">
      <c r="B9" s="31"/>
      <c r="C9" s="99" t="s">
        <v>179</v>
      </c>
      <c r="D9" s="97">
        <v>14</v>
      </c>
      <c r="E9" s="98">
        <v>6</v>
      </c>
      <c r="F9" s="98">
        <v>8</v>
      </c>
      <c r="G9" s="98">
        <v>2</v>
      </c>
      <c r="H9" s="98">
        <v>2</v>
      </c>
      <c r="I9" s="98">
        <v>3</v>
      </c>
      <c r="J9" s="98">
        <v>2</v>
      </c>
      <c r="K9" s="98">
        <v>1</v>
      </c>
      <c r="L9" s="98">
        <v>2</v>
      </c>
      <c r="M9" s="97" t="s">
        <v>81</v>
      </c>
      <c r="N9" s="97" t="s">
        <v>81</v>
      </c>
      <c r="O9" s="98">
        <v>2</v>
      </c>
      <c r="P9" s="70"/>
    </row>
    <row r="10" spans="2:16" ht="12" customHeight="1">
      <c r="B10" s="31"/>
      <c r="C10" s="4" t="s">
        <v>180</v>
      </c>
      <c r="D10" s="97">
        <v>6</v>
      </c>
      <c r="E10" s="98">
        <v>2</v>
      </c>
      <c r="F10" s="98">
        <v>4</v>
      </c>
      <c r="G10" s="98">
        <v>2</v>
      </c>
      <c r="H10" s="97" t="s">
        <v>181</v>
      </c>
      <c r="I10" s="98">
        <v>2</v>
      </c>
      <c r="J10" s="97" t="s">
        <v>181</v>
      </c>
      <c r="K10" s="97" t="s">
        <v>181</v>
      </c>
      <c r="L10" s="97" t="s">
        <v>181</v>
      </c>
      <c r="M10" s="97" t="s">
        <v>181</v>
      </c>
      <c r="N10" s="98">
        <v>1</v>
      </c>
      <c r="O10" s="98">
        <v>1</v>
      </c>
      <c r="P10" s="70"/>
    </row>
    <row r="11" spans="2:16" ht="12" customHeight="1">
      <c r="B11" s="336" t="s">
        <v>182</v>
      </c>
      <c r="C11" s="336"/>
      <c r="D11" s="100">
        <v>1</v>
      </c>
      <c r="E11" s="100">
        <v>1</v>
      </c>
      <c r="F11" s="97" t="s">
        <v>181</v>
      </c>
      <c r="G11" s="97" t="s">
        <v>181</v>
      </c>
      <c r="H11" s="97" t="s">
        <v>181</v>
      </c>
      <c r="I11" s="97" t="s">
        <v>181</v>
      </c>
      <c r="J11" s="100">
        <v>1</v>
      </c>
      <c r="K11" s="97" t="s">
        <v>181</v>
      </c>
      <c r="L11" s="97" t="s">
        <v>181</v>
      </c>
      <c r="M11" s="97" t="s">
        <v>181</v>
      </c>
      <c r="N11" s="97" t="s">
        <v>181</v>
      </c>
      <c r="O11" s="97" t="s">
        <v>181</v>
      </c>
      <c r="P11" s="70"/>
    </row>
    <row r="12" spans="2:16" ht="12" customHeight="1">
      <c r="B12" s="31"/>
      <c r="C12" s="4" t="s">
        <v>177</v>
      </c>
      <c r="D12" s="97" t="s">
        <v>181</v>
      </c>
      <c r="E12" s="97" t="s">
        <v>181</v>
      </c>
      <c r="F12" s="97" t="s">
        <v>181</v>
      </c>
      <c r="G12" s="97" t="s">
        <v>181</v>
      </c>
      <c r="H12" s="97" t="s">
        <v>181</v>
      </c>
      <c r="I12" s="97" t="s">
        <v>181</v>
      </c>
      <c r="J12" s="97" t="s">
        <v>181</v>
      </c>
      <c r="K12" s="97" t="s">
        <v>181</v>
      </c>
      <c r="L12" s="97" t="s">
        <v>181</v>
      </c>
      <c r="M12" s="97" t="s">
        <v>181</v>
      </c>
      <c r="N12" s="97" t="s">
        <v>181</v>
      </c>
      <c r="O12" s="97" t="s">
        <v>181</v>
      </c>
      <c r="P12" s="70"/>
    </row>
    <row r="13" spans="2:16" ht="12" customHeight="1">
      <c r="B13" s="31"/>
      <c r="C13" s="99" t="s">
        <v>178</v>
      </c>
      <c r="D13" s="97" t="s">
        <v>181</v>
      </c>
      <c r="E13" s="97" t="s">
        <v>181</v>
      </c>
      <c r="F13" s="97" t="s">
        <v>181</v>
      </c>
      <c r="G13" s="97" t="s">
        <v>181</v>
      </c>
      <c r="H13" s="97" t="s">
        <v>181</v>
      </c>
      <c r="I13" s="97" t="s">
        <v>181</v>
      </c>
      <c r="J13" s="97" t="s">
        <v>181</v>
      </c>
      <c r="K13" s="97" t="s">
        <v>181</v>
      </c>
      <c r="L13" s="97" t="s">
        <v>181</v>
      </c>
      <c r="M13" s="97" t="s">
        <v>181</v>
      </c>
      <c r="N13" s="97" t="s">
        <v>181</v>
      </c>
      <c r="O13" s="97" t="s">
        <v>181</v>
      </c>
      <c r="P13" s="70"/>
    </row>
    <row r="14" spans="2:16" ht="12" customHeight="1">
      <c r="B14" s="31"/>
      <c r="C14" s="99" t="s">
        <v>179</v>
      </c>
      <c r="D14" s="97" t="s">
        <v>181</v>
      </c>
      <c r="E14" s="97" t="s">
        <v>181</v>
      </c>
      <c r="F14" s="97" t="s">
        <v>181</v>
      </c>
      <c r="G14" s="97" t="s">
        <v>181</v>
      </c>
      <c r="H14" s="97" t="s">
        <v>181</v>
      </c>
      <c r="I14" s="97" t="s">
        <v>181</v>
      </c>
      <c r="J14" s="97" t="s">
        <v>181</v>
      </c>
      <c r="K14" s="97" t="s">
        <v>181</v>
      </c>
      <c r="L14" s="97" t="s">
        <v>181</v>
      </c>
      <c r="M14" s="97" t="s">
        <v>181</v>
      </c>
      <c r="N14" s="97" t="s">
        <v>181</v>
      </c>
      <c r="O14" s="97" t="s">
        <v>181</v>
      </c>
      <c r="P14" s="70"/>
    </row>
    <row r="15" spans="2:16" ht="12" customHeight="1">
      <c r="B15" s="31"/>
      <c r="C15" s="4" t="s">
        <v>180</v>
      </c>
      <c r="D15" s="97">
        <v>1</v>
      </c>
      <c r="E15" s="98">
        <v>1</v>
      </c>
      <c r="F15" s="97" t="s">
        <v>181</v>
      </c>
      <c r="G15" s="97" t="s">
        <v>181</v>
      </c>
      <c r="H15" s="97" t="s">
        <v>181</v>
      </c>
      <c r="I15" s="97" t="s">
        <v>181</v>
      </c>
      <c r="J15" s="98">
        <v>1</v>
      </c>
      <c r="K15" s="97" t="s">
        <v>181</v>
      </c>
      <c r="L15" s="97" t="s">
        <v>181</v>
      </c>
      <c r="M15" s="97" t="s">
        <v>181</v>
      </c>
      <c r="N15" s="97" t="s">
        <v>181</v>
      </c>
      <c r="O15" s="97" t="s">
        <v>181</v>
      </c>
      <c r="P15" s="70"/>
    </row>
    <row r="16" spans="2:16" ht="12" customHeight="1">
      <c r="B16" s="328" t="s">
        <v>183</v>
      </c>
      <c r="C16" s="424"/>
      <c r="D16" s="100">
        <v>1</v>
      </c>
      <c r="E16" s="100" t="s">
        <v>181</v>
      </c>
      <c r="F16" s="101">
        <v>1</v>
      </c>
      <c r="G16" s="100" t="s">
        <v>181</v>
      </c>
      <c r="H16" s="101">
        <v>1</v>
      </c>
      <c r="I16" s="100" t="s">
        <v>181</v>
      </c>
      <c r="J16" s="100" t="s">
        <v>181</v>
      </c>
      <c r="K16" s="100" t="s">
        <v>181</v>
      </c>
      <c r="L16" s="100" t="s">
        <v>181</v>
      </c>
      <c r="M16" s="100" t="s">
        <v>181</v>
      </c>
      <c r="N16" s="100" t="s">
        <v>181</v>
      </c>
      <c r="O16" s="100" t="s">
        <v>181</v>
      </c>
      <c r="P16" s="70"/>
    </row>
    <row r="17" spans="2:16" ht="12" customHeight="1">
      <c r="B17" s="328" t="s">
        <v>184</v>
      </c>
      <c r="C17" s="424"/>
      <c r="D17" s="100">
        <v>8</v>
      </c>
      <c r="E17" s="101">
        <v>4</v>
      </c>
      <c r="F17" s="101">
        <v>4</v>
      </c>
      <c r="G17" s="100" t="s">
        <v>181</v>
      </c>
      <c r="H17" s="101">
        <v>1</v>
      </c>
      <c r="I17" s="101">
        <v>1</v>
      </c>
      <c r="J17" s="100" t="s">
        <v>181</v>
      </c>
      <c r="K17" s="101">
        <v>1</v>
      </c>
      <c r="L17" s="100" t="s">
        <v>181</v>
      </c>
      <c r="M17" s="100" t="s">
        <v>181</v>
      </c>
      <c r="N17" s="101">
        <v>3</v>
      </c>
      <c r="O17" s="101">
        <v>2</v>
      </c>
      <c r="P17" s="70"/>
    </row>
    <row r="18" ht="12" customHeight="1"/>
    <row r="19" spans="2:15" ht="12" customHeight="1">
      <c r="B19" s="18" t="s">
        <v>634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4:15" ht="12"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4:16" ht="12"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4:16" ht="12"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4:16" ht="12">
      <c r="D23" s="70"/>
      <c r="P23" s="70"/>
    </row>
    <row r="24" spans="4:16" ht="12">
      <c r="D24" s="70"/>
      <c r="P24" s="70"/>
    </row>
    <row r="25" ht="12">
      <c r="P25" s="70"/>
    </row>
    <row r="26" ht="12">
      <c r="P26" s="70"/>
    </row>
    <row r="27" ht="12">
      <c r="P27" s="70"/>
    </row>
    <row r="28" ht="12">
      <c r="P28" s="70"/>
    </row>
    <row r="29" ht="12">
      <c r="P29" s="70"/>
    </row>
    <row r="30" ht="12">
      <c r="P30" s="70"/>
    </row>
    <row r="31" ht="12">
      <c r="P31" s="70"/>
    </row>
    <row r="32" ht="12">
      <c r="P32" s="70"/>
    </row>
    <row r="33" ht="12">
      <c r="P33" s="70"/>
    </row>
    <row r="34" ht="12">
      <c r="P34" s="70"/>
    </row>
    <row r="35" ht="12">
      <c r="P35" s="70"/>
    </row>
    <row r="36" ht="12">
      <c r="P36" s="70"/>
    </row>
    <row r="37" ht="12">
      <c r="P37" s="70"/>
    </row>
  </sheetData>
  <sheetProtection/>
  <mergeCells count="8">
    <mergeCell ref="B16:C16"/>
    <mergeCell ref="B17:C17"/>
    <mergeCell ref="B3:C4"/>
    <mergeCell ref="D3:F3"/>
    <mergeCell ref="G3:L3"/>
    <mergeCell ref="M3:O3"/>
    <mergeCell ref="B6:C6"/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P45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1.375" style="1" customWidth="1"/>
    <col min="4" max="13" width="11.875" style="1" customWidth="1"/>
    <col min="14" max="15" width="13.25390625" style="1" customWidth="1"/>
    <col min="16" max="16384" width="9.00390625" style="1" customWidth="1"/>
  </cols>
  <sheetData>
    <row r="1" ht="14.25">
      <c r="B1" s="2" t="s">
        <v>647</v>
      </c>
    </row>
    <row r="2" spans="4:15" ht="12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2:15" ht="12" customHeight="1">
      <c r="B3" s="374" t="s">
        <v>0</v>
      </c>
      <c r="C3" s="376"/>
      <c r="D3" s="400" t="s">
        <v>185</v>
      </c>
      <c r="E3" s="367" t="s">
        <v>34</v>
      </c>
      <c r="F3" s="368"/>
      <c r="G3" s="369"/>
      <c r="H3" s="367" t="s">
        <v>186</v>
      </c>
      <c r="I3" s="369"/>
      <c r="J3" s="367" t="s">
        <v>187</v>
      </c>
      <c r="K3" s="369"/>
      <c r="L3" s="367" t="s">
        <v>188</v>
      </c>
      <c r="M3" s="369"/>
      <c r="N3" s="425" t="s">
        <v>189</v>
      </c>
      <c r="O3" s="426"/>
    </row>
    <row r="4" spans="2:15" ht="12" customHeight="1">
      <c r="B4" s="380"/>
      <c r="C4" s="382"/>
      <c r="D4" s="427"/>
      <c r="E4" s="94" t="s">
        <v>25</v>
      </c>
      <c r="F4" s="94" t="s">
        <v>7</v>
      </c>
      <c r="G4" s="94" t="s">
        <v>8</v>
      </c>
      <c r="H4" s="94" t="s">
        <v>7</v>
      </c>
      <c r="I4" s="94" t="s">
        <v>8</v>
      </c>
      <c r="J4" s="94" t="s">
        <v>7</v>
      </c>
      <c r="K4" s="94" t="s">
        <v>8</v>
      </c>
      <c r="L4" s="94" t="s">
        <v>7</v>
      </c>
      <c r="M4" s="94" t="s">
        <v>8</v>
      </c>
      <c r="N4" s="94" t="s">
        <v>7</v>
      </c>
      <c r="O4" s="94" t="s">
        <v>8</v>
      </c>
    </row>
    <row r="5" spans="2:15" ht="12" customHeight="1">
      <c r="B5" s="31"/>
      <c r="C5" s="4"/>
      <c r="D5" s="6"/>
      <c r="E5" s="6" t="s">
        <v>9</v>
      </c>
      <c r="F5" s="6" t="s">
        <v>9</v>
      </c>
      <c r="G5" s="6" t="s">
        <v>9</v>
      </c>
      <c r="H5" s="6" t="s">
        <v>9</v>
      </c>
      <c r="I5" s="6" t="s">
        <v>9</v>
      </c>
      <c r="J5" s="6" t="s">
        <v>9</v>
      </c>
      <c r="K5" s="6" t="s">
        <v>9</v>
      </c>
      <c r="L5" s="6" t="s">
        <v>9</v>
      </c>
      <c r="M5" s="6" t="s">
        <v>9</v>
      </c>
      <c r="N5" s="6" t="s">
        <v>9</v>
      </c>
      <c r="O5" s="6" t="s">
        <v>9</v>
      </c>
    </row>
    <row r="6" spans="2:15" ht="12" customHeight="1">
      <c r="B6" s="327" t="s">
        <v>38</v>
      </c>
      <c r="C6" s="327"/>
      <c r="D6" s="102">
        <v>22</v>
      </c>
      <c r="E6" s="102">
        <v>1494</v>
      </c>
      <c r="F6" s="102">
        <v>546</v>
      </c>
      <c r="G6" s="102">
        <v>948</v>
      </c>
      <c r="H6" s="102">
        <v>34</v>
      </c>
      <c r="I6" s="102">
        <v>48</v>
      </c>
      <c r="J6" s="102">
        <v>512</v>
      </c>
      <c r="K6" s="102">
        <v>900</v>
      </c>
      <c r="L6" s="102">
        <v>381</v>
      </c>
      <c r="M6" s="102">
        <v>656</v>
      </c>
      <c r="N6" s="102">
        <v>130</v>
      </c>
      <c r="O6" s="102">
        <v>70</v>
      </c>
    </row>
    <row r="7" spans="2:15" ht="12" customHeight="1">
      <c r="B7" s="336" t="s">
        <v>40</v>
      </c>
      <c r="C7" s="336"/>
      <c r="D7" s="103">
        <v>21</v>
      </c>
      <c r="E7" s="103">
        <v>1618</v>
      </c>
      <c r="F7" s="103">
        <v>621</v>
      </c>
      <c r="G7" s="103">
        <v>997</v>
      </c>
      <c r="H7" s="103">
        <v>17</v>
      </c>
      <c r="I7" s="103">
        <v>48</v>
      </c>
      <c r="J7" s="103">
        <v>604</v>
      </c>
      <c r="K7" s="103">
        <v>949</v>
      </c>
      <c r="L7" s="103">
        <v>483</v>
      </c>
      <c r="M7" s="103">
        <v>728</v>
      </c>
      <c r="N7" s="103">
        <v>153</v>
      </c>
      <c r="O7" s="103">
        <v>71</v>
      </c>
    </row>
    <row r="8" spans="2:15" ht="12" customHeight="1">
      <c r="B8" s="336" t="s">
        <v>190</v>
      </c>
      <c r="C8" s="336"/>
      <c r="D8" s="103">
        <v>8</v>
      </c>
      <c r="E8" s="103">
        <v>705</v>
      </c>
      <c r="F8" s="103">
        <v>172</v>
      </c>
      <c r="G8" s="103">
        <v>533</v>
      </c>
      <c r="H8" s="103" t="s">
        <v>191</v>
      </c>
      <c r="I8" s="103" t="s">
        <v>191</v>
      </c>
      <c r="J8" s="103">
        <v>172</v>
      </c>
      <c r="K8" s="103">
        <v>533</v>
      </c>
      <c r="L8" s="103">
        <v>136</v>
      </c>
      <c r="M8" s="103">
        <v>433</v>
      </c>
      <c r="N8" s="103" t="s">
        <v>191</v>
      </c>
      <c r="O8" s="103" t="s">
        <v>191</v>
      </c>
    </row>
    <row r="9" spans="2:15" ht="12" customHeight="1">
      <c r="B9" s="31"/>
      <c r="C9" s="4" t="s">
        <v>192</v>
      </c>
      <c r="D9" s="102">
        <v>1</v>
      </c>
      <c r="E9" s="102">
        <v>136</v>
      </c>
      <c r="F9" s="102">
        <v>36</v>
      </c>
      <c r="G9" s="102">
        <v>100</v>
      </c>
      <c r="H9" s="102" t="s">
        <v>191</v>
      </c>
      <c r="I9" s="102" t="s">
        <v>191</v>
      </c>
      <c r="J9" s="104">
        <v>36</v>
      </c>
      <c r="K9" s="104">
        <v>100</v>
      </c>
      <c r="L9" s="104" t="s">
        <v>191</v>
      </c>
      <c r="M9" s="104" t="s">
        <v>191</v>
      </c>
      <c r="N9" s="102" t="s">
        <v>191</v>
      </c>
      <c r="O9" s="102" t="s">
        <v>191</v>
      </c>
    </row>
    <row r="10" spans="2:15" ht="12" customHeight="1">
      <c r="B10" s="31"/>
      <c r="C10" s="4" t="s">
        <v>193</v>
      </c>
      <c r="D10" s="102">
        <v>7</v>
      </c>
      <c r="E10" s="102">
        <v>569</v>
      </c>
      <c r="F10" s="102">
        <v>136</v>
      </c>
      <c r="G10" s="102">
        <v>433</v>
      </c>
      <c r="H10" s="102" t="s">
        <v>191</v>
      </c>
      <c r="I10" s="102" t="s">
        <v>191</v>
      </c>
      <c r="J10" s="104">
        <v>136</v>
      </c>
      <c r="K10" s="104">
        <v>433</v>
      </c>
      <c r="L10" s="104">
        <v>136</v>
      </c>
      <c r="M10" s="104">
        <v>433</v>
      </c>
      <c r="N10" s="102" t="s">
        <v>191</v>
      </c>
      <c r="O10" s="102" t="s">
        <v>191</v>
      </c>
    </row>
    <row r="11" spans="2:15" ht="12" customHeight="1">
      <c r="B11" s="31"/>
      <c r="C11" s="4" t="s">
        <v>194</v>
      </c>
      <c r="D11" s="102" t="s">
        <v>191</v>
      </c>
      <c r="E11" s="102" t="s">
        <v>191</v>
      </c>
      <c r="F11" s="102" t="s">
        <v>191</v>
      </c>
      <c r="G11" s="102" t="s">
        <v>191</v>
      </c>
      <c r="H11" s="102" t="s">
        <v>191</v>
      </c>
      <c r="I11" s="102" t="s">
        <v>191</v>
      </c>
      <c r="J11" s="104" t="s">
        <v>191</v>
      </c>
      <c r="K11" s="104" t="s">
        <v>191</v>
      </c>
      <c r="L11" s="104" t="s">
        <v>191</v>
      </c>
      <c r="M11" s="104" t="s">
        <v>191</v>
      </c>
      <c r="N11" s="102" t="s">
        <v>191</v>
      </c>
      <c r="O11" s="102" t="s">
        <v>191</v>
      </c>
    </row>
    <row r="12" spans="2:15" ht="12" customHeight="1">
      <c r="B12" s="31"/>
      <c r="C12" s="4" t="s">
        <v>180</v>
      </c>
      <c r="D12" s="102" t="s">
        <v>191</v>
      </c>
      <c r="E12" s="102" t="s">
        <v>191</v>
      </c>
      <c r="F12" s="102" t="s">
        <v>191</v>
      </c>
      <c r="G12" s="102" t="s">
        <v>191</v>
      </c>
      <c r="H12" s="102" t="s">
        <v>191</v>
      </c>
      <c r="I12" s="102" t="s">
        <v>191</v>
      </c>
      <c r="J12" s="104" t="s">
        <v>191</v>
      </c>
      <c r="K12" s="104" t="s">
        <v>191</v>
      </c>
      <c r="L12" s="104" t="s">
        <v>191</v>
      </c>
      <c r="M12" s="104" t="s">
        <v>191</v>
      </c>
      <c r="N12" s="102" t="s">
        <v>191</v>
      </c>
      <c r="O12" s="102" t="s">
        <v>191</v>
      </c>
    </row>
    <row r="13" spans="2:15" ht="12" customHeight="1">
      <c r="B13" s="336" t="s">
        <v>195</v>
      </c>
      <c r="C13" s="336"/>
      <c r="D13" s="102" t="s">
        <v>191</v>
      </c>
      <c r="E13" s="103" t="s">
        <v>191</v>
      </c>
      <c r="F13" s="103" t="s">
        <v>191</v>
      </c>
      <c r="G13" s="103" t="s">
        <v>191</v>
      </c>
      <c r="H13" s="102" t="s">
        <v>191</v>
      </c>
      <c r="I13" s="102" t="s">
        <v>191</v>
      </c>
      <c r="J13" s="103" t="s">
        <v>191</v>
      </c>
      <c r="K13" s="103" t="s">
        <v>191</v>
      </c>
      <c r="L13" s="103" t="s">
        <v>191</v>
      </c>
      <c r="M13" s="103" t="s">
        <v>191</v>
      </c>
      <c r="N13" s="103" t="s">
        <v>191</v>
      </c>
      <c r="O13" s="103" t="s">
        <v>191</v>
      </c>
    </row>
    <row r="14" spans="2:15" ht="12" customHeight="1">
      <c r="B14" s="31"/>
      <c r="C14" s="4" t="s">
        <v>196</v>
      </c>
      <c r="D14" s="102" t="s">
        <v>191</v>
      </c>
      <c r="E14" s="102" t="s">
        <v>191</v>
      </c>
      <c r="F14" s="102" t="s">
        <v>191</v>
      </c>
      <c r="G14" s="102" t="s">
        <v>191</v>
      </c>
      <c r="H14" s="102" t="s">
        <v>191</v>
      </c>
      <c r="I14" s="102" t="s">
        <v>191</v>
      </c>
      <c r="J14" s="104" t="s">
        <v>191</v>
      </c>
      <c r="K14" s="104" t="s">
        <v>191</v>
      </c>
      <c r="L14" s="104" t="s">
        <v>191</v>
      </c>
      <c r="M14" s="104" t="s">
        <v>191</v>
      </c>
      <c r="N14" s="104" t="s">
        <v>191</v>
      </c>
      <c r="O14" s="104" t="s">
        <v>191</v>
      </c>
    </row>
    <row r="15" spans="2:15" ht="12" customHeight="1">
      <c r="B15" s="336" t="s">
        <v>197</v>
      </c>
      <c r="C15" s="336"/>
      <c r="D15" s="103">
        <v>4</v>
      </c>
      <c r="E15" s="103">
        <v>255</v>
      </c>
      <c r="F15" s="103">
        <v>102</v>
      </c>
      <c r="G15" s="103">
        <v>153</v>
      </c>
      <c r="H15" s="103">
        <v>16</v>
      </c>
      <c r="I15" s="103">
        <v>28</v>
      </c>
      <c r="J15" s="103">
        <v>86</v>
      </c>
      <c r="K15" s="103">
        <v>125</v>
      </c>
      <c r="L15" s="103" t="s">
        <v>191</v>
      </c>
      <c r="M15" s="103" t="s">
        <v>191</v>
      </c>
      <c r="N15" s="103" t="s">
        <v>191</v>
      </c>
      <c r="O15" s="103" t="s">
        <v>191</v>
      </c>
    </row>
    <row r="16" spans="2:15" ht="12" customHeight="1">
      <c r="B16" s="31"/>
      <c r="C16" s="4" t="s">
        <v>198</v>
      </c>
      <c r="D16" s="102" t="s">
        <v>191</v>
      </c>
      <c r="E16" s="102" t="s">
        <v>191</v>
      </c>
      <c r="F16" s="102" t="s">
        <v>191</v>
      </c>
      <c r="G16" s="102" t="s">
        <v>191</v>
      </c>
      <c r="H16" s="102" t="s">
        <v>191</v>
      </c>
      <c r="I16" s="102" t="s">
        <v>191</v>
      </c>
      <c r="J16" s="104" t="s">
        <v>191</v>
      </c>
      <c r="K16" s="104" t="s">
        <v>191</v>
      </c>
      <c r="L16" s="102" t="s">
        <v>191</v>
      </c>
      <c r="M16" s="102" t="s">
        <v>191</v>
      </c>
      <c r="N16" s="102" t="s">
        <v>191</v>
      </c>
      <c r="O16" s="102" t="s">
        <v>191</v>
      </c>
    </row>
    <row r="17" spans="2:15" ht="12" customHeight="1">
      <c r="B17" s="31"/>
      <c r="C17" s="4" t="s">
        <v>180</v>
      </c>
      <c r="D17" s="102">
        <v>4</v>
      </c>
      <c r="E17" s="102">
        <v>255</v>
      </c>
      <c r="F17" s="102">
        <v>102</v>
      </c>
      <c r="G17" s="102">
        <v>153</v>
      </c>
      <c r="H17" s="104">
        <v>16</v>
      </c>
      <c r="I17" s="104">
        <v>28</v>
      </c>
      <c r="J17" s="104">
        <v>86</v>
      </c>
      <c r="K17" s="104">
        <v>125</v>
      </c>
      <c r="L17" s="104" t="s">
        <v>191</v>
      </c>
      <c r="M17" s="104" t="s">
        <v>191</v>
      </c>
      <c r="N17" s="102" t="s">
        <v>191</v>
      </c>
      <c r="O17" s="102" t="s">
        <v>191</v>
      </c>
    </row>
    <row r="18" spans="2:15" ht="12" customHeight="1">
      <c r="B18" s="336" t="s">
        <v>199</v>
      </c>
      <c r="C18" s="336"/>
      <c r="D18" s="103">
        <v>5</v>
      </c>
      <c r="E18" s="103">
        <v>59</v>
      </c>
      <c r="F18" s="103">
        <v>1</v>
      </c>
      <c r="G18" s="103">
        <v>58</v>
      </c>
      <c r="H18" s="103">
        <v>1</v>
      </c>
      <c r="I18" s="103">
        <v>20</v>
      </c>
      <c r="J18" s="103" t="s">
        <v>191</v>
      </c>
      <c r="K18" s="103">
        <v>38</v>
      </c>
      <c r="L18" s="103">
        <v>1</v>
      </c>
      <c r="M18" s="103">
        <v>42</v>
      </c>
      <c r="N18" s="103" t="s">
        <v>191</v>
      </c>
      <c r="O18" s="103">
        <v>5</v>
      </c>
    </row>
    <row r="19" spans="2:15" ht="12" customHeight="1">
      <c r="B19" s="31"/>
      <c r="C19" s="4" t="s">
        <v>200</v>
      </c>
      <c r="D19" s="102">
        <v>3</v>
      </c>
      <c r="E19" s="102">
        <v>36</v>
      </c>
      <c r="F19" s="102">
        <v>1</v>
      </c>
      <c r="G19" s="102">
        <v>35</v>
      </c>
      <c r="H19" s="102">
        <v>1</v>
      </c>
      <c r="I19" s="104">
        <v>15</v>
      </c>
      <c r="J19" s="102" t="s">
        <v>191</v>
      </c>
      <c r="K19" s="104">
        <v>20</v>
      </c>
      <c r="L19" s="102">
        <v>1</v>
      </c>
      <c r="M19" s="104">
        <v>30</v>
      </c>
      <c r="N19" s="102" t="s">
        <v>191</v>
      </c>
      <c r="O19" s="104">
        <v>5</v>
      </c>
    </row>
    <row r="20" spans="2:15" ht="12" customHeight="1">
      <c r="B20" s="31"/>
      <c r="C20" s="4" t="s">
        <v>201</v>
      </c>
      <c r="D20" s="102">
        <v>1</v>
      </c>
      <c r="E20" s="102">
        <v>13</v>
      </c>
      <c r="F20" s="102" t="s">
        <v>191</v>
      </c>
      <c r="G20" s="102">
        <v>13</v>
      </c>
      <c r="H20" s="102" t="s">
        <v>191</v>
      </c>
      <c r="I20" s="102" t="s">
        <v>191</v>
      </c>
      <c r="J20" s="102" t="s">
        <v>191</v>
      </c>
      <c r="K20" s="104">
        <v>13</v>
      </c>
      <c r="L20" s="102" t="s">
        <v>191</v>
      </c>
      <c r="M20" s="104">
        <v>2</v>
      </c>
      <c r="N20" s="102" t="s">
        <v>191</v>
      </c>
      <c r="O20" s="102" t="s">
        <v>191</v>
      </c>
    </row>
    <row r="21" spans="2:15" ht="12" customHeight="1">
      <c r="B21" s="31"/>
      <c r="C21" s="4" t="s">
        <v>202</v>
      </c>
      <c r="D21" s="102">
        <v>1</v>
      </c>
      <c r="E21" s="102">
        <v>10</v>
      </c>
      <c r="F21" s="102" t="s">
        <v>191</v>
      </c>
      <c r="G21" s="102">
        <v>10</v>
      </c>
      <c r="H21" s="102" t="s">
        <v>191</v>
      </c>
      <c r="I21" s="104">
        <v>5</v>
      </c>
      <c r="J21" s="102" t="s">
        <v>191</v>
      </c>
      <c r="K21" s="104">
        <v>5</v>
      </c>
      <c r="L21" s="102" t="s">
        <v>191</v>
      </c>
      <c r="M21" s="104">
        <v>10</v>
      </c>
      <c r="N21" s="102" t="s">
        <v>191</v>
      </c>
      <c r="O21" s="102" t="s">
        <v>191</v>
      </c>
    </row>
    <row r="22" spans="2:16" ht="12" customHeight="1">
      <c r="B22" s="430" t="s">
        <v>203</v>
      </c>
      <c r="C22" s="430"/>
      <c r="D22" s="103">
        <v>4</v>
      </c>
      <c r="E22" s="103">
        <v>599</v>
      </c>
      <c r="F22" s="103">
        <v>346</v>
      </c>
      <c r="G22" s="103">
        <v>253</v>
      </c>
      <c r="H22" s="103" t="s">
        <v>191</v>
      </c>
      <c r="I22" s="103" t="s">
        <v>191</v>
      </c>
      <c r="J22" s="103">
        <v>346</v>
      </c>
      <c r="K22" s="103">
        <v>253</v>
      </c>
      <c r="L22" s="103">
        <v>346</v>
      </c>
      <c r="M22" s="103">
        <v>253</v>
      </c>
      <c r="N22" s="103">
        <v>153</v>
      </c>
      <c r="O22" s="103">
        <v>66</v>
      </c>
      <c r="P22" s="105"/>
    </row>
    <row r="23" spans="2:15" ht="12" customHeight="1">
      <c r="B23" s="31"/>
      <c r="C23" s="4" t="s">
        <v>204</v>
      </c>
      <c r="D23" s="102">
        <v>1</v>
      </c>
      <c r="E23" s="102">
        <v>223</v>
      </c>
      <c r="F23" s="102">
        <v>156</v>
      </c>
      <c r="G23" s="102">
        <v>67</v>
      </c>
      <c r="H23" s="104" t="s">
        <v>191</v>
      </c>
      <c r="I23" s="104" t="s">
        <v>191</v>
      </c>
      <c r="J23" s="104">
        <v>156</v>
      </c>
      <c r="K23" s="104">
        <v>67</v>
      </c>
      <c r="L23" s="104">
        <v>156</v>
      </c>
      <c r="M23" s="104">
        <v>67</v>
      </c>
      <c r="N23" s="104">
        <v>153</v>
      </c>
      <c r="O23" s="104">
        <v>66</v>
      </c>
    </row>
    <row r="24" spans="2:15" ht="12" customHeight="1">
      <c r="B24" s="31"/>
      <c r="C24" s="4" t="s">
        <v>205</v>
      </c>
      <c r="D24" s="102" t="s">
        <v>191</v>
      </c>
      <c r="E24" s="102" t="s">
        <v>191</v>
      </c>
      <c r="F24" s="102" t="s">
        <v>191</v>
      </c>
      <c r="G24" s="102" t="s">
        <v>191</v>
      </c>
      <c r="H24" s="104" t="s">
        <v>191</v>
      </c>
      <c r="I24" s="104" t="s">
        <v>191</v>
      </c>
      <c r="J24" s="104" t="s">
        <v>191</v>
      </c>
      <c r="K24" s="104" t="s">
        <v>191</v>
      </c>
      <c r="L24" s="104" t="s">
        <v>191</v>
      </c>
      <c r="M24" s="104" t="s">
        <v>191</v>
      </c>
      <c r="N24" s="104" t="s">
        <v>191</v>
      </c>
      <c r="O24" s="104" t="s">
        <v>191</v>
      </c>
    </row>
    <row r="25" spans="2:15" ht="12" customHeight="1">
      <c r="B25" s="31"/>
      <c r="C25" s="4" t="s">
        <v>206</v>
      </c>
      <c r="D25" s="102">
        <v>3</v>
      </c>
      <c r="E25" s="102">
        <v>376</v>
      </c>
      <c r="F25" s="102">
        <v>190</v>
      </c>
      <c r="G25" s="102">
        <v>186</v>
      </c>
      <c r="H25" s="102" t="s">
        <v>191</v>
      </c>
      <c r="I25" s="102" t="s">
        <v>191</v>
      </c>
      <c r="J25" s="104">
        <v>190</v>
      </c>
      <c r="K25" s="104">
        <v>186</v>
      </c>
      <c r="L25" s="104">
        <v>190</v>
      </c>
      <c r="M25" s="104">
        <v>186</v>
      </c>
      <c r="N25" s="102" t="s">
        <v>191</v>
      </c>
      <c r="O25" s="102" t="s">
        <v>191</v>
      </c>
    </row>
    <row r="26" ht="12" customHeight="1"/>
    <row r="27" ht="12" customHeight="1">
      <c r="B27" s="18" t="s">
        <v>634</v>
      </c>
    </row>
    <row r="28" spans="2:7" ht="12" customHeight="1">
      <c r="B28" s="372" t="s">
        <v>207</v>
      </c>
      <c r="C28" s="373"/>
      <c r="D28" s="373"/>
      <c r="E28" s="373"/>
      <c r="F28" s="373"/>
      <c r="G28" s="373"/>
    </row>
    <row r="29" spans="2:15" ht="12" customHeight="1">
      <c r="B29" s="428"/>
      <c r="C29" s="428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2:15" ht="12" customHeight="1">
      <c r="B30" s="325"/>
      <c r="C30" s="325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2:8" s="106" customFormat="1" ht="12" customHeight="1">
      <c r="B31" s="325"/>
      <c r="C31" s="325"/>
      <c r="H31" s="107"/>
    </row>
    <row r="32" spans="2:3" s="106" customFormat="1" ht="12">
      <c r="B32" s="325"/>
      <c r="C32" s="325"/>
    </row>
    <row r="33" spans="2:3" s="106" customFormat="1" ht="12">
      <c r="B33" s="428"/>
      <c r="C33" s="428"/>
    </row>
    <row r="34" spans="2:3" s="106" customFormat="1" ht="12">
      <c r="B34" s="325"/>
      <c r="C34" s="325"/>
    </row>
    <row r="35" spans="2:3" s="106" customFormat="1" ht="12">
      <c r="B35" s="428"/>
      <c r="C35" s="428"/>
    </row>
    <row r="36" spans="2:3" s="106" customFormat="1" ht="12">
      <c r="B36" s="325"/>
      <c r="C36" s="325"/>
    </row>
    <row r="37" spans="2:3" s="106" customFormat="1" ht="12">
      <c r="B37" s="325"/>
      <c r="C37" s="325"/>
    </row>
    <row r="38" spans="2:3" s="106" customFormat="1" ht="12">
      <c r="B38" s="428"/>
      <c r="C38" s="428"/>
    </row>
    <row r="39" spans="2:3" s="106" customFormat="1" ht="12">
      <c r="B39" s="325"/>
      <c r="C39" s="325"/>
    </row>
    <row r="40" spans="2:3" s="106" customFormat="1" ht="12">
      <c r="B40" s="325"/>
      <c r="C40" s="325"/>
    </row>
    <row r="41" spans="2:3" s="106" customFormat="1" ht="12">
      <c r="B41" s="325"/>
      <c r="C41" s="325"/>
    </row>
    <row r="42" spans="2:3" s="106" customFormat="1" ht="12" customHeight="1">
      <c r="B42" s="429"/>
      <c r="C42" s="429"/>
    </row>
    <row r="43" spans="2:3" s="106" customFormat="1" ht="12">
      <c r="B43" s="325"/>
      <c r="C43" s="325"/>
    </row>
    <row r="44" spans="2:3" s="106" customFormat="1" ht="12">
      <c r="B44" s="325"/>
      <c r="C44" s="325"/>
    </row>
    <row r="45" spans="2:3" s="106" customFormat="1" ht="12">
      <c r="B45" s="325"/>
      <c r="C45" s="325"/>
    </row>
    <row r="46" s="106" customFormat="1" ht="12"/>
    <row r="47" s="106" customFormat="1" ht="12"/>
    <row r="48" s="106" customFormat="1" ht="12"/>
    <row r="49" s="106" customFormat="1" ht="12"/>
    <row r="50" s="106" customFormat="1" ht="12"/>
    <row r="51" s="106" customFormat="1" ht="12"/>
    <row r="52" s="106" customFormat="1" ht="12"/>
    <row r="53" s="106" customFormat="1" ht="12"/>
    <row r="54" s="106" customFormat="1" ht="12"/>
    <row r="55" s="106" customFormat="1" ht="12"/>
    <row r="56" s="106" customFormat="1" ht="12"/>
    <row r="57" s="106" customFormat="1" ht="12"/>
    <row r="58" s="106" customFormat="1" ht="12"/>
    <row r="59" s="106" customFormat="1" ht="12"/>
    <row r="60" s="106" customFormat="1" ht="12"/>
    <row r="61" s="106" customFormat="1" ht="12"/>
    <row r="62" s="106" customFormat="1" ht="12"/>
    <row r="63" s="106" customFormat="1" ht="12"/>
    <row r="64" s="106" customFormat="1" ht="12"/>
    <row r="65" s="106" customFormat="1" ht="12"/>
    <row r="66" s="106" customFormat="1" ht="12"/>
    <row r="67" s="106" customFormat="1" ht="12"/>
    <row r="68" s="106" customFormat="1" ht="12"/>
    <row r="69" s="106" customFormat="1" ht="12"/>
    <row r="70" s="106" customFormat="1" ht="12"/>
    <row r="71" s="106" customFormat="1" ht="12"/>
    <row r="72" s="106" customFormat="1" ht="12"/>
    <row r="73" s="106" customFormat="1" ht="12"/>
    <row r="74" s="106" customFormat="1" ht="12"/>
    <row r="75" s="106" customFormat="1" ht="12"/>
    <row r="76" s="106" customFormat="1" ht="12"/>
    <row r="77" s="106" customFormat="1" ht="12"/>
    <row r="78" s="106" customFormat="1" ht="12"/>
    <row r="79" s="106" customFormat="1" ht="12"/>
    <row r="80" s="106" customFormat="1" ht="12"/>
    <row r="81" s="106" customFormat="1" ht="12"/>
    <row r="82" s="106" customFormat="1" ht="12"/>
    <row r="83" s="106" customFormat="1" ht="12"/>
    <row r="84" s="106" customFormat="1" ht="12"/>
    <row r="85" s="106" customFormat="1" ht="12"/>
    <row r="86" s="106" customFormat="1" ht="12"/>
    <row r="87" s="106" customFormat="1" ht="12"/>
    <row r="88" s="106" customFormat="1" ht="12"/>
    <row r="89" s="106" customFormat="1" ht="12"/>
  </sheetData>
  <sheetProtection/>
  <mergeCells count="20">
    <mergeCell ref="B38:C38"/>
    <mergeCell ref="B42:C42"/>
    <mergeCell ref="B18:C18"/>
    <mergeCell ref="B22:C22"/>
    <mergeCell ref="B28:G28"/>
    <mergeCell ref="B29:C29"/>
    <mergeCell ref="B33:C33"/>
    <mergeCell ref="B35:C35"/>
    <mergeCell ref="B13:C13"/>
    <mergeCell ref="B15:C15"/>
    <mergeCell ref="B3:C4"/>
    <mergeCell ref="D3:D4"/>
    <mergeCell ref="E3:G3"/>
    <mergeCell ref="H3:I3"/>
    <mergeCell ref="J3:K3"/>
    <mergeCell ref="L3:M3"/>
    <mergeCell ref="N3:O3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M64"/>
  <sheetViews>
    <sheetView zoomScalePageLayoutView="0" workbookViewId="0" topLeftCell="A1">
      <selection activeCell="B53" activeCellId="1" sqref="B1 B53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5.625" style="1" customWidth="1"/>
    <col min="5" max="5" width="6.375" style="1" customWidth="1"/>
    <col min="6" max="6" width="8.25390625" style="1" customWidth="1"/>
    <col min="7" max="12" width="6.375" style="1" customWidth="1"/>
    <col min="13" max="16384" width="9.00390625" style="1" customWidth="1"/>
  </cols>
  <sheetData>
    <row r="1" ht="14.25">
      <c r="B1" s="2" t="s">
        <v>648</v>
      </c>
    </row>
    <row r="2" ht="12" customHeight="1"/>
    <row r="3" spans="2:12" ht="12" customHeight="1">
      <c r="B3" s="374" t="s">
        <v>0</v>
      </c>
      <c r="C3" s="375"/>
      <c r="D3" s="376"/>
      <c r="E3" s="354" t="s">
        <v>67</v>
      </c>
      <c r="F3" s="367" t="s">
        <v>34</v>
      </c>
      <c r="G3" s="368"/>
      <c r="H3" s="369"/>
      <c r="I3" s="367" t="s">
        <v>208</v>
      </c>
      <c r="J3" s="369"/>
      <c r="K3" s="367" t="s">
        <v>180</v>
      </c>
      <c r="L3" s="369"/>
    </row>
    <row r="4" spans="2:12" ht="12" customHeight="1">
      <c r="B4" s="380"/>
      <c r="C4" s="381"/>
      <c r="D4" s="382"/>
      <c r="E4" s="355"/>
      <c r="F4" s="94" t="s">
        <v>25</v>
      </c>
      <c r="G4" s="94" t="s">
        <v>7</v>
      </c>
      <c r="H4" s="94" t="s">
        <v>8</v>
      </c>
      <c r="I4" s="94" t="s">
        <v>7</v>
      </c>
      <c r="J4" s="94" t="s">
        <v>8</v>
      </c>
      <c r="K4" s="94" t="s">
        <v>7</v>
      </c>
      <c r="L4" s="94" t="s">
        <v>8</v>
      </c>
    </row>
    <row r="5" spans="2:12" ht="12" customHeight="1">
      <c r="B5" s="31"/>
      <c r="C5" s="27"/>
      <c r="D5" s="4"/>
      <c r="E5" s="6"/>
      <c r="F5" s="6" t="s">
        <v>9</v>
      </c>
      <c r="G5" s="6" t="s">
        <v>9</v>
      </c>
      <c r="H5" s="6" t="s">
        <v>9</v>
      </c>
      <c r="I5" s="6" t="s">
        <v>9</v>
      </c>
      <c r="J5" s="6" t="s">
        <v>9</v>
      </c>
      <c r="K5" s="6" t="s">
        <v>9</v>
      </c>
      <c r="L5" s="6" t="s">
        <v>9</v>
      </c>
    </row>
    <row r="6" spans="2:12" ht="12" customHeight="1">
      <c r="B6" s="340" t="s">
        <v>38</v>
      </c>
      <c r="C6" s="334"/>
      <c r="D6" s="326"/>
      <c r="E6" s="108" t="s">
        <v>27</v>
      </c>
      <c r="F6" s="108">
        <v>9737</v>
      </c>
      <c r="G6" s="108">
        <v>4551</v>
      </c>
      <c r="H6" s="108">
        <v>5186</v>
      </c>
      <c r="I6" s="108">
        <v>4361</v>
      </c>
      <c r="J6" s="108">
        <v>4947</v>
      </c>
      <c r="K6" s="108">
        <v>190</v>
      </c>
      <c r="L6" s="108">
        <v>239</v>
      </c>
    </row>
    <row r="7" spans="2:12" ht="12" customHeight="1">
      <c r="B7" s="328" t="s">
        <v>40</v>
      </c>
      <c r="C7" s="329"/>
      <c r="D7" s="330"/>
      <c r="E7" s="109" t="s">
        <v>27</v>
      </c>
      <c r="F7" s="110">
        <v>10181</v>
      </c>
      <c r="G7" s="110">
        <v>4794</v>
      </c>
      <c r="H7" s="110">
        <v>5387</v>
      </c>
      <c r="I7" s="110">
        <v>4614</v>
      </c>
      <c r="J7" s="110">
        <v>5139</v>
      </c>
      <c r="K7" s="110">
        <v>180</v>
      </c>
      <c r="L7" s="110">
        <v>248</v>
      </c>
    </row>
    <row r="8" spans="2:12" ht="12" customHeight="1">
      <c r="B8" s="28"/>
      <c r="C8" s="329" t="s">
        <v>209</v>
      </c>
      <c r="D8" s="330"/>
      <c r="E8" s="103">
        <v>12</v>
      </c>
      <c r="F8" s="103">
        <v>1440</v>
      </c>
      <c r="G8" s="103">
        <v>1322</v>
      </c>
      <c r="H8" s="103">
        <v>118</v>
      </c>
      <c r="I8" s="103">
        <v>1322</v>
      </c>
      <c r="J8" s="103">
        <v>118</v>
      </c>
      <c r="K8" s="104" t="s">
        <v>191</v>
      </c>
      <c r="L8" s="104" t="s">
        <v>191</v>
      </c>
    </row>
    <row r="9" spans="2:12" ht="12" customHeight="1">
      <c r="B9" s="31"/>
      <c r="C9" s="27"/>
      <c r="D9" s="4" t="s">
        <v>210</v>
      </c>
      <c r="E9" s="104">
        <v>3</v>
      </c>
      <c r="F9" s="102">
        <v>864</v>
      </c>
      <c r="G9" s="102">
        <v>842</v>
      </c>
      <c r="H9" s="102">
        <v>22</v>
      </c>
      <c r="I9" s="104">
        <v>842</v>
      </c>
      <c r="J9" s="104">
        <v>22</v>
      </c>
      <c r="K9" s="104" t="s">
        <v>191</v>
      </c>
      <c r="L9" s="104" t="s">
        <v>191</v>
      </c>
    </row>
    <row r="10" spans="2:12" ht="12" customHeight="1">
      <c r="B10" s="31"/>
      <c r="C10" s="27"/>
      <c r="D10" s="4" t="s">
        <v>211</v>
      </c>
      <c r="E10" s="104">
        <v>2</v>
      </c>
      <c r="F10" s="102">
        <v>143</v>
      </c>
      <c r="G10" s="102">
        <v>115</v>
      </c>
      <c r="H10" s="102">
        <v>28</v>
      </c>
      <c r="I10" s="104">
        <v>115</v>
      </c>
      <c r="J10" s="104">
        <v>28</v>
      </c>
      <c r="K10" s="104" t="s">
        <v>191</v>
      </c>
      <c r="L10" s="104" t="s">
        <v>191</v>
      </c>
    </row>
    <row r="11" spans="2:12" ht="12" customHeight="1">
      <c r="B11" s="31"/>
      <c r="C11" s="27"/>
      <c r="D11" s="4" t="s">
        <v>212</v>
      </c>
      <c r="E11" s="104">
        <v>3</v>
      </c>
      <c r="F11" s="102">
        <v>317</v>
      </c>
      <c r="G11" s="102">
        <v>272</v>
      </c>
      <c r="H11" s="102">
        <v>45</v>
      </c>
      <c r="I11" s="104">
        <v>272</v>
      </c>
      <c r="J11" s="104">
        <v>45</v>
      </c>
      <c r="K11" s="104" t="s">
        <v>191</v>
      </c>
      <c r="L11" s="104" t="s">
        <v>191</v>
      </c>
    </row>
    <row r="12" spans="2:12" ht="12" customHeight="1">
      <c r="B12" s="31"/>
      <c r="C12" s="27"/>
      <c r="D12" s="4" t="s">
        <v>213</v>
      </c>
      <c r="E12" s="104">
        <v>4</v>
      </c>
      <c r="F12" s="102">
        <v>116</v>
      </c>
      <c r="G12" s="102">
        <v>93</v>
      </c>
      <c r="H12" s="102">
        <v>23</v>
      </c>
      <c r="I12" s="104">
        <v>93</v>
      </c>
      <c r="J12" s="104">
        <v>23</v>
      </c>
      <c r="K12" s="104" t="s">
        <v>191</v>
      </c>
      <c r="L12" s="104" t="s">
        <v>191</v>
      </c>
    </row>
    <row r="13" spans="2:12" ht="12" customHeight="1">
      <c r="B13" s="31"/>
      <c r="C13" s="329" t="s">
        <v>214</v>
      </c>
      <c r="D13" s="330"/>
      <c r="E13" s="111">
        <v>2</v>
      </c>
      <c r="F13" s="111">
        <v>237</v>
      </c>
      <c r="G13" s="111">
        <v>173</v>
      </c>
      <c r="H13" s="111">
        <v>64</v>
      </c>
      <c r="I13" s="111">
        <v>173</v>
      </c>
      <c r="J13" s="111">
        <v>64</v>
      </c>
      <c r="K13" s="104" t="s">
        <v>191</v>
      </c>
      <c r="L13" s="104" t="s">
        <v>191</v>
      </c>
    </row>
    <row r="14" spans="2:12" ht="12" customHeight="1">
      <c r="B14" s="31"/>
      <c r="C14" s="29"/>
      <c r="D14" s="4" t="s">
        <v>215</v>
      </c>
      <c r="E14" s="104">
        <v>2</v>
      </c>
      <c r="F14" s="102">
        <v>237</v>
      </c>
      <c r="G14" s="102">
        <v>173</v>
      </c>
      <c r="H14" s="102">
        <v>64</v>
      </c>
      <c r="I14" s="104">
        <v>173</v>
      </c>
      <c r="J14" s="104">
        <v>64</v>
      </c>
      <c r="K14" s="104" t="s">
        <v>191</v>
      </c>
      <c r="L14" s="104" t="s">
        <v>191</v>
      </c>
    </row>
    <row r="15" spans="2:12" ht="12" customHeight="1">
      <c r="B15" s="31"/>
      <c r="C15" s="27"/>
      <c r="D15" s="4" t="s">
        <v>216</v>
      </c>
      <c r="E15" s="104" t="s">
        <v>191</v>
      </c>
      <c r="F15" s="102" t="s">
        <v>191</v>
      </c>
      <c r="G15" s="102" t="s">
        <v>191</v>
      </c>
      <c r="H15" s="102" t="s">
        <v>191</v>
      </c>
      <c r="I15" s="104" t="s">
        <v>191</v>
      </c>
      <c r="J15" s="104" t="s">
        <v>191</v>
      </c>
      <c r="K15" s="104" t="s">
        <v>191</v>
      </c>
      <c r="L15" s="104" t="s">
        <v>191</v>
      </c>
    </row>
    <row r="16" spans="2:13" ht="12" customHeight="1">
      <c r="B16" s="28"/>
      <c r="C16" s="329" t="s">
        <v>190</v>
      </c>
      <c r="D16" s="330"/>
      <c r="E16" s="103">
        <v>25</v>
      </c>
      <c r="F16" s="103">
        <v>3762</v>
      </c>
      <c r="G16" s="103">
        <v>1413</v>
      </c>
      <c r="H16" s="103">
        <v>2349</v>
      </c>
      <c r="I16" s="103">
        <v>1256</v>
      </c>
      <c r="J16" s="103">
        <v>2168</v>
      </c>
      <c r="K16" s="103">
        <v>157</v>
      </c>
      <c r="L16" s="103">
        <v>181</v>
      </c>
      <c r="M16" s="1" t="s">
        <v>217</v>
      </c>
    </row>
    <row r="17" spans="2:12" ht="12" customHeight="1">
      <c r="B17" s="31"/>
      <c r="C17" s="27"/>
      <c r="D17" s="4" t="s">
        <v>192</v>
      </c>
      <c r="E17" s="104">
        <v>11</v>
      </c>
      <c r="F17" s="102">
        <v>1287</v>
      </c>
      <c r="G17" s="102">
        <v>257</v>
      </c>
      <c r="H17" s="102">
        <v>1030</v>
      </c>
      <c r="I17" s="104">
        <v>193</v>
      </c>
      <c r="J17" s="104">
        <v>867</v>
      </c>
      <c r="K17" s="104">
        <v>64</v>
      </c>
      <c r="L17" s="104">
        <v>163</v>
      </c>
    </row>
    <row r="18" spans="2:12" ht="12" customHeight="1">
      <c r="B18" s="31"/>
      <c r="C18" s="27"/>
      <c r="D18" s="4" t="s">
        <v>193</v>
      </c>
      <c r="E18" s="104">
        <v>1</v>
      </c>
      <c r="F18" s="104">
        <v>174</v>
      </c>
      <c r="G18" s="104">
        <v>31</v>
      </c>
      <c r="H18" s="104">
        <v>143</v>
      </c>
      <c r="I18" s="104">
        <v>31</v>
      </c>
      <c r="J18" s="104">
        <v>143</v>
      </c>
      <c r="K18" s="104" t="s">
        <v>191</v>
      </c>
      <c r="L18" s="104" t="s">
        <v>191</v>
      </c>
    </row>
    <row r="19" spans="2:12" ht="12" customHeight="1">
      <c r="B19" s="31"/>
      <c r="C19" s="27"/>
      <c r="D19" s="4" t="s">
        <v>218</v>
      </c>
      <c r="E19" s="104">
        <v>4</v>
      </c>
      <c r="F19" s="102">
        <v>561</v>
      </c>
      <c r="G19" s="104" t="s">
        <v>191</v>
      </c>
      <c r="H19" s="102">
        <v>561</v>
      </c>
      <c r="I19" s="104" t="s">
        <v>191</v>
      </c>
      <c r="J19" s="104">
        <v>561</v>
      </c>
      <c r="K19" s="104" t="s">
        <v>191</v>
      </c>
      <c r="L19" s="104" t="s">
        <v>191</v>
      </c>
    </row>
    <row r="20" spans="2:12" ht="12" customHeight="1">
      <c r="B20" s="31"/>
      <c r="C20" s="27"/>
      <c r="D20" s="4" t="s">
        <v>219</v>
      </c>
      <c r="E20" s="104">
        <v>2</v>
      </c>
      <c r="F20" s="102">
        <v>501</v>
      </c>
      <c r="G20" s="104">
        <v>305</v>
      </c>
      <c r="H20" s="102">
        <v>196</v>
      </c>
      <c r="I20" s="104">
        <v>305</v>
      </c>
      <c r="J20" s="104">
        <v>196</v>
      </c>
      <c r="K20" s="104" t="s">
        <v>191</v>
      </c>
      <c r="L20" s="104" t="s">
        <v>191</v>
      </c>
    </row>
    <row r="21" spans="2:12" ht="12" customHeight="1">
      <c r="B21" s="31"/>
      <c r="C21" s="27"/>
      <c r="D21" s="112" t="s">
        <v>220</v>
      </c>
      <c r="E21" s="104">
        <v>7</v>
      </c>
      <c r="F21" s="102">
        <v>1239</v>
      </c>
      <c r="G21" s="102">
        <v>820</v>
      </c>
      <c r="H21" s="102">
        <v>419</v>
      </c>
      <c r="I21" s="104">
        <v>727</v>
      </c>
      <c r="J21" s="104">
        <v>401</v>
      </c>
      <c r="K21" s="104">
        <v>93</v>
      </c>
      <c r="L21" s="104">
        <v>18</v>
      </c>
    </row>
    <row r="22" spans="2:12" ht="12" customHeight="1">
      <c r="B22" s="31"/>
      <c r="C22" s="329" t="s">
        <v>221</v>
      </c>
      <c r="D22" s="330"/>
      <c r="E22" s="103">
        <v>9</v>
      </c>
      <c r="F22" s="103">
        <v>1248</v>
      </c>
      <c r="G22" s="103">
        <v>458</v>
      </c>
      <c r="H22" s="103">
        <v>790</v>
      </c>
      <c r="I22" s="103">
        <v>442</v>
      </c>
      <c r="J22" s="103">
        <v>776</v>
      </c>
      <c r="K22" s="103">
        <v>16</v>
      </c>
      <c r="L22" s="103">
        <v>14</v>
      </c>
    </row>
    <row r="23" spans="2:12" ht="12" customHeight="1">
      <c r="B23" s="31"/>
      <c r="C23" s="29"/>
      <c r="D23" s="4" t="s">
        <v>222</v>
      </c>
      <c r="E23" s="113">
        <v>1</v>
      </c>
      <c r="F23" s="102">
        <v>146</v>
      </c>
      <c r="G23" s="102">
        <v>26</v>
      </c>
      <c r="H23" s="102">
        <v>120</v>
      </c>
      <c r="I23" s="102">
        <v>26</v>
      </c>
      <c r="J23" s="102">
        <v>120</v>
      </c>
      <c r="K23" s="102" t="s">
        <v>191</v>
      </c>
      <c r="L23" s="102" t="s">
        <v>191</v>
      </c>
    </row>
    <row r="24" spans="2:12" ht="12" customHeight="1">
      <c r="B24" s="31"/>
      <c r="C24" s="27"/>
      <c r="D24" s="4" t="s">
        <v>223</v>
      </c>
      <c r="E24" s="104">
        <v>3</v>
      </c>
      <c r="F24" s="102">
        <v>381</v>
      </c>
      <c r="G24" s="102">
        <v>236</v>
      </c>
      <c r="H24" s="102">
        <v>145</v>
      </c>
      <c r="I24" s="104">
        <v>220</v>
      </c>
      <c r="J24" s="104">
        <v>131</v>
      </c>
      <c r="K24" s="104">
        <v>16</v>
      </c>
      <c r="L24" s="104">
        <v>14</v>
      </c>
    </row>
    <row r="25" spans="2:12" ht="12" customHeight="1">
      <c r="B25" s="31"/>
      <c r="C25" s="27"/>
      <c r="D25" s="4" t="s">
        <v>224</v>
      </c>
      <c r="E25" s="104">
        <v>1</v>
      </c>
      <c r="F25" s="102">
        <v>13</v>
      </c>
      <c r="G25" s="102">
        <v>4</v>
      </c>
      <c r="H25" s="102">
        <v>9</v>
      </c>
      <c r="I25" s="104">
        <v>4</v>
      </c>
      <c r="J25" s="104">
        <v>9</v>
      </c>
      <c r="K25" s="104" t="s">
        <v>191</v>
      </c>
      <c r="L25" s="104" t="s">
        <v>191</v>
      </c>
    </row>
    <row r="26" spans="2:12" ht="12" customHeight="1">
      <c r="B26" s="31"/>
      <c r="C26" s="27"/>
      <c r="D26" s="4" t="s">
        <v>225</v>
      </c>
      <c r="E26" s="104">
        <v>3</v>
      </c>
      <c r="F26" s="102">
        <v>509</v>
      </c>
      <c r="G26" s="102">
        <v>144</v>
      </c>
      <c r="H26" s="102">
        <v>365</v>
      </c>
      <c r="I26" s="104">
        <v>144</v>
      </c>
      <c r="J26" s="104">
        <v>365</v>
      </c>
      <c r="K26" s="104" t="s">
        <v>191</v>
      </c>
      <c r="L26" s="104" t="s">
        <v>191</v>
      </c>
    </row>
    <row r="27" spans="2:12" ht="12" customHeight="1">
      <c r="B27" s="31"/>
      <c r="C27" s="27"/>
      <c r="D27" s="112" t="s">
        <v>226</v>
      </c>
      <c r="E27" s="104">
        <v>1</v>
      </c>
      <c r="F27" s="102">
        <v>199</v>
      </c>
      <c r="G27" s="102">
        <v>48</v>
      </c>
      <c r="H27" s="102">
        <v>151</v>
      </c>
      <c r="I27" s="104">
        <v>48</v>
      </c>
      <c r="J27" s="104">
        <v>151</v>
      </c>
      <c r="K27" s="104" t="s">
        <v>191</v>
      </c>
      <c r="L27" s="104" t="s">
        <v>191</v>
      </c>
    </row>
    <row r="28" spans="2:12" ht="12" customHeight="1">
      <c r="B28" s="28"/>
      <c r="C28" s="329" t="s">
        <v>195</v>
      </c>
      <c r="D28" s="330"/>
      <c r="E28" s="103">
        <v>7</v>
      </c>
      <c r="F28" s="103">
        <v>688</v>
      </c>
      <c r="G28" s="103">
        <v>241</v>
      </c>
      <c r="H28" s="103">
        <v>447</v>
      </c>
      <c r="I28" s="103">
        <v>234</v>
      </c>
      <c r="J28" s="103">
        <v>408</v>
      </c>
      <c r="K28" s="103">
        <v>7</v>
      </c>
      <c r="L28" s="103">
        <v>39</v>
      </c>
    </row>
    <row r="29" spans="2:12" ht="12" customHeight="1">
      <c r="B29" s="31"/>
      <c r="C29" s="27"/>
      <c r="D29" s="4" t="s">
        <v>196</v>
      </c>
      <c r="E29" s="104">
        <v>1</v>
      </c>
      <c r="F29" s="102">
        <v>197</v>
      </c>
      <c r="G29" s="102">
        <v>42</v>
      </c>
      <c r="H29" s="102">
        <v>155</v>
      </c>
      <c r="I29" s="104">
        <v>35</v>
      </c>
      <c r="J29" s="104">
        <v>116</v>
      </c>
      <c r="K29" s="104">
        <v>7</v>
      </c>
      <c r="L29" s="104">
        <v>39</v>
      </c>
    </row>
    <row r="30" spans="2:12" ht="12" customHeight="1">
      <c r="B30" s="31"/>
      <c r="C30" s="27"/>
      <c r="D30" s="4" t="s">
        <v>227</v>
      </c>
      <c r="E30" s="104" t="s">
        <v>191</v>
      </c>
      <c r="F30" s="102" t="s">
        <v>191</v>
      </c>
      <c r="G30" s="102" t="s">
        <v>191</v>
      </c>
      <c r="H30" s="102" t="s">
        <v>191</v>
      </c>
      <c r="I30" s="104" t="s">
        <v>191</v>
      </c>
      <c r="J30" s="104" t="s">
        <v>191</v>
      </c>
      <c r="K30" s="104" t="s">
        <v>191</v>
      </c>
      <c r="L30" s="104" t="s">
        <v>191</v>
      </c>
    </row>
    <row r="31" spans="2:12" ht="12" customHeight="1">
      <c r="B31" s="31"/>
      <c r="C31" s="27"/>
      <c r="D31" s="4" t="s">
        <v>228</v>
      </c>
      <c r="E31" s="104">
        <v>3</v>
      </c>
      <c r="F31" s="102">
        <v>167</v>
      </c>
      <c r="G31" s="102">
        <v>88</v>
      </c>
      <c r="H31" s="102">
        <v>79</v>
      </c>
      <c r="I31" s="104">
        <v>88</v>
      </c>
      <c r="J31" s="104">
        <v>79</v>
      </c>
      <c r="K31" s="104" t="s">
        <v>191</v>
      </c>
      <c r="L31" s="104" t="s">
        <v>191</v>
      </c>
    </row>
    <row r="32" spans="2:12" ht="12" customHeight="1">
      <c r="B32" s="31"/>
      <c r="C32" s="27"/>
      <c r="D32" s="4" t="s">
        <v>229</v>
      </c>
      <c r="E32" s="104">
        <v>1</v>
      </c>
      <c r="F32" s="102">
        <v>53</v>
      </c>
      <c r="G32" s="102">
        <v>20</v>
      </c>
      <c r="H32" s="102">
        <v>33</v>
      </c>
      <c r="I32" s="104">
        <v>20</v>
      </c>
      <c r="J32" s="104">
        <v>33</v>
      </c>
      <c r="K32" s="104" t="s">
        <v>191</v>
      </c>
      <c r="L32" s="104" t="s">
        <v>191</v>
      </c>
    </row>
    <row r="33" spans="2:12" ht="12" customHeight="1">
      <c r="B33" s="31"/>
      <c r="C33" s="27"/>
      <c r="D33" s="112" t="s">
        <v>226</v>
      </c>
      <c r="E33" s="104">
        <v>2</v>
      </c>
      <c r="F33" s="102">
        <v>271</v>
      </c>
      <c r="G33" s="102">
        <v>91</v>
      </c>
      <c r="H33" s="102">
        <v>180</v>
      </c>
      <c r="I33" s="104">
        <v>91</v>
      </c>
      <c r="J33" s="104">
        <v>180</v>
      </c>
      <c r="K33" s="104" t="s">
        <v>191</v>
      </c>
      <c r="L33" s="104" t="s">
        <v>191</v>
      </c>
    </row>
    <row r="34" spans="2:12" ht="12" customHeight="1">
      <c r="B34" s="28"/>
      <c r="C34" s="329" t="s">
        <v>197</v>
      </c>
      <c r="D34" s="330"/>
      <c r="E34" s="103">
        <v>12</v>
      </c>
      <c r="F34" s="103">
        <v>957</v>
      </c>
      <c r="G34" s="103">
        <v>309</v>
      </c>
      <c r="H34" s="103">
        <v>648</v>
      </c>
      <c r="I34" s="103">
        <v>309</v>
      </c>
      <c r="J34" s="103">
        <v>648</v>
      </c>
      <c r="K34" s="104" t="s">
        <v>191</v>
      </c>
      <c r="L34" s="104" t="s">
        <v>191</v>
      </c>
    </row>
    <row r="35" spans="2:12" ht="12" customHeight="1">
      <c r="B35" s="28"/>
      <c r="C35" s="29"/>
      <c r="D35" s="4" t="s">
        <v>230</v>
      </c>
      <c r="E35" s="104">
        <v>1</v>
      </c>
      <c r="F35" s="104">
        <v>29</v>
      </c>
      <c r="G35" s="104" t="s">
        <v>191</v>
      </c>
      <c r="H35" s="104">
        <v>29</v>
      </c>
      <c r="I35" s="104" t="s">
        <v>191</v>
      </c>
      <c r="J35" s="104">
        <v>29</v>
      </c>
      <c r="K35" s="104" t="s">
        <v>191</v>
      </c>
      <c r="L35" s="104" t="s">
        <v>191</v>
      </c>
    </row>
    <row r="36" spans="2:12" ht="12" customHeight="1">
      <c r="B36" s="31"/>
      <c r="C36" s="27"/>
      <c r="D36" s="4" t="s">
        <v>198</v>
      </c>
      <c r="E36" s="104">
        <v>3</v>
      </c>
      <c r="F36" s="102">
        <v>430</v>
      </c>
      <c r="G36" s="102">
        <v>207</v>
      </c>
      <c r="H36" s="102">
        <v>223</v>
      </c>
      <c r="I36" s="104">
        <v>207</v>
      </c>
      <c r="J36" s="104">
        <v>223</v>
      </c>
      <c r="K36" s="104" t="s">
        <v>191</v>
      </c>
      <c r="L36" s="104" t="s">
        <v>191</v>
      </c>
    </row>
    <row r="37" spans="2:12" ht="12" customHeight="1">
      <c r="B37" s="31"/>
      <c r="C37" s="27"/>
      <c r="D37" s="4" t="s">
        <v>231</v>
      </c>
      <c r="E37" s="104">
        <v>1</v>
      </c>
      <c r="F37" s="102">
        <v>87</v>
      </c>
      <c r="G37" s="102">
        <v>5</v>
      </c>
      <c r="H37" s="102">
        <v>82</v>
      </c>
      <c r="I37" s="104">
        <v>5</v>
      </c>
      <c r="J37" s="104">
        <v>82</v>
      </c>
      <c r="K37" s="104" t="s">
        <v>191</v>
      </c>
      <c r="L37" s="104" t="s">
        <v>191</v>
      </c>
    </row>
    <row r="38" spans="2:12" ht="12" customHeight="1">
      <c r="B38" s="31"/>
      <c r="C38" s="27"/>
      <c r="D38" s="4" t="s">
        <v>232</v>
      </c>
      <c r="E38" s="104">
        <v>2</v>
      </c>
      <c r="F38" s="102">
        <v>31</v>
      </c>
      <c r="G38" s="102">
        <v>16</v>
      </c>
      <c r="H38" s="102">
        <v>15</v>
      </c>
      <c r="I38" s="104">
        <v>16</v>
      </c>
      <c r="J38" s="104">
        <v>15</v>
      </c>
      <c r="K38" s="104" t="s">
        <v>191</v>
      </c>
      <c r="L38" s="104" t="s">
        <v>191</v>
      </c>
    </row>
    <row r="39" spans="2:12" ht="12" customHeight="1">
      <c r="B39" s="31"/>
      <c r="C39" s="27"/>
      <c r="D39" s="112" t="s">
        <v>226</v>
      </c>
      <c r="E39" s="104">
        <v>5</v>
      </c>
      <c r="F39" s="102">
        <v>380</v>
      </c>
      <c r="G39" s="102">
        <v>81</v>
      </c>
      <c r="H39" s="102">
        <v>299</v>
      </c>
      <c r="I39" s="104">
        <v>81</v>
      </c>
      <c r="J39" s="104">
        <v>299</v>
      </c>
      <c r="K39" s="104" t="s">
        <v>191</v>
      </c>
      <c r="L39" s="104" t="s">
        <v>191</v>
      </c>
    </row>
    <row r="40" spans="2:12" ht="12" customHeight="1">
      <c r="B40" s="28"/>
      <c r="C40" s="329" t="s">
        <v>233</v>
      </c>
      <c r="D40" s="330"/>
      <c r="E40" s="103">
        <v>8</v>
      </c>
      <c r="F40" s="103">
        <v>67</v>
      </c>
      <c r="G40" s="103">
        <v>5</v>
      </c>
      <c r="H40" s="103">
        <v>62</v>
      </c>
      <c r="I40" s="103">
        <v>5</v>
      </c>
      <c r="J40" s="103">
        <v>48</v>
      </c>
      <c r="K40" s="103" t="s">
        <v>191</v>
      </c>
      <c r="L40" s="103">
        <v>14</v>
      </c>
    </row>
    <row r="41" spans="2:12" ht="12" customHeight="1">
      <c r="B41" s="31"/>
      <c r="C41" s="27"/>
      <c r="D41" s="4" t="s">
        <v>234</v>
      </c>
      <c r="E41" s="104" t="s">
        <v>191</v>
      </c>
      <c r="F41" s="104" t="s">
        <v>191</v>
      </c>
      <c r="G41" s="104" t="s">
        <v>191</v>
      </c>
      <c r="H41" s="104" t="s">
        <v>191</v>
      </c>
      <c r="I41" s="104" t="s">
        <v>191</v>
      </c>
      <c r="J41" s="104" t="s">
        <v>191</v>
      </c>
      <c r="K41" s="104" t="s">
        <v>191</v>
      </c>
      <c r="L41" s="104" t="s">
        <v>191</v>
      </c>
    </row>
    <row r="42" spans="2:12" ht="12" customHeight="1">
      <c r="B42" s="31"/>
      <c r="C42" s="27"/>
      <c r="D42" s="4" t="s">
        <v>200</v>
      </c>
      <c r="E42" s="104">
        <v>8</v>
      </c>
      <c r="F42" s="102">
        <v>67</v>
      </c>
      <c r="G42" s="102">
        <v>5</v>
      </c>
      <c r="H42" s="102">
        <v>62</v>
      </c>
      <c r="I42" s="104">
        <v>5</v>
      </c>
      <c r="J42" s="104">
        <v>48</v>
      </c>
      <c r="K42" s="104" t="s">
        <v>191</v>
      </c>
      <c r="L42" s="104">
        <v>14</v>
      </c>
    </row>
    <row r="43" spans="2:12" ht="12" customHeight="1">
      <c r="B43" s="31"/>
      <c r="C43" s="27"/>
      <c r="D43" s="112" t="s">
        <v>226</v>
      </c>
      <c r="E43" s="104" t="s">
        <v>191</v>
      </c>
      <c r="F43" s="104" t="s">
        <v>191</v>
      </c>
      <c r="G43" s="104" t="s">
        <v>191</v>
      </c>
      <c r="H43" s="104" t="s">
        <v>191</v>
      </c>
      <c r="I43" s="104" t="s">
        <v>191</v>
      </c>
      <c r="J43" s="104" t="s">
        <v>191</v>
      </c>
      <c r="K43" s="104" t="s">
        <v>191</v>
      </c>
      <c r="L43" s="104" t="s">
        <v>191</v>
      </c>
    </row>
    <row r="44" spans="2:12" ht="12" customHeight="1">
      <c r="B44" s="28"/>
      <c r="C44" s="329" t="s">
        <v>235</v>
      </c>
      <c r="D44" s="330"/>
      <c r="E44" s="103">
        <v>18</v>
      </c>
      <c r="F44" s="103">
        <v>1782</v>
      </c>
      <c r="G44" s="103">
        <v>873</v>
      </c>
      <c r="H44" s="103">
        <v>909</v>
      </c>
      <c r="I44" s="103">
        <v>873</v>
      </c>
      <c r="J44" s="103">
        <v>909</v>
      </c>
      <c r="K44" s="103" t="s">
        <v>191</v>
      </c>
      <c r="L44" s="104" t="s">
        <v>191</v>
      </c>
    </row>
    <row r="45" spans="2:12" ht="12" customHeight="1">
      <c r="B45" s="31"/>
      <c r="C45" s="27"/>
      <c r="D45" s="4" t="s">
        <v>236</v>
      </c>
      <c r="E45" s="104">
        <v>1</v>
      </c>
      <c r="F45" s="104">
        <v>179</v>
      </c>
      <c r="G45" s="104">
        <v>61</v>
      </c>
      <c r="H45" s="104">
        <v>118</v>
      </c>
      <c r="I45" s="104">
        <v>61</v>
      </c>
      <c r="J45" s="104">
        <v>118</v>
      </c>
      <c r="K45" s="104" t="s">
        <v>191</v>
      </c>
      <c r="L45" s="104" t="s">
        <v>191</v>
      </c>
    </row>
    <row r="46" spans="2:12" ht="12" customHeight="1">
      <c r="B46" s="31"/>
      <c r="C46" s="27"/>
      <c r="D46" s="4" t="s">
        <v>237</v>
      </c>
      <c r="E46" s="104">
        <v>5</v>
      </c>
      <c r="F46" s="102">
        <v>309</v>
      </c>
      <c r="G46" s="102">
        <v>178</v>
      </c>
      <c r="H46" s="102">
        <v>131</v>
      </c>
      <c r="I46" s="104">
        <v>178</v>
      </c>
      <c r="J46" s="104">
        <v>131</v>
      </c>
      <c r="K46" s="104" t="s">
        <v>191</v>
      </c>
      <c r="L46" s="104" t="s">
        <v>191</v>
      </c>
    </row>
    <row r="47" spans="2:12" ht="12" customHeight="1">
      <c r="B47" s="31"/>
      <c r="C47" s="27"/>
      <c r="D47" s="4" t="s">
        <v>238</v>
      </c>
      <c r="E47" s="104" t="s">
        <v>191</v>
      </c>
      <c r="F47" s="104" t="s">
        <v>191</v>
      </c>
      <c r="G47" s="104" t="s">
        <v>191</v>
      </c>
      <c r="H47" s="104" t="s">
        <v>191</v>
      </c>
      <c r="I47" s="104" t="s">
        <v>191</v>
      </c>
      <c r="J47" s="104" t="s">
        <v>191</v>
      </c>
      <c r="K47" s="104" t="s">
        <v>191</v>
      </c>
      <c r="L47" s="104" t="s">
        <v>191</v>
      </c>
    </row>
    <row r="48" spans="2:12" ht="12" customHeight="1">
      <c r="B48" s="31"/>
      <c r="C48" s="27"/>
      <c r="D48" s="4" t="s">
        <v>239</v>
      </c>
      <c r="E48" s="104">
        <v>1</v>
      </c>
      <c r="F48" s="102">
        <v>239</v>
      </c>
      <c r="G48" s="102">
        <v>181</v>
      </c>
      <c r="H48" s="102">
        <v>58</v>
      </c>
      <c r="I48" s="104">
        <v>181</v>
      </c>
      <c r="J48" s="104">
        <v>58</v>
      </c>
      <c r="K48" s="104" t="s">
        <v>191</v>
      </c>
      <c r="L48" s="104" t="s">
        <v>191</v>
      </c>
    </row>
    <row r="49" spans="2:12" ht="12" customHeight="1">
      <c r="B49" s="31"/>
      <c r="C49" s="27"/>
      <c r="D49" s="4" t="s">
        <v>240</v>
      </c>
      <c r="E49" s="104">
        <v>4</v>
      </c>
      <c r="F49" s="102">
        <v>523</v>
      </c>
      <c r="G49" s="102">
        <v>56</v>
      </c>
      <c r="H49" s="102">
        <v>467</v>
      </c>
      <c r="I49" s="104">
        <v>56</v>
      </c>
      <c r="J49" s="104">
        <v>467</v>
      </c>
      <c r="K49" s="104" t="s">
        <v>191</v>
      </c>
      <c r="L49" s="104" t="s">
        <v>191</v>
      </c>
    </row>
    <row r="50" spans="2:12" ht="12" customHeight="1">
      <c r="B50" s="31"/>
      <c r="C50" s="27"/>
      <c r="D50" s="4" t="s">
        <v>241</v>
      </c>
      <c r="E50" s="104">
        <v>4</v>
      </c>
      <c r="F50" s="102">
        <v>455</v>
      </c>
      <c r="G50" s="102">
        <v>347</v>
      </c>
      <c r="H50" s="102">
        <v>108</v>
      </c>
      <c r="I50" s="104">
        <v>347</v>
      </c>
      <c r="J50" s="104">
        <v>108</v>
      </c>
      <c r="K50" s="104" t="s">
        <v>191</v>
      </c>
      <c r="L50" s="104" t="s">
        <v>191</v>
      </c>
    </row>
    <row r="51" spans="2:12" ht="12" customHeight="1">
      <c r="B51" s="31"/>
      <c r="C51" s="27"/>
      <c r="D51" s="112" t="s">
        <v>226</v>
      </c>
      <c r="E51" s="104">
        <v>3</v>
      </c>
      <c r="F51" s="102">
        <v>77</v>
      </c>
      <c r="G51" s="102">
        <v>50</v>
      </c>
      <c r="H51" s="102">
        <v>27</v>
      </c>
      <c r="I51" s="104">
        <v>50</v>
      </c>
      <c r="J51" s="104">
        <v>27</v>
      </c>
      <c r="K51" s="104" t="s">
        <v>191</v>
      </c>
      <c r="L51" s="104" t="s">
        <v>191</v>
      </c>
    </row>
    <row r="52" ht="12" customHeight="1"/>
    <row r="53" ht="12" customHeight="1">
      <c r="B53" s="18" t="s">
        <v>634</v>
      </c>
    </row>
    <row r="54" spans="2:8" ht="12" customHeight="1">
      <c r="B54" s="372" t="s">
        <v>242</v>
      </c>
      <c r="C54" s="373"/>
      <c r="D54" s="373"/>
      <c r="E54" s="373"/>
      <c r="F54" s="373"/>
      <c r="G54" s="373"/>
      <c r="H54" s="373"/>
    </row>
    <row r="56" spans="5:12" ht="12">
      <c r="E56" s="70"/>
      <c r="F56" s="70"/>
      <c r="G56" s="70"/>
      <c r="H56" s="70"/>
      <c r="I56" s="70"/>
      <c r="J56" s="70"/>
      <c r="K56" s="70"/>
      <c r="L56" s="70"/>
    </row>
    <row r="57" spans="5:12" ht="12">
      <c r="E57" s="70"/>
      <c r="F57" s="70"/>
      <c r="G57" s="70"/>
      <c r="H57" s="70"/>
      <c r="I57" s="70"/>
      <c r="J57" s="70"/>
      <c r="K57" s="70"/>
      <c r="L57" s="70"/>
    </row>
    <row r="58" spans="5:12" ht="12">
      <c r="E58" s="70"/>
      <c r="F58" s="70"/>
      <c r="G58" s="70"/>
      <c r="H58" s="70"/>
      <c r="I58" s="70"/>
      <c r="J58" s="70"/>
      <c r="K58" s="70"/>
      <c r="L58" s="70"/>
    </row>
    <row r="59" spans="5:12" ht="12">
      <c r="E59" s="70"/>
      <c r="F59" s="70"/>
      <c r="G59" s="70"/>
      <c r="H59" s="70"/>
      <c r="I59" s="70"/>
      <c r="J59" s="70"/>
      <c r="K59" s="70"/>
      <c r="L59" s="70"/>
    </row>
    <row r="60" spans="5:12" ht="12">
      <c r="E60" s="70"/>
      <c r="F60" s="70"/>
      <c r="G60" s="70"/>
      <c r="H60" s="70"/>
      <c r="I60" s="70"/>
      <c r="J60" s="70"/>
      <c r="K60" s="70"/>
      <c r="L60" s="70"/>
    </row>
    <row r="61" spans="5:12" ht="12">
      <c r="E61" s="70"/>
      <c r="F61" s="70"/>
      <c r="G61" s="70"/>
      <c r="H61" s="70"/>
      <c r="I61" s="70"/>
      <c r="J61" s="70"/>
      <c r="K61" s="70"/>
      <c r="L61" s="70"/>
    </row>
    <row r="62" spans="5:12" ht="12">
      <c r="E62" s="70"/>
      <c r="F62" s="70"/>
      <c r="G62" s="70"/>
      <c r="H62" s="70"/>
      <c r="I62" s="70"/>
      <c r="J62" s="70"/>
      <c r="K62" s="70"/>
      <c r="L62" s="70"/>
    </row>
    <row r="63" spans="5:12" ht="12">
      <c r="E63" s="70"/>
      <c r="F63" s="70"/>
      <c r="G63" s="70"/>
      <c r="H63" s="70"/>
      <c r="I63" s="70"/>
      <c r="J63" s="70"/>
      <c r="K63" s="70"/>
      <c r="L63" s="70"/>
    </row>
    <row r="64" spans="5:12" ht="12">
      <c r="E64" s="70"/>
      <c r="F64" s="70"/>
      <c r="G64" s="70"/>
      <c r="H64" s="70"/>
      <c r="I64" s="70"/>
      <c r="J64" s="70"/>
      <c r="K64" s="70"/>
      <c r="L64" s="70"/>
    </row>
  </sheetData>
  <sheetProtection/>
  <mergeCells count="16">
    <mergeCell ref="C34:D34"/>
    <mergeCell ref="C40:D40"/>
    <mergeCell ref="C44:D44"/>
    <mergeCell ref="B54:H54"/>
    <mergeCell ref="B7:D7"/>
    <mergeCell ref="C8:D8"/>
    <mergeCell ref="C13:D13"/>
    <mergeCell ref="C16:D16"/>
    <mergeCell ref="C22:D22"/>
    <mergeCell ref="C28:D28"/>
    <mergeCell ref="B3:D4"/>
    <mergeCell ref="E3:E4"/>
    <mergeCell ref="F3:H3"/>
    <mergeCell ref="I3:J3"/>
    <mergeCell ref="K3:L3"/>
    <mergeCell ref="B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由香００</dc:creator>
  <cp:keywords/>
  <dc:description/>
  <cp:lastModifiedBy>井上 明子２７</cp:lastModifiedBy>
  <cp:lastPrinted>2011-06-09T04:36:11Z</cp:lastPrinted>
  <dcterms:created xsi:type="dcterms:W3CDTF">1999-08-08T13:52:57Z</dcterms:created>
  <dcterms:modified xsi:type="dcterms:W3CDTF">2014-12-25T08:14:16Z</dcterms:modified>
  <cp:category/>
  <cp:version/>
  <cp:contentType/>
  <cp:contentStatus/>
</cp:coreProperties>
</file>