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1-1 市町村別選挙人名簿登録者数" sheetId="1" r:id="rId1"/>
    <sheet name="21-2(1) 参議院議員選挙結果" sheetId="2" r:id="rId2"/>
    <sheet name="21-2(2) 参議院議員選挙結果" sheetId="3" r:id="rId3"/>
    <sheet name="21-2(3) 参議院議員選挙結果" sheetId="4" r:id="rId4"/>
    <sheet name="21-3(1) 衆議院議員総選挙結果" sheetId="5" r:id="rId5"/>
    <sheet name="21-3(2) 衆議院議員総選挙結果" sheetId="6" r:id="rId6"/>
    <sheet name="21-3(3) 衆議院議員総選挙結果" sheetId="7" r:id="rId7"/>
    <sheet name="21-4(1) 知事選挙結果" sheetId="8" r:id="rId8"/>
    <sheet name="21-4(2) 知事選挙結果" sheetId="9" r:id="rId9"/>
    <sheet name="21-4(3) 知事選挙結果" sheetId="10" r:id="rId10"/>
    <sheet name="21-5 議会議員数" sheetId="11" r:id="rId11"/>
    <sheet name="21-6 各種委員会委員数" sheetId="12" r:id="rId12"/>
    <sheet name="21-7 県関係職員数" sheetId="13" r:id="rId13"/>
    <sheet name="Sheet5" sheetId="14" r:id="rId14"/>
  </sheets>
  <definedNames>
    <definedName name="_xlnm.Print_Area" localSheetId="0">'21-1 市町村別選挙人名簿登録者数'!$A$1:$H$63</definedName>
    <definedName name="_xlnm.Print_Area" localSheetId="1">'21-2(1) 参議院議員選挙結果'!$A$1:$J$38</definedName>
    <definedName name="_xlnm.Print_Area" localSheetId="2">'21-2(2) 参議院議員選挙結果'!$A$1:$G$9</definedName>
    <definedName name="_xlnm.Print_Area" localSheetId="11">'21-6 各種委員会委員数'!$A$1:$D$13</definedName>
    <definedName name="_xlnm.Print_Area" localSheetId="12">'21-7 県関係職員数'!$A$1:$I$38</definedName>
    <definedName name="_xlnm.Print_Titles" localSheetId="0">'21-1 市町村別選挙人名簿登録者数'!$3:$4</definedName>
  </definedNames>
  <calcPr fullCalcOnLoad="1"/>
</workbook>
</file>

<file path=xl/sharedStrings.xml><?xml version="1.0" encoding="utf-8"?>
<sst xmlns="http://schemas.openxmlformats.org/spreadsheetml/2006/main" count="961" uniqueCount="286">
  <si>
    <t>市郡</t>
  </si>
  <si>
    <t>第１区計</t>
  </si>
  <si>
    <t>前橋市</t>
  </si>
  <si>
    <t>沼田市</t>
  </si>
  <si>
    <t>利根郡</t>
  </si>
  <si>
    <t>有効投票数</t>
  </si>
  <si>
    <t>票</t>
  </si>
  <si>
    <t>当日有権者数</t>
  </si>
  <si>
    <t>投票者数</t>
  </si>
  <si>
    <t>投票率</t>
  </si>
  <si>
    <t>％</t>
  </si>
  <si>
    <t>人</t>
  </si>
  <si>
    <t>資料：県選挙管理委員会</t>
  </si>
  <si>
    <t>第２区計</t>
  </si>
  <si>
    <t>桐生市</t>
  </si>
  <si>
    <t>伊勢崎市</t>
  </si>
  <si>
    <t>佐波郡</t>
  </si>
  <si>
    <t>第３区計</t>
  </si>
  <si>
    <t>太田市</t>
  </si>
  <si>
    <t>館林市</t>
  </si>
  <si>
    <t>邑楽郡</t>
  </si>
  <si>
    <t>市郡</t>
  </si>
  <si>
    <t>有効投票数</t>
  </si>
  <si>
    <t>当日有権者数</t>
  </si>
  <si>
    <t>投票者数</t>
  </si>
  <si>
    <t>投票率</t>
  </si>
  <si>
    <t>票</t>
  </si>
  <si>
    <t>人</t>
  </si>
  <si>
    <t>％</t>
  </si>
  <si>
    <t>資料：県選挙管理委員会</t>
  </si>
  <si>
    <t>第４区計</t>
  </si>
  <si>
    <t>第５区計</t>
  </si>
  <si>
    <t>高崎市</t>
  </si>
  <si>
    <t>藤岡市</t>
  </si>
  <si>
    <t>多野郡</t>
  </si>
  <si>
    <t>渋川市</t>
  </si>
  <si>
    <t>富岡市</t>
  </si>
  <si>
    <t>安中市</t>
  </si>
  <si>
    <t>北群馬郡</t>
  </si>
  <si>
    <t>甘楽郡</t>
  </si>
  <si>
    <t>吾妻郡</t>
  </si>
  <si>
    <t>　第１区（定数１名）</t>
  </si>
  <si>
    <t>　第２区（定数１名）</t>
  </si>
  <si>
    <t>　第３区（定数１名）</t>
  </si>
  <si>
    <t>　第４区（定数１名）</t>
  </si>
  <si>
    <t>　第５区（定数１名）</t>
  </si>
  <si>
    <t>（2）比例代表選出議員選挙党派別得票数(群馬県）</t>
  </si>
  <si>
    <t>項目</t>
  </si>
  <si>
    <t>総数</t>
  </si>
  <si>
    <t>社会民主党</t>
  </si>
  <si>
    <t>公明党</t>
  </si>
  <si>
    <t>自由民主党</t>
  </si>
  <si>
    <t>日本共産党</t>
  </si>
  <si>
    <t>民主党</t>
  </si>
  <si>
    <t>票</t>
  </si>
  <si>
    <t>得票数</t>
  </si>
  <si>
    <t>％</t>
  </si>
  <si>
    <t>得票率</t>
  </si>
  <si>
    <t>資料：県選挙管理委員会</t>
  </si>
  <si>
    <t>記載したもの
者等の氏名を
候補者でない</t>
  </si>
  <si>
    <t>もの
者等を記載した
者、不所属候補
非該当政党候補</t>
  </si>
  <si>
    <t>利根郡</t>
  </si>
  <si>
    <t>邑楽郡</t>
  </si>
  <si>
    <t>多野郡</t>
  </si>
  <si>
    <t>北群馬郡</t>
  </si>
  <si>
    <t>甘楽郡</t>
  </si>
  <si>
    <t>吾妻郡</t>
  </si>
  <si>
    <t>選 挙 区
市　　郡</t>
  </si>
  <si>
    <t>投票数</t>
  </si>
  <si>
    <t>不受理・持帰り等</t>
  </si>
  <si>
    <t>有効</t>
  </si>
  <si>
    <t>無効</t>
  </si>
  <si>
    <t>したもの
者の氏名を記載
二人以上の候補</t>
  </si>
  <si>
    <t>したもの
ほか他事を記載
候補者の氏名の</t>
  </si>
  <si>
    <t>自書しないもの
候補者の氏名を</t>
  </si>
  <si>
    <t>し難いもの
記載したか確認
候補者の何人を</t>
  </si>
  <si>
    <t>白紙投票</t>
  </si>
  <si>
    <t>したもの
単に雑事を記載</t>
  </si>
  <si>
    <t>記載したもの
単に記号符号を</t>
  </si>
  <si>
    <t>その他</t>
  </si>
  <si>
    <t>人</t>
  </si>
  <si>
    <t>第１区計</t>
  </si>
  <si>
    <t>前橋市</t>
  </si>
  <si>
    <t>沼田市</t>
  </si>
  <si>
    <t>第２区計</t>
  </si>
  <si>
    <t>桐生市</t>
  </si>
  <si>
    <t>伊勢崎市</t>
  </si>
  <si>
    <t>第３区計</t>
  </si>
  <si>
    <t>太田市</t>
  </si>
  <si>
    <t>館林市</t>
  </si>
  <si>
    <t>第４区計</t>
  </si>
  <si>
    <t>高崎市</t>
  </si>
  <si>
    <t>藤岡市</t>
  </si>
  <si>
    <t>第５区計</t>
  </si>
  <si>
    <t>渋川市</t>
  </si>
  <si>
    <t>富岡市</t>
  </si>
  <si>
    <t>安中市</t>
  </si>
  <si>
    <t>当日有権者数</t>
  </si>
  <si>
    <t>用いないもの
所定の用紙を</t>
  </si>
  <si>
    <t>合　計（投票者数）</t>
  </si>
  <si>
    <t>按分で切捨られた票数</t>
  </si>
  <si>
    <t>谷津よしお
（谷津義男）</t>
  </si>
  <si>
    <t>柿沼正明</t>
  </si>
  <si>
    <t>おぶち優子
（小渕優子）</t>
  </si>
  <si>
    <t>新党日本</t>
  </si>
  <si>
    <t>-</t>
  </si>
  <si>
    <t>（3）無効投票の内訳（小選挙区選出議員選挙）</t>
  </si>
  <si>
    <t>（1）候補者の得票数（小選挙区選出議員選挙）</t>
  </si>
  <si>
    <t>２１－３ 衆議院議員総選挙結果（平成21年8月30日執行）</t>
  </si>
  <si>
    <t>２１－３ 衆議院議員総選挙結果（平成21年8月30日執行）</t>
  </si>
  <si>
    <t>２１－３ 衆議院議員総選挙結果（平成21年8月30日執行）</t>
  </si>
  <si>
    <t>尾身幸次</t>
  </si>
  <si>
    <t>酒井宏明</t>
  </si>
  <si>
    <t>山田晶</t>
  </si>
  <si>
    <t>みどり市</t>
  </si>
  <si>
    <t>注）太田市は、合併前の旧太田市、旧尾島町及び旧新田町の区域が第３区となっている。</t>
  </si>
  <si>
    <t>いわみ泰介
（石見泰介）</t>
  </si>
  <si>
    <t>たきざき明彦
（滝﨑明彦）</t>
  </si>
  <si>
    <t>宮崎タケシ
（宮﨑岳志）</t>
  </si>
  <si>
    <t>やじま笑鯉子
（矢島笑鯉子）</t>
  </si>
  <si>
    <t>はちす豊
（蜂須豊）</t>
  </si>
  <si>
    <t>笹川たかし
（笹川堯）</t>
  </si>
  <si>
    <t>石関たかし
（石関貴史）</t>
  </si>
  <si>
    <t>みやけ雪子
（森安雪子）</t>
  </si>
  <si>
    <t>福田康夫</t>
  </si>
  <si>
    <t>森田たかゆき
（森田貴行）</t>
  </si>
  <si>
    <t>生方秀幸
（生方秀行）</t>
  </si>
  <si>
    <t>国民新党</t>
  </si>
  <si>
    <t>みんなの党</t>
  </si>
  <si>
    <t>幸福実現党</t>
  </si>
  <si>
    <t>桐生市（第１区）</t>
  </si>
  <si>
    <t>桐生市（第２区）</t>
  </si>
  <si>
    <t>太田市（第２区）</t>
  </si>
  <si>
    <t>みどり市（第２区）</t>
  </si>
  <si>
    <t>佐波郡</t>
  </si>
  <si>
    <t>渋川市（第５区）</t>
  </si>
  <si>
    <t>渋川市（第１区）</t>
  </si>
  <si>
    <t>みどり市（第１区）</t>
  </si>
  <si>
    <t>太田市（第３区）</t>
  </si>
  <si>
    <t>　　2 桐生市は、合併前の旧新里村及び旧黒保根村の区域が第１区、旧桐生市の区域が第２区となっている。</t>
  </si>
  <si>
    <t xml:space="preserve">    3 太田市は、合併前の旧藪塚本町の区域が第２区、旧太田市、旧尾島町及び旧新田町の区域が第３区となっている。</t>
  </si>
  <si>
    <t xml:space="preserve">    4 渋川市は、合併前の旧北橘村及び旧赤城村の区域が第１区、旧渋川市、旧子持村、旧小野上村及び旧伊香保町の区域が第５区となっている。</t>
  </si>
  <si>
    <t xml:space="preserve">    5 みどり市は、合併前の旧東村の区域が第１区、旧笠懸町及び旧大間々町の区域が第２区となっている。</t>
  </si>
  <si>
    <t>注）1 高崎市は、合併前の旧高崎市、旧新町及び旧吉井町の区域が第４区、旧榛名町、旧倉渕村、旧箕郷町及び旧群馬町の区域が第５区となっている。</t>
  </si>
  <si>
    <t>注）高崎市は、合併前の旧高崎市、旧新町及び旧吉井町の区域が第４区となっている。</t>
  </si>
  <si>
    <t>高崎市（第４区）</t>
  </si>
  <si>
    <t>高崎市（第５区）</t>
  </si>
  <si>
    <t>つちや富久
（土屋富久）</t>
  </si>
  <si>
    <t>-</t>
  </si>
  <si>
    <t>注）桐生市は、合併前の旧新里村及び旧黒保根村の区域、渋川市は旧北橘村及び旧赤城村の区域、みどり市は旧東村の区域が第１区となっている。</t>
  </si>
  <si>
    <t>注）桐生市は、合併前の旧桐生市の区域、太田市は旧藪塚本町の区域、みどり市は旧笠懸町及び旧大間々町の区域が第２区となっている。</t>
  </si>
  <si>
    <t>注）高崎市は、合併前の旧榛名町、旧倉渕村、旧箕郷町及び旧群馬町の区域、渋川市は旧渋川市、旧子持村、旧小野上村及び旧伊香保町の区域が第５区となっている。</t>
  </si>
  <si>
    <t>２１－１市町村別選挙人名簿登録者数（平成22年9月2日）</t>
  </si>
  <si>
    <t>市町村</t>
  </si>
  <si>
    <t>男</t>
  </si>
  <si>
    <t>女</t>
  </si>
  <si>
    <t>平成21年9月2日</t>
  </si>
  <si>
    <t>平成22年9月2日</t>
  </si>
  <si>
    <t>市部総数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</si>
  <si>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</si>
  <si>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</si>
  <si>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</si>
  <si>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</si>
  <si>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</si>
  <si>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</si>
  <si>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</si>
  <si>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</si>
  <si>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</si>
  <si>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</si>
  <si>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</si>
  <si>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</si>
  <si>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</si>
  <si>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</si>
  <si>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</si>
  <si>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</si>
  <si>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</si>
  <si>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</si>
  <si>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</si>
  <si>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</si>
  <si>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</si>
  <si>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</si>
  <si>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</si>
  <si>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</si>
  <si>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</si>
  <si>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</si>
  <si>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</si>
  <si>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</si>
  <si>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</si>
  <si>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</si>
  <si>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</si>
  <si>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 xml:space="preserve"> </t>
  </si>
  <si>
    <t>注)市町村名は平成22年9月2日による。</t>
  </si>
  <si>
    <t>２１－２ 参議院議員選挙結果（群馬県選挙区）（平成22年7月11日執行）</t>
  </si>
  <si>
    <t>（1）候補者の得票数</t>
  </si>
  <si>
    <t>市郡</t>
  </si>
  <si>
    <t>有効投票数</t>
  </si>
  <si>
    <t>中曽根弘文</t>
  </si>
  <si>
    <t>（富岡由紀夫）
富岡ゆきお</t>
  </si>
  <si>
    <t>（店橋世津子）
たなはしせつ子</t>
  </si>
  <si>
    <t>投票者数</t>
  </si>
  <si>
    <t>投票率</t>
  </si>
  <si>
    <t>％</t>
  </si>
  <si>
    <t>佐波郡</t>
  </si>
  <si>
    <t>２１－２ 参議院議員選挙結果（群馬県選挙区）（平成22年7月11日執行）</t>
  </si>
  <si>
    <t>（2）党派別得票数</t>
  </si>
  <si>
    <t>２１－２ 参議院議員選挙結果（群馬県選挙区）（平成22年7月11日執行）</t>
  </si>
  <si>
    <t>（3）無効投票の内訳</t>
  </si>
  <si>
    <t>合　計（投票者数）</t>
  </si>
  <si>
    <t>無                               効</t>
  </si>
  <si>
    <t>いないもの
所定の用紙を用</t>
  </si>
  <si>
    <t>したもの
等の氏名を記載
候補者でない者</t>
  </si>
  <si>
    <t>２１－４ 知事選挙結果（平成19年7月22日執行）</t>
  </si>
  <si>
    <t>（1）候補者の得票数</t>
  </si>
  <si>
    <t>山本　龍</t>
  </si>
  <si>
    <t>小寺 弘之</t>
  </si>
  <si>
    <t>吉村しゅんいち（吉村　駿一）</t>
  </si>
  <si>
    <t>大沢 正明</t>
  </si>
  <si>
    <t xml:space="preserve">清水　澄 </t>
  </si>
  <si>
    <t>勢多郡</t>
  </si>
  <si>
    <t>（2）党派別得票数</t>
  </si>
  <si>
    <t>無所属</t>
  </si>
  <si>
    <t>２１－４ 知事選挙結果（平成19年7月22日執行）</t>
  </si>
  <si>
    <t>２１－５ 議会議員数 （平成22年5月1日）</t>
  </si>
  <si>
    <t>議会</t>
  </si>
  <si>
    <t>議員数</t>
  </si>
  <si>
    <t>議員数（定数）</t>
  </si>
  <si>
    <t>人</t>
  </si>
  <si>
    <t>参議院（比例代表選出）</t>
  </si>
  <si>
    <t>県議会</t>
  </si>
  <si>
    <t>参議院（群馬県選挙区）</t>
  </si>
  <si>
    <t>市議会</t>
  </si>
  <si>
    <t>衆議院（比例代表選出）</t>
  </si>
  <si>
    <t>町村議会</t>
  </si>
  <si>
    <t>衆議院（小 選 挙　区）</t>
  </si>
  <si>
    <t>資料：県市町村課</t>
  </si>
  <si>
    <t>２１－6 各種委員会委員数 （平成22年4月1日）</t>
  </si>
  <si>
    <t>委員会</t>
  </si>
  <si>
    <t>委員数</t>
  </si>
  <si>
    <t>人事委員会</t>
  </si>
  <si>
    <t>選挙管理委員会</t>
  </si>
  <si>
    <t>監査委員</t>
  </si>
  <si>
    <t>労働委員会</t>
  </si>
  <si>
    <t>教育委員会</t>
  </si>
  <si>
    <t>収用委員会</t>
  </si>
  <si>
    <t>公安委員会</t>
  </si>
  <si>
    <t>資料：県人事課</t>
  </si>
  <si>
    <t>２１－7 県関係職員数 （平成22年4月1日）</t>
  </si>
  <si>
    <t>部・局・所等</t>
  </si>
  <si>
    <t>局・課
・所数</t>
  </si>
  <si>
    <t>職員数</t>
  </si>
  <si>
    <t>事務
職員</t>
  </si>
  <si>
    <t>技術
職員</t>
  </si>
  <si>
    <t>大学
教員</t>
  </si>
  <si>
    <t>技能労
務職員</t>
  </si>
  <si>
    <t>人</t>
  </si>
  <si>
    <t>県庁総数</t>
  </si>
  <si>
    <t>－</t>
  </si>
  <si>
    <t>総務部</t>
  </si>
  <si>
    <t>企画部</t>
  </si>
  <si>
    <t>生活文化部</t>
  </si>
  <si>
    <t>健康福祉部</t>
  </si>
  <si>
    <t>環境森林部</t>
  </si>
  <si>
    <t>農政部</t>
  </si>
  <si>
    <t>産業経済部</t>
  </si>
  <si>
    <t>県土整備部</t>
  </si>
  <si>
    <t>会計局</t>
  </si>
  <si>
    <t>地域機関等</t>
  </si>
  <si>
    <t>行政事務所、県税事務所、行政県税事務所</t>
  </si>
  <si>
    <t>福祉事務所、
保健福祉事務所</t>
  </si>
  <si>
    <t>児童相談所</t>
  </si>
  <si>
    <t>環境事務所、森林事務所、環境森林事務所</t>
  </si>
  <si>
    <t>農業事務所</t>
  </si>
  <si>
    <t>産業技術専門校</t>
  </si>
  <si>
    <t>土木事務所</t>
  </si>
  <si>
    <t>その他機関</t>
  </si>
  <si>
    <t>各種委員会等</t>
  </si>
  <si>
    <t>企業局</t>
  </si>
  <si>
    <t>病院局</t>
  </si>
  <si>
    <t>県議会事務局</t>
  </si>
  <si>
    <t>人事委員会事務局</t>
  </si>
  <si>
    <t>監査委員事務局</t>
  </si>
  <si>
    <t>労働委員会事務局</t>
  </si>
  <si>
    <t>教育委員会事務局</t>
  </si>
  <si>
    <t>県警察本部</t>
  </si>
  <si>
    <t>…</t>
  </si>
  <si>
    <t>資料：県人事課、県警察本部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</si>
</sst>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;&quot;△ &quot;#,##0.0"/>
    <numFmt numFmtId="180" formatCode="#,##0.000;&quot;△ &quot;#,##0.000"/>
    <numFmt numFmtId="181" formatCode="0;&quot;△ &quot;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58" fontId="4" fillId="33" borderId="12" xfId="0" applyNumberFormat="1" applyFont="1" applyFill="1" applyBorder="1" applyAlignment="1">
      <alignment horizontal="distributed" vertical="center"/>
    </xf>
    <xf numFmtId="0" fontId="4" fillId="33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vertical="center" shrinkToFit="1"/>
    </xf>
    <xf numFmtId="58" fontId="2" fillId="33" borderId="12" xfId="0" applyNumberFormat="1" applyFont="1" applyFill="1" applyBorder="1" applyAlignment="1">
      <alignment horizontal="distributed" vertical="center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7" fontId="2" fillId="0" borderId="10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9" fontId="2" fillId="33" borderId="12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wrapText="1"/>
      <protection/>
    </xf>
    <xf numFmtId="49" fontId="4" fillId="33" borderId="12" xfId="0" applyNumberFormat="1" applyFont="1" applyFill="1" applyBorder="1" applyAlignment="1">
      <alignment horizontal="distributed" vertical="center"/>
    </xf>
    <xf numFmtId="49" fontId="4" fillId="33" borderId="11" xfId="0" applyNumberFormat="1" applyFont="1" applyFill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right" vertical="center"/>
    </xf>
    <xf numFmtId="37" fontId="4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 vertical="center"/>
    </xf>
    <xf numFmtId="37" fontId="2" fillId="0" borderId="11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34" borderId="17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177" fontId="17" fillId="0" borderId="17" xfId="0" applyNumberFormat="1" applyFont="1" applyBorder="1" applyAlignment="1">
      <alignment horizontal="right" vertical="center"/>
    </xf>
    <xf numFmtId="177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181" fontId="2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right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58" fontId="4" fillId="33" borderId="10" xfId="0" applyNumberFormat="1" applyFont="1" applyFill="1" applyBorder="1" applyAlignment="1">
      <alignment horizontal="distributed" vertical="center"/>
    </xf>
    <xf numFmtId="0" fontId="4" fillId="33" borderId="10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49" fontId="2" fillId="33" borderId="12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49" fontId="4" fillId="33" borderId="12" xfId="0" applyNumberFormat="1" applyFont="1" applyFill="1" applyBorder="1" applyAlignment="1">
      <alignment horizontal="distributed" vertical="center"/>
    </xf>
    <xf numFmtId="49" fontId="4" fillId="33" borderId="11" xfId="0" applyNumberFormat="1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distributed" textRotation="255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34" borderId="14" xfId="0" applyFont="1" applyFill="1" applyBorder="1" applyAlignment="1">
      <alignment horizontal="center" vertical="distributed" textRotation="255" wrapText="1"/>
    </xf>
    <xf numFmtId="0" fontId="7" fillId="34" borderId="24" xfId="0" applyFont="1" applyFill="1" applyBorder="1" applyAlignment="1">
      <alignment horizontal="center" vertical="distributed" textRotation="255"/>
    </xf>
    <xf numFmtId="0" fontId="7" fillId="34" borderId="25" xfId="0" applyFont="1" applyFill="1" applyBorder="1" applyAlignment="1">
      <alignment horizontal="center" vertical="distributed" textRotation="255"/>
    </xf>
    <xf numFmtId="0" fontId="7" fillId="34" borderId="18" xfId="0" applyFont="1" applyFill="1" applyBorder="1" applyAlignment="1">
      <alignment horizontal="center" vertical="distributed" textRotation="255" wrapText="1"/>
    </xf>
    <xf numFmtId="0" fontId="7" fillId="34" borderId="20" xfId="0" applyFont="1" applyFill="1" applyBorder="1" applyAlignment="1">
      <alignment horizontal="center" vertical="distributed" textRotation="255"/>
    </xf>
    <xf numFmtId="0" fontId="7" fillId="34" borderId="22" xfId="0" applyFont="1" applyFill="1" applyBorder="1" applyAlignment="1">
      <alignment horizontal="center" vertical="distributed" textRotation="255"/>
    </xf>
    <xf numFmtId="0" fontId="2" fillId="34" borderId="26" xfId="0" applyFont="1" applyFill="1" applyBorder="1" applyAlignment="1">
      <alignment horizontal="center" vertical="distributed" textRotation="255"/>
    </xf>
    <xf numFmtId="0" fontId="2" fillId="34" borderId="27" xfId="0" applyFont="1" applyFill="1" applyBorder="1" applyAlignment="1">
      <alignment horizontal="center" vertical="distributed" textRotation="255"/>
    </xf>
    <xf numFmtId="0" fontId="2" fillId="34" borderId="28" xfId="0" applyFont="1" applyFill="1" applyBorder="1" applyAlignment="1">
      <alignment horizontal="center" vertical="distributed" textRotation="255"/>
    </xf>
    <xf numFmtId="0" fontId="2" fillId="34" borderId="24" xfId="0" applyFont="1" applyFill="1" applyBorder="1" applyAlignment="1">
      <alignment horizontal="center" vertical="distributed" textRotation="255"/>
    </xf>
    <xf numFmtId="0" fontId="2" fillId="34" borderId="25" xfId="0" applyFont="1" applyFill="1" applyBorder="1" applyAlignment="1">
      <alignment horizontal="center" vertical="distributed" textRotation="255"/>
    </xf>
    <xf numFmtId="58" fontId="4" fillId="33" borderId="12" xfId="0" applyNumberFormat="1" applyFont="1" applyFill="1" applyBorder="1" applyAlignment="1">
      <alignment horizontal="distributed" vertical="center"/>
    </xf>
    <xf numFmtId="0" fontId="4" fillId="33" borderId="11" xfId="0" applyNumberFormat="1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58" fontId="2" fillId="33" borderId="14" xfId="0" applyNumberFormat="1" applyFont="1" applyFill="1" applyBorder="1" applyAlignment="1">
      <alignment horizontal="distributed" vertical="center"/>
    </xf>
    <xf numFmtId="58" fontId="2" fillId="33" borderId="25" xfId="0" applyNumberFormat="1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center" vertical="center" textRotation="255" wrapText="1"/>
    </xf>
    <xf numFmtId="0" fontId="5" fillId="34" borderId="24" xfId="0" applyFont="1" applyFill="1" applyBorder="1" applyAlignment="1">
      <alignment horizontal="center" vertical="center" textRotation="255" wrapText="1"/>
    </xf>
    <xf numFmtId="0" fontId="5" fillId="34" borderId="25" xfId="0" applyFont="1" applyFill="1" applyBorder="1" applyAlignment="1">
      <alignment horizontal="center" vertical="center" textRotation="255" wrapText="1"/>
    </xf>
    <xf numFmtId="0" fontId="5" fillId="34" borderId="14" xfId="0" applyFont="1" applyFill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29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5" fillId="34" borderId="24" xfId="0" applyFont="1" applyFill="1" applyBorder="1" applyAlignment="1">
      <alignment horizontal="center" vertical="center" textRotation="255"/>
    </xf>
    <xf numFmtId="0" fontId="5" fillId="34" borderId="25" xfId="0" applyFont="1" applyFill="1" applyBorder="1" applyAlignment="1">
      <alignment horizontal="center" vertical="center" textRotation="255"/>
    </xf>
    <xf numFmtId="0" fontId="5" fillId="34" borderId="1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25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25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25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2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distributed" vertical="center"/>
    </xf>
    <xf numFmtId="0" fontId="5" fillId="34" borderId="23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distributed" vertical="distributed"/>
    </xf>
    <xf numFmtId="0" fontId="15" fillId="0" borderId="31" xfId="0" applyFont="1" applyBorder="1" applyAlignment="1">
      <alignment horizontal="distributed" vertical="distributed"/>
    </xf>
    <xf numFmtId="0" fontId="2" fillId="34" borderId="15" xfId="0" applyFont="1" applyFill="1" applyBorder="1" applyAlignment="1">
      <alignment horizontal="distributed" vertical="distributed"/>
    </xf>
    <xf numFmtId="0" fontId="0" fillId="0" borderId="23" xfId="0" applyBorder="1" applyAlignment="1">
      <alignment horizontal="distributed" vertical="distributed"/>
    </xf>
    <xf numFmtId="0" fontId="2" fillId="34" borderId="14" xfId="0" applyFont="1" applyFill="1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4" fillId="34" borderId="14" xfId="0" applyFont="1" applyFill="1" applyBorder="1" applyAlignment="1">
      <alignment horizontal="distributed" vertical="distributed"/>
    </xf>
    <xf numFmtId="0" fontId="15" fillId="0" borderId="25" xfId="0" applyFont="1" applyBorder="1" applyAlignment="1">
      <alignment horizontal="distributed" vertical="distributed"/>
    </xf>
    <xf numFmtId="0" fontId="7" fillId="34" borderId="14" xfId="0" applyFont="1" applyFill="1" applyBorder="1" applyAlignment="1">
      <alignment horizontal="distributed" vertical="distributed"/>
    </xf>
    <xf numFmtId="0" fontId="16" fillId="0" borderId="25" xfId="0" applyFont="1" applyBorder="1" applyAlignment="1">
      <alignment horizontal="distributed" vertical="distributed"/>
    </xf>
    <xf numFmtId="0" fontId="4" fillId="33" borderId="10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12.25390625" style="1" bestFit="1" customWidth="1"/>
    <col min="5" max="5" width="10.375" style="1" customWidth="1"/>
    <col min="6" max="6" width="8.625" style="1" customWidth="1"/>
    <col min="7" max="8" width="9.625" style="1" customWidth="1"/>
    <col min="9" max="16384" width="9.00390625" style="1" customWidth="1"/>
  </cols>
  <sheetData>
    <row r="1" spans="2:7" ht="12">
      <c r="B1" s="89" t="s">
        <v>152</v>
      </c>
      <c r="C1" s="90"/>
      <c r="D1" s="90"/>
      <c r="E1" s="90"/>
      <c r="F1" s="90"/>
      <c r="G1" s="90"/>
    </row>
    <row r="3" spans="2:6" ht="12" customHeight="1">
      <c r="B3" s="91" t="s">
        <v>153</v>
      </c>
      <c r="C3" s="92"/>
      <c r="D3" s="13" t="s">
        <v>48</v>
      </c>
      <c r="E3" s="32" t="s">
        <v>154</v>
      </c>
      <c r="F3" s="33" t="s">
        <v>155</v>
      </c>
    </row>
    <row r="4" spans="2:6" ht="12">
      <c r="B4" s="16"/>
      <c r="C4" s="17"/>
      <c r="D4" s="2" t="s">
        <v>80</v>
      </c>
      <c r="E4" s="2" t="s">
        <v>80</v>
      </c>
      <c r="F4" s="34" t="s">
        <v>80</v>
      </c>
    </row>
    <row r="5" spans="2:6" ht="12" customHeight="1">
      <c r="B5" s="93" t="s">
        <v>156</v>
      </c>
      <c r="C5" s="94"/>
      <c r="D5" s="35">
        <v>1632424</v>
      </c>
      <c r="E5" s="35">
        <v>799409</v>
      </c>
      <c r="F5" s="36">
        <v>833015</v>
      </c>
    </row>
    <row r="6" spans="2:6" ht="12" customHeight="1">
      <c r="B6" s="37"/>
      <c r="C6" s="38"/>
      <c r="D6" s="39"/>
      <c r="E6" s="39"/>
      <c r="F6" s="40"/>
    </row>
    <row r="7" spans="2:6" ht="12" customHeight="1">
      <c r="B7" s="95" t="s">
        <v>157</v>
      </c>
      <c r="C7" s="96"/>
      <c r="D7" s="41">
        <f>D9+D23</f>
        <v>1631176</v>
      </c>
      <c r="E7" s="41">
        <f>E9+E23</f>
        <v>799233</v>
      </c>
      <c r="F7" s="41">
        <f>F9+F23</f>
        <v>831943</v>
      </c>
    </row>
    <row r="8" spans="2:6" ht="12">
      <c r="B8" s="42"/>
      <c r="C8" s="43"/>
      <c r="D8" s="7"/>
      <c r="E8" s="7"/>
      <c r="F8" s="44"/>
    </row>
    <row r="9" spans="2:10" ht="12">
      <c r="B9" s="87" t="s">
        <v>158</v>
      </c>
      <c r="C9" s="88"/>
      <c r="D9" s="45">
        <f>SUM(D10:D21)</f>
        <v>1381504</v>
      </c>
      <c r="E9" s="45">
        <f>SUM(E10:E21)</f>
        <v>675903</v>
      </c>
      <c r="F9" s="45">
        <f>SUM(F10:F21)</f>
        <v>705601</v>
      </c>
      <c r="H9" s="46"/>
      <c r="I9" s="46"/>
      <c r="J9" s="46"/>
    </row>
    <row r="10" spans="2:8" ht="12">
      <c r="B10" s="4"/>
      <c r="C10" s="3" t="s">
        <v>82</v>
      </c>
      <c r="D10" s="35">
        <f aca="true" t="shared" si="0" ref="D10:D21">E10+F10</f>
        <v>277802</v>
      </c>
      <c r="E10" s="35">
        <v>134564</v>
      </c>
      <c r="F10" s="47">
        <v>143238</v>
      </c>
      <c r="H10" s="46"/>
    </row>
    <row r="11" spans="2:8" ht="12">
      <c r="B11" s="4"/>
      <c r="C11" s="3" t="s">
        <v>91</v>
      </c>
      <c r="D11" s="35">
        <f t="shared" si="0"/>
        <v>300131</v>
      </c>
      <c r="E11" s="35">
        <v>146627</v>
      </c>
      <c r="F11" s="47">
        <v>153504</v>
      </c>
      <c r="H11" s="46"/>
    </row>
    <row r="12" spans="2:8" ht="12" customHeight="1">
      <c r="B12" s="4"/>
      <c r="C12" s="3" t="s">
        <v>85</v>
      </c>
      <c r="D12" s="35">
        <f t="shared" si="0"/>
        <v>103251</v>
      </c>
      <c r="E12" s="35">
        <v>49290</v>
      </c>
      <c r="F12" s="47">
        <v>53961</v>
      </c>
      <c r="H12" s="46"/>
    </row>
    <row r="13" spans="2:8" ht="12">
      <c r="B13" s="4"/>
      <c r="C13" s="3" t="s">
        <v>86</v>
      </c>
      <c r="D13" s="35">
        <f t="shared" si="0"/>
        <v>159624</v>
      </c>
      <c r="E13" s="35">
        <v>79135</v>
      </c>
      <c r="F13" s="35">
        <v>80489</v>
      </c>
      <c r="H13" s="46"/>
    </row>
    <row r="14" spans="2:8" ht="12">
      <c r="B14" s="4"/>
      <c r="C14" s="3" t="s">
        <v>88</v>
      </c>
      <c r="D14" s="35">
        <f t="shared" si="0"/>
        <v>169767</v>
      </c>
      <c r="E14" s="35">
        <v>85250</v>
      </c>
      <c r="F14" s="35">
        <v>84517</v>
      </c>
      <c r="H14" s="46"/>
    </row>
    <row r="15" spans="2:8" ht="12" customHeight="1">
      <c r="B15" s="4"/>
      <c r="C15" s="3" t="s">
        <v>83</v>
      </c>
      <c r="D15" s="35">
        <f t="shared" si="0"/>
        <v>43092</v>
      </c>
      <c r="E15" s="35">
        <v>20663</v>
      </c>
      <c r="F15" s="35">
        <v>22429</v>
      </c>
      <c r="H15" s="46"/>
    </row>
    <row r="16" spans="2:8" ht="12">
      <c r="B16" s="4"/>
      <c r="C16" s="3" t="s">
        <v>89</v>
      </c>
      <c r="D16" s="35">
        <f t="shared" si="0"/>
        <v>63533</v>
      </c>
      <c r="E16" s="35">
        <v>31606</v>
      </c>
      <c r="F16" s="35">
        <v>31927</v>
      </c>
      <c r="H16" s="46"/>
    </row>
    <row r="17" spans="2:8" ht="12">
      <c r="B17" s="4"/>
      <c r="C17" s="3" t="s">
        <v>94</v>
      </c>
      <c r="D17" s="35">
        <f t="shared" si="0"/>
        <v>70472</v>
      </c>
      <c r="E17" s="35">
        <v>34282</v>
      </c>
      <c r="F17" s="35">
        <v>36190</v>
      </c>
      <c r="H17" s="46"/>
    </row>
    <row r="18" spans="2:8" ht="12">
      <c r="B18" s="4"/>
      <c r="C18" s="3" t="s">
        <v>92</v>
      </c>
      <c r="D18" s="35">
        <f t="shared" si="0"/>
        <v>56350</v>
      </c>
      <c r="E18" s="35">
        <v>27512</v>
      </c>
      <c r="F18" s="35">
        <v>28838</v>
      </c>
      <c r="H18" s="46"/>
    </row>
    <row r="19" spans="2:8" ht="12">
      <c r="B19" s="4"/>
      <c r="C19" s="3" t="s">
        <v>95</v>
      </c>
      <c r="D19" s="35">
        <f t="shared" si="0"/>
        <v>42997</v>
      </c>
      <c r="E19" s="35">
        <v>20994</v>
      </c>
      <c r="F19" s="35">
        <v>22003</v>
      </c>
      <c r="H19" s="46"/>
    </row>
    <row r="20" spans="2:8" ht="12" customHeight="1">
      <c r="B20" s="4"/>
      <c r="C20" s="3" t="s">
        <v>96</v>
      </c>
      <c r="D20" s="35">
        <f t="shared" si="0"/>
        <v>52249</v>
      </c>
      <c r="E20" s="35">
        <v>25299</v>
      </c>
      <c r="F20" s="35">
        <v>26950</v>
      </c>
      <c r="H20" s="46"/>
    </row>
    <row r="21" spans="2:8" ht="12" customHeight="1">
      <c r="B21" s="4"/>
      <c r="C21" s="3" t="s">
        <v>114</v>
      </c>
      <c r="D21" s="35">
        <f t="shared" si="0"/>
        <v>42236</v>
      </c>
      <c r="E21" s="35">
        <v>20681</v>
      </c>
      <c r="F21" s="35">
        <v>21555</v>
      </c>
      <c r="H21" s="46"/>
    </row>
    <row r="22" spans="2:8" ht="12" customHeight="1">
      <c r="B22" s="4"/>
      <c r="C22" s="3"/>
      <c r="D22" s="35"/>
      <c r="E22" s="35"/>
      <c r="F22" s="35"/>
      <c r="H22" s="46"/>
    </row>
    <row r="23" spans="2:10" ht="12">
      <c r="B23" s="87" t="s">
        <v>159</v>
      </c>
      <c r="C23" s="88"/>
      <c r="D23" s="45">
        <f>SUM(D25,D29,D33,D38,D46,D52,D55)</f>
        <v>249672</v>
      </c>
      <c r="E23" s="45">
        <f>SUM(E25,E29,E33,E38,E46,E52,E55)</f>
        <v>123330</v>
      </c>
      <c r="F23" s="45">
        <f>SUM(F25,F29,F33,F38,F46,F52,F55)</f>
        <v>126342</v>
      </c>
      <c r="H23" s="46"/>
      <c r="I23" s="46"/>
      <c r="J23" s="46"/>
    </row>
    <row r="24" spans="2:8" ht="12">
      <c r="B24" s="4"/>
      <c r="C24" s="3"/>
      <c r="D24" s="35"/>
      <c r="E24" s="35"/>
      <c r="F24" s="35"/>
      <c r="H24" s="46"/>
    </row>
    <row r="25" spans="2:10" ht="12">
      <c r="B25" s="83" t="s">
        <v>160</v>
      </c>
      <c r="C25" s="84"/>
      <c r="D25" s="45">
        <f>SUM(D26:D27)</f>
        <v>26761</v>
      </c>
      <c r="E25" s="45">
        <f>SUM(E26:E27)</f>
        <v>13297</v>
      </c>
      <c r="F25" s="45">
        <f>SUM(F26:F27)</f>
        <v>13464</v>
      </c>
      <c r="H25" s="46"/>
      <c r="I25" s="46"/>
      <c r="J25" s="46"/>
    </row>
    <row r="26" spans="2:6" ht="12">
      <c r="B26" s="4"/>
      <c r="C26" s="3" t="s">
        <v>161</v>
      </c>
      <c r="D26" s="35">
        <f>E26+F26</f>
        <v>11663</v>
      </c>
      <c r="E26" s="35">
        <v>5905</v>
      </c>
      <c r="F26" s="35">
        <v>5758</v>
      </c>
    </row>
    <row r="27" spans="2:6" ht="12">
      <c r="B27" s="4"/>
      <c r="C27" s="3" t="s">
        <v>162</v>
      </c>
      <c r="D27" s="35">
        <f>E27+F27</f>
        <v>15098</v>
      </c>
      <c r="E27" s="35">
        <v>7392</v>
      </c>
      <c r="F27" s="35">
        <v>7706</v>
      </c>
    </row>
    <row r="28" spans="2:6" ht="12">
      <c r="B28" s="4"/>
      <c r="C28" s="3"/>
      <c r="D28" s="9"/>
      <c r="E28" s="9"/>
      <c r="F28" s="9"/>
    </row>
    <row r="29" spans="2:10" ht="12" customHeight="1">
      <c r="B29" s="83" t="s">
        <v>163</v>
      </c>
      <c r="C29" s="84"/>
      <c r="D29" s="45">
        <f>SUM(D30:D31)</f>
        <v>3551</v>
      </c>
      <c r="E29" s="45">
        <f>SUM(E30:E31)</f>
        <v>1688</v>
      </c>
      <c r="F29" s="45">
        <f>SUM(F30:F31)</f>
        <v>1863</v>
      </c>
      <c r="H29" s="46"/>
      <c r="I29" s="46"/>
      <c r="J29" s="46"/>
    </row>
    <row r="30" spans="2:6" ht="12">
      <c r="B30" s="4"/>
      <c r="C30" s="3" t="s">
        <v>164</v>
      </c>
      <c r="D30" s="35">
        <f>E30+F30</f>
        <v>1207</v>
      </c>
      <c r="E30" s="35">
        <v>597</v>
      </c>
      <c r="F30" s="35">
        <v>610</v>
      </c>
    </row>
    <row r="31" spans="2:6" ht="12">
      <c r="B31" s="4"/>
      <c r="C31" s="3" t="s">
        <v>165</v>
      </c>
      <c r="D31" s="35">
        <f>E31+F31</f>
        <v>2344</v>
      </c>
      <c r="E31" s="35">
        <v>1091</v>
      </c>
      <c r="F31" s="35">
        <v>1253</v>
      </c>
    </row>
    <row r="32" spans="2:6" ht="12">
      <c r="B32" s="4"/>
      <c r="C32" s="3"/>
      <c r="D32" s="48"/>
      <c r="E32" s="48"/>
      <c r="F32" s="48"/>
    </row>
    <row r="33" spans="2:10" ht="12">
      <c r="B33" s="83" t="s">
        <v>166</v>
      </c>
      <c r="C33" s="84"/>
      <c r="D33" s="45">
        <f>SUM(D34:D36)</f>
        <v>22384</v>
      </c>
      <c r="E33" s="45">
        <f>SUM(E34:E36)</f>
        <v>10812</v>
      </c>
      <c r="F33" s="45">
        <f>SUM(F34:F36)</f>
        <v>11572</v>
      </c>
      <c r="H33" s="46"/>
      <c r="I33" s="46"/>
      <c r="J33" s="46"/>
    </row>
    <row r="34" spans="2:6" ht="12">
      <c r="B34" s="4"/>
      <c r="C34" s="3" t="s">
        <v>167</v>
      </c>
      <c r="D34" s="35">
        <f>E34+F34</f>
        <v>8290</v>
      </c>
      <c r="E34" s="35">
        <v>4046</v>
      </c>
      <c r="F34" s="35">
        <v>4244</v>
      </c>
    </row>
    <row r="35" spans="2:6" ht="12">
      <c r="B35" s="4"/>
      <c r="C35" s="3" t="s">
        <v>168</v>
      </c>
      <c r="D35" s="35">
        <f>E35+F35</f>
        <v>2450</v>
      </c>
      <c r="E35" s="35">
        <v>1142</v>
      </c>
      <c r="F35" s="35">
        <v>1308</v>
      </c>
    </row>
    <row r="36" spans="2:6" ht="12">
      <c r="B36" s="4"/>
      <c r="C36" s="3" t="s">
        <v>169</v>
      </c>
      <c r="D36" s="35">
        <f>E36+F36</f>
        <v>11644</v>
      </c>
      <c r="E36" s="35">
        <v>5624</v>
      </c>
      <c r="F36" s="35">
        <v>6020</v>
      </c>
    </row>
    <row r="37" spans="2:6" ht="12">
      <c r="B37" s="4"/>
      <c r="C37" s="3"/>
      <c r="D37" s="9"/>
      <c r="E37" s="9"/>
      <c r="F37" s="9"/>
    </row>
    <row r="38" spans="2:10" ht="12">
      <c r="B38" s="83" t="s">
        <v>170</v>
      </c>
      <c r="C38" s="84"/>
      <c r="D38" s="45">
        <f>SUM(D39:D44)</f>
        <v>52488</v>
      </c>
      <c r="E38" s="45">
        <f>SUM(E39:E44)</f>
        <v>25643</v>
      </c>
      <c r="F38" s="45">
        <f>SUM(F39:F44)</f>
        <v>26845</v>
      </c>
      <c r="H38" s="46"/>
      <c r="I38" s="46"/>
      <c r="J38" s="46"/>
    </row>
    <row r="39" spans="2:6" ht="12">
      <c r="B39" s="4"/>
      <c r="C39" s="3" t="s">
        <v>171</v>
      </c>
      <c r="D39" s="35">
        <f aca="true" t="shared" si="1" ref="D39:D44">E39+F39</f>
        <v>15422</v>
      </c>
      <c r="E39" s="35">
        <v>7450</v>
      </c>
      <c r="F39" s="35">
        <v>7972</v>
      </c>
    </row>
    <row r="40" spans="2:6" ht="12">
      <c r="B40" s="4"/>
      <c r="C40" s="3" t="s">
        <v>172</v>
      </c>
      <c r="D40" s="35">
        <f t="shared" si="1"/>
        <v>5258</v>
      </c>
      <c r="E40" s="35">
        <v>2611</v>
      </c>
      <c r="F40" s="35">
        <v>2647</v>
      </c>
    </row>
    <row r="41" spans="2:6" ht="12">
      <c r="B41" s="4"/>
      <c r="C41" s="3" t="s">
        <v>173</v>
      </c>
      <c r="D41" s="35">
        <f t="shared" si="1"/>
        <v>8654</v>
      </c>
      <c r="E41" s="35">
        <v>4303</v>
      </c>
      <c r="F41" s="35">
        <v>4351</v>
      </c>
    </row>
    <row r="42" spans="2:6" ht="12">
      <c r="B42" s="4"/>
      <c r="C42" s="3" t="s">
        <v>174</v>
      </c>
      <c r="D42" s="35">
        <f t="shared" si="1"/>
        <v>6038</v>
      </c>
      <c r="E42" s="35">
        <v>2986</v>
      </c>
      <c r="F42" s="35">
        <v>3052</v>
      </c>
    </row>
    <row r="43" spans="2:6" ht="12">
      <c r="B43" s="4"/>
      <c r="C43" s="3" t="s">
        <v>175</v>
      </c>
      <c r="D43" s="35">
        <f t="shared" si="1"/>
        <v>3327</v>
      </c>
      <c r="E43" s="35">
        <v>1608</v>
      </c>
      <c r="F43" s="35">
        <v>1719</v>
      </c>
    </row>
    <row r="44" spans="2:6" ht="12">
      <c r="B44" s="4"/>
      <c r="C44" s="3" t="s">
        <v>176</v>
      </c>
      <c r="D44" s="35">
        <f t="shared" si="1"/>
        <v>13789</v>
      </c>
      <c r="E44" s="35">
        <v>6685</v>
      </c>
      <c r="F44" s="35">
        <v>7104</v>
      </c>
    </row>
    <row r="45" spans="2:6" ht="12">
      <c r="B45" s="4"/>
      <c r="C45" s="3"/>
      <c r="D45" s="9"/>
      <c r="E45" s="9"/>
      <c r="F45" s="9"/>
    </row>
    <row r="46" spans="2:10" ht="12">
      <c r="B46" s="83" t="s">
        <v>177</v>
      </c>
      <c r="C46" s="84"/>
      <c r="D46" s="45">
        <f>SUM(D47:D50)</f>
        <v>32438</v>
      </c>
      <c r="E46" s="45">
        <f>SUM(E47:E50)</f>
        <v>15661</v>
      </c>
      <c r="F46" s="45">
        <f>SUM(F47:F50)</f>
        <v>16777</v>
      </c>
      <c r="H46" s="46"/>
      <c r="I46" s="46"/>
      <c r="J46" s="46"/>
    </row>
    <row r="47" spans="2:6" ht="12">
      <c r="B47" s="4"/>
      <c r="C47" s="3" t="s">
        <v>178</v>
      </c>
      <c r="D47" s="35">
        <f>E47+F47</f>
        <v>4367</v>
      </c>
      <c r="E47" s="35">
        <v>2111</v>
      </c>
      <c r="F47" s="35">
        <v>2256</v>
      </c>
    </row>
    <row r="48" spans="2:6" ht="12">
      <c r="B48" s="4"/>
      <c r="C48" s="3" t="s">
        <v>179</v>
      </c>
      <c r="D48" s="35">
        <f>E48+F48</f>
        <v>2989</v>
      </c>
      <c r="E48" s="35">
        <v>1435</v>
      </c>
      <c r="F48" s="35">
        <v>1554</v>
      </c>
    </row>
    <row r="49" spans="2:6" ht="12">
      <c r="B49" s="4"/>
      <c r="C49" s="3" t="s">
        <v>180</v>
      </c>
      <c r="D49" s="35">
        <f>E49+F49</f>
        <v>6307</v>
      </c>
      <c r="E49" s="35">
        <v>3087</v>
      </c>
      <c r="F49" s="35">
        <v>3220</v>
      </c>
    </row>
    <row r="50" spans="2:6" ht="12">
      <c r="B50" s="4"/>
      <c r="C50" s="3" t="s">
        <v>181</v>
      </c>
      <c r="D50" s="35">
        <f>E50+F50</f>
        <v>18775</v>
      </c>
      <c r="E50" s="35">
        <v>9028</v>
      </c>
      <c r="F50" s="35">
        <v>9747</v>
      </c>
    </row>
    <row r="51" spans="2:6" ht="12">
      <c r="B51" s="4"/>
      <c r="C51" s="3"/>
      <c r="D51" s="9"/>
      <c r="E51" s="9"/>
      <c r="F51" s="9"/>
    </row>
    <row r="52" spans="2:10" ht="12">
      <c r="B52" s="83" t="s">
        <v>182</v>
      </c>
      <c r="C52" s="84"/>
      <c r="D52" s="45">
        <f>SUM(D53)</f>
        <v>29111</v>
      </c>
      <c r="E52" s="45">
        <f>SUM(E53)</f>
        <v>14399</v>
      </c>
      <c r="F52" s="45">
        <f>SUM(F53)</f>
        <v>14712</v>
      </c>
      <c r="H52" s="46"/>
      <c r="I52" s="46"/>
      <c r="J52" s="46"/>
    </row>
    <row r="53" spans="2:6" ht="12">
      <c r="B53" s="4"/>
      <c r="C53" s="3" t="s">
        <v>183</v>
      </c>
      <c r="D53" s="35">
        <f>E53+F53</f>
        <v>29111</v>
      </c>
      <c r="E53" s="35">
        <v>14399</v>
      </c>
      <c r="F53" s="35">
        <v>14712</v>
      </c>
    </row>
    <row r="54" spans="2:6" ht="12">
      <c r="B54" s="4"/>
      <c r="C54" s="3"/>
      <c r="D54" s="9"/>
      <c r="E54" s="9"/>
      <c r="F54" s="9"/>
    </row>
    <row r="55" spans="2:10" ht="12">
      <c r="B55" s="83" t="s">
        <v>184</v>
      </c>
      <c r="C55" s="84"/>
      <c r="D55" s="45">
        <f>SUM(D56:D60)</f>
        <v>82939</v>
      </c>
      <c r="E55" s="45">
        <f>SUM(E56:E60)</f>
        <v>41830</v>
      </c>
      <c r="F55" s="45">
        <f>SUM(F56:F60)</f>
        <v>41109</v>
      </c>
      <c r="H55" s="46"/>
      <c r="I55" s="46"/>
      <c r="J55" s="46"/>
    </row>
    <row r="56" spans="2:6" ht="12">
      <c r="B56" s="4"/>
      <c r="C56" s="3" t="s">
        <v>185</v>
      </c>
      <c r="D56" s="35">
        <f>E56+F56</f>
        <v>13170</v>
      </c>
      <c r="E56" s="35">
        <v>6531</v>
      </c>
      <c r="F56" s="35">
        <v>6639</v>
      </c>
    </row>
    <row r="57" spans="2:6" ht="12">
      <c r="B57" s="4"/>
      <c r="C57" s="3" t="s">
        <v>186</v>
      </c>
      <c r="D57" s="35">
        <f>E57+F57</f>
        <v>9397</v>
      </c>
      <c r="E57" s="35">
        <v>4694</v>
      </c>
      <c r="F57" s="35">
        <v>4703</v>
      </c>
    </row>
    <row r="58" spans="2:6" ht="12">
      <c r="B58" s="4"/>
      <c r="C58" s="3" t="s">
        <v>187</v>
      </c>
      <c r="D58" s="35">
        <f>E58+F58</f>
        <v>9427</v>
      </c>
      <c r="E58" s="35">
        <v>4655</v>
      </c>
      <c r="F58" s="35">
        <v>4772</v>
      </c>
    </row>
    <row r="59" spans="2:6" ht="12">
      <c r="B59" s="4"/>
      <c r="C59" s="3" t="s">
        <v>188</v>
      </c>
      <c r="D59" s="35">
        <f>E59+F59</f>
        <v>28430</v>
      </c>
      <c r="E59" s="35">
        <v>14655</v>
      </c>
      <c r="F59" s="35">
        <v>13775</v>
      </c>
    </row>
    <row r="60" spans="2:6" ht="12">
      <c r="B60" s="4"/>
      <c r="C60" s="3" t="s">
        <v>189</v>
      </c>
      <c r="D60" s="35">
        <f>E60+F60</f>
        <v>22515</v>
      </c>
      <c r="E60" s="35">
        <v>11295</v>
      </c>
      <c r="F60" s="35">
        <v>11220</v>
      </c>
    </row>
    <row r="61" spans="5:6" ht="17.25">
      <c r="E61" s="49" t="s">
        <v>190</v>
      </c>
      <c r="F61" s="49" t="s">
        <v>190</v>
      </c>
    </row>
    <row r="62" ht="12">
      <c r="B62" s="6" t="s">
        <v>58</v>
      </c>
    </row>
    <row r="63" spans="2:7" ht="12">
      <c r="B63" s="6" t="s">
        <v>191</v>
      </c>
      <c r="C63" s="50"/>
      <c r="D63" s="50"/>
      <c r="E63" s="50"/>
      <c r="F63" s="50"/>
      <c r="G63" s="50"/>
    </row>
    <row r="64" spans="2:7" ht="12">
      <c r="B64" s="85"/>
      <c r="C64" s="86"/>
      <c r="D64" s="86"/>
      <c r="E64" s="86"/>
      <c r="F64" s="86"/>
      <c r="G64" s="86"/>
    </row>
  </sheetData>
  <sheetProtection/>
  <mergeCells count="14">
    <mergeCell ref="B23:C23"/>
    <mergeCell ref="B1:G1"/>
    <mergeCell ref="B3:C3"/>
    <mergeCell ref="B5:C5"/>
    <mergeCell ref="B7:C7"/>
    <mergeCell ref="B9:C9"/>
    <mergeCell ref="B55:C55"/>
    <mergeCell ref="B64:G64"/>
    <mergeCell ref="B25:C25"/>
    <mergeCell ref="B29:C29"/>
    <mergeCell ref="B33:C33"/>
    <mergeCell ref="B38:C38"/>
    <mergeCell ref="B46:C46"/>
    <mergeCell ref="B52:C52"/>
  </mergeCells>
  <printOptions/>
  <pageMargins left="0.984251968503937" right="0.7874015748031497" top="0.5905511811023623" bottom="0.3937007874015748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zoomScale="115" zoomScaleNormal="115" zoomScaleSheetLayoutView="11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125" style="1" customWidth="1"/>
    <col min="4" max="4" width="8.75390625" style="1" bestFit="1" customWidth="1"/>
    <col min="5" max="5" width="7.75390625" style="1" bestFit="1" customWidth="1"/>
    <col min="6" max="6" width="6.625" style="1" customWidth="1"/>
    <col min="7" max="8" width="6.75390625" style="1" bestFit="1" customWidth="1"/>
    <col min="9" max="16" width="6.625" style="1" customWidth="1"/>
    <col min="17" max="17" width="8.375" style="1" customWidth="1"/>
    <col min="18" max="16384" width="9.00390625" style="1" customWidth="1"/>
  </cols>
  <sheetData>
    <row r="1" ht="12">
      <c r="B1" s="11" t="s">
        <v>221</v>
      </c>
    </row>
    <row r="2" spans="2:5" ht="12">
      <c r="B2" s="25" t="s">
        <v>206</v>
      </c>
      <c r="C2" s="26"/>
      <c r="D2" s="26"/>
      <c r="E2" s="26"/>
    </row>
    <row r="3" spans="2:17" ht="12" customHeight="1">
      <c r="B3" s="97" t="s">
        <v>194</v>
      </c>
      <c r="C3" s="98"/>
      <c r="D3" s="129" t="s">
        <v>68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126" t="s">
        <v>69</v>
      </c>
      <c r="Q3" s="126" t="s">
        <v>207</v>
      </c>
    </row>
    <row r="4" spans="2:17" ht="12" customHeight="1">
      <c r="B4" s="99"/>
      <c r="C4" s="100"/>
      <c r="D4" s="103" t="s">
        <v>70</v>
      </c>
      <c r="E4" s="129" t="s">
        <v>71</v>
      </c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2"/>
      <c r="Q4" s="132"/>
    </row>
    <row r="5" spans="2:17" ht="12" customHeight="1">
      <c r="B5" s="99"/>
      <c r="C5" s="100"/>
      <c r="D5" s="115"/>
      <c r="E5" s="126" t="s">
        <v>48</v>
      </c>
      <c r="F5" s="123" t="s">
        <v>209</v>
      </c>
      <c r="G5" s="123" t="s">
        <v>210</v>
      </c>
      <c r="H5" s="123" t="s">
        <v>72</v>
      </c>
      <c r="I5" s="123" t="s">
        <v>73</v>
      </c>
      <c r="J5" s="123" t="s">
        <v>74</v>
      </c>
      <c r="K5" s="123" t="s">
        <v>75</v>
      </c>
      <c r="L5" s="126" t="s">
        <v>76</v>
      </c>
      <c r="M5" s="123" t="s">
        <v>77</v>
      </c>
      <c r="N5" s="123" t="s">
        <v>78</v>
      </c>
      <c r="O5" s="126" t="s">
        <v>79</v>
      </c>
      <c r="P5" s="132"/>
      <c r="Q5" s="132"/>
    </row>
    <row r="6" spans="2:17" ht="12">
      <c r="B6" s="99"/>
      <c r="C6" s="100"/>
      <c r="D6" s="115"/>
      <c r="E6" s="132"/>
      <c r="F6" s="124"/>
      <c r="G6" s="124"/>
      <c r="H6" s="124"/>
      <c r="I6" s="124"/>
      <c r="J6" s="124"/>
      <c r="K6" s="124"/>
      <c r="L6" s="132"/>
      <c r="M6" s="124"/>
      <c r="N6" s="124"/>
      <c r="O6" s="132"/>
      <c r="P6" s="132"/>
      <c r="Q6" s="132"/>
    </row>
    <row r="7" spans="2:17" ht="12">
      <c r="B7" s="99"/>
      <c r="C7" s="100"/>
      <c r="D7" s="115"/>
      <c r="E7" s="132"/>
      <c r="F7" s="124"/>
      <c r="G7" s="124"/>
      <c r="H7" s="124"/>
      <c r="I7" s="124"/>
      <c r="J7" s="124"/>
      <c r="K7" s="124"/>
      <c r="L7" s="132"/>
      <c r="M7" s="124"/>
      <c r="N7" s="124"/>
      <c r="O7" s="132"/>
      <c r="P7" s="132"/>
      <c r="Q7" s="132"/>
    </row>
    <row r="8" spans="2:17" ht="12">
      <c r="B8" s="99"/>
      <c r="C8" s="100"/>
      <c r="D8" s="115"/>
      <c r="E8" s="132"/>
      <c r="F8" s="124"/>
      <c r="G8" s="124"/>
      <c r="H8" s="124"/>
      <c r="I8" s="124"/>
      <c r="J8" s="124"/>
      <c r="K8" s="124"/>
      <c r="L8" s="132"/>
      <c r="M8" s="124"/>
      <c r="N8" s="124"/>
      <c r="O8" s="132"/>
      <c r="P8" s="132"/>
      <c r="Q8" s="132"/>
    </row>
    <row r="9" spans="2:17" ht="12">
      <c r="B9" s="99"/>
      <c r="C9" s="100"/>
      <c r="D9" s="115"/>
      <c r="E9" s="132"/>
      <c r="F9" s="124"/>
      <c r="G9" s="124"/>
      <c r="H9" s="124"/>
      <c r="I9" s="124"/>
      <c r="J9" s="124"/>
      <c r="K9" s="124"/>
      <c r="L9" s="132"/>
      <c r="M9" s="124"/>
      <c r="N9" s="124"/>
      <c r="O9" s="132"/>
      <c r="P9" s="132"/>
      <c r="Q9" s="132"/>
    </row>
    <row r="10" spans="2:17" ht="12">
      <c r="B10" s="99"/>
      <c r="C10" s="100"/>
      <c r="D10" s="115"/>
      <c r="E10" s="132"/>
      <c r="F10" s="124"/>
      <c r="G10" s="124"/>
      <c r="H10" s="124"/>
      <c r="I10" s="124"/>
      <c r="J10" s="124"/>
      <c r="K10" s="124"/>
      <c r="L10" s="132"/>
      <c r="M10" s="124"/>
      <c r="N10" s="124"/>
      <c r="O10" s="132"/>
      <c r="P10" s="132"/>
      <c r="Q10" s="132"/>
    </row>
    <row r="11" spans="2:17" ht="12">
      <c r="B11" s="99"/>
      <c r="C11" s="100"/>
      <c r="D11" s="115"/>
      <c r="E11" s="132"/>
      <c r="F11" s="124"/>
      <c r="G11" s="124"/>
      <c r="H11" s="124"/>
      <c r="I11" s="124"/>
      <c r="J11" s="124"/>
      <c r="K11" s="124"/>
      <c r="L11" s="132"/>
      <c r="M11" s="124"/>
      <c r="N11" s="124"/>
      <c r="O11" s="132"/>
      <c r="P11" s="132"/>
      <c r="Q11" s="132"/>
    </row>
    <row r="12" spans="2:17" ht="12">
      <c r="B12" s="101"/>
      <c r="C12" s="102"/>
      <c r="D12" s="116"/>
      <c r="E12" s="133"/>
      <c r="F12" s="125"/>
      <c r="G12" s="125"/>
      <c r="H12" s="125"/>
      <c r="I12" s="125"/>
      <c r="J12" s="125"/>
      <c r="K12" s="125"/>
      <c r="L12" s="133"/>
      <c r="M12" s="125"/>
      <c r="N12" s="125"/>
      <c r="O12" s="133"/>
      <c r="P12" s="133"/>
      <c r="Q12" s="133"/>
    </row>
    <row r="13" spans="2:17" ht="12">
      <c r="B13" s="16"/>
      <c r="C13" s="17"/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54</v>
      </c>
      <c r="P13" s="2" t="s">
        <v>54</v>
      </c>
      <c r="Q13" s="2" t="s">
        <v>80</v>
      </c>
    </row>
    <row r="14" spans="2:18" ht="12" customHeight="1">
      <c r="B14" s="117" t="s">
        <v>48</v>
      </c>
      <c r="C14" s="118"/>
      <c r="D14" s="7">
        <v>853889</v>
      </c>
      <c r="E14" s="7">
        <v>9129</v>
      </c>
      <c r="F14" s="7">
        <v>7</v>
      </c>
      <c r="G14" s="7">
        <v>872</v>
      </c>
      <c r="H14" s="7">
        <v>121</v>
      </c>
      <c r="I14" s="7">
        <v>193</v>
      </c>
      <c r="J14" s="7" t="s">
        <v>105</v>
      </c>
      <c r="K14" s="7">
        <v>588</v>
      </c>
      <c r="L14" s="7">
        <v>4444</v>
      </c>
      <c r="M14" s="7">
        <v>1819</v>
      </c>
      <c r="N14" s="7">
        <v>1085</v>
      </c>
      <c r="O14" s="7" t="s">
        <v>105</v>
      </c>
      <c r="P14" s="7">
        <v>23</v>
      </c>
      <c r="Q14" s="7">
        <v>863041</v>
      </c>
      <c r="R14" s="61"/>
    </row>
    <row r="15" spans="2:17" ht="12" customHeight="1">
      <c r="B15" s="18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8" ht="12">
      <c r="B16" s="117" t="s">
        <v>158</v>
      </c>
      <c r="C16" s="118"/>
      <c r="D16" s="7">
        <v>682003</v>
      </c>
      <c r="E16" s="7">
        <v>7247</v>
      </c>
      <c r="F16" s="7">
        <v>3</v>
      </c>
      <c r="G16" s="7">
        <v>617</v>
      </c>
      <c r="H16" s="7">
        <v>93</v>
      </c>
      <c r="I16" s="7">
        <v>132</v>
      </c>
      <c r="J16" s="7" t="s">
        <v>105</v>
      </c>
      <c r="K16" s="7">
        <v>510</v>
      </c>
      <c r="L16" s="7">
        <v>3615</v>
      </c>
      <c r="M16" s="7">
        <v>1451</v>
      </c>
      <c r="N16" s="7">
        <v>826</v>
      </c>
      <c r="O16" s="7" t="s">
        <v>105</v>
      </c>
      <c r="P16" s="7">
        <v>22</v>
      </c>
      <c r="Q16" s="7">
        <v>689272</v>
      </c>
      <c r="R16" s="61"/>
    </row>
    <row r="17" spans="2:17" ht="12">
      <c r="B17" s="18"/>
      <c r="C17" s="1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2">
      <c r="B18" s="4"/>
      <c r="C18" s="3" t="s">
        <v>82</v>
      </c>
      <c r="D18" s="9">
        <v>136704</v>
      </c>
      <c r="E18" s="9">
        <v>1210</v>
      </c>
      <c r="F18" s="9">
        <v>1</v>
      </c>
      <c r="G18" s="9">
        <v>87</v>
      </c>
      <c r="H18" s="9" t="s">
        <v>105</v>
      </c>
      <c r="I18" s="9">
        <v>19</v>
      </c>
      <c r="J18" s="9" t="s">
        <v>105</v>
      </c>
      <c r="K18" s="9">
        <v>38</v>
      </c>
      <c r="L18" s="9">
        <v>688</v>
      </c>
      <c r="M18" s="9">
        <v>248</v>
      </c>
      <c r="N18" s="9">
        <v>129</v>
      </c>
      <c r="O18" s="9" t="s">
        <v>105</v>
      </c>
      <c r="P18" s="9">
        <v>3</v>
      </c>
      <c r="Q18" s="9">
        <v>137917</v>
      </c>
    </row>
    <row r="19" spans="2:17" ht="12">
      <c r="B19" s="4"/>
      <c r="C19" s="3" t="s">
        <v>91</v>
      </c>
      <c r="D19" s="9">
        <v>141931</v>
      </c>
      <c r="E19" s="9">
        <v>1589</v>
      </c>
      <c r="F19" s="9" t="s">
        <v>105</v>
      </c>
      <c r="G19" s="9">
        <v>134</v>
      </c>
      <c r="H19" s="9">
        <v>4</v>
      </c>
      <c r="I19" s="9">
        <v>30</v>
      </c>
      <c r="J19" s="9" t="s">
        <v>105</v>
      </c>
      <c r="K19" s="9">
        <v>35</v>
      </c>
      <c r="L19" s="9">
        <v>883</v>
      </c>
      <c r="M19" s="9">
        <v>305</v>
      </c>
      <c r="N19" s="9">
        <v>198</v>
      </c>
      <c r="O19" s="9" t="s">
        <v>105</v>
      </c>
      <c r="P19" s="9">
        <v>7</v>
      </c>
      <c r="Q19" s="9">
        <v>143527</v>
      </c>
    </row>
    <row r="20" spans="2:17" ht="12">
      <c r="B20" s="4"/>
      <c r="C20" s="3" t="s">
        <v>85</v>
      </c>
      <c r="D20" s="9">
        <v>51135</v>
      </c>
      <c r="E20" s="9">
        <v>689</v>
      </c>
      <c r="F20" s="9" t="s">
        <v>105</v>
      </c>
      <c r="G20" s="9">
        <v>59</v>
      </c>
      <c r="H20" s="9">
        <v>3</v>
      </c>
      <c r="I20" s="9">
        <v>6</v>
      </c>
      <c r="J20" s="9" t="s">
        <v>105</v>
      </c>
      <c r="K20" s="9">
        <v>12</v>
      </c>
      <c r="L20" s="9">
        <v>378</v>
      </c>
      <c r="M20" s="9">
        <v>154</v>
      </c>
      <c r="N20" s="9">
        <v>77</v>
      </c>
      <c r="O20" s="9" t="s">
        <v>105</v>
      </c>
      <c r="P20" s="9">
        <v>1</v>
      </c>
      <c r="Q20" s="9">
        <v>51825</v>
      </c>
    </row>
    <row r="21" spans="2:17" ht="12">
      <c r="B21" s="4"/>
      <c r="C21" s="3" t="s">
        <v>86</v>
      </c>
      <c r="D21" s="9">
        <v>75897</v>
      </c>
      <c r="E21" s="9">
        <v>743</v>
      </c>
      <c r="F21" s="9" t="s">
        <v>105</v>
      </c>
      <c r="G21" s="9">
        <v>49</v>
      </c>
      <c r="H21" s="9">
        <v>36</v>
      </c>
      <c r="I21" s="9">
        <v>10</v>
      </c>
      <c r="J21" s="9" t="s">
        <v>105</v>
      </c>
      <c r="K21" s="9">
        <v>19</v>
      </c>
      <c r="L21" s="9">
        <v>408</v>
      </c>
      <c r="M21" s="9">
        <v>149</v>
      </c>
      <c r="N21" s="9">
        <v>72</v>
      </c>
      <c r="O21" s="9" t="s">
        <v>105</v>
      </c>
      <c r="P21" s="9">
        <v>2</v>
      </c>
      <c r="Q21" s="9">
        <v>76642</v>
      </c>
    </row>
    <row r="22" spans="2:17" ht="12">
      <c r="B22" s="4"/>
      <c r="C22" s="3" t="s">
        <v>88</v>
      </c>
      <c r="D22" s="9">
        <v>83495</v>
      </c>
      <c r="E22" s="9">
        <v>798</v>
      </c>
      <c r="F22" s="9" t="s">
        <v>105</v>
      </c>
      <c r="G22" s="9">
        <v>69</v>
      </c>
      <c r="H22" s="9">
        <v>2</v>
      </c>
      <c r="I22" s="9">
        <v>15</v>
      </c>
      <c r="J22" s="9" t="s">
        <v>105</v>
      </c>
      <c r="K22" s="9">
        <v>30</v>
      </c>
      <c r="L22" s="9">
        <v>395</v>
      </c>
      <c r="M22" s="9">
        <v>166</v>
      </c>
      <c r="N22" s="9">
        <v>121</v>
      </c>
      <c r="O22" s="9" t="s">
        <v>105</v>
      </c>
      <c r="P22" s="9">
        <v>3</v>
      </c>
      <c r="Q22" s="9">
        <v>84296</v>
      </c>
    </row>
    <row r="23" spans="2:17" ht="12">
      <c r="B23" s="4"/>
      <c r="C23" s="3" t="s">
        <v>83</v>
      </c>
      <c r="D23" s="9">
        <v>23772</v>
      </c>
      <c r="E23" s="9">
        <v>248</v>
      </c>
      <c r="F23" s="9" t="s">
        <v>105</v>
      </c>
      <c r="G23" s="9">
        <v>29</v>
      </c>
      <c r="H23" s="9">
        <v>10</v>
      </c>
      <c r="I23" s="9">
        <v>4</v>
      </c>
      <c r="J23" s="9" t="s">
        <v>105</v>
      </c>
      <c r="K23" s="9">
        <v>23</v>
      </c>
      <c r="L23" s="9">
        <v>96</v>
      </c>
      <c r="M23" s="9">
        <v>76</v>
      </c>
      <c r="N23" s="9">
        <v>10</v>
      </c>
      <c r="O23" s="9" t="s">
        <v>105</v>
      </c>
      <c r="P23" s="9" t="s">
        <v>105</v>
      </c>
      <c r="Q23" s="9">
        <v>24020</v>
      </c>
    </row>
    <row r="24" spans="2:17" ht="12">
      <c r="B24" s="4"/>
      <c r="C24" s="3" t="s">
        <v>89</v>
      </c>
      <c r="D24" s="9">
        <v>28456</v>
      </c>
      <c r="E24" s="9">
        <v>411</v>
      </c>
      <c r="F24" s="9" t="s">
        <v>105</v>
      </c>
      <c r="G24" s="9">
        <v>28</v>
      </c>
      <c r="H24" s="9">
        <v>1</v>
      </c>
      <c r="I24" s="9">
        <v>20</v>
      </c>
      <c r="J24" s="9" t="s">
        <v>105</v>
      </c>
      <c r="K24" s="9">
        <v>226</v>
      </c>
      <c r="L24" s="9">
        <v>87</v>
      </c>
      <c r="M24" s="9">
        <v>49</v>
      </c>
      <c r="N24" s="9" t="s">
        <v>105</v>
      </c>
      <c r="O24" s="9" t="s">
        <v>105</v>
      </c>
      <c r="P24" s="9" t="s">
        <v>105</v>
      </c>
      <c r="Q24" s="9">
        <v>28867</v>
      </c>
    </row>
    <row r="25" spans="2:17" ht="12">
      <c r="B25" s="4"/>
      <c r="C25" s="3" t="s">
        <v>94</v>
      </c>
      <c r="D25" s="9">
        <v>38049</v>
      </c>
      <c r="E25" s="9">
        <v>378</v>
      </c>
      <c r="F25" s="9">
        <v>1</v>
      </c>
      <c r="G25" s="9">
        <v>41</v>
      </c>
      <c r="H25" s="9">
        <v>14</v>
      </c>
      <c r="I25" s="9">
        <v>11</v>
      </c>
      <c r="J25" s="9" t="s">
        <v>105</v>
      </c>
      <c r="K25" s="9">
        <v>16</v>
      </c>
      <c r="L25" s="9">
        <v>144</v>
      </c>
      <c r="M25" s="9">
        <v>72</v>
      </c>
      <c r="N25" s="9">
        <v>79</v>
      </c>
      <c r="O25" s="9" t="s">
        <v>105</v>
      </c>
      <c r="P25" s="9">
        <v>3</v>
      </c>
      <c r="Q25" s="9">
        <v>38430</v>
      </c>
    </row>
    <row r="26" spans="2:17" ht="12">
      <c r="B26" s="4"/>
      <c r="C26" s="3" t="s">
        <v>92</v>
      </c>
      <c r="D26" s="9">
        <v>29561</v>
      </c>
      <c r="E26" s="9">
        <v>337</v>
      </c>
      <c r="F26" s="9">
        <v>1</v>
      </c>
      <c r="G26" s="9">
        <v>41</v>
      </c>
      <c r="H26" s="9" t="s">
        <v>105</v>
      </c>
      <c r="I26" s="9">
        <v>7</v>
      </c>
      <c r="J26" s="9" t="s">
        <v>105</v>
      </c>
      <c r="K26" s="9">
        <v>19</v>
      </c>
      <c r="L26" s="9">
        <v>175</v>
      </c>
      <c r="M26" s="9">
        <v>55</v>
      </c>
      <c r="N26" s="9">
        <v>39</v>
      </c>
      <c r="O26" s="9" t="s">
        <v>105</v>
      </c>
      <c r="P26" s="9">
        <v>1</v>
      </c>
      <c r="Q26" s="9">
        <v>29899</v>
      </c>
    </row>
    <row r="27" spans="2:17" ht="12">
      <c r="B27" s="4"/>
      <c r="C27" s="3" t="s">
        <v>95</v>
      </c>
      <c r="D27" s="9">
        <v>24251</v>
      </c>
      <c r="E27" s="9">
        <v>344</v>
      </c>
      <c r="F27" s="9" t="s">
        <v>105</v>
      </c>
      <c r="G27" s="9">
        <v>41</v>
      </c>
      <c r="H27" s="9">
        <v>2</v>
      </c>
      <c r="I27" s="9">
        <v>6</v>
      </c>
      <c r="J27" s="9" t="s">
        <v>105</v>
      </c>
      <c r="K27" s="9">
        <v>53</v>
      </c>
      <c r="L27" s="9">
        <v>142</v>
      </c>
      <c r="M27" s="9">
        <v>75</v>
      </c>
      <c r="N27" s="9">
        <v>25</v>
      </c>
      <c r="O27" s="9" t="s">
        <v>105</v>
      </c>
      <c r="P27" s="9">
        <v>1</v>
      </c>
      <c r="Q27" s="9">
        <v>24596</v>
      </c>
    </row>
    <row r="28" spans="2:17" ht="12">
      <c r="B28" s="4"/>
      <c r="C28" s="3" t="s">
        <v>96</v>
      </c>
      <c r="D28" s="9">
        <v>28017</v>
      </c>
      <c r="E28" s="9">
        <v>290</v>
      </c>
      <c r="F28" s="9" t="s">
        <v>105</v>
      </c>
      <c r="G28" s="9">
        <v>17</v>
      </c>
      <c r="H28" s="9">
        <v>13</v>
      </c>
      <c r="I28" s="9">
        <v>2</v>
      </c>
      <c r="J28" s="9" t="s">
        <v>105</v>
      </c>
      <c r="K28" s="9">
        <v>39</v>
      </c>
      <c r="L28" s="9">
        <v>118</v>
      </c>
      <c r="M28" s="9">
        <v>49</v>
      </c>
      <c r="N28" s="9">
        <v>52</v>
      </c>
      <c r="O28" s="9" t="s">
        <v>105</v>
      </c>
      <c r="P28" s="9">
        <v>1</v>
      </c>
      <c r="Q28" s="9">
        <v>28308</v>
      </c>
    </row>
    <row r="29" spans="2:17" ht="12">
      <c r="B29" s="4"/>
      <c r="C29" s="3" t="s">
        <v>114</v>
      </c>
      <c r="D29" s="9">
        <v>20735</v>
      </c>
      <c r="E29" s="9">
        <v>210</v>
      </c>
      <c r="F29" s="9" t="s">
        <v>105</v>
      </c>
      <c r="G29" s="9">
        <v>22</v>
      </c>
      <c r="H29" s="9">
        <v>8</v>
      </c>
      <c r="I29" s="9">
        <v>2</v>
      </c>
      <c r="J29" s="9" t="s">
        <v>105</v>
      </c>
      <c r="K29" s="9" t="s">
        <v>105</v>
      </c>
      <c r="L29" s="9">
        <v>101</v>
      </c>
      <c r="M29" s="9">
        <v>53</v>
      </c>
      <c r="N29" s="9">
        <v>24</v>
      </c>
      <c r="O29" s="9" t="s">
        <v>105</v>
      </c>
      <c r="P29" s="9" t="s">
        <v>105</v>
      </c>
      <c r="Q29" s="9">
        <v>20945</v>
      </c>
    </row>
    <row r="30" spans="2:17" ht="12">
      <c r="B30" s="4"/>
      <c r="C30" s="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8" ht="12">
      <c r="B31" s="117" t="s">
        <v>159</v>
      </c>
      <c r="C31" s="118"/>
      <c r="D31" s="7">
        <v>171886</v>
      </c>
      <c r="E31" s="7">
        <v>1882</v>
      </c>
      <c r="F31" s="7">
        <v>4</v>
      </c>
      <c r="G31" s="7">
        <v>255</v>
      </c>
      <c r="H31" s="7">
        <v>28</v>
      </c>
      <c r="I31" s="7">
        <v>61</v>
      </c>
      <c r="J31" s="7" t="s">
        <v>105</v>
      </c>
      <c r="K31" s="7">
        <v>78</v>
      </c>
      <c r="L31" s="7">
        <v>829</v>
      </c>
      <c r="M31" s="7">
        <v>368</v>
      </c>
      <c r="N31" s="7">
        <v>259</v>
      </c>
      <c r="O31" s="7" t="s">
        <v>105</v>
      </c>
      <c r="P31" s="7">
        <v>1</v>
      </c>
      <c r="Q31" s="7">
        <v>173769</v>
      </c>
      <c r="R31" s="61"/>
    </row>
    <row r="32" spans="2:17" ht="12">
      <c r="B32" s="18"/>
      <c r="C32" s="1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">
      <c r="B33" s="4"/>
      <c r="C33" s="3" t="s">
        <v>218</v>
      </c>
      <c r="D33" s="9">
        <v>9489</v>
      </c>
      <c r="E33" s="9">
        <v>78</v>
      </c>
      <c r="F33" s="9" t="s">
        <v>105</v>
      </c>
      <c r="G33" s="9" t="s">
        <v>105</v>
      </c>
      <c r="H33" s="9">
        <v>1</v>
      </c>
      <c r="I33" s="9">
        <v>17</v>
      </c>
      <c r="J33" s="9" t="s">
        <v>105</v>
      </c>
      <c r="K33" s="9" t="s">
        <v>105</v>
      </c>
      <c r="L33" s="9">
        <v>57</v>
      </c>
      <c r="M33" s="9">
        <v>3</v>
      </c>
      <c r="N33" s="9" t="s">
        <v>105</v>
      </c>
      <c r="O33" s="9" t="s">
        <v>105</v>
      </c>
      <c r="P33" s="9">
        <v>1</v>
      </c>
      <c r="Q33" s="62">
        <v>9568</v>
      </c>
    </row>
    <row r="34" spans="2:17" ht="12">
      <c r="B34" s="4"/>
      <c r="C34" s="3" t="s">
        <v>64</v>
      </c>
      <c r="D34" s="9">
        <v>14439</v>
      </c>
      <c r="E34" s="9">
        <v>134</v>
      </c>
      <c r="F34" s="9" t="s">
        <v>105</v>
      </c>
      <c r="G34" s="9">
        <v>17</v>
      </c>
      <c r="H34" s="9">
        <v>2</v>
      </c>
      <c r="I34" s="9">
        <v>13</v>
      </c>
      <c r="J34" s="9" t="s">
        <v>105</v>
      </c>
      <c r="K34" s="9">
        <v>35</v>
      </c>
      <c r="L34" s="9">
        <v>44</v>
      </c>
      <c r="M34" s="9">
        <v>22</v>
      </c>
      <c r="N34" s="9">
        <v>1</v>
      </c>
      <c r="O34" s="9" t="s">
        <v>105</v>
      </c>
      <c r="P34" s="9" t="s">
        <v>105</v>
      </c>
      <c r="Q34" s="62">
        <v>14573</v>
      </c>
    </row>
    <row r="35" spans="2:17" ht="12">
      <c r="B35" s="4"/>
      <c r="C35" s="3" t="s">
        <v>63</v>
      </c>
      <c r="D35" s="9">
        <v>15167</v>
      </c>
      <c r="E35" s="9">
        <v>165</v>
      </c>
      <c r="F35" s="9" t="s">
        <v>105</v>
      </c>
      <c r="G35" s="9">
        <v>17</v>
      </c>
      <c r="H35" s="9">
        <v>7</v>
      </c>
      <c r="I35" s="9">
        <v>5</v>
      </c>
      <c r="J35" s="9" t="s">
        <v>105</v>
      </c>
      <c r="K35" s="9">
        <v>9</v>
      </c>
      <c r="L35" s="9">
        <v>75</v>
      </c>
      <c r="M35" s="9">
        <v>35</v>
      </c>
      <c r="N35" s="9">
        <v>17</v>
      </c>
      <c r="O35" s="9" t="s">
        <v>105</v>
      </c>
      <c r="P35" s="9" t="s">
        <v>105</v>
      </c>
      <c r="Q35" s="62">
        <v>15332</v>
      </c>
    </row>
    <row r="36" spans="2:17" ht="12">
      <c r="B36" s="4"/>
      <c r="C36" s="3" t="s">
        <v>65</v>
      </c>
      <c r="D36" s="9">
        <v>15237</v>
      </c>
      <c r="E36" s="9">
        <v>170</v>
      </c>
      <c r="F36" s="9">
        <v>1</v>
      </c>
      <c r="G36" s="9">
        <v>36</v>
      </c>
      <c r="H36" s="9">
        <v>3</v>
      </c>
      <c r="I36" s="9">
        <v>2</v>
      </c>
      <c r="J36" s="9" t="s">
        <v>105</v>
      </c>
      <c r="K36" s="9">
        <v>11</v>
      </c>
      <c r="L36" s="9">
        <v>73</v>
      </c>
      <c r="M36" s="9">
        <v>22</v>
      </c>
      <c r="N36" s="9">
        <v>22</v>
      </c>
      <c r="O36" s="9" t="s">
        <v>105</v>
      </c>
      <c r="P36" s="9">
        <v>-1</v>
      </c>
      <c r="Q36" s="62">
        <v>15406</v>
      </c>
    </row>
    <row r="37" spans="2:17" ht="12">
      <c r="B37" s="4"/>
      <c r="C37" s="3" t="s">
        <v>66</v>
      </c>
      <c r="D37" s="9">
        <v>37089</v>
      </c>
      <c r="E37" s="9">
        <v>258</v>
      </c>
      <c r="F37" s="9" t="s">
        <v>105</v>
      </c>
      <c r="G37" s="9">
        <v>47</v>
      </c>
      <c r="H37" s="9">
        <v>4</v>
      </c>
      <c r="I37" s="9">
        <v>6</v>
      </c>
      <c r="J37" s="9" t="s">
        <v>105</v>
      </c>
      <c r="K37" s="9">
        <v>4</v>
      </c>
      <c r="L37" s="9">
        <v>100</v>
      </c>
      <c r="M37" s="9">
        <v>48</v>
      </c>
      <c r="N37" s="9">
        <v>49</v>
      </c>
      <c r="O37" s="9" t="s">
        <v>105</v>
      </c>
      <c r="P37" s="9">
        <v>2</v>
      </c>
      <c r="Q37" s="62">
        <v>37349</v>
      </c>
    </row>
    <row r="38" spans="2:17" ht="12">
      <c r="B38" s="4"/>
      <c r="C38" s="3" t="s">
        <v>61</v>
      </c>
      <c r="D38" s="9">
        <v>21430</v>
      </c>
      <c r="E38" s="9">
        <v>218</v>
      </c>
      <c r="F38" s="9">
        <v>1</v>
      </c>
      <c r="G38" s="9">
        <v>57</v>
      </c>
      <c r="H38" s="9">
        <v>2</v>
      </c>
      <c r="I38" s="9">
        <v>6</v>
      </c>
      <c r="J38" s="9" t="s">
        <v>105</v>
      </c>
      <c r="K38" s="9">
        <v>1</v>
      </c>
      <c r="L38" s="9">
        <v>75</v>
      </c>
      <c r="M38" s="9">
        <v>51</v>
      </c>
      <c r="N38" s="9">
        <v>25</v>
      </c>
      <c r="O38" s="9" t="s">
        <v>105</v>
      </c>
      <c r="P38" s="9" t="s">
        <v>105</v>
      </c>
      <c r="Q38" s="62">
        <v>21648</v>
      </c>
    </row>
    <row r="39" spans="2:17" ht="12">
      <c r="B39" s="4"/>
      <c r="C39" s="3" t="s">
        <v>202</v>
      </c>
      <c r="D39" s="9">
        <v>13800</v>
      </c>
      <c r="E39" s="9">
        <v>138</v>
      </c>
      <c r="F39" s="9">
        <v>2</v>
      </c>
      <c r="G39" s="9">
        <v>9</v>
      </c>
      <c r="H39" s="9" t="s">
        <v>105</v>
      </c>
      <c r="I39" s="9">
        <v>4</v>
      </c>
      <c r="J39" s="9" t="s">
        <v>105</v>
      </c>
      <c r="K39" s="9">
        <v>5</v>
      </c>
      <c r="L39" s="9">
        <v>68</v>
      </c>
      <c r="M39" s="9">
        <v>27</v>
      </c>
      <c r="N39" s="9">
        <v>23</v>
      </c>
      <c r="O39" s="9" t="s">
        <v>105</v>
      </c>
      <c r="P39" s="9">
        <v>-2</v>
      </c>
      <c r="Q39" s="62">
        <v>13936</v>
      </c>
    </row>
    <row r="40" spans="2:17" ht="12">
      <c r="B40" s="4"/>
      <c r="C40" s="3" t="s">
        <v>62</v>
      </c>
      <c r="D40" s="9">
        <v>45235</v>
      </c>
      <c r="E40" s="9">
        <v>721</v>
      </c>
      <c r="F40" s="9" t="s">
        <v>105</v>
      </c>
      <c r="G40" s="9">
        <v>72</v>
      </c>
      <c r="H40" s="9">
        <v>9</v>
      </c>
      <c r="I40" s="9">
        <v>8</v>
      </c>
      <c r="J40" s="9" t="s">
        <v>105</v>
      </c>
      <c r="K40" s="9">
        <v>13</v>
      </c>
      <c r="L40" s="9">
        <v>337</v>
      </c>
      <c r="M40" s="9">
        <v>160</v>
      </c>
      <c r="N40" s="9">
        <v>122</v>
      </c>
      <c r="O40" s="9" t="s">
        <v>105</v>
      </c>
      <c r="P40" s="9">
        <v>1</v>
      </c>
      <c r="Q40" s="62">
        <v>45957</v>
      </c>
    </row>
    <row r="42" ht="12">
      <c r="B42" s="6" t="s">
        <v>58</v>
      </c>
    </row>
  </sheetData>
  <sheetProtection/>
  <mergeCells count="20">
    <mergeCell ref="P3:P12"/>
    <mergeCell ref="Q3:Q12"/>
    <mergeCell ref="D4:D12"/>
    <mergeCell ref="E4:O4"/>
    <mergeCell ref="E5:E12"/>
    <mergeCell ref="F5:F12"/>
    <mergeCell ref="G5:G12"/>
    <mergeCell ref="H5:H12"/>
    <mergeCell ref="O5:O12"/>
    <mergeCell ref="K5:K12"/>
    <mergeCell ref="L5:L12"/>
    <mergeCell ref="M5:M12"/>
    <mergeCell ref="N5:N12"/>
    <mergeCell ref="B14:C14"/>
    <mergeCell ref="B16:C16"/>
    <mergeCell ref="B31:C31"/>
    <mergeCell ref="I5:I12"/>
    <mergeCell ref="J5:J12"/>
    <mergeCell ref="B3:C12"/>
    <mergeCell ref="D3:O3"/>
  </mergeCells>
  <printOptions/>
  <pageMargins left="0.984251968503937" right="0.7874015748031497" top="0.7874015748031497" bottom="0.3937007874015748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E10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5" width="20.375" style="1" customWidth="1"/>
    <col min="6" max="16384" width="9.00390625" style="1" customWidth="1"/>
  </cols>
  <sheetData>
    <row r="1" ht="12">
      <c r="B1" s="11" t="s">
        <v>222</v>
      </c>
    </row>
    <row r="3" spans="2:5" ht="12">
      <c r="B3" s="16" t="s">
        <v>223</v>
      </c>
      <c r="C3" s="63" t="s">
        <v>224</v>
      </c>
      <c r="D3" s="17" t="s">
        <v>223</v>
      </c>
      <c r="E3" s="13" t="s">
        <v>225</v>
      </c>
    </row>
    <row r="4" spans="2:5" ht="12">
      <c r="B4" s="4"/>
      <c r="C4" s="57" t="s">
        <v>226</v>
      </c>
      <c r="D4" s="5"/>
      <c r="E4" s="2" t="s">
        <v>226</v>
      </c>
    </row>
    <row r="5" spans="2:5" ht="14.25">
      <c r="B5" s="64" t="s">
        <v>227</v>
      </c>
      <c r="C5" s="65">
        <v>2</v>
      </c>
      <c r="D5" s="3" t="s">
        <v>228</v>
      </c>
      <c r="E5" s="66">
        <v>50</v>
      </c>
    </row>
    <row r="6" spans="2:5" ht="14.25">
      <c r="B6" s="64" t="s">
        <v>229</v>
      </c>
      <c r="C6" s="65">
        <v>2</v>
      </c>
      <c r="D6" s="3" t="s">
        <v>230</v>
      </c>
      <c r="E6" s="66">
        <v>351</v>
      </c>
    </row>
    <row r="7" spans="2:5" ht="14.25">
      <c r="B7" s="64" t="s">
        <v>231</v>
      </c>
      <c r="C7" s="65">
        <v>4</v>
      </c>
      <c r="D7" s="3" t="s">
        <v>232</v>
      </c>
      <c r="E7" s="66">
        <v>310</v>
      </c>
    </row>
    <row r="8" spans="2:5" ht="14.25">
      <c r="B8" s="64" t="s">
        <v>233</v>
      </c>
      <c r="C8" s="65">
        <v>5</v>
      </c>
      <c r="D8" s="5"/>
      <c r="E8" s="67"/>
    </row>
    <row r="10" ht="12">
      <c r="B10" s="6" t="s">
        <v>234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C1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9.875" style="1" customWidth="1"/>
    <col min="3" max="3" width="13.125" style="1" customWidth="1"/>
    <col min="4" max="16384" width="9.00390625" style="1" customWidth="1"/>
  </cols>
  <sheetData>
    <row r="1" ht="12">
      <c r="B1" s="11" t="s">
        <v>235</v>
      </c>
    </row>
    <row r="3" spans="2:3" ht="12">
      <c r="B3" s="12" t="s">
        <v>236</v>
      </c>
      <c r="C3" s="13" t="s">
        <v>237</v>
      </c>
    </row>
    <row r="4" spans="2:3" ht="12">
      <c r="B4" s="68"/>
      <c r="C4" s="2" t="s">
        <v>80</v>
      </c>
    </row>
    <row r="5" spans="2:3" ht="12">
      <c r="B5" s="69" t="s">
        <v>238</v>
      </c>
      <c r="C5" s="70">
        <v>3</v>
      </c>
    </row>
    <row r="6" spans="2:3" ht="12">
      <c r="B6" s="69" t="s">
        <v>239</v>
      </c>
      <c r="C6" s="70">
        <v>4</v>
      </c>
    </row>
    <row r="7" spans="2:3" ht="12">
      <c r="B7" s="69" t="s">
        <v>240</v>
      </c>
      <c r="C7" s="70">
        <v>4</v>
      </c>
    </row>
    <row r="8" spans="2:3" ht="12">
      <c r="B8" s="69" t="s">
        <v>241</v>
      </c>
      <c r="C8" s="70">
        <v>15</v>
      </c>
    </row>
    <row r="9" spans="2:3" ht="12">
      <c r="B9" s="69" t="s">
        <v>242</v>
      </c>
      <c r="C9" s="70">
        <v>6</v>
      </c>
    </row>
    <row r="10" spans="2:3" ht="12">
      <c r="B10" s="69" t="s">
        <v>243</v>
      </c>
      <c r="C10" s="70">
        <v>7</v>
      </c>
    </row>
    <row r="11" spans="2:3" ht="12">
      <c r="B11" s="69" t="s">
        <v>244</v>
      </c>
      <c r="C11" s="70">
        <v>3</v>
      </c>
    </row>
    <row r="13" ht="12">
      <c r="B13" s="6" t="s">
        <v>245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J43"/>
  <sheetViews>
    <sheetView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9" width="7.625" style="1" customWidth="1"/>
    <col min="10" max="11" width="7.00390625" style="1" customWidth="1"/>
    <col min="12" max="16384" width="9.00390625" style="1" customWidth="1"/>
  </cols>
  <sheetData>
    <row r="1" ht="16.5" customHeight="1">
      <c r="B1" s="71" t="s">
        <v>246</v>
      </c>
    </row>
    <row r="3" spans="2:9" ht="12" customHeight="1">
      <c r="B3" s="97" t="s">
        <v>247</v>
      </c>
      <c r="C3" s="98"/>
      <c r="D3" s="146" t="s">
        <v>248</v>
      </c>
      <c r="E3" s="129" t="s">
        <v>249</v>
      </c>
      <c r="F3" s="130"/>
      <c r="G3" s="130"/>
      <c r="H3" s="130"/>
      <c r="I3" s="131"/>
    </row>
    <row r="4" spans="2:9" ht="12" customHeight="1">
      <c r="B4" s="99"/>
      <c r="C4" s="100"/>
      <c r="D4" s="175"/>
      <c r="E4" s="137" t="s">
        <v>48</v>
      </c>
      <c r="F4" s="146" t="s">
        <v>250</v>
      </c>
      <c r="G4" s="146" t="s">
        <v>251</v>
      </c>
      <c r="H4" s="146" t="s">
        <v>252</v>
      </c>
      <c r="I4" s="146" t="s">
        <v>253</v>
      </c>
    </row>
    <row r="5" spans="2:9" ht="12">
      <c r="B5" s="101"/>
      <c r="C5" s="102"/>
      <c r="D5" s="147"/>
      <c r="E5" s="138"/>
      <c r="F5" s="147"/>
      <c r="G5" s="147"/>
      <c r="H5" s="147"/>
      <c r="I5" s="147"/>
    </row>
    <row r="6" spans="2:9" ht="12">
      <c r="B6" s="64"/>
      <c r="C6" s="3"/>
      <c r="D6" s="72"/>
      <c r="E6" s="73" t="s">
        <v>80</v>
      </c>
      <c r="F6" s="73" t="s">
        <v>80</v>
      </c>
      <c r="G6" s="73" t="s">
        <v>80</v>
      </c>
      <c r="H6" s="73" t="s">
        <v>254</v>
      </c>
      <c r="I6" s="73" t="s">
        <v>80</v>
      </c>
    </row>
    <row r="7" spans="2:10" ht="12" customHeight="1">
      <c r="B7" s="173" t="s">
        <v>48</v>
      </c>
      <c r="C7" s="173"/>
      <c r="D7" s="74">
        <f aca="true" t="shared" si="0" ref="D7:I7">SUM(D8,D18,D27,D36)</f>
        <v>282</v>
      </c>
      <c r="E7" s="74">
        <f t="shared" si="0"/>
        <v>9895</v>
      </c>
      <c r="F7" s="74">
        <f t="shared" si="0"/>
        <v>2794</v>
      </c>
      <c r="G7" s="74">
        <f t="shared" si="0"/>
        <v>3110</v>
      </c>
      <c r="H7" s="74">
        <f t="shared" si="0"/>
        <v>129</v>
      </c>
      <c r="I7" s="74">
        <f t="shared" si="0"/>
        <v>40</v>
      </c>
      <c r="J7" s="61"/>
    </row>
    <row r="8" spans="2:10" ht="12" customHeight="1">
      <c r="B8" s="173" t="s">
        <v>255</v>
      </c>
      <c r="C8" s="173"/>
      <c r="D8" s="74">
        <f aca="true" t="shared" si="1" ref="D8:I8">SUM(D9:D17)</f>
        <v>71</v>
      </c>
      <c r="E8" s="74">
        <f>SUM(E9:E17)</f>
        <v>1547</v>
      </c>
      <c r="F8" s="74">
        <f t="shared" si="1"/>
        <v>1036</v>
      </c>
      <c r="G8" s="74">
        <f t="shared" si="1"/>
        <v>510</v>
      </c>
      <c r="H8" s="75" t="s">
        <v>256</v>
      </c>
      <c r="I8" s="74">
        <f t="shared" si="1"/>
        <v>1</v>
      </c>
      <c r="J8" s="61"/>
    </row>
    <row r="9" spans="2:10" ht="12">
      <c r="B9" s="64"/>
      <c r="C9" s="3" t="s">
        <v>257</v>
      </c>
      <c r="D9" s="76">
        <v>11</v>
      </c>
      <c r="E9" s="76">
        <f>SUM(F9:I9)</f>
        <v>237</v>
      </c>
      <c r="F9" s="76">
        <v>210</v>
      </c>
      <c r="G9" s="76">
        <v>26</v>
      </c>
      <c r="H9" s="75" t="s">
        <v>256</v>
      </c>
      <c r="I9" s="76">
        <v>1</v>
      </c>
      <c r="J9" s="61"/>
    </row>
    <row r="10" spans="2:10" ht="12">
      <c r="B10" s="64"/>
      <c r="C10" s="3" t="s">
        <v>258</v>
      </c>
      <c r="D10" s="76">
        <v>8</v>
      </c>
      <c r="E10" s="76">
        <f aca="true" t="shared" si="2" ref="E10:E17">SUM(F10:I10)</f>
        <v>136</v>
      </c>
      <c r="F10" s="76">
        <v>126</v>
      </c>
      <c r="G10" s="76">
        <v>10</v>
      </c>
      <c r="H10" s="75" t="s">
        <v>256</v>
      </c>
      <c r="I10" s="75" t="s">
        <v>256</v>
      </c>
      <c r="J10" s="61"/>
    </row>
    <row r="11" spans="2:10" ht="12">
      <c r="B11" s="64"/>
      <c r="C11" s="3" t="s">
        <v>259</v>
      </c>
      <c r="D11" s="76">
        <v>7</v>
      </c>
      <c r="E11" s="76">
        <f t="shared" si="2"/>
        <v>85</v>
      </c>
      <c r="F11" s="76">
        <v>83</v>
      </c>
      <c r="G11" s="76">
        <v>2</v>
      </c>
      <c r="H11" s="75" t="s">
        <v>256</v>
      </c>
      <c r="I11" s="75" t="s">
        <v>256</v>
      </c>
      <c r="J11" s="61"/>
    </row>
    <row r="12" spans="2:10" ht="12">
      <c r="B12" s="64"/>
      <c r="C12" s="3" t="s">
        <v>260</v>
      </c>
      <c r="D12" s="76">
        <v>11</v>
      </c>
      <c r="E12" s="76">
        <f t="shared" si="2"/>
        <v>283</v>
      </c>
      <c r="F12" s="76">
        <v>198</v>
      </c>
      <c r="G12" s="76">
        <v>85</v>
      </c>
      <c r="H12" s="75" t="s">
        <v>256</v>
      </c>
      <c r="I12" s="75" t="s">
        <v>256</v>
      </c>
      <c r="J12" s="61"/>
    </row>
    <row r="13" spans="2:10" ht="12">
      <c r="B13" s="64"/>
      <c r="C13" s="3" t="s">
        <v>261</v>
      </c>
      <c r="D13" s="76">
        <v>8</v>
      </c>
      <c r="E13" s="76">
        <f t="shared" si="2"/>
        <v>170</v>
      </c>
      <c r="F13" s="76">
        <v>77</v>
      </c>
      <c r="G13" s="76">
        <v>93</v>
      </c>
      <c r="H13" s="75" t="s">
        <v>256</v>
      </c>
      <c r="I13" s="75" t="s">
        <v>256</v>
      </c>
      <c r="J13" s="61"/>
    </row>
    <row r="14" spans="2:10" ht="12">
      <c r="B14" s="64"/>
      <c r="C14" s="3" t="s">
        <v>262</v>
      </c>
      <c r="D14" s="76">
        <v>6</v>
      </c>
      <c r="E14" s="76">
        <f t="shared" si="2"/>
        <v>193</v>
      </c>
      <c r="F14" s="76">
        <v>83</v>
      </c>
      <c r="G14" s="76">
        <v>110</v>
      </c>
      <c r="H14" s="75" t="s">
        <v>256</v>
      </c>
      <c r="I14" s="75" t="s">
        <v>256</v>
      </c>
      <c r="J14" s="61"/>
    </row>
    <row r="15" spans="2:10" ht="12">
      <c r="B15" s="64"/>
      <c r="C15" s="3" t="s">
        <v>263</v>
      </c>
      <c r="D15" s="76">
        <v>6</v>
      </c>
      <c r="E15" s="76">
        <f t="shared" si="2"/>
        <v>125</v>
      </c>
      <c r="F15" s="76">
        <v>122</v>
      </c>
      <c r="G15" s="76">
        <v>3</v>
      </c>
      <c r="H15" s="75" t="s">
        <v>256</v>
      </c>
      <c r="I15" s="75" t="s">
        <v>256</v>
      </c>
      <c r="J15" s="61"/>
    </row>
    <row r="16" spans="2:10" ht="12">
      <c r="B16" s="64"/>
      <c r="C16" s="3" t="s">
        <v>264</v>
      </c>
      <c r="D16" s="76">
        <v>12</v>
      </c>
      <c r="E16" s="76">
        <f t="shared" si="2"/>
        <v>284</v>
      </c>
      <c r="F16" s="76">
        <v>103</v>
      </c>
      <c r="G16" s="76">
        <v>181</v>
      </c>
      <c r="H16" s="75" t="s">
        <v>256</v>
      </c>
      <c r="I16" s="75" t="s">
        <v>256</v>
      </c>
      <c r="J16" s="61"/>
    </row>
    <row r="17" spans="2:10" ht="12">
      <c r="B17" s="64"/>
      <c r="C17" s="3" t="s">
        <v>265</v>
      </c>
      <c r="D17" s="76">
        <v>2</v>
      </c>
      <c r="E17" s="76">
        <f t="shared" si="2"/>
        <v>34</v>
      </c>
      <c r="F17" s="76">
        <v>34</v>
      </c>
      <c r="G17" s="75" t="s">
        <v>256</v>
      </c>
      <c r="H17" s="75" t="s">
        <v>256</v>
      </c>
      <c r="I17" s="75" t="s">
        <v>256</v>
      </c>
      <c r="J17" s="61"/>
    </row>
    <row r="18" spans="2:10" ht="12" customHeight="1">
      <c r="B18" s="173" t="s">
        <v>266</v>
      </c>
      <c r="C18" s="173"/>
      <c r="D18" s="74">
        <f aca="true" t="shared" si="3" ref="D18:I18">SUM(D19:D26)</f>
        <v>102</v>
      </c>
      <c r="E18" s="74">
        <f>SUM(E19:E26)</f>
        <v>2651</v>
      </c>
      <c r="F18" s="74">
        <f t="shared" si="3"/>
        <v>1138</v>
      </c>
      <c r="G18" s="74">
        <f t="shared" si="3"/>
        <v>1361</v>
      </c>
      <c r="H18" s="74">
        <f>SUM(H19:H26)</f>
        <v>129</v>
      </c>
      <c r="I18" s="74">
        <f t="shared" si="3"/>
        <v>23</v>
      </c>
      <c r="J18" s="61"/>
    </row>
    <row r="19" spans="2:10" ht="24">
      <c r="B19" s="64"/>
      <c r="C19" s="3" t="s">
        <v>267</v>
      </c>
      <c r="D19" s="76">
        <v>16</v>
      </c>
      <c r="E19" s="76">
        <f>SUM(F19:I19)</f>
        <v>351</v>
      </c>
      <c r="F19" s="76">
        <v>335</v>
      </c>
      <c r="G19" s="76">
        <v>16</v>
      </c>
      <c r="H19" s="75" t="s">
        <v>256</v>
      </c>
      <c r="I19" s="75" t="s">
        <v>256</v>
      </c>
      <c r="J19" s="61"/>
    </row>
    <row r="20" spans="2:10" ht="24">
      <c r="B20" s="64"/>
      <c r="C20" s="77" t="s">
        <v>268</v>
      </c>
      <c r="D20" s="76">
        <v>11</v>
      </c>
      <c r="E20" s="76">
        <f aca="true" t="shared" si="4" ref="E20:E26">SUM(F20:I20)</f>
        <v>252</v>
      </c>
      <c r="F20" s="76">
        <v>122</v>
      </c>
      <c r="G20" s="78">
        <v>128</v>
      </c>
      <c r="H20" s="75" t="s">
        <v>256</v>
      </c>
      <c r="I20" s="76">
        <v>2</v>
      </c>
      <c r="J20" s="61"/>
    </row>
    <row r="21" spans="2:10" ht="12">
      <c r="B21" s="64"/>
      <c r="C21" s="3" t="s">
        <v>269</v>
      </c>
      <c r="D21" s="76">
        <v>3</v>
      </c>
      <c r="E21" s="76">
        <f t="shared" si="4"/>
        <v>92</v>
      </c>
      <c r="F21" s="76">
        <v>84</v>
      </c>
      <c r="G21" s="76">
        <v>8</v>
      </c>
      <c r="H21" s="75" t="s">
        <v>256</v>
      </c>
      <c r="I21" s="75" t="s">
        <v>256</v>
      </c>
      <c r="J21" s="61"/>
    </row>
    <row r="22" spans="2:10" ht="24">
      <c r="B22" s="64"/>
      <c r="C22" s="3" t="s">
        <v>270</v>
      </c>
      <c r="D22" s="76">
        <v>9</v>
      </c>
      <c r="E22" s="76">
        <f t="shared" si="4"/>
        <v>174</v>
      </c>
      <c r="F22" s="76">
        <v>40</v>
      </c>
      <c r="G22" s="76">
        <v>134</v>
      </c>
      <c r="H22" s="75" t="s">
        <v>256</v>
      </c>
      <c r="I22" s="75" t="s">
        <v>256</v>
      </c>
      <c r="J22" s="61"/>
    </row>
    <row r="23" spans="2:10" ht="12">
      <c r="B23" s="64"/>
      <c r="C23" s="3" t="s">
        <v>271</v>
      </c>
      <c r="D23" s="76">
        <v>5</v>
      </c>
      <c r="E23" s="76">
        <f t="shared" si="4"/>
        <v>354</v>
      </c>
      <c r="F23" s="76">
        <v>70</v>
      </c>
      <c r="G23" s="76">
        <v>284</v>
      </c>
      <c r="H23" s="75" t="s">
        <v>256</v>
      </c>
      <c r="I23" s="75" t="s">
        <v>256</v>
      </c>
      <c r="J23" s="61"/>
    </row>
    <row r="24" spans="2:10" ht="12">
      <c r="B24" s="64"/>
      <c r="C24" s="3" t="s">
        <v>272</v>
      </c>
      <c r="D24" s="76">
        <v>3</v>
      </c>
      <c r="E24" s="76">
        <f t="shared" si="4"/>
        <v>58</v>
      </c>
      <c r="F24" s="76">
        <v>12</v>
      </c>
      <c r="G24" s="76">
        <v>46</v>
      </c>
      <c r="H24" s="75" t="s">
        <v>256</v>
      </c>
      <c r="I24" s="75" t="s">
        <v>256</v>
      </c>
      <c r="J24" s="61"/>
    </row>
    <row r="25" spans="2:10" ht="12">
      <c r="B25" s="64"/>
      <c r="C25" s="3" t="s">
        <v>273</v>
      </c>
      <c r="D25" s="76">
        <v>12</v>
      </c>
      <c r="E25" s="76">
        <f t="shared" si="4"/>
        <v>422</v>
      </c>
      <c r="F25" s="76">
        <v>124</v>
      </c>
      <c r="G25" s="76">
        <v>295</v>
      </c>
      <c r="H25" s="75" t="s">
        <v>256</v>
      </c>
      <c r="I25" s="76">
        <v>3</v>
      </c>
      <c r="J25" s="61"/>
    </row>
    <row r="26" spans="2:10" ht="12.75" thickBot="1">
      <c r="B26" s="79"/>
      <c r="C26" s="80" t="s">
        <v>274</v>
      </c>
      <c r="D26" s="81">
        <v>43</v>
      </c>
      <c r="E26" s="76">
        <f t="shared" si="4"/>
        <v>948</v>
      </c>
      <c r="F26" s="81">
        <v>351</v>
      </c>
      <c r="G26" s="81">
        <v>450</v>
      </c>
      <c r="H26" s="81">
        <v>129</v>
      </c>
      <c r="I26" s="81">
        <v>18</v>
      </c>
      <c r="J26" s="61"/>
    </row>
    <row r="27" spans="2:10" ht="12.75" customHeight="1" thickTop="1">
      <c r="B27" s="174" t="s">
        <v>275</v>
      </c>
      <c r="C27" s="174"/>
      <c r="D27" s="82">
        <f aca="true" t="shared" si="5" ref="D27:I27">SUM(D28:D35)</f>
        <v>55</v>
      </c>
      <c r="E27" s="82">
        <f>SUM(E28:E35)</f>
        <v>1875</v>
      </c>
      <c r="F27" s="82">
        <f t="shared" si="5"/>
        <v>620</v>
      </c>
      <c r="G27" s="82">
        <f t="shared" si="5"/>
        <v>1239</v>
      </c>
      <c r="H27" s="75" t="s">
        <v>256</v>
      </c>
      <c r="I27" s="82">
        <f t="shared" si="5"/>
        <v>16</v>
      </c>
      <c r="J27" s="61"/>
    </row>
    <row r="28" spans="2:10" ht="12">
      <c r="B28" s="64"/>
      <c r="C28" s="3" t="s">
        <v>276</v>
      </c>
      <c r="D28" s="76">
        <v>19</v>
      </c>
      <c r="E28" s="76">
        <f>SUM(F28:I28)</f>
        <v>289</v>
      </c>
      <c r="F28" s="76">
        <v>73</v>
      </c>
      <c r="G28" s="76">
        <v>216</v>
      </c>
      <c r="H28" s="75" t="s">
        <v>256</v>
      </c>
      <c r="I28" s="75" t="s">
        <v>256</v>
      </c>
      <c r="J28" s="61"/>
    </row>
    <row r="29" spans="2:10" ht="12">
      <c r="B29" s="64"/>
      <c r="C29" s="3" t="s">
        <v>277</v>
      </c>
      <c r="D29" s="76">
        <v>5</v>
      </c>
      <c r="E29" s="76">
        <f aca="true" t="shared" si="6" ref="E29:E35">SUM(F29:I29)</f>
        <v>1087</v>
      </c>
      <c r="F29" s="76">
        <v>81</v>
      </c>
      <c r="G29" s="76">
        <v>991</v>
      </c>
      <c r="H29" s="75" t="s">
        <v>256</v>
      </c>
      <c r="I29" s="76">
        <v>15</v>
      </c>
      <c r="J29" s="61"/>
    </row>
    <row r="30" spans="2:10" ht="12">
      <c r="B30" s="64"/>
      <c r="C30" s="3" t="s">
        <v>278</v>
      </c>
      <c r="D30" s="76">
        <v>3</v>
      </c>
      <c r="E30" s="76">
        <f t="shared" si="6"/>
        <v>33</v>
      </c>
      <c r="F30" s="76">
        <v>29</v>
      </c>
      <c r="G30" s="76">
        <v>3</v>
      </c>
      <c r="H30" s="75" t="s">
        <v>256</v>
      </c>
      <c r="I30" s="76">
        <v>1</v>
      </c>
      <c r="J30" s="61"/>
    </row>
    <row r="31" spans="2:10" ht="12">
      <c r="B31" s="64"/>
      <c r="C31" s="3" t="s">
        <v>279</v>
      </c>
      <c r="D31" s="76">
        <v>1</v>
      </c>
      <c r="E31" s="76">
        <f t="shared" si="6"/>
        <v>15</v>
      </c>
      <c r="F31" s="76">
        <v>15</v>
      </c>
      <c r="G31" s="75" t="s">
        <v>256</v>
      </c>
      <c r="H31" s="75" t="s">
        <v>256</v>
      </c>
      <c r="I31" s="75" t="s">
        <v>256</v>
      </c>
      <c r="J31" s="61"/>
    </row>
    <row r="32" spans="2:10" ht="12">
      <c r="B32" s="64"/>
      <c r="C32" s="3" t="s">
        <v>239</v>
      </c>
      <c r="D32" s="76">
        <v>1</v>
      </c>
      <c r="E32" s="76">
        <f t="shared" si="6"/>
        <v>3</v>
      </c>
      <c r="F32" s="76">
        <v>3</v>
      </c>
      <c r="G32" s="75" t="s">
        <v>256</v>
      </c>
      <c r="H32" s="75" t="s">
        <v>256</v>
      </c>
      <c r="I32" s="75" t="s">
        <v>256</v>
      </c>
      <c r="J32" s="61"/>
    </row>
    <row r="33" spans="2:10" ht="12">
      <c r="B33" s="64"/>
      <c r="C33" s="3" t="s">
        <v>280</v>
      </c>
      <c r="D33" s="76">
        <v>1</v>
      </c>
      <c r="E33" s="76">
        <f t="shared" si="6"/>
        <v>16</v>
      </c>
      <c r="F33" s="76">
        <v>14</v>
      </c>
      <c r="G33" s="76">
        <v>2</v>
      </c>
      <c r="H33" s="75" t="s">
        <v>256</v>
      </c>
      <c r="I33" s="75" t="s">
        <v>256</v>
      </c>
      <c r="J33" s="61"/>
    </row>
    <row r="34" spans="2:10" ht="12">
      <c r="B34" s="64"/>
      <c r="C34" s="3" t="s">
        <v>281</v>
      </c>
      <c r="D34" s="76">
        <v>1</v>
      </c>
      <c r="E34" s="76">
        <f t="shared" si="6"/>
        <v>8</v>
      </c>
      <c r="F34" s="76">
        <v>8</v>
      </c>
      <c r="G34" s="75" t="s">
        <v>256</v>
      </c>
      <c r="H34" s="75" t="s">
        <v>256</v>
      </c>
      <c r="I34" s="75" t="s">
        <v>256</v>
      </c>
      <c r="J34" s="61"/>
    </row>
    <row r="35" spans="2:10" ht="12.75" thickBot="1">
      <c r="B35" s="79"/>
      <c r="C35" s="80" t="s">
        <v>282</v>
      </c>
      <c r="D35" s="81">
        <v>24</v>
      </c>
      <c r="E35" s="76">
        <f t="shared" si="6"/>
        <v>424</v>
      </c>
      <c r="F35" s="81">
        <v>397</v>
      </c>
      <c r="G35" s="81">
        <v>27</v>
      </c>
      <c r="H35" s="75" t="s">
        <v>256</v>
      </c>
      <c r="I35" s="75" t="s">
        <v>256</v>
      </c>
      <c r="J35" s="61"/>
    </row>
    <row r="36" spans="2:10" ht="12" customHeight="1" thickTop="1">
      <c r="B36" s="174" t="s">
        <v>283</v>
      </c>
      <c r="C36" s="174" t="s">
        <v>283</v>
      </c>
      <c r="D36" s="82">
        <v>54</v>
      </c>
      <c r="E36" s="82">
        <v>3822</v>
      </c>
      <c r="F36" s="82" t="s">
        <v>284</v>
      </c>
      <c r="G36" s="82" t="s">
        <v>284</v>
      </c>
      <c r="H36" s="82" t="s">
        <v>284</v>
      </c>
      <c r="I36" s="82" t="s">
        <v>284</v>
      </c>
      <c r="J36" s="61"/>
    </row>
    <row r="37" spans="4:9" ht="12">
      <c r="D37" s="61"/>
      <c r="E37" s="61"/>
      <c r="F37" s="61"/>
      <c r="G37" s="61"/>
      <c r="H37" s="61"/>
      <c r="I37" s="61"/>
    </row>
    <row r="38" ht="12">
      <c r="B38" s="6" t="s">
        <v>285</v>
      </c>
    </row>
    <row r="39" spans="4:9" ht="12">
      <c r="D39" s="61"/>
      <c r="E39" s="61"/>
      <c r="F39" s="61"/>
      <c r="G39" s="61"/>
      <c r="H39" s="61"/>
      <c r="I39" s="61"/>
    </row>
    <row r="40" spans="4:9" ht="12">
      <c r="D40" s="61"/>
      <c r="E40" s="61"/>
      <c r="F40" s="61"/>
      <c r="G40" s="61"/>
      <c r="H40" s="61"/>
      <c r="I40" s="61"/>
    </row>
    <row r="41" spans="4:9" ht="12">
      <c r="D41" s="61"/>
      <c r="E41" s="61"/>
      <c r="F41" s="61"/>
      <c r="G41" s="61"/>
      <c r="H41" s="61"/>
      <c r="I41" s="61"/>
    </row>
    <row r="42" spans="4:9" ht="12">
      <c r="D42" s="61"/>
      <c r="E42" s="61"/>
      <c r="F42" s="61"/>
      <c r="G42" s="61"/>
      <c r="H42" s="61"/>
      <c r="I42" s="61"/>
    </row>
    <row r="43" spans="4:9" ht="12">
      <c r="D43" s="61"/>
      <c r="E43" s="61"/>
      <c r="F43" s="61"/>
      <c r="G43" s="61"/>
      <c r="H43" s="61"/>
      <c r="I43" s="61"/>
    </row>
  </sheetData>
  <sheetProtection/>
  <mergeCells count="13">
    <mergeCell ref="B3:C5"/>
    <mergeCell ref="D3:D5"/>
    <mergeCell ref="E3:I3"/>
    <mergeCell ref="E4:E5"/>
    <mergeCell ref="F4:F5"/>
    <mergeCell ref="G4:G5"/>
    <mergeCell ref="H4:H5"/>
    <mergeCell ref="I4:I5"/>
    <mergeCell ref="B7:C7"/>
    <mergeCell ref="B8:C8"/>
    <mergeCell ref="B18:C18"/>
    <mergeCell ref="B27:C27"/>
    <mergeCell ref="B36:C3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zoomScaleSheetLayoutView="115" zoomScalePageLayoutView="0" workbookViewId="0" topLeftCell="B1">
      <pane xSplit="2" topLeftCell="D1" activePane="topRight" state="frozen"/>
      <selection pane="topLeft" activeCell="B1" sqref="B1"/>
      <selection pane="top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0.125" style="1" bestFit="1" customWidth="1"/>
    <col min="5" max="5" width="8.50390625" style="1" customWidth="1"/>
    <col min="6" max="7" width="10.125" style="1" bestFit="1" customWidth="1"/>
    <col min="8" max="8" width="12.25390625" style="1" bestFit="1" customWidth="1"/>
    <col min="9" max="9" width="10.125" style="1" bestFit="1" customWidth="1"/>
    <col min="10" max="12" width="8.625" style="1" customWidth="1"/>
    <col min="13" max="16384" width="9.00390625" style="1" customWidth="1"/>
  </cols>
  <sheetData>
    <row r="1" ht="12">
      <c r="B1" s="11" t="s">
        <v>192</v>
      </c>
    </row>
    <row r="2" spans="2:5" ht="12">
      <c r="B2" s="25" t="s">
        <v>193</v>
      </c>
      <c r="C2" s="26"/>
      <c r="D2" s="26"/>
      <c r="E2" s="26"/>
    </row>
    <row r="3" spans="2:10" ht="12" customHeight="1">
      <c r="B3" s="97" t="s">
        <v>194</v>
      </c>
      <c r="C3" s="98"/>
      <c r="D3" s="103" t="s">
        <v>195</v>
      </c>
      <c r="E3" s="106" t="s">
        <v>196</v>
      </c>
      <c r="F3" s="106" t="s">
        <v>197</v>
      </c>
      <c r="G3" s="109" t="s">
        <v>198</v>
      </c>
      <c r="H3" s="112" t="s">
        <v>97</v>
      </c>
      <c r="I3" s="103" t="s">
        <v>199</v>
      </c>
      <c r="J3" s="103" t="s">
        <v>200</v>
      </c>
    </row>
    <row r="4" spans="2:10" ht="12" customHeight="1">
      <c r="B4" s="99"/>
      <c r="C4" s="100"/>
      <c r="D4" s="104"/>
      <c r="E4" s="107"/>
      <c r="F4" s="107"/>
      <c r="G4" s="110"/>
      <c r="H4" s="113"/>
      <c r="I4" s="115"/>
      <c r="J4" s="115"/>
    </row>
    <row r="5" spans="2:10" ht="12" customHeight="1">
      <c r="B5" s="99"/>
      <c r="C5" s="100"/>
      <c r="D5" s="104"/>
      <c r="E5" s="107"/>
      <c r="F5" s="107"/>
      <c r="G5" s="110"/>
      <c r="H5" s="113"/>
      <c r="I5" s="115"/>
      <c r="J5" s="115"/>
    </row>
    <row r="6" spans="2:10" ht="12" customHeight="1">
      <c r="B6" s="99"/>
      <c r="C6" s="100"/>
      <c r="D6" s="104"/>
      <c r="E6" s="107"/>
      <c r="F6" s="107"/>
      <c r="G6" s="110"/>
      <c r="H6" s="113"/>
      <c r="I6" s="115"/>
      <c r="J6" s="115"/>
    </row>
    <row r="7" spans="2:10" ht="12" customHeight="1">
      <c r="B7" s="99"/>
      <c r="C7" s="100"/>
      <c r="D7" s="104"/>
      <c r="E7" s="107"/>
      <c r="F7" s="107"/>
      <c r="G7" s="110"/>
      <c r="H7" s="113"/>
      <c r="I7" s="115"/>
      <c r="J7" s="115"/>
    </row>
    <row r="8" spans="2:10" ht="12" customHeight="1">
      <c r="B8" s="99"/>
      <c r="C8" s="100"/>
      <c r="D8" s="104"/>
      <c r="E8" s="107"/>
      <c r="F8" s="107"/>
      <c r="G8" s="110"/>
      <c r="H8" s="113"/>
      <c r="I8" s="115"/>
      <c r="J8" s="115"/>
    </row>
    <row r="9" spans="2:10" ht="12" customHeight="1">
      <c r="B9" s="101"/>
      <c r="C9" s="102"/>
      <c r="D9" s="105"/>
      <c r="E9" s="108"/>
      <c r="F9" s="108"/>
      <c r="G9" s="111"/>
      <c r="H9" s="114"/>
      <c r="I9" s="116"/>
      <c r="J9" s="116"/>
    </row>
    <row r="10" spans="2:10" ht="12">
      <c r="B10" s="16"/>
      <c r="C10" s="17"/>
      <c r="D10" s="2" t="s">
        <v>54</v>
      </c>
      <c r="E10" s="2" t="s">
        <v>54</v>
      </c>
      <c r="F10" s="2" t="s">
        <v>54</v>
      </c>
      <c r="G10" s="51" t="s">
        <v>54</v>
      </c>
      <c r="H10" s="52" t="s">
        <v>80</v>
      </c>
      <c r="I10" s="34" t="s">
        <v>80</v>
      </c>
      <c r="J10" s="2" t="s">
        <v>201</v>
      </c>
    </row>
    <row r="11" spans="2:10" ht="12" customHeight="1">
      <c r="B11" s="117" t="s">
        <v>48</v>
      </c>
      <c r="C11" s="118"/>
      <c r="D11" s="7">
        <f>SUM(E11:G11)</f>
        <v>922385</v>
      </c>
      <c r="E11" s="7">
        <f>E13+E28</f>
        <v>558659</v>
      </c>
      <c r="F11" s="7">
        <f>F13+F28</f>
        <v>287934</v>
      </c>
      <c r="G11" s="53">
        <f>G13+G28</f>
        <v>75792</v>
      </c>
      <c r="H11" s="54">
        <f>H13+H28</f>
        <v>1627796</v>
      </c>
      <c r="I11" s="44">
        <f>I13+I28</f>
        <v>953150</v>
      </c>
      <c r="J11" s="8">
        <f>I11/H11*100</f>
        <v>58.55463461023371</v>
      </c>
    </row>
    <row r="12" spans="2:10" ht="12" customHeight="1">
      <c r="B12" s="18"/>
      <c r="C12" s="19"/>
      <c r="D12" s="7"/>
      <c r="E12" s="7"/>
      <c r="F12" s="7"/>
      <c r="G12" s="53"/>
      <c r="H12" s="54"/>
      <c r="I12" s="44"/>
      <c r="J12" s="8"/>
    </row>
    <row r="13" spans="2:10" ht="12">
      <c r="B13" s="117" t="s">
        <v>158</v>
      </c>
      <c r="C13" s="118"/>
      <c r="D13" s="7">
        <f>SUM(E13:G13)</f>
        <v>768706</v>
      </c>
      <c r="E13" s="7">
        <f>SUM(E15:E26)</f>
        <v>458910</v>
      </c>
      <c r="F13" s="7">
        <f>SUM(F15:F26)</f>
        <v>245187</v>
      </c>
      <c r="G13" s="53">
        <f>SUM(G15:G26)</f>
        <v>64609</v>
      </c>
      <c r="H13" s="54">
        <f>SUM(H15:H26)</f>
        <v>1378312</v>
      </c>
      <c r="I13" s="44">
        <f>SUM(I15:I26)</f>
        <v>793510</v>
      </c>
      <c r="J13" s="8">
        <f>I13/H13*100</f>
        <v>57.5711449947472</v>
      </c>
    </row>
    <row r="14" spans="2:10" ht="12">
      <c r="B14" s="18"/>
      <c r="C14" s="19"/>
      <c r="D14" s="7"/>
      <c r="E14" s="7"/>
      <c r="F14" s="7"/>
      <c r="G14" s="53"/>
      <c r="H14" s="54"/>
      <c r="I14" s="7"/>
      <c r="J14" s="8"/>
    </row>
    <row r="15" spans="2:10" ht="12">
      <c r="B15" s="4"/>
      <c r="C15" s="3" t="s">
        <v>82</v>
      </c>
      <c r="D15" s="9">
        <f aca="true" t="shared" si="0" ref="D15:D26">SUM(E15:G15)</f>
        <v>150791</v>
      </c>
      <c r="E15" s="9">
        <v>86442</v>
      </c>
      <c r="F15" s="9">
        <v>49246</v>
      </c>
      <c r="G15" s="55">
        <v>15103</v>
      </c>
      <c r="H15" s="56">
        <v>277000</v>
      </c>
      <c r="I15" s="9">
        <v>155237</v>
      </c>
      <c r="J15" s="10">
        <f aca="true" t="shared" si="1" ref="J15:J26">I15/H15*100</f>
        <v>56.042238267148015</v>
      </c>
    </row>
    <row r="16" spans="2:10" ht="12">
      <c r="B16" s="4"/>
      <c r="C16" s="3" t="s">
        <v>91</v>
      </c>
      <c r="D16" s="9">
        <f t="shared" si="0"/>
        <v>177620</v>
      </c>
      <c r="E16" s="9">
        <v>105975</v>
      </c>
      <c r="F16" s="9">
        <v>57213</v>
      </c>
      <c r="G16" s="55">
        <v>14432</v>
      </c>
      <c r="H16" s="56">
        <v>299324</v>
      </c>
      <c r="I16" s="9">
        <v>183149</v>
      </c>
      <c r="J16" s="10">
        <f t="shared" si="1"/>
        <v>61.18754259598295</v>
      </c>
    </row>
    <row r="17" spans="2:10" ht="12">
      <c r="B17" s="4"/>
      <c r="C17" s="3" t="s">
        <v>85</v>
      </c>
      <c r="D17" s="9">
        <f t="shared" si="0"/>
        <v>59286</v>
      </c>
      <c r="E17" s="9">
        <v>35176</v>
      </c>
      <c r="F17" s="9">
        <v>18546</v>
      </c>
      <c r="G17" s="55">
        <v>5564</v>
      </c>
      <c r="H17" s="56">
        <v>103059</v>
      </c>
      <c r="I17" s="9">
        <v>60959</v>
      </c>
      <c r="J17" s="10">
        <f t="shared" si="1"/>
        <v>59.14961332828768</v>
      </c>
    </row>
    <row r="18" spans="2:10" ht="12">
      <c r="B18" s="4"/>
      <c r="C18" s="3" t="s">
        <v>86</v>
      </c>
      <c r="D18" s="9">
        <f t="shared" si="0"/>
        <v>80510</v>
      </c>
      <c r="E18" s="9">
        <v>48317</v>
      </c>
      <c r="F18" s="9">
        <v>25124</v>
      </c>
      <c r="G18" s="55">
        <v>7069</v>
      </c>
      <c r="H18" s="56">
        <v>159144</v>
      </c>
      <c r="I18" s="9">
        <v>83457</v>
      </c>
      <c r="J18" s="10">
        <f t="shared" si="1"/>
        <v>52.44118534157744</v>
      </c>
    </row>
    <row r="19" spans="2:10" ht="12">
      <c r="B19" s="4"/>
      <c r="C19" s="3" t="s">
        <v>88</v>
      </c>
      <c r="D19" s="9">
        <f t="shared" si="0"/>
        <v>92049</v>
      </c>
      <c r="E19" s="9">
        <v>52277</v>
      </c>
      <c r="F19" s="9">
        <v>33388</v>
      </c>
      <c r="G19" s="55">
        <v>6384</v>
      </c>
      <c r="H19" s="56">
        <v>169306</v>
      </c>
      <c r="I19" s="9">
        <v>95348</v>
      </c>
      <c r="J19" s="10">
        <f t="shared" si="1"/>
        <v>56.31696454939576</v>
      </c>
    </row>
    <row r="20" spans="2:10" ht="12">
      <c r="B20" s="4"/>
      <c r="C20" s="3" t="s">
        <v>83</v>
      </c>
      <c r="D20" s="9">
        <f t="shared" si="0"/>
        <v>24637</v>
      </c>
      <c r="E20" s="9">
        <v>15833</v>
      </c>
      <c r="F20" s="9">
        <v>6614</v>
      </c>
      <c r="G20" s="55">
        <v>2190</v>
      </c>
      <c r="H20" s="56">
        <v>43058</v>
      </c>
      <c r="I20" s="9">
        <v>25490</v>
      </c>
      <c r="J20" s="10">
        <f t="shared" si="1"/>
        <v>59.199219657206555</v>
      </c>
    </row>
    <row r="21" spans="2:10" ht="12">
      <c r="B21" s="4"/>
      <c r="C21" s="3" t="s">
        <v>89</v>
      </c>
      <c r="D21" s="9">
        <f t="shared" si="0"/>
        <v>34714</v>
      </c>
      <c r="E21" s="9">
        <v>20792</v>
      </c>
      <c r="F21" s="9">
        <v>11109</v>
      </c>
      <c r="G21" s="55">
        <v>2813</v>
      </c>
      <c r="H21" s="56">
        <v>63370</v>
      </c>
      <c r="I21" s="9">
        <v>35915</v>
      </c>
      <c r="J21" s="10">
        <f t="shared" si="1"/>
        <v>56.675082846772916</v>
      </c>
    </row>
    <row r="22" spans="2:10" ht="12">
      <c r="B22" s="4"/>
      <c r="C22" s="3" t="s">
        <v>94</v>
      </c>
      <c r="D22" s="9">
        <f t="shared" si="0"/>
        <v>39309</v>
      </c>
      <c r="E22" s="9">
        <v>24639</v>
      </c>
      <c r="F22" s="9">
        <v>11398</v>
      </c>
      <c r="G22" s="55">
        <v>3272</v>
      </c>
      <c r="H22" s="56">
        <v>70438</v>
      </c>
      <c r="I22" s="9">
        <v>40668</v>
      </c>
      <c r="J22" s="10">
        <f t="shared" si="1"/>
        <v>57.73588120048837</v>
      </c>
    </row>
    <row r="23" spans="2:10" ht="12">
      <c r="B23" s="4"/>
      <c r="C23" s="3" t="s">
        <v>92</v>
      </c>
      <c r="D23" s="9">
        <f t="shared" si="0"/>
        <v>32171</v>
      </c>
      <c r="E23" s="9">
        <v>21135</v>
      </c>
      <c r="F23" s="9">
        <v>8621</v>
      </c>
      <c r="G23" s="55">
        <v>2415</v>
      </c>
      <c r="H23" s="56">
        <v>56317</v>
      </c>
      <c r="I23" s="9">
        <v>33157</v>
      </c>
      <c r="J23" s="10">
        <f t="shared" si="1"/>
        <v>58.87565033648809</v>
      </c>
    </row>
    <row r="24" spans="2:10" ht="12">
      <c r="B24" s="4"/>
      <c r="C24" s="3" t="s">
        <v>95</v>
      </c>
      <c r="D24" s="9">
        <f t="shared" si="0"/>
        <v>25219</v>
      </c>
      <c r="E24" s="9">
        <v>15914</v>
      </c>
      <c r="F24" s="9">
        <v>7652</v>
      </c>
      <c r="G24" s="55">
        <v>1653</v>
      </c>
      <c r="H24" s="56">
        <v>42955</v>
      </c>
      <c r="I24" s="9">
        <v>26082</v>
      </c>
      <c r="J24" s="10">
        <f t="shared" si="1"/>
        <v>60.71935746711675</v>
      </c>
    </row>
    <row r="25" spans="2:10" ht="12">
      <c r="B25" s="4"/>
      <c r="C25" s="3" t="s">
        <v>96</v>
      </c>
      <c r="D25" s="9">
        <f t="shared" si="0"/>
        <v>30034</v>
      </c>
      <c r="E25" s="9">
        <v>18447</v>
      </c>
      <c r="F25" s="9">
        <v>9536</v>
      </c>
      <c r="G25" s="55">
        <v>2051</v>
      </c>
      <c r="H25" s="56">
        <v>52255</v>
      </c>
      <c r="I25" s="9">
        <v>30956</v>
      </c>
      <c r="J25" s="10">
        <f t="shared" si="1"/>
        <v>59.24026408956081</v>
      </c>
    </row>
    <row r="26" spans="2:10" ht="12">
      <c r="B26" s="4"/>
      <c r="C26" s="3" t="s">
        <v>114</v>
      </c>
      <c r="D26" s="9">
        <f t="shared" si="0"/>
        <v>22366</v>
      </c>
      <c r="E26" s="9">
        <v>13963</v>
      </c>
      <c r="F26" s="9">
        <v>6740</v>
      </c>
      <c r="G26" s="55">
        <v>1663</v>
      </c>
      <c r="H26" s="56">
        <v>42086</v>
      </c>
      <c r="I26" s="9">
        <v>23092</v>
      </c>
      <c r="J26" s="10">
        <f t="shared" si="1"/>
        <v>54.8686023855914</v>
      </c>
    </row>
    <row r="27" spans="2:10" ht="12">
      <c r="B27" s="4"/>
      <c r="C27" s="3"/>
      <c r="D27" s="9"/>
      <c r="E27" s="9"/>
      <c r="F27" s="9"/>
      <c r="G27" s="55"/>
      <c r="H27" s="56"/>
      <c r="I27" s="9"/>
      <c r="J27" s="10"/>
    </row>
    <row r="28" spans="2:10" ht="12">
      <c r="B28" s="117" t="s">
        <v>159</v>
      </c>
      <c r="C28" s="118"/>
      <c r="D28" s="7">
        <f>SUM(E28:G28)</f>
        <v>153679</v>
      </c>
      <c r="E28" s="7">
        <f>SUM(E30:E36)</f>
        <v>99749</v>
      </c>
      <c r="F28" s="7">
        <f>SUM(F30:F36)</f>
        <v>42747</v>
      </c>
      <c r="G28" s="53">
        <f>SUM(G30:G36)</f>
        <v>11183</v>
      </c>
      <c r="H28" s="54">
        <f>SUM(H30:H36)</f>
        <v>249484</v>
      </c>
      <c r="I28" s="7">
        <f>SUM(I30:I36)</f>
        <v>159640</v>
      </c>
      <c r="J28" s="8">
        <f>I28/H28*100</f>
        <v>63.988071379326925</v>
      </c>
    </row>
    <row r="29" spans="2:10" ht="12">
      <c r="B29" s="18"/>
      <c r="C29" s="19"/>
      <c r="D29" s="7"/>
      <c r="E29" s="7"/>
      <c r="F29" s="7"/>
      <c r="G29" s="53"/>
      <c r="H29" s="54"/>
      <c r="I29" s="7"/>
      <c r="J29" s="8"/>
    </row>
    <row r="30" spans="2:10" ht="12">
      <c r="B30" s="4"/>
      <c r="C30" s="3" t="s">
        <v>64</v>
      </c>
      <c r="D30" s="9">
        <f aca="true" t="shared" si="2" ref="D30:D36">SUM(E30:G30)</f>
        <v>15389</v>
      </c>
      <c r="E30" s="9">
        <v>9627</v>
      </c>
      <c r="F30" s="9">
        <v>4584</v>
      </c>
      <c r="G30" s="55">
        <v>1178</v>
      </c>
      <c r="H30" s="56">
        <v>26695</v>
      </c>
      <c r="I30" s="9">
        <v>16001</v>
      </c>
      <c r="J30" s="10">
        <f aca="true" t="shared" si="3" ref="J30:J36">I30/H30*100</f>
        <v>59.94006368233752</v>
      </c>
    </row>
    <row r="31" spans="2:10" ht="12">
      <c r="B31" s="4"/>
      <c r="C31" s="3" t="s">
        <v>63</v>
      </c>
      <c r="D31" s="9">
        <f t="shared" si="2"/>
        <v>2733</v>
      </c>
      <c r="E31" s="9">
        <v>2216</v>
      </c>
      <c r="F31" s="9">
        <v>434</v>
      </c>
      <c r="G31" s="55">
        <v>83</v>
      </c>
      <c r="H31" s="56">
        <v>3556</v>
      </c>
      <c r="I31" s="9">
        <v>2946</v>
      </c>
      <c r="J31" s="10">
        <f t="shared" si="3"/>
        <v>82.8458942632171</v>
      </c>
    </row>
    <row r="32" spans="2:10" ht="12">
      <c r="B32" s="4"/>
      <c r="C32" s="3" t="s">
        <v>65</v>
      </c>
      <c r="D32" s="9">
        <f t="shared" si="2"/>
        <v>14905</v>
      </c>
      <c r="E32" s="9">
        <v>10899</v>
      </c>
      <c r="F32" s="9">
        <v>3253</v>
      </c>
      <c r="G32" s="55">
        <v>753</v>
      </c>
      <c r="H32" s="56">
        <v>22430</v>
      </c>
      <c r="I32" s="9">
        <v>15451</v>
      </c>
      <c r="J32" s="10">
        <f t="shared" si="3"/>
        <v>68.88542131074455</v>
      </c>
    </row>
    <row r="33" spans="2:10" ht="12">
      <c r="B33" s="4"/>
      <c r="C33" s="3" t="s">
        <v>66</v>
      </c>
      <c r="D33" s="9">
        <f t="shared" si="2"/>
        <v>34548</v>
      </c>
      <c r="E33" s="9">
        <v>24481</v>
      </c>
      <c r="F33" s="9">
        <v>7553</v>
      </c>
      <c r="G33" s="55">
        <v>2514</v>
      </c>
      <c r="H33" s="56">
        <v>52405</v>
      </c>
      <c r="I33" s="9">
        <v>35747</v>
      </c>
      <c r="J33" s="10">
        <f t="shared" si="3"/>
        <v>68.2129567789333</v>
      </c>
    </row>
    <row r="34" spans="2:10" ht="12">
      <c r="B34" s="4"/>
      <c r="C34" s="3" t="s">
        <v>61</v>
      </c>
      <c r="D34" s="9">
        <f t="shared" si="2"/>
        <v>20245</v>
      </c>
      <c r="E34" s="9">
        <v>13913</v>
      </c>
      <c r="F34" s="9">
        <v>4775</v>
      </c>
      <c r="G34" s="55">
        <v>1557</v>
      </c>
      <c r="H34" s="56">
        <v>32456</v>
      </c>
      <c r="I34" s="9">
        <v>21018</v>
      </c>
      <c r="J34" s="10">
        <f t="shared" si="3"/>
        <v>64.75844219866896</v>
      </c>
    </row>
    <row r="35" spans="2:10" ht="12">
      <c r="B35" s="4"/>
      <c r="C35" s="3" t="s">
        <v>202</v>
      </c>
      <c r="D35" s="9">
        <f t="shared" si="2"/>
        <v>15875</v>
      </c>
      <c r="E35" s="9">
        <v>9199</v>
      </c>
      <c r="F35" s="9">
        <v>5397</v>
      </c>
      <c r="G35" s="55">
        <v>1279</v>
      </c>
      <c r="H35" s="56">
        <v>29050</v>
      </c>
      <c r="I35" s="9">
        <v>16358</v>
      </c>
      <c r="J35" s="10">
        <f t="shared" si="3"/>
        <v>56.30981067125646</v>
      </c>
    </row>
    <row r="36" spans="2:10" ht="12">
      <c r="B36" s="4"/>
      <c r="C36" s="3" t="s">
        <v>62</v>
      </c>
      <c r="D36" s="9">
        <f t="shared" si="2"/>
        <v>49984</v>
      </c>
      <c r="E36" s="9">
        <v>29414</v>
      </c>
      <c r="F36" s="9">
        <v>16751</v>
      </c>
      <c r="G36" s="55">
        <v>3819</v>
      </c>
      <c r="H36" s="56">
        <v>82892</v>
      </c>
      <c r="I36" s="9">
        <v>52119</v>
      </c>
      <c r="J36" s="10">
        <f t="shared" si="3"/>
        <v>62.875790184818804</v>
      </c>
    </row>
    <row r="38" ht="12">
      <c r="B38" s="6" t="s">
        <v>58</v>
      </c>
    </row>
    <row r="39" spans="2:10" ht="12">
      <c r="B39" s="85"/>
      <c r="C39" s="85"/>
      <c r="D39" s="85"/>
      <c r="E39" s="85"/>
      <c r="F39" s="85"/>
      <c r="G39" s="85"/>
      <c r="H39" s="85"/>
      <c r="I39" s="85"/>
      <c r="J39" s="85"/>
    </row>
  </sheetData>
  <sheetProtection/>
  <mergeCells count="12">
    <mergeCell ref="B39:J39"/>
    <mergeCell ref="B3:C9"/>
    <mergeCell ref="D3:D9"/>
    <mergeCell ref="E3:E9"/>
    <mergeCell ref="F3:F9"/>
    <mergeCell ref="G3:G9"/>
    <mergeCell ref="H3:H9"/>
    <mergeCell ref="I3:I9"/>
    <mergeCell ref="J3:J9"/>
    <mergeCell ref="B11:C11"/>
    <mergeCell ref="B13:C13"/>
    <mergeCell ref="B28:C28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6" width="9.625" style="1" customWidth="1"/>
    <col min="7" max="7" width="10.125" style="1" customWidth="1"/>
    <col min="8" max="9" width="9.625" style="1" customWidth="1"/>
    <col min="10" max="16384" width="9.00390625" style="1" customWidth="1"/>
  </cols>
  <sheetData>
    <row r="1" spans="2:8" ht="12">
      <c r="B1" s="25" t="s">
        <v>203</v>
      </c>
      <c r="C1" s="26"/>
      <c r="D1" s="26"/>
      <c r="E1" s="26"/>
      <c r="F1" s="26"/>
      <c r="G1" s="6"/>
      <c r="H1" s="6"/>
    </row>
    <row r="2" spans="2:3" ht="12">
      <c r="B2" s="27" t="s">
        <v>204</v>
      </c>
      <c r="C2" s="6"/>
    </row>
    <row r="3" spans="2:6" ht="12">
      <c r="B3" s="12" t="s">
        <v>47</v>
      </c>
      <c r="C3" s="13" t="s">
        <v>48</v>
      </c>
      <c r="D3" s="13" t="s">
        <v>53</v>
      </c>
      <c r="E3" s="13" t="s">
        <v>51</v>
      </c>
      <c r="F3" s="13" t="s">
        <v>52</v>
      </c>
    </row>
    <row r="4" spans="2:6" ht="12">
      <c r="B4" s="119" t="s">
        <v>55</v>
      </c>
      <c r="C4" s="2" t="s">
        <v>54</v>
      </c>
      <c r="D4" s="2" t="s">
        <v>54</v>
      </c>
      <c r="E4" s="2" t="s">
        <v>54</v>
      </c>
      <c r="F4" s="2" t="s">
        <v>54</v>
      </c>
    </row>
    <row r="5" spans="2:6" ht="12" customHeight="1">
      <c r="B5" s="120"/>
      <c r="C5" s="9">
        <f>SUM(D5:F5)</f>
        <v>922385</v>
      </c>
      <c r="D5" s="9">
        <v>287934</v>
      </c>
      <c r="E5" s="9">
        <v>558659</v>
      </c>
      <c r="F5" s="9">
        <v>75792</v>
      </c>
    </row>
    <row r="6" spans="2:6" ht="12" customHeight="1">
      <c r="B6" s="121" t="s">
        <v>57</v>
      </c>
      <c r="C6" s="2" t="s">
        <v>10</v>
      </c>
      <c r="D6" s="2" t="s">
        <v>10</v>
      </c>
      <c r="E6" s="2" t="s">
        <v>10</v>
      </c>
      <c r="F6" s="2" t="s">
        <v>10</v>
      </c>
    </row>
    <row r="7" spans="2:6" ht="12">
      <c r="B7" s="122"/>
      <c r="C7" s="10">
        <f>SUM(D7:F7)</f>
        <v>100</v>
      </c>
      <c r="D7" s="10">
        <f>D5/$C$5*100</f>
        <v>31.2162491801146</v>
      </c>
      <c r="E7" s="10">
        <f>E5/$C$5*100</f>
        <v>60.566791524146645</v>
      </c>
      <c r="F7" s="10">
        <f>F5/$C$5*100</f>
        <v>8.216959295738764</v>
      </c>
    </row>
    <row r="9" ht="12">
      <c r="B9" s="6" t="s">
        <v>58</v>
      </c>
    </row>
  </sheetData>
  <sheetProtection/>
  <mergeCells count="2">
    <mergeCell ref="B4:B5"/>
    <mergeCell ref="B6:B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zoomScaleSheetLayoutView="115" zoomScalePageLayoutView="0" workbookViewId="0" topLeftCell="B3">
      <pane xSplit="2" ySplit="10" topLeftCell="D13" activePane="bottomRight" state="frozen"/>
      <selection pane="topLeft" activeCell="B3" sqref="B3"/>
      <selection pane="topRight" activeCell="D3" sqref="D3"/>
      <selection pane="bottomLeft" activeCell="B13" sqref="B13"/>
      <selection pane="bottomRight" activeCell="A3" sqref="A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375" style="1" customWidth="1"/>
    <col min="4" max="4" width="10.125" style="1" bestFit="1" customWidth="1"/>
    <col min="5" max="5" width="9.125" style="1" bestFit="1" customWidth="1"/>
    <col min="6" max="6" width="6.625" style="1" customWidth="1"/>
    <col min="7" max="7" width="9.125" style="1" bestFit="1" customWidth="1"/>
    <col min="8" max="8" width="6.75390625" style="1" bestFit="1" customWidth="1"/>
    <col min="9" max="10" width="6.625" style="1" customWidth="1"/>
    <col min="11" max="11" width="6.75390625" style="1" bestFit="1" customWidth="1"/>
    <col min="12" max="13" width="9.125" style="1" bestFit="1" customWidth="1"/>
    <col min="14" max="16" width="6.625" style="1" customWidth="1"/>
    <col min="17" max="17" width="8.375" style="1" customWidth="1"/>
    <col min="18" max="16384" width="9.00390625" style="1" customWidth="1"/>
  </cols>
  <sheetData>
    <row r="1" spans="2:11" ht="12" customHeight="1">
      <c r="B1" s="11" t="s">
        <v>205</v>
      </c>
      <c r="J1" s="26"/>
      <c r="K1" s="26"/>
    </row>
    <row r="2" spans="2:4" ht="11.25" customHeight="1">
      <c r="B2" s="27" t="s">
        <v>206</v>
      </c>
      <c r="C2" s="6"/>
      <c r="D2" s="6"/>
    </row>
    <row r="3" spans="2:17" ht="12" customHeight="1">
      <c r="B3" s="97" t="s">
        <v>194</v>
      </c>
      <c r="C3" s="98"/>
      <c r="D3" s="129" t="s">
        <v>68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126" t="s">
        <v>69</v>
      </c>
      <c r="Q3" s="126" t="s">
        <v>207</v>
      </c>
    </row>
    <row r="4" spans="2:17" ht="12" customHeight="1">
      <c r="B4" s="99"/>
      <c r="C4" s="100"/>
      <c r="D4" s="126" t="s">
        <v>70</v>
      </c>
      <c r="E4" s="134" t="s">
        <v>208</v>
      </c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132"/>
      <c r="Q4" s="132"/>
    </row>
    <row r="5" spans="2:17" ht="12" customHeight="1">
      <c r="B5" s="99"/>
      <c r="C5" s="100"/>
      <c r="D5" s="127"/>
      <c r="E5" s="126" t="s">
        <v>48</v>
      </c>
      <c r="F5" s="123" t="s">
        <v>209</v>
      </c>
      <c r="G5" s="123" t="s">
        <v>210</v>
      </c>
      <c r="H5" s="123" t="s">
        <v>72</v>
      </c>
      <c r="I5" s="123" t="s">
        <v>73</v>
      </c>
      <c r="J5" s="123" t="s">
        <v>74</v>
      </c>
      <c r="K5" s="123" t="s">
        <v>75</v>
      </c>
      <c r="L5" s="126" t="s">
        <v>76</v>
      </c>
      <c r="M5" s="123" t="s">
        <v>77</v>
      </c>
      <c r="N5" s="123" t="s">
        <v>78</v>
      </c>
      <c r="O5" s="126" t="s">
        <v>79</v>
      </c>
      <c r="P5" s="132"/>
      <c r="Q5" s="132"/>
    </row>
    <row r="6" spans="2:17" ht="12" customHeight="1">
      <c r="B6" s="99"/>
      <c r="C6" s="100"/>
      <c r="D6" s="127"/>
      <c r="E6" s="127"/>
      <c r="F6" s="124"/>
      <c r="G6" s="124"/>
      <c r="H6" s="124"/>
      <c r="I6" s="124"/>
      <c r="J6" s="124"/>
      <c r="K6" s="124"/>
      <c r="L6" s="127"/>
      <c r="M6" s="124"/>
      <c r="N6" s="124"/>
      <c r="O6" s="127"/>
      <c r="P6" s="132"/>
      <c r="Q6" s="132"/>
    </row>
    <row r="7" spans="2:17" ht="12" customHeight="1">
      <c r="B7" s="99"/>
      <c r="C7" s="100"/>
      <c r="D7" s="127"/>
      <c r="E7" s="127"/>
      <c r="F7" s="124"/>
      <c r="G7" s="124"/>
      <c r="H7" s="124"/>
      <c r="I7" s="124"/>
      <c r="J7" s="124"/>
      <c r="K7" s="124"/>
      <c r="L7" s="127"/>
      <c r="M7" s="124"/>
      <c r="N7" s="124"/>
      <c r="O7" s="127"/>
      <c r="P7" s="132"/>
      <c r="Q7" s="132"/>
    </row>
    <row r="8" spans="2:17" ht="12" customHeight="1">
      <c r="B8" s="99"/>
      <c r="C8" s="100"/>
      <c r="D8" s="127"/>
      <c r="E8" s="127"/>
      <c r="F8" s="124"/>
      <c r="G8" s="124"/>
      <c r="H8" s="124"/>
      <c r="I8" s="124"/>
      <c r="J8" s="124"/>
      <c r="K8" s="124"/>
      <c r="L8" s="127"/>
      <c r="M8" s="124"/>
      <c r="N8" s="124"/>
      <c r="O8" s="127"/>
      <c r="P8" s="132"/>
      <c r="Q8" s="132"/>
    </row>
    <row r="9" spans="2:17" ht="12" customHeight="1">
      <c r="B9" s="99"/>
      <c r="C9" s="100"/>
      <c r="D9" s="127"/>
      <c r="E9" s="127"/>
      <c r="F9" s="124"/>
      <c r="G9" s="124"/>
      <c r="H9" s="124"/>
      <c r="I9" s="124"/>
      <c r="J9" s="124"/>
      <c r="K9" s="124"/>
      <c r="L9" s="127"/>
      <c r="M9" s="124"/>
      <c r="N9" s="124"/>
      <c r="O9" s="127"/>
      <c r="P9" s="132"/>
      <c r="Q9" s="132"/>
    </row>
    <row r="10" spans="2:17" ht="12" customHeight="1">
      <c r="B10" s="99"/>
      <c r="C10" s="100"/>
      <c r="D10" s="127"/>
      <c r="E10" s="127"/>
      <c r="F10" s="124"/>
      <c r="G10" s="124"/>
      <c r="H10" s="124"/>
      <c r="I10" s="124"/>
      <c r="J10" s="124"/>
      <c r="K10" s="124"/>
      <c r="L10" s="127"/>
      <c r="M10" s="124"/>
      <c r="N10" s="124"/>
      <c r="O10" s="127"/>
      <c r="P10" s="132"/>
      <c r="Q10" s="132"/>
    </row>
    <row r="11" spans="2:17" ht="12" customHeight="1">
      <c r="B11" s="99"/>
      <c r="C11" s="100"/>
      <c r="D11" s="127"/>
      <c r="E11" s="127"/>
      <c r="F11" s="124"/>
      <c r="G11" s="124"/>
      <c r="H11" s="124"/>
      <c r="I11" s="124"/>
      <c r="J11" s="124"/>
      <c r="K11" s="124"/>
      <c r="L11" s="127"/>
      <c r="M11" s="124"/>
      <c r="N11" s="124"/>
      <c r="O11" s="127"/>
      <c r="P11" s="132"/>
      <c r="Q11" s="132"/>
    </row>
    <row r="12" spans="2:17" ht="12" customHeight="1">
      <c r="B12" s="101"/>
      <c r="C12" s="102"/>
      <c r="D12" s="128"/>
      <c r="E12" s="128"/>
      <c r="F12" s="125"/>
      <c r="G12" s="125"/>
      <c r="H12" s="125"/>
      <c r="I12" s="125"/>
      <c r="J12" s="125"/>
      <c r="K12" s="125"/>
      <c r="L12" s="128"/>
      <c r="M12" s="125"/>
      <c r="N12" s="125"/>
      <c r="O12" s="128"/>
      <c r="P12" s="133"/>
      <c r="Q12" s="133"/>
    </row>
    <row r="13" spans="2:17" ht="12">
      <c r="B13" s="16"/>
      <c r="C13" s="17"/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54</v>
      </c>
      <c r="P13" s="2" t="s">
        <v>54</v>
      </c>
      <c r="Q13" s="2" t="s">
        <v>80</v>
      </c>
    </row>
    <row r="14" spans="2:17" ht="12" customHeight="1">
      <c r="B14" s="117" t="s">
        <v>48</v>
      </c>
      <c r="C14" s="118"/>
      <c r="D14" s="7">
        <f>D16+D31</f>
        <v>922385</v>
      </c>
      <c r="E14" s="7">
        <f>SUM(F14:O14)</f>
        <v>30748</v>
      </c>
      <c r="F14" s="7" t="s">
        <v>105</v>
      </c>
      <c r="G14" s="7">
        <f>G16+G31</f>
        <v>6740</v>
      </c>
      <c r="H14" s="7">
        <f>H16+H31</f>
        <v>40</v>
      </c>
      <c r="I14" s="7">
        <f>I16+I31</f>
        <v>804</v>
      </c>
      <c r="J14" s="7">
        <v>1</v>
      </c>
      <c r="K14" s="7">
        <f>K16+K31</f>
        <v>247</v>
      </c>
      <c r="L14" s="7">
        <f>L16+L31</f>
        <v>11523</v>
      </c>
      <c r="M14" s="7">
        <f>M16+M31</f>
        <v>8974</v>
      </c>
      <c r="N14" s="7">
        <f>N16+N31</f>
        <v>2419</v>
      </c>
      <c r="O14" s="7" t="s">
        <v>105</v>
      </c>
      <c r="P14" s="7">
        <f>P16+P31</f>
        <v>17</v>
      </c>
      <c r="Q14" s="7">
        <f>SUM(P14,E14,D14)</f>
        <v>953150</v>
      </c>
    </row>
    <row r="15" spans="2:17" ht="12" customHeight="1">
      <c r="B15" s="18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12">
      <c r="B16" s="117" t="s">
        <v>158</v>
      </c>
      <c r="C16" s="118"/>
      <c r="D16" s="7">
        <f>SUM(D18:D29)</f>
        <v>768706</v>
      </c>
      <c r="E16" s="7">
        <f>SUM(F16:O16)</f>
        <v>24791</v>
      </c>
      <c r="F16" s="7" t="s">
        <v>105</v>
      </c>
      <c r="G16" s="7">
        <f>SUM(G18:G29)</f>
        <v>5187</v>
      </c>
      <c r="H16" s="7">
        <f>SUM(H18:H29)</f>
        <v>29</v>
      </c>
      <c r="I16" s="7">
        <f>SUM(I18:I29)</f>
        <v>188</v>
      </c>
      <c r="J16" s="7">
        <v>1</v>
      </c>
      <c r="K16" s="7">
        <f>SUM(K18:K29)</f>
        <v>199</v>
      </c>
      <c r="L16" s="7">
        <f>SUM(L18:L29)</f>
        <v>9717</v>
      </c>
      <c r="M16" s="7">
        <f>SUM(M18:M29)</f>
        <v>7458</v>
      </c>
      <c r="N16" s="7">
        <f>SUM(N18:N29)</f>
        <v>2012</v>
      </c>
      <c r="O16" s="7" t="s">
        <v>105</v>
      </c>
      <c r="P16" s="7">
        <f>SUM(P18:P29)</f>
        <v>13</v>
      </c>
      <c r="Q16" s="7">
        <f>SUM(P16,E16,D16)</f>
        <v>793510</v>
      </c>
    </row>
    <row r="17" spans="2:17" ht="12">
      <c r="B17" s="18"/>
      <c r="C17" s="1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2">
      <c r="B18" s="4"/>
      <c r="C18" s="3" t="s">
        <v>82</v>
      </c>
      <c r="D18" s="9">
        <v>150791</v>
      </c>
      <c r="E18" s="9">
        <f>SUM(F18:O18)</f>
        <v>4445</v>
      </c>
      <c r="F18" s="9" t="s">
        <v>105</v>
      </c>
      <c r="G18" s="9">
        <v>987</v>
      </c>
      <c r="H18" s="9">
        <v>3</v>
      </c>
      <c r="I18" s="9">
        <v>14</v>
      </c>
      <c r="J18" s="9" t="s">
        <v>105</v>
      </c>
      <c r="K18" s="9">
        <v>11</v>
      </c>
      <c r="L18" s="9">
        <v>1800</v>
      </c>
      <c r="M18" s="9">
        <v>1304</v>
      </c>
      <c r="N18" s="9">
        <v>326</v>
      </c>
      <c r="O18" s="9" t="s">
        <v>105</v>
      </c>
      <c r="P18" s="9">
        <v>1</v>
      </c>
      <c r="Q18" s="9">
        <f aca="true" t="shared" si="0" ref="Q18:Q29">SUM(P18,E18,D18)</f>
        <v>155237</v>
      </c>
    </row>
    <row r="19" spans="2:17" ht="12">
      <c r="B19" s="4"/>
      <c r="C19" s="3" t="s">
        <v>91</v>
      </c>
      <c r="D19" s="9">
        <v>177620</v>
      </c>
      <c r="E19" s="9">
        <f aca="true" t="shared" si="1" ref="E19:E29">SUM(F19:O19)</f>
        <v>5528</v>
      </c>
      <c r="F19" s="9" t="s">
        <v>105</v>
      </c>
      <c r="G19" s="9">
        <v>892</v>
      </c>
      <c r="H19" s="9">
        <v>17</v>
      </c>
      <c r="I19" s="9">
        <v>14</v>
      </c>
      <c r="J19" s="9" t="s">
        <v>105</v>
      </c>
      <c r="K19" s="9">
        <v>45</v>
      </c>
      <c r="L19" s="9">
        <v>2359</v>
      </c>
      <c r="M19" s="9">
        <v>1765</v>
      </c>
      <c r="N19" s="9">
        <v>436</v>
      </c>
      <c r="O19" s="9" t="s">
        <v>105</v>
      </c>
      <c r="P19" s="9">
        <v>1</v>
      </c>
      <c r="Q19" s="9">
        <f t="shared" si="0"/>
        <v>183149</v>
      </c>
    </row>
    <row r="20" spans="2:17" ht="12">
      <c r="B20" s="4"/>
      <c r="C20" s="3" t="s">
        <v>85</v>
      </c>
      <c r="D20" s="9">
        <v>59286</v>
      </c>
      <c r="E20" s="9">
        <f t="shared" si="1"/>
        <v>1671</v>
      </c>
      <c r="F20" s="9" t="s">
        <v>105</v>
      </c>
      <c r="G20" s="9">
        <v>306</v>
      </c>
      <c r="H20" s="9" t="s">
        <v>105</v>
      </c>
      <c r="I20" s="9">
        <v>2</v>
      </c>
      <c r="J20" s="9">
        <v>1</v>
      </c>
      <c r="K20" s="9">
        <v>15</v>
      </c>
      <c r="L20" s="9">
        <v>777</v>
      </c>
      <c r="M20" s="9">
        <v>386</v>
      </c>
      <c r="N20" s="9">
        <v>184</v>
      </c>
      <c r="O20" s="9" t="s">
        <v>105</v>
      </c>
      <c r="P20" s="9">
        <v>2</v>
      </c>
      <c r="Q20" s="9">
        <f t="shared" si="0"/>
        <v>60959</v>
      </c>
    </row>
    <row r="21" spans="2:17" ht="12">
      <c r="B21" s="4"/>
      <c r="C21" s="3" t="s">
        <v>86</v>
      </c>
      <c r="D21" s="9">
        <v>80510</v>
      </c>
      <c r="E21" s="9">
        <f t="shared" si="1"/>
        <v>2947</v>
      </c>
      <c r="F21" s="9" t="s">
        <v>105</v>
      </c>
      <c r="G21" s="9">
        <v>769</v>
      </c>
      <c r="H21" s="9">
        <v>2</v>
      </c>
      <c r="I21" s="9">
        <v>6</v>
      </c>
      <c r="J21" s="9" t="s">
        <v>105</v>
      </c>
      <c r="K21" s="9">
        <v>12</v>
      </c>
      <c r="L21" s="9">
        <v>1081</v>
      </c>
      <c r="M21" s="9">
        <v>926</v>
      </c>
      <c r="N21" s="9">
        <v>151</v>
      </c>
      <c r="O21" s="9" t="s">
        <v>105</v>
      </c>
      <c r="P21" s="9" t="s">
        <v>105</v>
      </c>
      <c r="Q21" s="9">
        <f t="shared" si="0"/>
        <v>83457</v>
      </c>
    </row>
    <row r="22" spans="2:17" ht="12">
      <c r="B22" s="4"/>
      <c r="C22" s="3" t="s">
        <v>88</v>
      </c>
      <c r="D22" s="9">
        <v>92049</v>
      </c>
      <c r="E22" s="9">
        <f t="shared" si="1"/>
        <v>3297</v>
      </c>
      <c r="F22" s="9" t="s">
        <v>105</v>
      </c>
      <c r="G22" s="9">
        <v>603</v>
      </c>
      <c r="H22" s="9" t="s">
        <v>105</v>
      </c>
      <c r="I22" s="9">
        <v>21</v>
      </c>
      <c r="J22" s="9" t="s">
        <v>105</v>
      </c>
      <c r="K22" s="9">
        <v>6</v>
      </c>
      <c r="L22" s="9">
        <v>1291</v>
      </c>
      <c r="M22" s="9">
        <v>1021</v>
      </c>
      <c r="N22" s="9">
        <v>355</v>
      </c>
      <c r="O22" s="9" t="s">
        <v>105</v>
      </c>
      <c r="P22" s="9">
        <v>2</v>
      </c>
      <c r="Q22" s="9">
        <f t="shared" si="0"/>
        <v>95348</v>
      </c>
    </row>
    <row r="23" spans="2:17" ht="12">
      <c r="B23" s="4"/>
      <c r="C23" s="3" t="s">
        <v>83</v>
      </c>
      <c r="D23" s="9">
        <v>24637</v>
      </c>
      <c r="E23" s="9">
        <f t="shared" si="1"/>
        <v>853</v>
      </c>
      <c r="F23" s="9" t="s">
        <v>105</v>
      </c>
      <c r="G23" s="9">
        <v>247</v>
      </c>
      <c r="H23" s="9" t="s">
        <v>105</v>
      </c>
      <c r="I23" s="9">
        <v>2</v>
      </c>
      <c r="J23" s="9" t="s">
        <v>105</v>
      </c>
      <c r="K23" s="9">
        <v>33</v>
      </c>
      <c r="L23" s="9">
        <v>256</v>
      </c>
      <c r="M23" s="9">
        <v>240</v>
      </c>
      <c r="N23" s="9">
        <v>75</v>
      </c>
      <c r="O23" s="9" t="s">
        <v>105</v>
      </c>
      <c r="P23" s="9" t="s">
        <v>105</v>
      </c>
      <c r="Q23" s="9">
        <f t="shared" si="0"/>
        <v>25490</v>
      </c>
    </row>
    <row r="24" spans="2:17" ht="12">
      <c r="B24" s="4"/>
      <c r="C24" s="3" t="s">
        <v>89</v>
      </c>
      <c r="D24" s="9">
        <v>34714</v>
      </c>
      <c r="E24" s="9">
        <f t="shared" si="1"/>
        <v>1198</v>
      </c>
      <c r="F24" s="9" t="s">
        <v>105</v>
      </c>
      <c r="G24" s="9">
        <v>195</v>
      </c>
      <c r="H24" s="9">
        <v>1</v>
      </c>
      <c r="I24" s="9">
        <v>5</v>
      </c>
      <c r="J24" s="9" t="s">
        <v>105</v>
      </c>
      <c r="K24" s="9">
        <v>9</v>
      </c>
      <c r="L24" s="9">
        <v>554</v>
      </c>
      <c r="M24" s="9">
        <v>330</v>
      </c>
      <c r="N24" s="9">
        <v>104</v>
      </c>
      <c r="O24" s="9" t="s">
        <v>105</v>
      </c>
      <c r="P24" s="9">
        <v>3</v>
      </c>
      <c r="Q24" s="9">
        <f t="shared" si="0"/>
        <v>35915</v>
      </c>
    </row>
    <row r="25" spans="2:17" ht="12">
      <c r="B25" s="4"/>
      <c r="C25" s="3" t="s">
        <v>94</v>
      </c>
      <c r="D25" s="9">
        <v>39309</v>
      </c>
      <c r="E25" s="9">
        <f t="shared" si="1"/>
        <v>1355</v>
      </c>
      <c r="F25" s="9" t="s">
        <v>105</v>
      </c>
      <c r="G25" s="9">
        <v>275</v>
      </c>
      <c r="H25" s="9">
        <v>5</v>
      </c>
      <c r="I25" s="9">
        <v>16</v>
      </c>
      <c r="J25" s="9" t="s">
        <v>105</v>
      </c>
      <c r="K25" s="9">
        <v>1</v>
      </c>
      <c r="L25" s="9">
        <v>396</v>
      </c>
      <c r="M25" s="9">
        <v>521</v>
      </c>
      <c r="N25" s="9">
        <v>141</v>
      </c>
      <c r="O25" s="9" t="s">
        <v>105</v>
      </c>
      <c r="P25" s="9">
        <v>4</v>
      </c>
      <c r="Q25" s="9">
        <f t="shared" si="0"/>
        <v>40668</v>
      </c>
    </row>
    <row r="26" spans="2:17" ht="12">
      <c r="B26" s="4"/>
      <c r="C26" s="3" t="s">
        <v>92</v>
      </c>
      <c r="D26" s="9">
        <v>32171</v>
      </c>
      <c r="E26" s="9">
        <f t="shared" si="1"/>
        <v>986</v>
      </c>
      <c r="F26" s="9" t="s">
        <v>105</v>
      </c>
      <c r="G26" s="9">
        <v>268</v>
      </c>
      <c r="H26" s="9" t="s">
        <v>105</v>
      </c>
      <c r="I26" s="9">
        <v>104</v>
      </c>
      <c r="J26" s="9" t="s">
        <v>105</v>
      </c>
      <c r="K26" s="9">
        <v>18</v>
      </c>
      <c r="L26" s="9">
        <v>393</v>
      </c>
      <c r="M26" s="9">
        <v>168</v>
      </c>
      <c r="N26" s="9">
        <v>35</v>
      </c>
      <c r="O26" s="9" t="s">
        <v>105</v>
      </c>
      <c r="P26" s="9" t="s">
        <v>105</v>
      </c>
      <c r="Q26" s="9">
        <f t="shared" si="0"/>
        <v>33157</v>
      </c>
    </row>
    <row r="27" spans="2:17" ht="12">
      <c r="B27" s="4"/>
      <c r="C27" s="3" t="s">
        <v>95</v>
      </c>
      <c r="D27" s="9">
        <v>25219</v>
      </c>
      <c r="E27" s="9">
        <f t="shared" si="1"/>
        <v>863</v>
      </c>
      <c r="F27" s="9" t="s">
        <v>105</v>
      </c>
      <c r="G27" s="9">
        <v>230</v>
      </c>
      <c r="H27" s="9">
        <v>1</v>
      </c>
      <c r="I27" s="9">
        <v>3</v>
      </c>
      <c r="J27" s="9" t="s">
        <v>105</v>
      </c>
      <c r="K27" s="9">
        <v>35</v>
      </c>
      <c r="L27" s="9">
        <v>282</v>
      </c>
      <c r="M27" s="9">
        <v>260</v>
      </c>
      <c r="N27" s="9">
        <v>52</v>
      </c>
      <c r="O27" s="9" t="s">
        <v>105</v>
      </c>
      <c r="P27" s="9" t="s">
        <v>105</v>
      </c>
      <c r="Q27" s="9">
        <f t="shared" si="0"/>
        <v>26082</v>
      </c>
    </row>
    <row r="28" spans="2:17" ht="12">
      <c r="B28" s="4"/>
      <c r="C28" s="3" t="s">
        <v>96</v>
      </c>
      <c r="D28" s="9">
        <v>30034</v>
      </c>
      <c r="E28" s="9">
        <f t="shared" si="1"/>
        <v>922</v>
      </c>
      <c r="F28" s="9" t="s">
        <v>105</v>
      </c>
      <c r="G28" s="9">
        <v>273</v>
      </c>
      <c r="H28" s="9" t="s">
        <v>105</v>
      </c>
      <c r="I28" s="9">
        <v>1</v>
      </c>
      <c r="J28" s="9" t="s">
        <v>105</v>
      </c>
      <c r="K28" s="9">
        <v>4</v>
      </c>
      <c r="L28" s="9">
        <v>271</v>
      </c>
      <c r="M28" s="9">
        <v>291</v>
      </c>
      <c r="N28" s="9">
        <v>82</v>
      </c>
      <c r="O28" s="9" t="s">
        <v>105</v>
      </c>
      <c r="P28" s="9" t="s">
        <v>105</v>
      </c>
      <c r="Q28" s="9">
        <f t="shared" si="0"/>
        <v>30956</v>
      </c>
    </row>
    <row r="29" spans="2:17" ht="12">
      <c r="B29" s="4"/>
      <c r="C29" s="3" t="s">
        <v>114</v>
      </c>
      <c r="D29" s="9">
        <v>22366</v>
      </c>
      <c r="E29" s="9">
        <f t="shared" si="1"/>
        <v>726</v>
      </c>
      <c r="F29" s="9" t="s">
        <v>105</v>
      </c>
      <c r="G29" s="9">
        <v>142</v>
      </c>
      <c r="H29" s="9" t="s">
        <v>105</v>
      </c>
      <c r="I29" s="9" t="s">
        <v>105</v>
      </c>
      <c r="J29" s="9" t="s">
        <v>105</v>
      </c>
      <c r="K29" s="9">
        <v>10</v>
      </c>
      <c r="L29" s="9">
        <v>257</v>
      </c>
      <c r="M29" s="9">
        <v>246</v>
      </c>
      <c r="N29" s="9">
        <v>71</v>
      </c>
      <c r="O29" s="9" t="s">
        <v>105</v>
      </c>
      <c r="P29" s="9" t="s">
        <v>105</v>
      </c>
      <c r="Q29" s="9">
        <f t="shared" si="0"/>
        <v>23092</v>
      </c>
    </row>
    <row r="30" spans="2:17" ht="12">
      <c r="B30" s="4"/>
      <c r="C30" s="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2">
      <c r="B31" s="117" t="s">
        <v>159</v>
      </c>
      <c r="C31" s="118"/>
      <c r="D31" s="7">
        <f>SUM(D33:D39)</f>
        <v>153679</v>
      </c>
      <c r="E31" s="7">
        <f>SUM(F31:O31)</f>
        <v>5957</v>
      </c>
      <c r="F31" s="7" t="s">
        <v>105</v>
      </c>
      <c r="G31" s="7">
        <f aca="true" t="shared" si="2" ref="G31:N31">SUM(G33:G39)</f>
        <v>1553</v>
      </c>
      <c r="H31" s="7">
        <f t="shared" si="2"/>
        <v>11</v>
      </c>
      <c r="I31" s="7">
        <f t="shared" si="2"/>
        <v>616</v>
      </c>
      <c r="J31" s="7" t="s">
        <v>105</v>
      </c>
      <c r="K31" s="7">
        <f t="shared" si="2"/>
        <v>48</v>
      </c>
      <c r="L31" s="7">
        <f t="shared" si="2"/>
        <v>1806</v>
      </c>
      <c r="M31" s="7">
        <f t="shared" si="2"/>
        <v>1516</v>
      </c>
      <c r="N31" s="7">
        <f t="shared" si="2"/>
        <v>407</v>
      </c>
      <c r="O31" s="7" t="s">
        <v>105</v>
      </c>
      <c r="P31" s="7">
        <f>SUM(P33:P39)</f>
        <v>4</v>
      </c>
      <c r="Q31" s="7">
        <f>SUM(P31,E31,D31)</f>
        <v>159640</v>
      </c>
    </row>
    <row r="32" spans="2:17" ht="12">
      <c r="B32" s="18"/>
      <c r="C32" s="1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">
      <c r="B33" s="4"/>
      <c r="C33" s="3" t="s">
        <v>64</v>
      </c>
      <c r="D33" s="9">
        <v>15389</v>
      </c>
      <c r="E33" s="9">
        <f aca="true" t="shared" si="3" ref="E33:E39">SUM(F33:O33)</f>
        <v>612</v>
      </c>
      <c r="F33" s="9" t="s">
        <v>105</v>
      </c>
      <c r="G33" s="9">
        <v>119</v>
      </c>
      <c r="H33" s="9" t="s">
        <v>105</v>
      </c>
      <c r="I33" s="9">
        <v>78</v>
      </c>
      <c r="J33" s="9" t="s">
        <v>105</v>
      </c>
      <c r="K33" s="9" t="s">
        <v>105</v>
      </c>
      <c r="L33" s="9">
        <v>223</v>
      </c>
      <c r="M33" s="9">
        <v>157</v>
      </c>
      <c r="N33" s="9">
        <v>35</v>
      </c>
      <c r="O33" s="9" t="s">
        <v>105</v>
      </c>
      <c r="P33" s="9" t="s">
        <v>105</v>
      </c>
      <c r="Q33" s="9">
        <f aca="true" t="shared" si="4" ref="Q33:Q39">SUM(P33,E33,D33)</f>
        <v>16001</v>
      </c>
    </row>
    <row r="34" spans="2:17" ht="12">
      <c r="B34" s="4"/>
      <c r="C34" s="3" t="s">
        <v>63</v>
      </c>
      <c r="D34" s="9">
        <v>2733</v>
      </c>
      <c r="E34" s="9">
        <f t="shared" si="3"/>
        <v>213</v>
      </c>
      <c r="F34" s="9" t="s">
        <v>105</v>
      </c>
      <c r="G34" s="9">
        <v>115</v>
      </c>
      <c r="H34" s="9" t="s">
        <v>105</v>
      </c>
      <c r="I34" s="9">
        <v>27</v>
      </c>
      <c r="J34" s="9" t="s">
        <v>105</v>
      </c>
      <c r="K34" s="9">
        <v>1</v>
      </c>
      <c r="L34" s="9">
        <v>27</v>
      </c>
      <c r="M34" s="9">
        <v>33</v>
      </c>
      <c r="N34" s="9">
        <v>10</v>
      </c>
      <c r="O34" s="9" t="s">
        <v>105</v>
      </c>
      <c r="P34" s="9" t="s">
        <v>105</v>
      </c>
      <c r="Q34" s="9">
        <f t="shared" si="4"/>
        <v>2946</v>
      </c>
    </row>
    <row r="35" spans="2:17" ht="12">
      <c r="B35" s="4"/>
      <c r="C35" s="3" t="s">
        <v>65</v>
      </c>
      <c r="D35" s="9">
        <v>14905</v>
      </c>
      <c r="E35" s="9">
        <f t="shared" si="3"/>
        <v>546</v>
      </c>
      <c r="F35" s="9" t="s">
        <v>105</v>
      </c>
      <c r="G35" s="9">
        <v>208</v>
      </c>
      <c r="H35" s="9" t="s">
        <v>105</v>
      </c>
      <c r="I35" s="9">
        <v>42</v>
      </c>
      <c r="J35" s="9" t="s">
        <v>105</v>
      </c>
      <c r="K35" s="9" t="s">
        <v>105</v>
      </c>
      <c r="L35" s="9">
        <v>131</v>
      </c>
      <c r="M35" s="9">
        <v>122</v>
      </c>
      <c r="N35" s="9">
        <v>43</v>
      </c>
      <c r="O35" s="9" t="s">
        <v>105</v>
      </c>
      <c r="P35" s="9" t="s">
        <v>105</v>
      </c>
      <c r="Q35" s="9">
        <f t="shared" si="4"/>
        <v>15451</v>
      </c>
    </row>
    <row r="36" spans="2:17" ht="12">
      <c r="B36" s="4"/>
      <c r="C36" s="3" t="s">
        <v>66</v>
      </c>
      <c r="D36" s="9">
        <v>34548</v>
      </c>
      <c r="E36" s="9">
        <f t="shared" si="3"/>
        <v>1199</v>
      </c>
      <c r="F36" s="9" t="s">
        <v>105</v>
      </c>
      <c r="G36" s="9">
        <v>338</v>
      </c>
      <c r="H36" s="9" t="s">
        <v>105</v>
      </c>
      <c r="I36" s="9">
        <v>239</v>
      </c>
      <c r="J36" s="9" t="s">
        <v>105</v>
      </c>
      <c r="K36" s="9">
        <v>17</v>
      </c>
      <c r="L36" s="9">
        <v>304</v>
      </c>
      <c r="M36" s="9">
        <v>232</v>
      </c>
      <c r="N36" s="9">
        <v>69</v>
      </c>
      <c r="O36" s="9" t="s">
        <v>105</v>
      </c>
      <c r="P36" s="9" t="s">
        <v>105</v>
      </c>
      <c r="Q36" s="9">
        <f t="shared" si="4"/>
        <v>35747</v>
      </c>
    </row>
    <row r="37" spans="2:17" ht="12">
      <c r="B37" s="4"/>
      <c r="C37" s="3" t="s">
        <v>61</v>
      </c>
      <c r="D37" s="9">
        <v>20245</v>
      </c>
      <c r="E37" s="9">
        <f t="shared" si="3"/>
        <v>773</v>
      </c>
      <c r="F37" s="9" t="s">
        <v>105</v>
      </c>
      <c r="G37" s="9">
        <v>272</v>
      </c>
      <c r="H37" s="9">
        <v>1</v>
      </c>
      <c r="I37" s="9">
        <v>179</v>
      </c>
      <c r="J37" s="9" t="s">
        <v>105</v>
      </c>
      <c r="K37" s="9">
        <v>4</v>
      </c>
      <c r="L37" s="9">
        <v>176</v>
      </c>
      <c r="M37" s="9">
        <v>104</v>
      </c>
      <c r="N37" s="9">
        <v>37</v>
      </c>
      <c r="O37" s="9" t="s">
        <v>105</v>
      </c>
      <c r="P37" s="9" t="s">
        <v>105</v>
      </c>
      <c r="Q37" s="9">
        <f t="shared" si="4"/>
        <v>21018</v>
      </c>
    </row>
    <row r="38" spans="2:17" ht="12">
      <c r="B38" s="4"/>
      <c r="C38" s="3" t="s">
        <v>202</v>
      </c>
      <c r="D38" s="9">
        <v>15875</v>
      </c>
      <c r="E38" s="9">
        <f t="shared" si="3"/>
        <v>483</v>
      </c>
      <c r="F38" s="9" t="s">
        <v>105</v>
      </c>
      <c r="G38" s="9">
        <v>81</v>
      </c>
      <c r="H38" s="9">
        <v>3</v>
      </c>
      <c r="I38" s="9" t="s">
        <v>105</v>
      </c>
      <c r="J38" s="9" t="s">
        <v>105</v>
      </c>
      <c r="K38" s="9" t="s">
        <v>105</v>
      </c>
      <c r="L38" s="9">
        <v>198</v>
      </c>
      <c r="M38" s="9">
        <v>160</v>
      </c>
      <c r="N38" s="9">
        <v>41</v>
      </c>
      <c r="O38" s="9" t="s">
        <v>105</v>
      </c>
      <c r="P38" s="9" t="s">
        <v>105</v>
      </c>
      <c r="Q38" s="9">
        <f t="shared" si="4"/>
        <v>16358</v>
      </c>
    </row>
    <row r="39" spans="2:17" ht="12">
      <c r="B39" s="4"/>
      <c r="C39" s="3" t="s">
        <v>62</v>
      </c>
      <c r="D39" s="9">
        <v>49984</v>
      </c>
      <c r="E39" s="9">
        <f t="shared" si="3"/>
        <v>2131</v>
      </c>
      <c r="F39" s="9" t="s">
        <v>105</v>
      </c>
      <c r="G39" s="9">
        <v>420</v>
      </c>
      <c r="H39" s="9">
        <v>7</v>
      </c>
      <c r="I39" s="9">
        <v>51</v>
      </c>
      <c r="J39" s="9" t="s">
        <v>105</v>
      </c>
      <c r="K39" s="9">
        <v>26</v>
      </c>
      <c r="L39" s="9">
        <v>747</v>
      </c>
      <c r="M39" s="9">
        <v>708</v>
      </c>
      <c r="N39" s="9">
        <v>172</v>
      </c>
      <c r="O39" s="9" t="s">
        <v>105</v>
      </c>
      <c r="P39" s="9">
        <v>4</v>
      </c>
      <c r="Q39" s="9">
        <f t="shared" si="4"/>
        <v>52119</v>
      </c>
    </row>
    <row r="41" ht="12">
      <c r="B41" s="6" t="s">
        <v>58</v>
      </c>
    </row>
    <row r="42" spans="2:12" ht="12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</row>
  </sheetData>
  <sheetProtection/>
  <mergeCells count="21">
    <mergeCell ref="P3:P12"/>
    <mergeCell ref="Q3:Q12"/>
    <mergeCell ref="D4:D12"/>
    <mergeCell ref="E4:O4"/>
    <mergeCell ref="E5:E12"/>
    <mergeCell ref="F5:F12"/>
    <mergeCell ref="G5:G12"/>
    <mergeCell ref="H5:H12"/>
    <mergeCell ref="O5:O12"/>
    <mergeCell ref="M5:M12"/>
    <mergeCell ref="N5:N12"/>
    <mergeCell ref="B14:C14"/>
    <mergeCell ref="B16:C16"/>
    <mergeCell ref="B31:C31"/>
    <mergeCell ref="B42:L42"/>
    <mergeCell ref="I5:I12"/>
    <mergeCell ref="J5:J12"/>
    <mergeCell ref="K5:K12"/>
    <mergeCell ref="L5:L12"/>
    <mergeCell ref="B3:C12"/>
    <mergeCell ref="D3:O3"/>
  </mergeCells>
  <printOptions/>
  <pageMargins left="0.5905511811023623" right="0.3937007874015748" top="0.7874015748031497" bottom="0.5905511811023623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1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9" width="14.625" style="1" customWidth="1"/>
    <col min="10" max="10" width="11.625" style="1" customWidth="1"/>
    <col min="11" max="11" width="10.125" style="1" bestFit="1" customWidth="1"/>
    <col min="12" max="12" width="8.00390625" style="1" bestFit="1" customWidth="1"/>
    <col min="13" max="16384" width="9.00390625" style="1" customWidth="1"/>
  </cols>
  <sheetData>
    <row r="1" ht="12">
      <c r="B1" s="11" t="s">
        <v>108</v>
      </c>
    </row>
    <row r="2" spans="2:6" ht="12">
      <c r="B2" s="25" t="s">
        <v>107</v>
      </c>
      <c r="C2" s="26"/>
      <c r="D2" s="26"/>
      <c r="E2" s="26"/>
      <c r="F2" s="26"/>
    </row>
    <row r="3" spans="2:4" ht="12">
      <c r="B3" s="27" t="s">
        <v>41</v>
      </c>
      <c r="C3" s="6"/>
      <c r="D3" s="6"/>
    </row>
    <row r="4" spans="2:12" ht="12" customHeight="1">
      <c r="B4" s="97" t="s">
        <v>0</v>
      </c>
      <c r="C4" s="98"/>
      <c r="D4" s="137" t="s">
        <v>5</v>
      </c>
      <c r="E4" s="142" t="s">
        <v>113</v>
      </c>
      <c r="F4" s="142" t="s">
        <v>117</v>
      </c>
      <c r="G4" s="142" t="s">
        <v>112</v>
      </c>
      <c r="H4" s="142" t="s">
        <v>118</v>
      </c>
      <c r="I4" s="142" t="s">
        <v>111</v>
      </c>
      <c r="J4" s="152" t="s">
        <v>97</v>
      </c>
      <c r="K4" s="137" t="s">
        <v>8</v>
      </c>
      <c r="L4" s="137" t="s">
        <v>9</v>
      </c>
    </row>
    <row r="5" spans="2:12" ht="12">
      <c r="B5" s="101"/>
      <c r="C5" s="102"/>
      <c r="D5" s="138"/>
      <c r="E5" s="143"/>
      <c r="F5" s="143"/>
      <c r="G5" s="143"/>
      <c r="H5" s="143"/>
      <c r="I5" s="143"/>
      <c r="J5" s="153"/>
      <c r="K5" s="138"/>
      <c r="L5" s="138"/>
    </row>
    <row r="6" spans="2:12" ht="12">
      <c r="B6" s="4"/>
      <c r="C6" s="5"/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11</v>
      </c>
      <c r="K6" s="2" t="s">
        <v>11</v>
      </c>
      <c r="L6" s="2" t="s">
        <v>10</v>
      </c>
    </row>
    <row r="7" spans="2:12" ht="12">
      <c r="B7" s="83" t="s">
        <v>1</v>
      </c>
      <c r="C7" s="84"/>
      <c r="D7" s="7">
        <f aca="true" t="shared" si="0" ref="D7:K7">SUM(D8:D13)</f>
        <v>255640</v>
      </c>
      <c r="E7" s="7">
        <f t="shared" si="0"/>
        <v>5505</v>
      </c>
      <c r="F7" s="7">
        <f t="shared" si="0"/>
        <v>1795</v>
      </c>
      <c r="G7" s="7">
        <f t="shared" si="0"/>
        <v>15783</v>
      </c>
      <c r="H7" s="7">
        <f t="shared" si="0"/>
        <v>122711</v>
      </c>
      <c r="I7" s="7">
        <f t="shared" si="0"/>
        <v>109846</v>
      </c>
      <c r="J7" s="7">
        <f t="shared" si="0"/>
        <v>389150</v>
      </c>
      <c r="K7" s="7">
        <f t="shared" si="0"/>
        <v>261503</v>
      </c>
      <c r="L7" s="8">
        <f aca="true" t="shared" si="1" ref="L7:L13">K7/J7*100</f>
        <v>67.19850957214442</v>
      </c>
    </row>
    <row r="8" spans="2:12" ht="12">
      <c r="B8" s="4"/>
      <c r="C8" s="3" t="s">
        <v>2</v>
      </c>
      <c r="D8" s="9">
        <f aca="true" t="shared" si="2" ref="D8:D13">SUM(E8:I8)</f>
        <v>179395</v>
      </c>
      <c r="E8" s="9">
        <v>4078</v>
      </c>
      <c r="F8" s="9">
        <v>1268</v>
      </c>
      <c r="G8" s="9">
        <v>11850</v>
      </c>
      <c r="H8" s="9">
        <v>90918</v>
      </c>
      <c r="I8" s="9">
        <v>71281</v>
      </c>
      <c r="J8" s="9">
        <v>277114</v>
      </c>
      <c r="K8" s="9">
        <v>183179</v>
      </c>
      <c r="L8" s="10">
        <f t="shared" si="1"/>
        <v>66.10239829095606</v>
      </c>
    </row>
    <row r="9" spans="2:12" ht="12">
      <c r="B9" s="4"/>
      <c r="C9" s="21" t="s">
        <v>85</v>
      </c>
      <c r="D9" s="9">
        <f t="shared" si="2"/>
        <v>9919</v>
      </c>
      <c r="E9" s="9">
        <v>197</v>
      </c>
      <c r="F9" s="9">
        <v>69</v>
      </c>
      <c r="G9" s="9">
        <v>400</v>
      </c>
      <c r="H9" s="9">
        <v>4861</v>
      </c>
      <c r="I9" s="9">
        <v>4392</v>
      </c>
      <c r="J9" s="9">
        <v>15601</v>
      </c>
      <c r="K9" s="9">
        <v>10144</v>
      </c>
      <c r="L9" s="10">
        <f t="shared" si="1"/>
        <v>65.02147298250111</v>
      </c>
    </row>
    <row r="10" spans="2:12" ht="12">
      <c r="B10" s="4"/>
      <c r="C10" s="3" t="s">
        <v>3</v>
      </c>
      <c r="D10" s="9">
        <f t="shared" si="2"/>
        <v>29126</v>
      </c>
      <c r="E10" s="9">
        <v>654</v>
      </c>
      <c r="F10" s="9">
        <v>182</v>
      </c>
      <c r="G10" s="9">
        <v>1689</v>
      </c>
      <c r="H10" s="9">
        <v>12050</v>
      </c>
      <c r="I10" s="9">
        <v>14551</v>
      </c>
      <c r="J10" s="9">
        <v>43237</v>
      </c>
      <c r="K10" s="9">
        <v>29869</v>
      </c>
      <c r="L10" s="10">
        <f t="shared" si="1"/>
        <v>69.08203621897911</v>
      </c>
    </row>
    <row r="11" spans="2:12" ht="12">
      <c r="B11" s="4"/>
      <c r="C11" s="3" t="s">
        <v>94</v>
      </c>
      <c r="D11" s="9">
        <f t="shared" si="2"/>
        <v>12017</v>
      </c>
      <c r="E11" s="9">
        <v>216</v>
      </c>
      <c r="F11" s="9">
        <v>95</v>
      </c>
      <c r="G11" s="9">
        <v>665</v>
      </c>
      <c r="H11" s="9">
        <v>5264</v>
      </c>
      <c r="I11" s="9">
        <v>5777</v>
      </c>
      <c r="J11" s="9">
        <v>18080</v>
      </c>
      <c r="K11" s="9">
        <v>12402</v>
      </c>
      <c r="L11" s="10">
        <f t="shared" si="1"/>
        <v>68.59513274336283</v>
      </c>
    </row>
    <row r="12" spans="2:12" ht="12">
      <c r="B12" s="4"/>
      <c r="C12" s="3" t="s">
        <v>114</v>
      </c>
      <c r="D12" s="9">
        <f t="shared" si="2"/>
        <v>1857</v>
      </c>
      <c r="E12" s="9">
        <v>30</v>
      </c>
      <c r="F12" s="9">
        <v>25</v>
      </c>
      <c r="G12" s="9">
        <v>56</v>
      </c>
      <c r="H12" s="9">
        <v>719</v>
      </c>
      <c r="I12" s="9">
        <v>1027</v>
      </c>
      <c r="J12" s="9">
        <v>2470</v>
      </c>
      <c r="K12" s="9">
        <v>1894</v>
      </c>
      <c r="L12" s="10">
        <f t="shared" si="1"/>
        <v>76.68016194331983</v>
      </c>
    </row>
    <row r="13" spans="2:12" ht="12">
      <c r="B13" s="4"/>
      <c r="C13" s="3" t="s">
        <v>4</v>
      </c>
      <c r="D13" s="9">
        <f t="shared" si="2"/>
        <v>23326</v>
      </c>
      <c r="E13" s="9">
        <v>330</v>
      </c>
      <c r="F13" s="9">
        <v>156</v>
      </c>
      <c r="G13" s="9">
        <v>1123</v>
      </c>
      <c r="H13" s="9">
        <v>8899</v>
      </c>
      <c r="I13" s="9">
        <v>12818</v>
      </c>
      <c r="J13" s="9">
        <v>32648</v>
      </c>
      <c r="K13" s="9">
        <v>24015</v>
      </c>
      <c r="L13" s="10">
        <f t="shared" si="1"/>
        <v>73.55733888752756</v>
      </c>
    </row>
    <row r="15" ht="12">
      <c r="B15" s="6" t="s">
        <v>12</v>
      </c>
    </row>
    <row r="16" spans="2:12" ht="13.5" customHeight="1">
      <c r="B16" s="154" t="s">
        <v>149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8" spans="2:4" ht="12">
      <c r="B18" s="27" t="s">
        <v>42</v>
      </c>
      <c r="C18" s="6"/>
      <c r="D18" s="6"/>
    </row>
    <row r="19" spans="2:12" ht="12" customHeight="1">
      <c r="B19" s="97" t="s">
        <v>0</v>
      </c>
      <c r="C19" s="98"/>
      <c r="D19" s="137" t="s">
        <v>5</v>
      </c>
      <c r="E19" s="150" t="s">
        <v>119</v>
      </c>
      <c r="F19" s="146" t="s">
        <v>120</v>
      </c>
      <c r="G19" s="146" t="s">
        <v>121</v>
      </c>
      <c r="H19" s="142" t="s">
        <v>122</v>
      </c>
      <c r="I19" s="146" t="s">
        <v>100</v>
      </c>
      <c r="J19" s="144" t="s">
        <v>7</v>
      </c>
      <c r="K19" s="137" t="s">
        <v>8</v>
      </c>
      <c r="L19" s="137" t="s">
        <v>9</v>
      </c>
    </row>
    <row r="20" spans="2:12" ht="12">
      <c r="B20" s="101"/>
      <c r="C20" s="102"/>
      <c r="D20" s="138"/>
      <c r="E20" s="151"/>
      <c r="F20" s="147"/>
      <c r="G20" s="147"/>
      <c r="H20" s="143"/>
      <c r="I20" s="147"/>
      <c r="J20" s="145"/>
      <c r="K20" s="138"/>
      <c r="L20" s="138"/>
    </row>
    <row r="21" spans="2:12" ht="12">
      <c r="B21" s="4"/>
      <c r="C21" s="5"/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/>
      <c r="J21" s="2" t="s">
        <v>11</v>
      </c>
      <c r="K21" s="2" t="s">
        <v>11</v>
      </c>
      <c r="L21" s="2" t="s">
        <v>10</v>
      </c>
    </row>
    <row r="22" spans="2:12" ht="12">
      <c r="B22" s="83" t="s">
        <v>13</v>
      </c>
      <c r="C22" s="84"/>
      <c r="D22" s="7">
        <f aca="true" t="shared" si="3" ref="D22:K22">SUM(D23:D27)</f>
        <v>220957.00499999998</v>
      </c>
      <c r="E22" s="7">
        <f t="shared" si="3"/>
        <v>12885</v>
      </c>
      <c r="F22" s="7">
        <f t="shared" si="3"/>
        <v>2487</v>
      </c>
      <c r="G22" s="7">
        <f t="shared" si="3"/>
        <v>90962</v>
      </c>
      <c r="H22" s="7">
        <f t="shared" si="3"/>
        <v>114623</v>
      </c>
      <c r="I22" s="22">
        <f t="shared" si="3"/>
        <v>0.005</v>
      </c>
      <c r="J22" s="7">
        <f t="shared" si="3"/>
        <v>331305</v>
      </c>
      <c r="K22" s="7">
        <f t="shared" si="3"/>
        <v>225979</v>
      </c>
      <c r="L22" s="8">
        <f aca="true" t="shared" si="4" ref="L22:L27">K22/J22*100</f>
        <v>68.2087502452423</v>
      </c>
    </row>
    <row r="23" spans="2:12" ht="12">
      <c r="B23" s="4"/>
      <c r="C23" s="3" t="s">
        <v>14</v>
      </c>
      <c r="D23" s="9">
        <f>SUM(E23:I23)</f>
        <v>61264.001</v>
      </c>
      <c r="E23" s="9">
        <v>3111</v>
      </c>
      <c r="F23" s="9">
        <v>765</v>
      </c>
      <c r="G23" s="9">
        <v>28067</v>
      </c>
      <c r="H23" s="9">
        <v>29321</v>
      </c>
      <c r="I23" s="23">
        <v>0.001</v>
      </c>
      <c r="J23" s="9">
        <v>88071</v>
      </c>
      <c r="K23" s="9">
        <v>62761</v>
      </c>
      <c r="L23" s="10">
        <f t="shared" si="4"/>
        <v>71.26182284747533</v>
      </c>
    </row>
    <row r="24" spans="2:12" ht="12">
      <c r="B24" s="4"/>
      <c r="C24" s="3" t="s">
        <v>15</v>
      </c>
      <c r="D24" s="9">
        <f>SUM(E24:I24)</f>
        <v>102391.001</v>
      </c>
      <c r="E24" s="9">
        <v>6888</v>
      </c>
      <c r="F24" s="9">
        <v>936</v>
      </c>
      <c r="G24" s="9">
        <v>38821</v>
      </c>
      <c r="H24" s="9">
        <v>55746</v>
      </c>
      <c r="I24" s="23">
        <v>0.001</v>
      </c>
      <c r="J24" s="9">
        <v>158737</v>
      </c>
      <c r="K24" s="9">
        <v>104543</v>
      </c>
      <c r="L24" s="10">
        <f t="shared" si="4"/>
        <v>65.85925146626181</v>
      </c>
    </row>
    <row r="25" spans="2:12" ht="12">
      <c r="B25" s="4"/>
      <c r="C25" s="21" t="s">
        <v>88</v>
      </c>
      <c r="D25" s="9">
        <f>SUM(E25:I25)</f>
        <v>10691.001</v>
      </c>
      <c r="E25" s="9">
        <v>425</v>
      </c>
      <c r="F25" s="9">
        <v>127</v>
      </c>
      <c r="G25" s="9">
        <v>4893</v>
      </c>
      <c r="H25" s="9">
        <v>5246</v>
      </c>
      <c r="I25" s="23">
        <v>0.001</v>
      </c>
      <c r="J25" s="9">
        <v>16004</v>
      </c>
      <c r="K25" s="9">
        <v>10921</v>
      </c>
      <c r="L25" s="10">
        <f t="shared" si="4"/>
        <v>68.23919020244938</v>
      </c>
    </row>
    <row r="26" spans="2:12" ht="12">
      <c r="B26" s="4"/>
      <c r="C26" s="21" t="s">
        <v>114</v>
      </c>
      <c r="D26" s="9">
        <f>SUM(E26:I26)</f>
        <v>27299.001</v>
      </c>
      <c r="E26" s="9">
        <v>1147</v>
      </c>
      <c r="F26" s="9">
        <v>435</v>
      </c>
      <c r="G26" s="9">
        <v>11818</v>
      </c>
      <c r="H26" s="9">
        <v>13899</v>
      </c>
      <c r="I26" s="23">
        <v>0.001</v>
      </c>
      <c r="J26" s="9">
        <v>39618</v>
      </c>
      <c r="K26" s="9">
        <v>27907</v>
      </c>
      <c r="L26" s="10">
        <f t="shared" si="4"/>
        <v>70.44020394770054</v>
      </c>
    </row>
    <row r="27" spans="2:12" ht="12">
      <c r="B27" s="4"/>
      <c r="C27" s="3" t="s">
        <v>16</v>
      </c>
      <c r="D27" s="9">
        <f>SUM(E27:I27)</f>
        <v>19312.001</v>
      </c>
      <c r="E27" s="9">
        <v>1314</v>
      </c>
      <c r="F27" s="9">
        <v>224</v>
      </c>
      <c r="G27" s="9">
        <v>7363</v>
      </c>
      <c r="H27" s="9">
        <v>10411</v>
      </c>
      <c r="I27" s="23">
        <v>0.001</v>
      </c>
      <c r="J27" s="9">
        <v>28875</v>
      </c>
      <c r="K27" s="9">
        <v>19847</v>
      </c>
      <c r="L27" s="10">
        <f t="shared" si="4"/>
        <v>68.73419913419913</v>
      </c>
    </row>
    <row r="29" ht="12">
      <c r="B29" s="6" t="s">
        <v>12</v>
      </c>
    </row>
    <row r="30" spans="2:9" ht="13.5">
      <c r="B30" s="6" t="s">
        <v>150</v>
      </c>
      <c r="C30" s="20"/>
      <c r="D30" s="20"/>
      <c r="E30" s="20"/>
      <c r="F30" s="20"/>
      <c r="G30" s="20"/>
      <c r="H30" s="20"/>
      <c r="I30" s="20"/>
    </row>
    <row r="32" spans="2:4" ht="12">
      <c r="B32" s="27" t="s">
        <v>43</v>
      </c>
      <c r="C32" s="6"/>
      <c r="D32" s="6"/>
    </row>
    <row r="33" spans="2:10" ht="12" customHeight="1">
      <c r="B33" s="97" t="s">
        <v>0</v>
      </c>
      <c r="C33" s="98"/>
      <c r="D33" s="137" t="s">
        <v>5</v>
      </c>
      <c r="E33" s="142" t="s">
        <v>116</v>
      </c>
      <c r="F33" s="142" t="s">
        <v>102</v>
      </c>
      <c r="G33" s="142" t="s">
        <v>101</v>
      </c>
      <c r="H33" s="144" t="s">
        <v>7</v>
      </c>
      <c r="I33" s="137" t="s">
        <v>8</v>
      </c>
      <c r="J33" s="137" t="s">
        <v>9</v>
      </c>
    </row>
    <row r="34" spans="2:10" ht="12">
      <c r="B34" s="101"/>
      <c r="C34" s="102"/>
      <c r="D34" s="138"/>
      <c r="E34" s="143"/>
      <c r="F34" s="143"/>
      <c r="G34" s="143"/>
      <c r="H34" s="145"/>
      <c r="I34" s="138"/>
      <c r="J34" s="138"/>
    </row>
    <row r="35" spans="2:10" ht="12">
      <c r="B35" s="4"/>
      <c r="C35" s="5"/>
      <c r="D35" s="2" t="s">
        <v>6</v>
      </c>
      <c r="E35" s="2" t="s">
        <v>6</v>
      </c>
      <c r="F35" s="2" t="s">
        <v>6</v>
      </c>
      <c r="G35" s="2" t="s">
        <v>6</v>
      </c>
      <c r="H35" s="2" t="s">
        <v>11</v>
      </c>
      <c r="I35" s="2" t="s">
        <v>11</v>
      </c>
      <c r="J35" s="2" t="s">
        <v>10</v>
      </c>
    </row>
    <row r="36" spans="2:10" ht="12">
      <c r="B36" s="83" t="s">
        <v>17</v>
      </c>
      <c r="C36" s="84"/>
      <c r="D36" s="7">
        <f aca="true" t="shared" si="5" ref="D36:I36">SUM(D37:D39)</f>
        <v>202195</v>
      </c>
      <c r="E36" s="7">
        <f t="shared" si="5"/>
        <v>3586</v>
      </c>
      <c r="F36" s="7">
        <f t="shared" si="5"/>
        <v>109173</v>
      </c>
      <c r="G36" s="7">
        <f t="shared" si="5"/>
        <v>89436</v>
      </c>
      <c r="H36" s="7">
        <f t="shared" si="5"/>
        <v>299261</v>
      </c>
      <c r="I36" s="7">
        <f t="shared" si="5"/>
        <v>207478</v>
      </c>
      <c r="J36" s="8">
        <f>I36/H36*100</f>
        <v>69.33011652036183</v>
      </c>
    </row>
    <row r="37" spans="2:10" ht="12">
      <c r="B37" s="4"/>
      <c r="C37" s="3" t="s">
        <v>18</v>
      </c>
      <c r="D37" s="9">
        <f>SUM(E37:G37)</f>
        <v>100295</v>
      </c>
      <c r="E37" s="9">
        <v>1666</v>
      </c>
      <c r="F37" s="9">
        <v>58572</v>
      </c>
      <c r="G37" s="9">
        <v>40057</v>
      </c>
      <c r="H37" s="9">
        <v>152776</v>
      </c>
      <c r="I37" s="9">
        <v>102893</v>
      </c>
      <c r="J37" s="10">
        <f>I37/H37*100</f>
        <v>67.34892915117557</v>
      </c>
    </row>
    <row r="38" spans="2:10" ht="12">
      <c r="B38" s="4"/>
      <c r="C38" s="3" t="s">
        <v>19</v>
      </c>
      <c r="D38" s="9">
        <f>SUM(E38:G38)</f>
        <v>42718</v>
      </c>
      <c r="E38" s="9">
        <v>847</v>
      </c>
      <c r="F38" s="9">
        <v>20400</v>
      </c>
      <c r="G38" s="9">
        <v>21471</v>
      </c>
      <c r="H38" s="9">
        <v>63384</v>
      </c>
      <c r="I38" s="9">
        <v>43882</v>
      </c>
      <c r="J38" s="10">
        <f>I38/H38*100</f>
        <v>69.2319828347848</v>
      </c>
    </row>
    <row r="39" spans="2:10" ht="12">
      <c r="B39" s="4"/>
      <c r="C39" s="3" t="s">
        <v>20</v>
      </c>
      <c r="D39" s="9">
        <f>SUM(E39:G39)</f>
        <v>59182</v>
      </c>
      <c r="E39" s="9">
        <v>1073</v>
      </c>
      <c r="F39" s="9">
        <v>30201</v>
      </c>
      <c r="G39" s="9">
        <v>27908</v>
      </c>
      <c r="H39" s="9">
        <v>83101</v>
      </c>
      <c r="I39" s="9">
        <v>60703</v>
      </c>
      <c r="J39" s="10">
        <f>I39/H39*100</f>
        <v>73.0472557490283</v>
      </c>
    </row>
    <row r="41" ht="12">
      <c r="B41" s="6" t="s">
        <v>12</v>
      </c>
    </row>
    <row r="42" spans="2:7" ht="13.5">
      <c r="B42" s="140" t="s">
        <v>115</v>
      </c>
      <c r="C42" s="141"/>
      <c r="D42" s="141"/>
      <c r="E42" s="141"/>
      <c r="F42" s="141"/>
      <c r="G42" s="141"/>
    </row>
    <row r="44" spans="2:4" ht="12">
      <c r="B44" s="27" t="s">
        <v>44</v>
      </c>
      <c r="C44" s="6"/>
      <c r="D44" s="6"/>
    </row>
    <row r="45" spans="2:10" ht="12" customHeight="1">
      <c r="B45" s="97" t="s">
        <v>21</v>
      </c>
      <c r="C45" s="98"/>
      <c r="D45" s="137" t="s">
        <v>22</v>
      </c>
      <c r="E45" s="146" t="s">
        <v>123</v>
      </c>
      <c r="F45" s="146" t="s">
        <v>124</v>
      </c>
      <c r="G45" s="148" t="s">
        <v>125</v>
      </c>
      <c r="H45" s="144" t="s">
        <v>23</v>
      </c>
      <c r="I45" s="137" t="s">
        <v>24</v>
      </c>
      <c r="J45" s="137" t="s">
        <v>25</v>
      </c>
    </row>
    <row r="46" spans="2:10" ht="12">
      <c r="B46" s="101"/>
      <c r="C46" s="102"/>
      <c r="D46" s="138"/>
      <c r="E46" s="147"/>
      <c r="F46" s="147"/>
      <c r="G46" s="149"/>
      <c r="H46" s="145"/>
      <c r="I46" s="138"/>
      <c r="J46" s="138"/>
    </row>
    <row r="47" spans="2:10" ht="12">
      <c r="B47" s="4"/>
      <c r="C47" s="5"/>
      <c r="D47" s="2" t="s">
        <v>26</v>
      </c>
      <c r="E47" s="2" t="s">
        <v>26</v>
      </c>
      <c r="F47" s="2" t="s">
        <v>26</v>
      </c>
      <c r="G47" s="2" t="s">
        <v>26</v>
      </c>
      <c r="H47" s="2" t="s">
        <v>27</v>
      </c>
      <c r="I47" s="2" t="s">
        <v>27</v>
      </c>
      <c r="J47" s="2" t="s">
        <v>28</v>
      </c>
    </row>
    <row r="48" spans="2:10" ht="12">
      <c r="B48" s="83" t="s">
        <v>30</v>
      </c>
      <c r="C48" s="84"/>
      <c r="D48" s="7">
        <f aca="true" t="shared" si="6" ref="D48:I48">SUM(D49:D51)</f>
        <v>200071</v>
      </c>
      <c r="E48" s="7">
        <f t="shared" si="6"/>
        <v>91904</v>
      </c>
      <c r="F48" s="7">
        <f t="shared" si="6"/>
        <v>103852</v>
      </c>
      <c r="G48" s="7">
        <f t="shared" si="6"/>
        <v>4315</v>
      </c>
      <c r="H48" s="7">
        <f t="shared" si="6"/>
        <v>290446</v>
      </c>
      <c r="I48" s="7">
        <f t="shared" si="6"/>
        <v>205416</v>
      </c>
      <c r="J48" s="8">
        <f>I48/H48*100</f>
        <v>70.72433429966327</v>
      </c>
    </row>
    <row r="49" spans="2:10" ht="12">
      <c r="B49" s="4"/>
      <c r="C49" s="3" t="s">
        <v>32</v>
      </c>
      <c r="D49" s="9">
        <f>SUM(E49:G49)</f>
        <v>158065</v>
      </c>
      <c r="E49" s="9">
        <v>74015</v>
      </c>
      <c r="F49" s="9">
        <v>80595</v>
      </c>
      <c r="G49" s="9">
        <v>3455</v>
      </c>
      <c r="H49" s="9">
        <v>230370</v>
      </c>
      <c r="I49" s="9">
        <v>162355</v>
      </c>
      <c r="J49" s="10">
        <f>I49/H49*100</f>
        <v>70.47575639189131</v>
      </c>
    </row>
    <row r="50" spans="2:10" ht="12">
      <c r="B50" s="4"/>
      <c r="C50" s="3" t="s">
        <v>33</v>
      </c>
      <c r="D50" s="9">
        <f>SUM(E50:G50)</f>
        <v>39033</v>
      </c>
      <c r="E50" s="9">
        <v>17076</v>
      </c>
      <c r="F50" s="9">
        <v>21125</v>
      </c>
      <c r="G50" s="9">
        <v>832</v>
      </c>
      <c r="H50" s="9">
        <v>56453</v>
      </c>
      <c r="I50" s="9">
        <v>40005</v>
      </c>
      <c r="J50" s="10">
        <f>I50/H50*100</f>
        <v>70.86425876392751</v>
      </c>
    </row>
    <row r="51" spans="2:10" ht="12">
      <c r="B51" s="4"/>
      <c r="C51" s="3" t="s">
        <v>34</v>
      </c>
      <c r="D51" s="9">
        <f>SUM(E51:G51)</f>
        <v>2973</v>
      </c>
      <c r="E51" s="9">
        <v>813</v>
      </c>
      <c r="F51" s="9">
        <v>2132</v>
      </c>
      <c r="G51" s="9">
        <v>28</v>
      </c>
      <c r="H51" s="9">
        <v>3623</v>
      </c>
      <c r="I51" s="9">
        <v>3056</v>
      </c>
      <c r="J51" s="10">
        <f>I51/H51*100</f>
        <v>84.34998619928237</v>
      </c>
    </row>
    <row r="53" ht="12">
      <c r="B53" s="6" t="s">
        <v>29</v>
      </c>
    </row>
    <row r="54" spans="2:7" ht="13.5">
      <c r="B54" s="140" t="s">
        <v>144</v>
      </c>
      <c r="C54" s="141"/>
      <c r="D54" s="141"/>
      <c r="E54" s="141"/>
      <c r="F54" s="141"/>
      <c r="G54" s="141"/>
    </row>
    <row r="56" spans="2:4" ht="12">
      <c r="B56" s="27" t="s">
        <v>45</v>
      </c>
      <c r="C56" s="6"/>
      <c r="D56" s="6"/>
    </row>
    <row r="57" spans="2:10" ht="12" customHeight="1">
      <c r="B57" s="97" t="s">
        <v>21</v>
      </c>
      <c r="C57" s="98"/>
      <c r="D57" s="137" t="s">
        <v>22</v>
      </c>
      <c r="E57" s="142" t="s">
        <v>147</v>
      </c>
      <c r="F57" s="142" t="s">
        <v>126</v>
      </c>
      <c r="G57" s="142" t="s">
        <v>103</v>
      </c>
      <c r="H57" s="144" t="s">
        <v>23</v>
      </c>
      <c r="I57" s="137" t="s">
        <v>24</v>
      </c>
      <c r="J57" s="137" t="s">
        <v>25</v>
      </c>
    </row>
    <row r="58" spans="2:10" ht="12">
      <c r="B58" s="101"/>
      <c r="C58" s="102"/>
      <c r="D58" s="138"/>
      <c r="E58" s="143"/>
      <c r="F58" s="143"/>
      <c r="G58" s="143"/>
      <c r="H58" s="145"/>
      <c r="I58" s="138"/>
      <c r="J58" s="138"/>
    </row>
    <row r="59" spans="2:10" ht="12">
      <c r="B59" s="4"/>
      <c r="C59" s="5"/>
      <c r="D59" s="2" t="s">
        <v>26</v>
      </c>
      <c r="E59" s="2" t="s">
        <v>26</v>
      </c>
      <c r="F59" s="2" t="s">
        <v>26</v>
      </c>
      <c r="G59" s="2" t="s">
        <v>26</v>
      </c>
      <c r="H59" s="2" t="s">
        <v>27</v>
      </c>
      <c r="I59" s="2" t="s">
        <v>27</v>
      </c>
      <c r="J59" s="2" t="s">
        <v>28</v>
      </c>
    </row>
    <row r="60" spans="2:10" ht="12">
      <c r="B60" s="83" t="s">
        <v>31</v>
      </c>
      <c r="C60" s="84"/>
      <c r="D60" s="7">
        <f aca="true" t="shared" si="7" ref="D60:I60">SUM(D61:D67)</f>
        <v>215162</v>
      </c>
      <c r="E60" s="7">
        <f t="shared" si="7"/>
        <v>53048</v>
      </c>
      <c r="F60" s="7">
        <f t="shared" si="7"/>
        <v>9406</v>
      </c>
      <c r="G60" s="7">
        <f t="shared" si="7"/>
        <v>152708</v>
      </c>
      <c r="H60" s="7">
        <f t="shared" si="7"/>
        <v>317838</v>
      </c>
      <c r="I60" s="7">
        <f t="shared" si="7"/>
        <v>223945</v>
      </c>
      <c r="J60" s="8">
        <f>I60/H60*100</f>
        <v>70.45885010602886</v>
      </c>
    </row>
    <row r="61" spans="2:10" ht="12">
      <c r="B61" s="28"/>
      <c r="C61" s="3" t="s">
        <v>91</v>
      </c>
      <c r="D61" s="9">
        <f aca="true" t="shared" si="8" ref="D61:D67">SUM(E61:G61)</f>
        <v>44691</v>
      </c>
      <c r="E61" s="9">
        <v>11959</v>
      </c>
      <c r="F61" s="9">
        <v>2343</v>
      </c>
      <c r="G61" s="9">
        <v>30389</v>
      </c>
      <c r="H61" s="9">
        <v>67719</v>
      </c>
      <c r="I61" s="9">
        <v>46672</v>
      </c>
      <c r="J61" s="10">
        <f>I61/H61*100</f>
        <v>68.92009628021678</v>
      </c>
    </row>
    <row r="62" spans="2:10" ht="12">
      <c r="B62" s="4"/>
      <c r="C62" s="3" t="s">
        <v>35</v>
      </c>
      <c r="D62" s="9">
        <f t="shared" si="8"/>
        <v>33880</v>
      </c>
      <c r="E62" s="9">
        <v>9423</v>
      </c>
      <c r="F62" s="9">
        <v>1555</v>
      </c>
      <c r="G62" s="9">
        <v>22902</v>
      </c>
      <c r="H62" s="9">
        <v>52647</v>
      </c>
      <c r="I62" s="9">
        <v>35424</v>
      </c>
      <c r="J62" s="10">
        <f aca="true" t="shared" si="9" ref="J62:J67">I62/H62*100</f>
        <v>67.28588523562597</v>
      </c>
    </row>
    <row r="63" spans="2:10" ht="12">
      <c r="B63" s="4"/>
      <c r="C63" s="3" t="s">
        <v>36</v>
      </c>
      <c r="D63" s="9">
        <f t="shared" si="8"/>
        <v>28867</v>
      </c>
      <c r="E63" s="9">
        <v>6968</v>
      </c>
      <c r="F63" s="9">
        <v>1412</v>
      </c>
      <c r="G63" s="9">
        <v>20487</v>
      </c>
      <c r="H63" s="9">
        <v>43170</v>
      </c>
      <c r="I63" s="9">
        <v>30118</v>
      </c>
      <c r="J63" s="10">
        <f t="shared" si="9"/>
        <v>69.76604123233727</v>
      </c>
    </row>
    <row r="64" spans="2:10" ht="12">
      <c r="B64" s="4"/>
      <c r="C64" s="3" t="s">
        <v>37</v>
      </c>
      <c r="D64" s="9">
        <f t="shared" si="8"/>
        <v>34572</v>
      </c>
      <c r="E64" s="9">
        <v>10363</v>
      </c>
      <c r="F64" s="9">
        <v>1160</v>
      </c>
      <c r="G64" s="9">
        <v>23049</v>
      </c>
      <c r="H64" s="9">
        <v>52341</v>
      </c>
      <c r="I64" s="9">
        <v>36077</v>
      </c>
      <c r="J64" s="10">
        <f t="shared" si="9"/>
        <v>68.92684511186259</v>
      </c>
    </row>
    <row r="65" spans="2:10" ht="12">
      <c r="B65" s="4"/>
      <c r="C65" s="3" t="s">
        <v>38</v>
      </c>
      <c r="D65" s="9">
        <f t="shared" si="8"/>
        <v>17669</v>
      </c>
      <c r="E65" s="9">
        <v>4385</v>
      </c>
      <c r="F65" s="9">
        <v>754</v>
      </c>
      <c r="G65" s="9">
        <v>12530</v>
      </c>
      <c r="H65" s="9">
        <v>26466</v>
      </c>
      <c r="I65" s="9">
        <v>18464</v>
      </c>
      <c r="J65" s="10">
        <f t="shared" si="9"/>
        <v>69.76498148567974</v>
      </c>
    </row>
    <row r="66" spans="2:10" ht="12">
      <c r="B66" s="4"/>
      <c r="C66" s="3" t="s">
        <v>39</v>
      </c>
      <c r="D66" s="9">
        <f t="shared" si="8"/>
        <v>16541</v>
      </c>
      <c r="E66" s="9">
        <v>2987</v>
      </c>
      <c r="F66" s="9">
        <v>545</v>
      </c>
      <c r="G66" s="9">
        <v>13009</v>
      </c>
      <c r="H66" s="9">
        <v>22667</v>
      </c>
      <c r="I66" s="9">
        <v>17107</v>
      </c>
      <c r="J66" s="10">
        <f t="shared" si="9"/>
        <v>75.470948956633</v>
      </c>
    </row>
    <row r="67" spans="2:10" ht="12">
      <c r="B67" s="4"/>
      <c r="C67" s="3" t="s">
        <v>40</v>
      </c>
      <c r="D67" s="9">
        <f t="shared" si="8"/>
        <v>38942</v>
      </c>
      <c r="E67" s="9">
        <v>6963</v>
      </c>
      <c r="F67" s="9">
        <v>1637</v>
      </c>
      <c r="G67" s="9">
        <v>30342</v>
      </c>
      <c r="H67" s="9">
        <v>52828</v>
      </c>
      <c r="I67" s="9">
        <v>40083</v>
      </c>
      <c r="J67" s="10">
        <f t="shared" si="9"/>
        <v>75.8745362307867</v>
      </c>
    </row>
    <row r="69" ht="12">
      <c r="B69" s="6" t="s">
        <v>29</v>
      </c>
    </row>
    <row r="70" spans="2:10" ht="12">
      <c r="B70" s="139" t="s">
        <v>151</v>
      </c>
      <c r="C70" s="139"/>
      <c r="D70" s="139"/>
      <c r="E70" s="139"/>
      <c r="F70" s="139"/>
      <c r="G70" s="139"/>
      <c r="H70" s="139"/>
      <c r="I70" s="139"/>
      <c r="J70" s="139"/>
    </row>
    <row r="71" spans="2:10" ht="12">
      <c r="B71" s="139"/>
      <c r="C71" s="139"/>
      <c r="D71" s="139"/>
      <c r="E71" s="139"/>
      <c r="F71" s="139"/>
      <c r="G71" s="139"/>
      <c r="H71" s="139"/>
      <c r="I71" s="139"/>
      <c r="J71" s="139"/>
    </row>
  </sheetData>
  <sheetProtection/>
  <mergeCells count="53">
    <mergeCell ref="F4:F5"/>
    <mergeCell ref="E4:E5"/>
    <mergeCell ref="B16:L16"/>
    <mergeCell ref="K4:K5"/>
    <mergeCell ref="L4:L5"/>
    <mergeCell ref="G4:G5"/>
    <mergeCell ref="B7:C7"/>
    <mergeCell ref="B4:C5"/>
    <mergeCell ref="D4:D5"/>
    <mergeCell ref="I19:I20"/>
    <mergeCell ref="J19:J20"/>
    <mergeCell ref="J4:J5"/>
    <mergeCell ref="H4:H5"/>
    <mergeCell ref="I4:I5"/>
    <mergeCell ref="K19:K20"/>
    <mergeCell ref="L19:L20"/>
    <mergeCell ref="B22:C22"/>
    <mergeCell ref="B33:C34"/>
    <mergeCell ref="D33:D34"/>
    <mergeCell ref="E33:E34"/>
    <mergeCell ref="F33:F34"/>
    <mergeCell ref="G33:G34"/>
    <mergeCell ref="H33:H34"/>
    <mergeCell ref="I33:I34"/>
    <mergeCell ref="B19:C20"/>
    <mergeCell ref="D19:D20"/>
    <mergeCell ref="E19:E20"/>
    <mergeCell ref="F19:F20"/>
    <mergeCell ref="G19:G20"/>
    <mergeCell ref="H19:H20"/>
    <mergeCell ref="J33:J34"/>
    <mergeCell ref="B36:C36"/>
    <mergeCell ref="B42:G42"/>
    <mergeCell ref="B45:C46"/>
    <mergeCell ref="D45:D46"/>
    <mergeCell ref="E45:E46"/>
    <mergeCell ref="F45:F46"/>
    <mergeCell ref="G45:G46"/>
    <mergeCell ref="H45:H46"/>
    <mergeCell ref="I45:I46"/>
    <mergeCell ref="J57:J58"/>
    <mergeCell ref="B60:C60"/>
    <mergeCell ref="B70:J71"/>
    <mergeCell ref="J45:J46"/>
    <mergeCell ref="B48:C48"/>
    <mergeCell ref="B54:G54"/>
    <mergeCell ref="B57:C58"/>
    <mergeCell ref="D57:D58"/>
    <mergeCell ref="E57:E58"/>
    <mergeCell ref="F57:F58"/>
    <mergeCell ref="G57:G58"/>
    <mergeCell ref="H57:H58"/>
    <mergeCell ref="I57:I58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70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zoomScale="115" zoomScaleNormal="115" zoomScaleSheetLayoutView="115" zoomScalePageLayoutView="0" workbookViewId="0" topLeftCell="B1">
      <selection activeCell="B1" sqref="B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9.375" style="1" customWidth="1"/>
    <col min="4" max="4" width="9.625" style="1" customWidth="1"/>
    <col min="5" max="5" width="9.875" style="1" customWidth="1"/>
    <col min="6" max="6" width="9.625" style="1" customWidth="1"/>
    <col min="7" max="13" width="9.875" style="1" customWidth="1"/>
    <col min="14" max="14" width="9.625" style="1" customWidth="1"/>
    <col min="15" max="16384" width="9.00390625" style="1" customWidth="1"/>
  </cols>
  <sheetData>
    <row r="1" ht="12">
      <c r="B1" s="11" t="s">
        <v>109</v>
      </c>
    </row>
    <row r="2" spans="2:10" ht="12">
      <c r="B2" s="25" t="s">
        <v>46</v>
      </c>
      <c r="C2" s="26"/>
      <c r="D2" s="26"/>
      <c r="E2" s="26"/>
      <c r="F2" s="26"/>
      <c r="G2" s="26"/>
      <c r="H2" s="26"/>
      <c r="I2" s="26"/>
      <c r="J2" s="26"/>
    </row>
    <row r="3" spans="2:12" ht="12">
      <c r="B3" s="12" t="s">
        <v>47</v>
      </c>
      <c r="C3" s="13" t="s">
        <v>48</v>
      </c>
      <c r="D3" s="13" t="s">
        <v>50</v>
      </c>
      <c r="E3" s="13" t="s">
        <v>127</v>
      </c>
      <c r="F3" s="13" t="s">
        <v>52</v>
      </c>
      <c r="G3" s="13" t="s">
        <v>128</v>
      </c>
      <c r="H3" s="13" t="s">
        <v>104</v>
      </c>
      <c r="I3" s="13" t="s">
        <v>51</v>
      </c>
      <c r="J3" s="13" t="s">
        <v>129</v>
      </c>
      <c r="K3" s="13" t="s">
        <v>49</v>
      </c>
      <c r="L3" s="13" t="s">
        <v>53</v>
      </c>
    </row>
    <row r="4" spans="2:12" ht="12">
      <c r="B4" s="12"/>
      <c r="C4" s="2" t="s">
        <v>54</v>
      </c>
      <c r="D4" s="2" t="s">
        <v>54</v>
      </c>
      <c r="E4" s="2" t="s">
        <v>54</v>
      </c>
      <c r="F4" s="2" t="s">
        <v>54</v>
      </c>
      <c r="G4" s="2" t="s">
        <v>54</v>
      </c>
      <c r="H4" s="2" t="s">
        <v>54</v>
      </c>
      <c r="I4" s="2" t="s">
        <v>54</v>
      </c>
      <c r="J4" s="2" t="s">
        <v>54</v>
      </c>
      <c r="K4" s="2" t="s">
        <v>54</v>
      </c>
      <c r="L4" s="2" t="s">
        <v>54</v>
      </c>
    </row>
    <row r="5" spans="2:12" ht="12">
      <c r="B5" s="12" t="s">
        <v>55</v>
      </c>
      <c r="C5" s="9">
        <f>SUM(D5:L5)</f>
        <v>1093853</v>
      </c>
      <c r="D5" s="9">
        <v>114706</v>
      </c>
      <c r="E5" s="9">
        <v>14866</v>
      </c>
      <c r="F5" s="9">
        <v>63048</v>
      </c>
      <c r="G5" s="9">
        <v>56515</v>
      </c>
      <c r="H5" s="9">
        <v>8702</v>
      </c>
      <c r="I5" s="9">
        <v>347040</v>
      </c>
      <c r="J5" s="9">
        <v>7753</v>
      </c>
      <c r="K5" s="9">
        <v>49801</v>
      </c>
      <c r="L5" s="9">
        <v>431422</v>
      </c>
    </row>
    <row r="6" spans="2:12" ht="12">
      <c r="B6" s="12"/>
      <c r="C6" s="2" t="s">
        <v>56</v>
      </c>
      <c r="D6" s="14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</row>
    <row r="7" spans="2:12" ht="12">
      <c r="B7" s="12" t="s">
        <v>57</v>
      </c>
      <c r="C7" s="15">
        <v>100</v>
      </c>
      <c r="D7" s="10">
        <f>D5/C5*100</f>
        <v>10.486418193303853</v>
      </c>
      <c r="E7" s="10">
        <f>E5/C5*100</f>
        <v>1.3590491592563168</v>
      </c>
      <c r="F7" s="10">
        <f>F5/C5*100</f>
        <v>5.76384578183723</v>
      </c>
      <c r="G7" s="10">
        <f>G5/C5*100</f>
        <v>5.166599168261183</v>
      </c>
      <c r="H7" s="10">
        <f>H5/C5*100</f>
        <v>0.7955365117616353</v>
      </c>
      <c r="I7" s="10">
        <f>I5/C5*100</f>
        <v>31.726383709694083</v>
      </c>
      <c r="J7" s="10">
        <f>J5/C5*100</f>
        <v>0.708778967557798</v>
      </c>
      <c r="K7" s="10">
        <f>K5/C5*100</f>
        <v>4.552805541512433</v>
      </c>
      <c r="L7" s="10">
        <f>L5/C5*100</f>
        <v>39.44058296681547</v>
      </c>
    </row>
    <row r="9" ht="12">
      <c r="B9" s="6" t="s">
        <v>58</v>
      </c>
    </row>
  </sheetData>
  <sheetProtection/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83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="115" zoomScaleNormal="115" zoomScaleSheetLayoutView="115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4" width="8.375" style="1" customWidth="1"/>
    <col min="5" max="5" width="7.375" style="1" customWidth="1"/>
    <col min="6" max="7" width="6.625" style="1" customWidth="1"/>
    <col min="8" max="8" width="8.625" style="1" bestFit="1" customWidth="1"/>
    <col min="9" max="12" width="6.625" style="1" customWidth="1"/>
    <col min="13" max="14" width="7.375" style="1" customWidth="1"/>
    <col min="15" max="17" width="6.625" style="1" customWidth="1"/>
    <col min="18" max="18" width="10.375" style="1" bestFit="1" customWidth="1"/>
    <col min="19" max="16384" width="9.00390625" style="1" customWidth="1"/>
  </cols>
  <sheetData>
    <row r="1" ht="12">
      <c r="B1" s="11" t="s">
        <v>110</v>
      </c>
    </row>
    <row r="2" spans="2:8" ht="12">
      <c r="B2" s="25" t="s">
        <v>106</v>
      </c>
      <c r="C2" s="26"/>
      <c r="D2" s="26"/>
      <c r="E2" s="26"/>
      <c r="F2" s="26"/>
      <c r="G2" s="26"/>
      <c r="H2" s="26"/>
    </row>
    <row r="3" spans="2:18" ht="12" customHeight="1">
      <c r="B3" s="155" t="s">
        <v>67</v>
      </c>
      <c r="C3" s="156"/>
      <c r="D3" s="129" t="s">
        <v>68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26" t="s">
        <v>69</v>
      </c>
      <c r="R3" s="126" t="s">
        <v>99</v>
      </c>
    </row>
    <row r="4" spans="2:18" ht="12" customHeight="1">
      <c r="B4" s="157"/>
      <c r="C4" s="158"/>
      <c r="D4" s="103" t="s">
        <v>70</v>
      </c>
      <c r="E4" s="129" t="s">
        <v>71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32"/>
      <c r="R4" s="132"/>
    </row>
    <row r="5" spans="2:18" ht="12" customHeight="1">
      <c r="B5" s="157"/>
      <c r="C5" s="158"/>
      <c r="D5" s="115"/>
      <c r="E5" s="123" t="s">
        <v>48</v>
      </c>
      <c r="F5" s="123" t="s">
        <v>98</v>
      </c>
      <c r="G5" s="123" t="s">
        <v>59</v>
      </c>
      <c r="H5" s="123" t="s">
        <v>60</v>
      </c>
      <c r="I5" s="123" t="s">
        <v>72</v>
      </c>
      <c r="J5" s="123" t="s">
        <v>73</v>
      </c>
      <c r="K5" s="123" t="s">
        <v>74</v>
      </c>
      <c r="L5" s="123" t="s">
        <v>75</v>
      </c>
      <c r="M5" s="123" t="s">
        <v>76</v>
      </c>
      <c r="N5" s="123" t="s">
        <v>77</v>
      </c>
      <c r="O5" s="123" t="s">
        <v>78</v>
      </c>
      <c r="P5" s="123" t="s">
        <v>79</v>
      </c>
      <c r="Q5" s="132"/>
      <c r="R5" s="132"/>
    </row>
    <row r="6" spans="2:18" ht="12" customHeight="1">
      <c r="B6" s="157"/>
      <c r="C6" s="158"/>
      <c r="D6" s="115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32"/>
      <c r="R6" s="132"/>
    </row>
    <row r="7" spans="2:18" ht="12" customHeight="1">
      <c r="B7" s="157"/>
      <c r="C7" s="158"/>
      <c r="D7" s="115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32"/>
      <c r="R7" s="132"/>
    </row>
    <row r="8" spans="2:18" ht="12" customHeight="1">
      <c r="B8" s="157"/>
      <c r="C8" s="158"/>
      <c r="D8" s="115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32"/>
      <c r="R8" s="132"/>
    </row>
    <row r="9" spans="2:18" ht="12" customHeight="1">
      <c r="B9" s="157"/>
      <c r="C9" s="158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32"/>
      <c r="R9" s="132"/>
    </row>
    <row r="10" spans="2:18" ht="12" customHeight="1">
      <c r="B10" s="157"/>
      <c r="C10" s="158"/>
      <c r="D10" s="115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32"/>
      <c r="R10" s="132"/>
    </row>
    <row r="11" spans="2:18" ht="12" customHeight="1">
      <c r="B11" s="157"/>
      <c r="C11" s="158"/>
      <c r="D11" s="115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32"/>
      <c r="R11" s="132"/>
    </row>
    <row r="12" spans="2:18" ht="12" customHeight="1">
      <c r="B12" s="159"/>
      <c r="C12" s="160"/>
      <c r="D12" s="116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33"/>
      <c r="R12" s="133"/>
    </row>
    <row r="13" spans="2:18" ht="12">
      <c r="B13" s="16"/>
      <c r="C13" s="17"/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54</v>
      </c>
      <c r="P13" s="2" t="s">
        <v>54</v>
      </c>
      <c r="Q13" s="2" t="s">
        <v>54</v>
      </c>
      <c r="R13" s="2" t="s">
        <v>80</v>
      </c>
    </row>
    <row r="14" spans="2:18" ht="12" customHeight="1">
      <c r="B14" s="117" t="s">
        <v>48</v>
      </c>
      <c r="C14" s="118"/>
      <c r="D14" s="24">
        <f>D16+D24+D31+D36+D41</f>
        <v>1094025</v>
      </c>
      <c r="E14" s="7">
        <f>E16+E24+E31+E36+E41</f>
        <v>30273</v>
      </c>
      <c r="F14" s="7" t="s">
        <v>105</v>
      </c>
      <c r="G14" s="7">
        <f>G16+G24+G31+G36+G41</f>
        <v>1858</v>
      </c>
      <c r="H14" s="7" t="s">
        <v>105</v>
      </c>
      <c r="I14" s="7">
        <f>I16+I24+I31+I36+I41</f>
        <v>42</v>
      </c>
      <c r="J14" s="7">
        <f>J16+J24+J31+J36+J41</f>
        <v>394</v>
      </c>
      <c r="K14" s="7" t="s">
        <v>105</v>
      </c>
      <c r="L14" s="7">
        <f>L16+L24+L31+L36+L41</f>
        <v>437</v>
      </c>
      <c r="M14" s="7">
        <f>M16+M24+M31+M36+M41</f>
        <v>15237</v>
      </c>
      <c r="N14" s="7">
        <f>N16+N24+N31+N36+N41</f>
        <v>9451</v>
      </c>
      <c r="O14" s="7">
        <f>O16+O24+O31+O36+O41</f>
        <v>2853</v>
      </c>
      <c r="P14" s="7" t="s">
        <v>105</v>
      </c>
      <c r="Q14" s="7">
        <f>Q16+Q24+Q31+Q36+Q41</f>
        <v>23</v>
      </c>
      <c r="R14" s="7">
        <f>SUM(Q14,D14,E14)</f>
        <v>1124321</v>
      </c>
    </row>
    <row r="15" spans="2:18" ht="12" customHeight="1">
      <c r="B15" s="18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ht="12">
      <c r="B16" s="117" t="s">
        <v>81</v>
      </c>
      <c r="C16" s="118"/>
      <c r="D16" s="7">
        <f>SUM(D17:D22)</f>
        <v>255640</v>
      </c>
      <c r="E16" s="7">
        <f aca="true" t="shared" si="0" ref="E16:E22">SUM(F16:P16)</f>
        <v>5858</v>
      </c>
      <c r="F16" s="7" t="s">
        <v>105</v>
      </c>
      <c r="G16" s="7">
        <f aca="true" t="shared" si="1" ref="G16:Q16">SUM(G17:G22)</f>
        <v>568</v>
      </c>
      <c r="H16" s="7" t="s">
        <v>105</v>
      </c>
      <c r="I16" s="7">
        <f t="shared" si="1"/>
        <v>17</v>
      </c>
      <c r="J16" s="7">
        <f t="shared" si="1"/>
        <v>143</v>
      </c>
      <c r="K16" s="7" t="s">
        <v>105</v>
      </c>
      <c r="L16" s="7">
        <f t="shared" si="1"/>
        <v>42</v>
      </c>
      <c r="M16" s="7">
        <f t="shared" si="1"/>
        <v>2671</v>
      </c>
      <c r="N16" s="7">
        <f t="shared" si="1"/>
        <v>1845</v>
      </c>
      <c r="O16" s="7">
        <f t="shared" si="1"/>
        <v>572</v>
      </c>
      <c r="P16" s="7" t="s">
        <v>105</v>
      </c>
      <c r="Q16" s="7">
        <f t="shared" si="1"/>
        <v>5</v>
      </c>
      <c r="R16" s="7">
        <f aca="true" t="shared" si="2" ref="R16:R22">SUM(Q16,D16,E16)</f>
        <v>261503</v>
      </c>
    </row>
    <row r="17" spans="2:18" ht="12">
      <c r="B17" s="4"/>
      <c r="C17" s="3" t="s">
        <v>82</v>
      </c>
      <c r="D17" s="9">
        <v>179395</v>
      </c>
      <c r="E17" s="9">
        <f t="shared" si="0"/>
        <v>3783</v>
      </c>
      <c r="F17" s="7" t="s">
        <v>105</v>
      </c>
      <c r="G17" s="9">
        <v>179</v>
      </c>
      <c r="H17" s="7" t="s">
        <v>105</v>
      </c>
      <c r="I17" s="9">
        <v>4</v>
      </c>
      <c r="J17" s="9">
        <v>16</v>
      </c>
      <c r="K17" s="7" t="s">
        <v>105</v>
      </c>
      <c r="L17" s="9">
        <v>32</v>
      </c>
      <c r="M17" s="9">
        <v>1916</v>
      </c>
      <c r="N17" s="9">
        <v>1232</v>
      </c>
      <c r="O17" s="9">
        <v>404</v>
      </c>
      <c r="P17" s="7" t="s">
        <v>105</v>
      </c>
      <c r="Q17" s="9">
        <v>1</v>
      </c>
      <c r="R17" s="9">
        <f t="shared" si="2"/>
        <v>183179</v>
      </c>
    </row>
    <row r="18" spans="2:18" ht="12">
      <c r="B18" s="4"/>
      <c r="C18" s="21" t="s">
        <v>130</v>
      </c>
      <c r="D18" s="9">
        <v>9919</v>
      </c>
      <c r="E18" s="9">
        <f t="shared" si="0"/>
        <v>225</v>
      </c>
      <c r="F18" s="7" t="s">
        <v>105</v>
      </c>
      <c r="G18" s="9">
        <v>26</v>
      </c>
      <c r="H18" s="7" t="s">
        <v>105</v>
      </c>
      <c r="I18" s="9">
        <v>3</v>
      </c>
      <c r="J18" s="9">
        <v>1</v>
      </c>
      <c r="K18" s="7" t="s">
        <v>105</v>
      </c>
      <c r="L18" s="7" t="s">
        <v>105</v>
      </c>
      <c r="M18" s="9">
        <v>97</v>
      </c>
      <c r="N18" s="9">
        <v>66</v>
      </c>
      <c r="O18" s="9">
        <v>32</v>
      </c>
      <c r="P18" s="7" t="s">
        <v>105</v>
      </c>
      <c r="Q18" s="7" t="s">
        <v>105</v>
      </c>
      <c r="R18" s="9">
        <f t="shared" si="2"/>
        <v>10144</v>
      </c>
    </row>
    <row r="19" spans="2:18" ht="12">
      <c r="B19" s="4"/>
      <c r="C19" s="3" t="s">
        <v>83</v>
      </c>
      <c r="D19" s="9">
        <v>29126</v>
      </c>
      <c r="E19" s="9">
        <f t="shared" si="0"/>
        <v>741</v>
      </c>
      <c r="F19" s="7" t="s">
        <v>105</v>
      </c>
      <c r="G19" s="9">
        <v>236</v>
      </c>
      <c r="H19" s="7" t="s">
        <v>105</v>
      </c>
      <c r="I19" s="9">
        <v>9</v>
      </c>
      <c r="J19" s="9">
        <v>1</v>
      </c>
      <c r="K19" s="7" t="s">
        <v>105</v>
      </c>
      <c r="L19" s="9">
        <v>2</v>
      </c>
      <c r="M19" s="9">
        <v>303</v>
      </c>
      <c r="N19" s="9">
        <v>106</v>
      </c>
      <c r="O19" s="9">
        <v>84</v>
      </c>
      <c r="P19" s="7" t="s">
        <v>105</v>
      </c>
      <c r="Q19" s="9">
        <v>2</v>
      </c>
      <c r="R19" s="9">
        <f t="shared" si="2"/>
        <v>29869</v>
      </c>
    </row>
    <row r="20" spans="2:18" ht="12">
      <c r="B20" s="4"/>
      <c r="C20" s="21" t="s">
        <v>136</v>
      </c>
      <c r="D20" s="9">
        <v>12017</v>
      </c>
      <c r="E20" s="9">
        <f t="shared" si="0"/>
        <v>385</v>
      </c>
      <c r="F20" s="7" t="s">
        <v>105</v>
      </c>
      <c r="G20" s="9">
        <v>45</v>
      </c>
      <c r="H20" s="7" t="s">
        <v>105</v>
      </c>
      <c r="I20" s="9" t="s">
        <v>148</v>
      </c>
      <c r="J20" s="9">
        <v>2</v>
      </c>
      <c r="K20" s="7" t="s">
        <v>105</v>
      </c>
      <c r="L20" s="7" t="s">
        <v>105</v>
      </c>
      <c r="M20" s="9">
        <v>110</v>
      </c>
      <c r="N20" s="9">
        <v>193</v>
      </c>
      <c r="O20" s="9">
        <v>35</v>
      </c>
      <c r="P20" s="7" t="s">
        <v>105</v>
      </c>
      <c r="Q20" s="7" t="s">
        <v>105</v>
      </c>
      <c r="R20" s="9">
        <f t="shared" si="2"/>
        <v>12402</v>
      </c>
    </row>
    <row r="21" spans="2:18" ht="12">
      <c r="B21" s="4"/>
      <c r="C21" s="29" t="s">
        <v>137</v>
      </c>
      <c r="D21" s="9">
        <v>1857</v>
      </c>
      <c r="E21" s="9">
        <f t="shared" si="0"/>
        <v>37</v>
      </c>
      <c r="F21" s="7" t="s">
        <v>105</v>
      </c>
      <c r="G21" s="9">
        <v>1</v>
      </c>
      <c r="H21" s="7" t="s">
        <v>105</v>
      </c>
      <c r="I21" s="9">
        <v>1</v>
      </c>
      <c r="J21" s="9">
        <v>13</v>
      </c>
      <c r="K21" s="7" t="s">
        <v>105</v>
      </c>
      <c r="L21" s="9">
        <v>1</v>
      </c>
      <c r="M21" s="9">
        <v>16</v>
      </c>
      <c r="N21" s="9">
        <v>2</v>
      </c>
      <c r="O21" s="9">
        <v>3</v>
      </c>
      <c r="P21" s="7" t="s">
        <v>105</v>
      </c>
      <c r="Q21" s="7" t="s">
        <v>105</v>
      </c>
      <c r="R21" s="9">
        <f t="shared" si="2"/>
        <v>1894</v>
      </c>
    </row>
    <row r="22" spans="2:18" ht="12" customHeight="1">
      <c r="B22" s="4"/>
      <c r="C22" s="3" t="s">
        <v>61</v>
      </c>
      <c r="D22" s="9">
        <v>23326</v>
      </c>
      <c r="E22" s="9">
        <f t="shared" si="0"/>
        <v>687</v>
      </c>
      <c r="F22" s="7" t="s">
        <v>105</v>
      </c>
      <c r="G22" s="9">
        <v>81</v>
      </c>
      <c r="H22" s="7" t="s">
        <v>105</v>
      </c>
      <c r="I22" s="9" t="s">
        <v>148</v>
      </c>
      <c r="J22" s="9">
        <v>110</v>
      </c>
      <c r="K22" s="7" t="s">
        <v>105</v>
      </c>
      <c r="L22" s="9">
        <v>7</v>
      </c>
      <c r="M22" s="9">
        <v>229</v>
      </c>
      <c r="N22" s="9">
        <v>246</v>
      </c>
      <c r="O22" s="9">
        <v>14</v>
      </c>
      <c r="P22" s="7" t="s">
        <v>105</v>
      </c>
      <c r="Q22" s="9">
        <v>2</v>
      </c>
      <c r="R22" s="9">
        <f t="shared" si="2"/>
        <v>24015</v>
      </c>
    </row>
    <row r="23" spans="2:18" ht="12">
      <c r="B23" s="4"/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ht="12">
      <c r="B24" s="117" t="s">
        <v>84</v>
      </c>
      <c r="C24" s="118"/>
      <c r="D24" s="7">
        <f>SUM(D25:D29)</f>
        <v>220957</v>
      </c>
      <c r="E24" s="7">
        <f aca="true" t="shared" si="3" ref="E24:E29">SUM(F24:P24)</f>
        <v>5019</v>
      </c>
      <c r="F24" s="7" t="s">
        <v>105</v>
      </c>
      <c r="G24" s="7">
        <f>SUM(G25:G29)</f>
        <v>172</v>
      </c>
      <c r="H24" s="7" t="s">
        <v>105</v>
      </c>
      <c r="I24" s="7">
        <f aca="true" t="shared" si="4" ref="I24:O24">SUM(I25:I29)</f>
        <v>9</v>
      </c>
      <c r="J24" s="7">
        <f t="shared" si="4"/>
        <v>29</v>
      </c>
      <c r="K24" s="7">
        <f t="shared" si="4"/>
        <v>1</v>
      </c>
      <c r="L24" s="7">
        <f t="shared" si="4"/>
        <v>48</v>
      </c>
      <c r="M24" s="7">
        <f t="shared" si="4"/>
        <v>2730</v>
      </c>
      <c r="N24" s="7">
        <f t="shared" si="4"/>
        <v>1591</v>
      </c>
      <c r="O24" s="7">
        <f t="shared" si="4"/>
        <v>439</v>
      </c>
      <c r="P24" s="7" t="s">
        <v>105</v>
      </c>
      <c r="Q24" s="7">
        <f>SUM(Q25:Q29)</f>
        <v>3</v>
      </c>
      <c r="R24" s="7">
        <f aca="true" t="shared" si="5" ref="R24:R29">SUM(Q24,D24,E24)</f>
        <v>225979</v>
      </c>
    </row>
    <row r="25" spans="2:18" ht="12">
      <c r="B25" s="4"/>
      <c r="C25" s="21" t="s">
        <v>131</v>
      </c>
      <c r="D25" s="9">
        <v>61264</v>
      </c>
      <c r="E25" s="9">
        <f t="shared" si="3"/>
        <v>1497</v>
      </c>
      <c r="F25" s="7" t="s">
        <v>105</v>
      </c>
      <c r="G25" s="9">
        <v>65</v>
      </c>
      <c r="H25" s="7" t="s">
        <v>105</v>
      </c>
      <c r="I25" s="9">
        <v>2</v>
      </c>
      <c r="J25" s="9">
        <v>15</v>
      </c>
      <c r="K25" s="9">
        <v>1</v>
      </c>
      <c r="L25" s="9">
        <v>19</v>
      </c>
      <c r="M25" s="9">
        <v>850</v>
      </c>
      <c r="N25" s="9">
        <v>428</v>
      </c>
      <c r="O25" s="9">
        <v>117</v>
      </c>
      <c r="P25" s="7" t="s">
        <v>105</v>
      </c>
      <c r="Q25" s="7" t="s">
        <v>105</v>
      </c>
      <c r="R25" s="9">
        <f t="shared" si="5"/>
        <v>62761</v>
      </c>
    </row>
    <row r="26" spans="2:18" ht="12">
      <c r="B26" s="4"/>
      <c r="C26" s="3" t="s">
        <v>86</v>
      </c>
      <c r="D26" s="9">
        <v>102391</v>
      </c>
      <c r="E26" s="9">
        <f t="shared" si="3"/>
        <v>2150</v>
      </c>
      <c r="F26" s="7" t="s">
        <v>105</v>
      </c>
      <c r="G26" s="9">
        <v>31</v>
      </c>
      <c r="H26" s="7" t="s">
        <v>105</v>
      </c>
      <c r="I26" s="9">
        <v>1</v>
      </c>
      <c r="J26" s="9">
        <v>6</v>
      </c>
      <c r="K26" s="9" t="s">
        <v>148</v>
      </c>
      <c r="L26" s="9">
        <v>18</v>
      </c>
      <c r="M26" s="9">
        <v>1199</v>
      </c>
      <c r="N26" s="9">
        <v>706</v>
      </c>
      <c r="O26" s="9">
        <v>189</v>
      </c>
      <c r="P26" s="7" t="s">
        <v>105</v>
      </c>
      <c r="Q26" s="9">
        <v>2</v>
      </c>
      <c r="R26" s="9">
        <f t="shared" si="5"/>
        <v>104543</v>
      </c>
    </row>
    <row r="27" spans="2:18" ht="12">
      <c r="B27" s="4"/>
      <c r="C27" s="21" t="s">
        <v>132</v>
      </c>
      <c r="D27" s="9">
        <v>10691</v>
      </c>
      <c r="E27" s="9">
        <f t="shared" si="3"/>
        <v>229</v>
      </c>
      <c r="F27" s="7" t="s">
        <v>105</v>
      </c>
      <c r="G27" s="9">
        <v>20</v>
      </c>
      <c r="H27" s="7" t="s">
        <v>105</v>
      </c>
      <c r="I27" s="9">
        <v>1</v>
      </c>
      <c r="J27" s="9" t="s">
        <v>148</v>
      </c>
      <c r="K27" s="9" t="s">
        <v>148</v>
      </c>
      <c r="L27" s="9" t="s">
        <v>148</v>
      </c>
      <c r="M27" s="9">
        <v>107</v>
      </c>
      <c r="N27" s="9">
        <v>75</v>
      </c>
      <c r="O27" s="9">
        <v>26</v>
      </c>
      <c r="P27" s="7" t="s">
        <v>105</v>
      </c>
      <c r="Q27" s="9">
        <v>1</v>
      </c>
      <c r="R27" s="9">
        <f t="shared" si="5"/>
        <v>10921</v>
      </c>
    </row>
    <row r="28" spans="2:18" ht="12">
      <c r="B28" s="4"/>
      <c r="C28" s="29" t="s">
        <v>133</v>
      </c>
      <c r="D28" s="9">
        <v>27299</v>
      </c>
      <c r="E28" s="9">
        <f t="shared" si="3"/>
        <v>608</v>
      </c>
      <c r="F28" s="7" t="s">
        <v>105</v>
      </c>
      <c r="G28" s="9">
        <v>20</v>
      </c>
      <c r="H28" s="7" t="s">
        <v>105</v>
      </c>
      <c r="I28" s="9" t="s">
        <v>148</v>
      </c>
      <c r="J28" s="9">
        <v>5</v>
      </c>
      <c r="K28" s="9" t="s">
        <v>148</v>
      </c>
      <c r="L28" s="9">
        <v>8</v>
      </c>
      <c r="M28" s="9">
        <v>334</v>
      </c>
      <c r="N28" s="9">
        <v>182</v>
      </c>
      <c r="O28" s="9">
        <v>59</v>
      </c>
      <c r="P28" s="7" t="s">
        <v>105</v>
      </c>
      <c r="Q28" s="7" t="s">
        <v>105</v>
      </c>
      <c r="R28" s="9">
        <f t="shared" si="5"/>
        <v>27907</v>
      </c>
    </row>
    <row r="29" spans="2:18" ht="12" customHeight="1">
      <c r="B29" s="4"/>
      <c r="C29" s="3" t="s">
        <v>134</v>
      </c>
      <c r="D29" s="9">
        <v>19312</v>
      </c>
      <c r="E29" s="9">
        <f t="shared" si="3"/>
        <v>535</v>
      </c>
      <c r="F29" s="7" t="s">
        <v>105</v>
      </c>
      <c r="G29" s="9">
        <v>36</v>
      </c>
      <c r="H29" s="7" t="s">
        <v>105</v>
      </c>
      <c r="I29" s="9">
        <v>5</v>
      </c>
      <c r="J29" s="9">
        <v>3</v>
      </c>
      <c r="K29" s="9" t="s">
        <v>148</v>
      </c>
      <c r="L29" s="9">
        <v>3</v>
      </c>
      <c r="M29" s="9">
        <v>240</v>
      </c>
      <c r="N29" s="9">
        <v>200</v>
      </c>
      <c r="O29" s="9">
        <v>48</v>
      </c>
      <c r="P29" s="7" t="s">
        <v>105</v>
      </c>
      <c r="Q29" s="7" t="s">
        <v>105</v>
      </c>
      <c r="R29" s="9">
        <f t="shared" si="5"/>
        <v>19847</v>
      </c>
    </row>
    <row r="30" spans="2:18" ht="12">
      <c r="B30" s="4"/>
      <c r="C30" s="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12">
      <c r="B31" s="117" t="s">
        <v>87</v>
      </c>
      <c r="C31" s="118"/>
      <c r="D31" s="7">
        <f>SUM(D32:D34)</f>
        <v>202195</v>
      </c>
      <c r="E31" s="7">
        <f>SUM(F31:P31)</f>
        <v>5279</v>
      </c>
      <c r="F31" s="7" t="s">
        <v>105</v>
      </c>
      <c r="G31" s="7">
        <f aca="true" t="shared" si="6" ref="G31:Q31">SUM(G32:G34)</f>
        <v>235</v>
      </c>
      <c r="H31" s="7" t="s">
        <v>105</v>
      </c>
      <c r="I31" s="7">
        <f t="shared" si="6"/>
        <v>3</v>
      </c>
      <c r="J31" s="7">
        <f t="shared" si="6"/>
        <v>32</v>
      </c>
      <c r="K31" s="7" t="s">
        <v>105</v>
      </c>
      <c r="L31" s="7">
        <f t="shared" si="6"/>
        <v>39</v>
      </c>
      <c r="M31" s="7">
        <f t="shared" si="6"/>
        <v>2643</v>
      </c>
      <c r="N31" s="7">
        <f t="shared" si="6"/>
        <v>1947</v>
      </c>
      <c r="O31" s="7">
        <f t="shared" si="6"/>
        <v>380</v>
      </c>
      <c r="P31" s="7" t="s">
        <v>105</v>
      </c>
      <c r="Q31" s="7">
        <f t="shared" si="6"/>
        <v>4</v>
      </c>
      <c r="R31" s="7">
        <f>SUM(Q31,D31,E31)</f>
        <v>207478</v>
      </c>
    </row>
    <row r="32" spans="2:18" ht="12">
      <c r="B32" s="4"/>
      <c r="C32" s="21" t="s">
        <v>138</v>
      </c>
      <c r="D32" s="9">
        <v>100295</v>
      </c>
      <c r="E32" s="9">
        <f>SUM(F32:P32)</f>
        <v>2596</v>
      </c>
      <c r="F32" s="7" t="s">
        <v>105</v>
      </c>
      <c r="G32" s="9">
        <v>122</v>
      </c>
      <c r="H32" s="7" t="s">
        <v>105</v>
      </c>
      <c r="I32" s="9">
        <v>2</v>
      </c>
      <c r="J32" s="9">
        <v>15</v>
      </c>
      <c r="K32" s="7" t="s">
        <v>105</v>
      </c>
      <c r="L32" s="9">
        <v>19</v>
      </c>
      <c r="M32" s="9">
        <v>1252</v>
      </c>
      <c r="N32" s="9">
        <v>1097</v>
      </c>
      <c r="O32" s="9">
        <v>89</v>
      </c>
      <c r="P32" s="7" t="s">
        <v>105</v>
      </c>
      <c r="Q32" s="9">
        <v>2</v>
      </c>
      <c r="R32" s="9">
        <f>SUM(Q32,D32,E32)</f>
        <v>102893</v>
      </c>
    </row>
    <row r="33" spans="2:18" ht="12">
      <c r="B33" s="4"/>
      <c r="C33" s="3" t="s">
        <v>89</v>
      </c>
      <c r="D33" s="9">
        <v>42718</v>
      </c>
      <c r="E33" s="9">
        <f>SUM(F33:P33)</f>
        <v>1162</v>
      </c>
      <c r="F33" s="7" t="s">
        <v>105</v>
      </c>
      <c r="G33" s="9">
        <v>42</v>
      </c>
      <c r="H33" s="7" t="s">
        <v>105</v>
      </c>
      <c r="I33" s="9" t="s">
        <v>148</v>
      </c>
      <c r="J33" s="9">
        <v>6</v>
      </c>
      <c r="K33" s="7" t="s">
        <v>105</v>
      </c>
      <c r="L33" s="9">
        <v>9</v>
      </c>
      <c r="M33" s="9">
        <v>668</v>
      </c>
      <c r="N33" s="9">
        <v>314</v>
      </c>
      <c r="O33" s="9">
        <v>123</v>
      </c>
      <c r="P33" s="7" t="s">
        <v>105</v>
      </c>
      <c r="Q33" s="9">
        <v>2</v>
      </c>
      <c r="R33" s="9">
        <f>SUM(Q33,D33,E33)</f>
        <v>43882</v>
      </c>
    </row>
    <row r="34" spans="2:18" ht="12">
      <c r="B34" s="4"/>
      <c r="C34" s="3" t="s">
        <v>62</v>
      </c>
      <c r="D34" s="9">
        <v>59182</v>
      </c>
      <c r="E34" s="9">
        <f>SUM(F34:P34)</f>
        <v>1521</v>
      </c>
      <c r="F34" s="7" t="s">
        <v>105</v>
      </c>
      <c r="G34" s="9">
        <v>71</v>
      </c>
      <c r="H34" s="7" t="s">
        <v>105</v>
      </c>
      <c r="I34" s="9">
        <v>1</v>
      </c>
      <c r="J34" s="9">
        <v>11</v>
      </c>
      <c r="K34" s="7" t="s">
        <v>105</v>
      </c>
      <c r="L34" s="9">
        <v>11</v>
      </c>
      <c r="M34" s="9">
        <v>723</v>
      </c>
      <c r="N34" s="9">
        <v>536</v>
      </c>
      <c r="O34" s="9">
        <v>168</v>
      </c>
      <c r="P34" s="7" t="s">
        <v>105</v>
      </c>
      <c r="Q34" s="7" t="s">
        <v>105</v>
      </c>
      <c r="R34" s="9">
        <f>SUM(Q34,D34,E34)</f>
        <v>60703</v>
      </c>
    </row>
    <row r="35" spans="2:18" ht="12">
      <c r="B35" s="4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ht="12">
      <c r="B36" s="117" t="s">
        <v>90</v>
      </c>
      <c r="C36" s="118"/>
      <c r="D36" s="7">
        <f>SUM(D37:D39)</f>
        <v>200071</v>
      </c>
      <c r="E36" s="7">
        <f>SUM(F36:P36)</f>
        <v>5341</v>
      </c>
      <c r="F36" s="7" t="s">
        <v>105</v>
      </c>
      <c r="G36" s="7">
        <f aca="true" t="shared" si="7" ref="G36:Q36">SUM(G37:G39)</f>
        <v>438</v>
      </c>
      <c r="H36" s="7" t="s">
        <v>105</v>
      </c>
      <c r="I36" s="7">
        <f t="shared" si="7"/>
        <v>5</v>
      </c>
      <c r="J36" s="7">
        <f t="shared" si="7"/>
        <v>60</v>
      </c>
      <c r="K36" s="7" t="s">
        <v>105</v>
      </c>
      <c r="L36" s="7">
        <f t="shared" si="7"/>
        <v>162</v>
      </c>
      <c r="M36" s="7">
        <f t="shared" si="7"/>
        <v>2775</v>
      </c>
      <c r="N36" s="7">
        <f t="shared" si="7"/>
        <v>1324</v>
      </c>
      <c r="O36" s="7">
        <f t="shared" si="7"/>
        <v>577</v>
      </c>
      <c r="P36" s="7" t="s">
        <v>105</v>
      </c>
      <c r="Q36" s="7">
        <f t="shared" si="7"/>
        <v>4</v>
      </c>
      <c r="R36" s="7">
        <f>SUM(Q36,D36,E36)</f>
        <v>205416</v>
      </c>
    </row>
    <row r="37" spans="2:18" ht="12">
      <c r="B37" s="4"/>
      <c r="C37" s="21" t="s">
        <v>145</v>
      </c>
      <c r="D37" s="9">
        <v>158065</v>
      </c>
      <c r="E37" s="9">
        <f>SUM(F37:P37)</f>
        <v>4286</v>
      </c>
      <c r="F37" s="7" t="s">
        <v>105</v>
      </c>
      <c r="G37" s="9">
        <v>328</v>
      </c>
      <c r="H37" s="7" t="s">
        <v>105</v>
      </c>
      <c r="I37" s="9">
        <v>4</v>
      </c>
      <c r="J37" s="9">
        <v>56</v>
      </c>
      <c r="K37" s="7" t="s">
        <v>105</v>
      </c>
      <c r="L37" s="9" t="s">
        <v>148</v>
      </c>
      <c r="M37" s="9">
        <v>2285</v>
      </c>
      <c r="N37" s="9">
        <v>1137</v>
      </c>
      <c r="O37" s="9">
        <v>476</v>
      </c>
      <c r="P37" s="7" t="s">
        <v>105</v>
      </c>
      <c r="Q37" s="9">
        <v>4</v>
      </c>
      <c r="R37" s="9">
        <f>SUM(Q37,D37,E37)</f>
        <v>162355</v>
      </c>
    </row>
    <row r="38" spans="2:18" ht="12">
      <c r="B38" s="4"/>
      <c r="C38" s="3" t="s">
        <v>92</v>
      </c>
      <c r="D38" s="9">
        <v>39033</v>
      </c>
      <c r="E38" s="9">
        <f>SUM(F38:P38)</f>
        <v>972</v>
      </c>
      <c r="F38" s="7" t="s">
        <v>105</v>
      </c>
      <c r="G38" s="9">
        <v>98</v>
      </c>
      <c r="H38" s="7" t="s">
        <v>105</v>
      </c>
      <c r="I38" s="9">
        <v>1</v>
      </c>
      <c r="J38" s="9">
        <v>4</v>
      </c>
      <c r="K38" s="7" t="s">
        <v>105</v>
      </c>
      <c r="L38" s="9">
        <v>162</v>
      </c>
      <c r="M38" s="9">
        <v>468</v>
      </c>
      <c r="N38" s="9">
        <v>145</v>
      </c>
      <c r="O38" s="9">
        <v>94</v>
      </c>
      <c r="P38" s="7" t="s">
        <v>105</v>
      </c>
      <c r="Q38" s="7" t="s">
        <v>105</v>
      </c>
      <c r="R38" s="9">
        <f>SUM(Q38,D38,E38)</f>
        <v>40005</v>
      </c>
    </row>
    <row r="39" spans="2:18" ht="12">
      <c r="B39" s="4"/>
      <c r="C39" s="3" t="s">
        <v>63</v>
      </c>
      <c r="D39" s="9">
        <v>2973</v>
      </c>
      <c r="E39" s="9">
        <f>SUM(F39:P39)</f>
        <v>83</v>
      </c>
      <c r="F39" s="7" t="s">
        <v>105</v>
      </c>
      <c r="G39" s="9">
        <v>12</v>
      </c>
      <c r="H39" s="7" t="s">
        <v>105</v>
      </c>
      <c r="I39" s="9" t="s">
        <v>148</v>
      </c>
      <c r="J39" s="9" t="s">
        <v>148</v>
      </c>
      <c r="K39" s="9" t="s">
        <v>148</v>
      </c>
      <c r="L39" s="9" t="s">
        <v>148</v>
      </c>
      <c r="M39" s="9">
        <v>22</v>
      </c>
      <c r="N39" s="9">
        <v>42</v>
      </c>
      <c r="O39" s="9">
        <v>7</v>
      </c>
      <c r="P39" s="7" t="s">
        <v>105</v>
      </c>
      <c r="Q39" s="7" t="s">
        <v>105</v>
      </c>
      <c r="R39" s="9">
        <f>SUM(Q39,D39,E39)</f>
        <v>3056</v>
      </c>
    </row>
    <row r="40" spans="2:18" ht="12">
      <c r="B40" s="4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ht="12">
      <c r="B41" s="117" t="s">
        <v>93</v>
      </c>
      <c r="C41" s="118"/>
      <c r="D41" s="7">
        <f>SUM(D42:D48)</f>
        <v>215162</v>
      </c>
      <c r="E41" s="7">
        <f>SUM(E42:E48)</f>
        <v>8776</v>
      </c>
      <c r="F41" s="7" t="s">
        <v>105</v>
      </c>
      <c r="G41" s="7">
        <f>SUM(G42:G48)</f>
        <v>445</v>
      </c>
      <c r="H41" s="7" t="s">
        <v>105</v>
      </c>
      <c r="I41" s="7">
        <f>SUM(I42:I48)</f>
        <v>8</v>
      </c>
      <c r="J41" s="7">
        <f>SUM(J42:J48)</f>
        <v>130</v>
      </c>
      <c r="K41" s="7" t="s">
        <v>105</v>
      </c>
      <c r="L41" s="7">
        <f>SUM(L42:L48)</f>
        <v>146</v>
      </c>
      <c r="M41" s="7">
        <f>SUM(M42:M48)</f>
        <v>4418</v>
      </c>
      <c r="N41" s="7">
        <f>SUM(N42:N48)</f>
        <v>2744</v>
      </c>
      <c r="O41" s="7">
        <f>SUM(O42:O48)</f>
        <v>885</v>
      </c>
      <c r="P41" s="7" t="s">
        <v>105</v>
      </c>
      <c r="Q41" s="7">
        <f>SUM(Q42:Q48)</f>
        <v>7</v>
      </c>
      <c r="R41" s="7">
        <f aca="true" t="shared" si="8" ref="R41:R48">SUM(Q41,D41,E41)</f>
        <v>223945</v>
      </c>
    </row>
    <row r="42" spans="2:18" ht="12">
      <c r="B42" s="30"/>
      <c r="C42" s="31" t="s">
        <v>146</v>
      </c>
      <c r="D42" s="9">
        <v>44691</v>
      </c>
      <c r="E42" s="9">
        <f>SUM(F42:P42)</f>
        <v>1977</v>
      </c>
      <c r="F42" s="7" t="s">
        <v>105</v>
      </c>
      <c r="G42" s="9">
        <v>178</v>
      </c>
      <c r="H42" s="7" t="s">
        <v>105</v>
      </c>
      <c r="I42" s="9">
        <v>1</v>
      </c>
      <c r="J42" s="9">
        <v>12</v>
      </c>
      <c r="K42" s="7" t="s">
        <v>105</v>
      </c>
      <c r="L42" s="9">
        <v>31</v>
      </c>
      <c r="M42" s="9">
        <v>1052</v>
      </c>
      <c r="N42" s="9">
        <v>479</v>
      </c>
      <c r="O42" s="9">
        <v>224</v>
      </c>
      <c r="P42" s="7" t="s">
        <v>105</v>
      </c>
      <c r="Q42" s="9">
        <v>4</v>
      </c>
      <c r="R42" s="9">
        <f t="shared" si="8"/>
        <v>46672</v>
      </c>
    </row>
    <row r="43" spans="2:18" ht="12">
      <c r="B43" s="4"/>
      <c r="C43" s="21" t="s">
        <v>135</v>
      </c>
      <c r="D43" s="9">
        <v>33880</v>
      </c>
      <c r="E43" s="9">
        <f aca="true" t="shared" si="9" ref="E43:E48">SUM(F43:P43)</f>
        <v>1543</v>
      </c>
      <c r="F43" s="7" t="s">
        <v>105</v>
      </c>
      <c r="G43" s="9">
        <v>37</v>
      </c>
      <c r="H43" s="7" t="s">
        <v>105</v>
      </c>
      <c r="I43" s="9" t="s">
        <v>148</v>
      </c>
      <c r="J43" s="9">
        <v>5</v>
      </c>
      <c r="K43" s="7" t="s">
        <v>105</v>
      </c>
      <c r="L43" s="9">
        <v>27</v>
      </c>
      <c r="M43" s="9">
        <v>802</v>
      </c>
      <c r="N43" s="9">
        <v>510</v>
      </c>
      <c r="O43" s="9">
        <v>162</v>
      </c>
      <c r="P43" s="7" t="s">
        <v>105</v>
      </c>
      <c r="Q43" s="9">
        <v>1</v>
      </c>
      <c r="R43" s="9">
        <f t="shared" si="8"/>
        <v>35424</v>
      </c>
    </row>
    <row r="44" spans="2:18" ht="12">
      <c r="B44" s="4"/>
      <c r="C44" s="3" t="s">
        <v>95</v>
      </c>
      <c r="D44" s="9">
        <v>28867</v>
      </c>
      <c r="E44" s="9">
        <f t="shared" si="9"/>
        <v>1251</v>
      </c>
      <c r="F44" s="7" t="s">
        <v>105</v>
      </c>
      <c r="G44" s="9">
        <v>72</v>
      </c>
      <c r="H44" s="7" t="s">
        <v>105</v>
      </c>
      <c r="I44" s="9" t="s">
        <v>148</v>
      </c>
      <c r="J44" s="9">
        <v>12</v>
      </c>
      <c r="K44" s="7" t="s">
        <v>105</v>
      </c>
      <c r="L44" s="9">
        <v>7</v>
      </c>
      <c r="M44" s="9">
        <v>607</v>
      </c>
      <c r="N44" s="9">
        <v>475</v>
      </c>
      <c r="O44" s="9">
        <v>78</v>
      </c>
      <c r="P44" s="7" t="s">
        <v>105</v>
      </c>
      <c r="Q44" s="7" t="s">
        <v>105</v>
      </c>
      <c r="R44" s="9">
        <f t="shared" si="8"/>
        <v>30118</v>
      </c>
    </row>
    <row r="45" spans="2:18" ht="12">
      <c r="B45" s="4"/>
      <c r="C45" s="3" t="s">
        <v>96</v>
      </c>
      <c r="D45" s="9">
        <v>34572</v>
      </c>
      <c r="E45" s="9">
        <f t="shared" si="9"/>
        <v>1503</v>
      </c>
      <c r="F45" s="7" t="s">
        <v>105</v>
      </c>
      <c r="G45" s="9">
        <v>68</v>
      </c>
      <c r="H45" s="7" t="s">
        <v>105</v>
      </c>
      <c r="I45" s="9">
        <v>4</v>
      </c>
      <c r="J45" s="9">
        <v>2</v>
      </c>
      <c r="K45" s="7" t="s">
        <v>105</v>
      </c>
      <c r="L45" s="9">
        <v>2</v>
      </c>
      <c r="M45" s="9">
        <v>743</v>
      </c>
      <c r="N45" s="9">
        <v>517</v>
      </c>
      <c r="O45" s="9">
        <v>167</v>
      </c>
      <c r="P45" s="7" t="s">
        <v>105</v>
      </c>
      <c r="Q45" s="9">
        <v>2</v>
      </c>
      <c r="R45" s="9">
        <f t="shared" si="8"/>
        <v>36077</v>
      </c>
    </row>
    <row r="46" spans="2:18" ht="12">
      <c r="B46" s="4"/>
      <c r="C46" s="3" t="s">
        <v>64</v>
      </c>
      <c r="D46" s="9">
        <v>17669</v>
      </c>
      <c r="E46" s="9">
        <f t="shared" si="9"/>
        <v>795</v>
      </c>
      <c r="F46" s="7" t="s">
        <v>105</v>
      </c>
      <c r="G46" s="9">
        <v>33</v>
      </c>
      <c r="H46" s="7" t="s">
        <v>105</v>
      </c>
      <c r="I46" s="9">
        <v>1</v>
      </c>
      <c r="J46" s="9" t="s">
        <v>148</v>
      </c>
      <c r="K46" s="7" t="s">
        <v>105</v>
      </c>
      <c r="L46" s="9">
        <v>2</v>
      </c>
      <c r="M46" s="9">
        <v>436</v>
      </c>
      <c r="N46" s="9">
        <v>296</v>
      </c>
      <c r="O46" s="9">
        <v>27</v>
      </c>
      <c r="P46" s="7" t="s">
        <v>105</v>
      </c>
      <c r="Q46" s="7" t="s">
        <v>105</v>
      </c>
      <c r="R46" s="9">
        <f t="shared" si="8"/>
        <v>18464</v>
      </c>
    </row>
    <row r="47" spans="2:18" ht="12">
      <c r="B47" s="4"/>
      <c r="C47" s="3" t="s">
        <v>65</v>
      </c>
      <c r="D47" s="9">
        <v>16541</v>
      </c>
      <c r="E47" s="9">
        <f t="shared" si="9"/>
        <v>566</v>
      </c>
      <c r="F47" s="7" t="s">
        <v>105</v>
      </c>
      <c r="G47" s="9">
        <v>26</v>
      </c>
      <c r="H47" s="7" t="s">
        <v>105</v>
      </c>
      <c r="I47" s="9" t="s">
        <v>148</v>
      </c>
      <c r="J47" s="9">
        <v>47</v>
      </c>
      <c r="K47" s="7" t="s">
        <v>105</v>
      </c>
      <c r="L47" s="9">
        <v>18</v>
      </c>
      <c r="M47" s="9">
        <v>227</v>
      </c>
      <c r="N47" s="9">
        <v>161</v>
      </c>
      <c r="O47" s="9">
        <v>87</v>
      </c>
      <c r="P47" s="7" t="s">
        <v>105</v>
      </c>
      <c r="Q47" s="7" t="s">
        <v>105</v>
      </c>
      <c r="R47" s="9">
        <f t="shared" si="8"/>
        <v>17107</v>
      </c>
    </row>
    <row r="48" spans="2:18" ht="12">
      <c r="B48" s="4"/>
      <c r="C48" s="3" t="s">
        <v>66</v>
      </c>
      <c r="D48" s="9">
        <v>38942</v>
      </c>
      <c r="E48" s="9">
        <f t="shared" si="9"/>
        <v>1141</v>
      </c>
      <c r="F48" s="7" t="s">
        <v>105</v>
      </c>
      <c r="G48" s="9">
        <v>31</v>
      </c>
      <c r="H48" s="7" t="s">
        <v>105</v>
      </c>
      <c r="I48" s="9">
        <v>2</v>
      </c>
      <c r="J48" s="9">
        <v>52</v>
      </c>
      <c r="K48" s="7" t="s">
        <v>105</v>
      </c>
      <c r="L48" s="9">
        <v>59</v>
      </c>
      <c r="M48" s="9">
        <v>551</v>
      </c>
      <c r="N48" s="9">
        <v>306</v>
      </c>
      <c r="O48" s="9">
        <v>140</v>
      </c>
      <c r="P48" s="7" t="s">
        <v>105</v>
      </c>
      <c r="Q48" s="7" t="s">
        <v>105</v>
      </c>
      <c r="R48" s="9">
        <f t="shared" si="8"/>
        <v>40083</v>
      </c>
    </row>
    <row r="50" ht="12">
      <c r="B50" s="6" t="s">
        <v>58</v>
      </c>
    </row>
    <row r="51" spans="2:7" ht="13.5">
      <c r="B51" s="6" t="s">
        <v>143</v>
      </c>
      <c r="C51" s="20"/>
      <c r="D51" s="20"/>
      <c r="E51" s="20"/>
      <c r="F51" s="20"/>
      <c r="G51" s="20"/>
    </row>
    <row r="52" spans="2:7" ht="13.5">
      <c r="B52" s="6" t="s">
        <v>139</v>
      </c>
      <c r="C52" s="20"/>
      <c r="D52" s="20"/>
      <c r="E52" s="20"/>
      <c r="F52" s="20"/>
      <c r="G52" s="20"/>
    </row>
    <row r="53" ht="12">
      <c r="B53" s="6" t="s">
        <v>140</v>
      </c>
    </row>
    <row r="54" ht="12">
      <c r="B54" s="6" t="s">
        <v>141</v>
      </c>
    </row>
    <row r="55" ht="12">
      <c r="B55" s="6" t="s">
        <v>142</v>
      </c>
    </row>
  </sheetData>
  <sheetProtection/>
  <mergeCells count="24">
    <mergeCell ref="R3:R12"/>
    <mergeCell ref="D3:P3"/>
    <mergeCell ref="E4:P4"/>
    <mergeCell ref="J5:J12"/>
    <mergeCell ref="K5:K12"/>
    <mergeCell ref="L5:L12"/>
    <mergeCell ref="M5:M12"/>
    <mergeCell ref="Q3:Q12"/>
    <mergeCell ref="G5:G12"/>
    <mergeCell ref="H5:H12"/>
    <mergeCell ref="P5:P12"/>
    <mergeCell ref="I5:I12"/>
    <mergeCell ref="N5:N12"/>
    <mergeCell ref="O5:O12"/>
    <mergeCell ref="B3:C12"/>
    <mergeCell ref="D4:D12"/>
    <mergeCell ref="E5:E12"/>
    <mergeCell ref="F5:F12"/>
    <mergeCell ref="B41:C41"/>
    <mergeCell ref="B24:C24"/>
    <mergeCell ref="B31:C31"/>
    <mergeCell ref="B14:C14"/>
    <mergeCell ref="B16:C16"/>
    <mergeCell ref="B36:C36"/>
  </mergeCells>
  <printOptions/>
  <pageMargins left="0.984251968503937" right="0.3937007874015748" top="0.7874015748031497" bottom="0.3937007874015748" header="0.5118110236220472" footer="0.5118110236220472"/>
  <pageSetup fitToHeight="1" fitToWidth="1" horizontalDpi="400" verticalDpi="400" orientation="landscape" paperSize="9" scale="84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34"/>
  <sheetViews>
    <sheetView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11" width="12.625" style="1" customWidth="1"/>
    <col min="12" max="12" width="9.00390625" style="1" customWidth="1"/>
    <col min="13" max="13" width="6.375" style="1" bestFit="1" customWidth="1"/>
    <col min="14" max="16384" width="9.00390625" style="1" customWidth="1"/>
  </cols>
  <sheetData>
    <row r="1" ht="12">
      <c r="B1" s="11" t="s">
        <v>211</v>
      </c>
    </row>
    <row r="2" spans="2:6" ht="12">
      <c r="B2" s="25" t="s">
        <v>212</v>
      </c>
      <c r="C2" s="26"/>
      <c r="D2" s="26"/>
      <c r="E2" s="26"/>
      <c r="F2" s="26"/>
    </row>
    <row r="3" spans="2:12" ht="12">
      <c r="B3" s="97" t="s">
        <v>194</v>
      </c>
      <c r="C3" s="98"/>
      <c r="D3" s="165" t="s">
        <v>195</v>
      </c>
      <c r="E3" s="169" t="s">
        <v>213</v>
      </c>
      <c r="F3" s="169" t="s">
        <v>214</v>
      </c>
      <c r="G3" s="171" t="s">
        <v>215</v>
      </c>
      <c r="H3" s="169" t="s">
        <v>216</v>
      </c>
      <c r="I3" s="161" t="s">
        <v>217</v>
      </c>
      <c r="J3" s="163" t="s">
        <v>97</v>
      </c>
      <c r="K3" s="165" t="s">
        <v>199</v>
      </c>
      <c r="L3" s="165" t="s">
        <v>200</v>
      </c>
    </row>
    <row r="4" spans="2:12" ht="12" customHeight="1">
      <c r="B4" s="167"/>
      <c r="C4" s="168"/>
      <c r="D4" s="166"/>
      <c r="E4" s="170"/>
      <c r="F4" s="170"/>
      <c r="G4" s="172"/>
      <c r="H4" s="170"/>
      <c r="I4" s="162"/>
      <c r="J4" s="164"/>
      <c r="K4" s="166"/>
      <c r="L4" s="166"/>
    </row>
    <row r="5" spans="2:12" ht="12" customHeight="1">
      <c r="B5" s="16"/>
      <c r="C5" s="17"/>
      <c r="D5" s="2" t="s">
        <v>54</v>
      </c>
      <c r="E5" s="2" t="s">
        <v>54</v>
      </c>
      <c r="F5" s="2" t="s">
        <v>54</v>
      </c>
      <c r="G5" s="2" t="s">
        <v>54</v>
      </c>
      <c r="H5" s="2" t="s">
        <v>54</v>
      </c>
      <c r="I5" s="57" t="s">
        <v>54</v>
      </c>
      <c r="J5" s="34" t="s">
        <v>80</v>
      </c>
      <c r="K5" s="2" t="s">
        <v>80</v>
      </c>
      <c r="L5" s="2" t="s">
        <v>201</v>
      </c>
    </row>
    <row r="6" spans="2:12" ht="12" customHeight="1">
      <c r="B6" s="117" t="s">
        <v>48</v>
      </c>
      <c r="C6" s="118"/>
      <c r="D6" s="7">
        <v>853889</v>
      </c>
      <c r="E6" s="7">
        <v>190651</v>
      </c>
      <c r="F6" s="7">
        <v>292553</v>
      </c>
      <c r="G6" s="7">
        <v>52808</v>
      </c>
      <c r="H6" s="53">
        <v>305354</v>
      </c>
      <c r="I6" s="58">
        <v>12523</v>
      </c>
      <c r="J6" s="44">
        <v>1615739</v>
      </c>
      <c r="K6" s="7">
        <v>863041</v>
      </c>
      <c r="L6" s="8">
        <v>53.41</v>
      </c>
    </row>
    <row r="7" spans="2:12" ht="12">
      <c r="B7" s="18"/>
      <c r="C7" s="19"/>
      <c r="D7" s="7"/>
      <c r="E7" s="7"/>
      <c r="F7" s="7"/>
      <c r="G7" s="7"/>
      <c r="H7" s="53"/>
      <c r="I7" s="58"/>
      <c r="J7" s="44"/>
      <c r="K7" s="7"/>
      <c r="L7" s="8"/>
    </row>
    <row r="8" spans="2:12" ht="12">
      <c r="B8" s="117" t="s">
        <v>158</v>
      </c>
      <c r="C8" s="118"/>
      <c r="D8" s="7">
        <v>682003</v>
      </c>
      <c r="E8" s="7">
        <v>144524</v>
      </c>
      <c r="F8" s="7">
        <v>233784</v>
      </c>
      <c r="G8" s="7">
        <v>44170</v>
      </c>
      <c r="H8" s="53">
        <v>249134</v>
      </c>
      <c r="I8" s="58">
        <v>10391</v>
      </c>
      <c r="J8" s="44">
        <v>1327807</v>
      </c>
      <c r="K8" s="7">
        <v>689272</v>
      </c>
      <c r="L8" s="8">
        <v>51.91</v>
      </c>
    </row>
    <row r="9" spans="2:12" ht="12">
      <c r="B9" s="18"/>
      <c r="C9" s="19"/>
      <c r="D9" s="7"/>
      <c r="E9" s="7"/>
      <c r="F9" s="7"/>
      <c r="G9" s="7"/>
      <c r="H9" s="53"/>
      <c r="I9" s="58"/>
      <c r="J9" s="44"/>
      <c r="K9" s="7"/>
      <c r="L9" s="8"/>
    </row>
    <row r="10" spans="2:12" ht="12">
      <c r="B10" s="4"/>
      <c r="C10" s="3" t="s">
        <v>82</v>
      </c>
      <c r="D10" s="9">
        <v>136704</v>
      </c>
      <c r="E10" s="9">
        <v>30955</v>
      </c>
      <c r="F10" s="9">
        <v>48501</v>
      </c>
      <c r="G10" s="9">
        <v>10135</v>
      </c>
      <c r="H10" s="55">
        <v>44503</v>
      </c>
      <c r="I10" s="59">
        <v>2610</v>
      </c>
      <c r="J10" s="60">
        <v>256626</v>
      </c>
      <c r="K10" s="9">
        <v>137917</v>
      </c>
      <c r="L10" s="10">
        <v>53.74</v>
      </c>
    </row>
    <row r="11" spans="2:12" ht="12">
      <c r="B11" s="4"/>
      <c r="C11" s="3" t="s">
        <v>91</v>
      </c>
      <c r="D11" s="9">
        <v>141931</v>
      </c>
      <c r="E11" s="9">
        <v>36769</v>
      </c>
      <c r="F11" s="9">
        <v>46553</v>
      </c>
      <c r="G11" s="9">
        <v>10617</v>
      </c>
      <c r="H11" s="55">
        <v>45881</v>
      </c>
      <c r="I11" s="59">
        <v>2111</v>
      </c>
      <c r="J11" s="60">
        <v>273517</v>
      </c>
      <c r="K11" s="9">
        <v>143527</v>
      </c>
      <c r="L11" s="10">
        <v>52.47</v>
      </c>
    </row>
    <row r="12" spans="2:12" ht="12">
      <c r="B12" s="4"/>
      <c r="C12" s="3" t="s">
        <v>85</v>
      </c>
      <c r="D12" s="9">
        <v>51135</v>
      </c>
      <c r="E12" s="9">
        <v>8291</v>
      </c>
      <c r="F12" s="9">
        <v>18492</v>
      </c>
      <c r="G12" s="9">
        <v>3819</v>
      </c>
      <c r="H12" s="55">
        <v>19626</v>
      </c>
      <c r="I12" s="59">
        <v>907</v>
      </c>
      <c r="J12" s="60">
        <v>104914</v>
      </c>
      <c r="K12" s="9">
        <v>51825</v>
      </c>
      <c r="L12" s="10">
        <v>49.4</v>
      </c>
    </row>
    <row r="13" spans="2:12" ht="12">
      <c r="B13" s="4"/>
      <c r="C13" s="3" t="s">
        <v>86</v>
      </c>
      <c r="D13" s="9">
        <v>75897</v>
      </c>
      <c r="E13" s="9">
        <v>17743</v>
      </c>
      <c r="F13" s="9">
        <v>25549</v>
      </c>
      <c r="G13" s="9">
        <v>4112</v>
      </c>
      <c r="H13" s="55">
        <v>27189</v>
      </c>
      <c r="I13" s="59">
        <v>1304</v>
      </c>
      <c r="J13" s="60">
        <v>155826</v>
      </c>
      <c r="K13" s="9">
        <v>76642</v>
      </c>
      <c r="L13" s="10">
        <v>49.18</v>
      </c>
    </row>
    <row r="14" spans="2:12" ht="12">
      <c r="B14" s="4"/>
      <c r="C14" s="3" t="s">
        <v>88</v>
      </c>
      <c r="D14" s="9">
        <v>83495</v>
      </c>
      <c r="E14" s="9">
        <v>10366</v>
      </c>
      <c r="F14" s="9">
        <v>19684</v>
      </c>
      <c r="G14" s="9">
        <v>3027</v>
      </c>
      <c r="H14" s="55">
        <v>49506</v>
      </c>
      <c r="I14" s="59">
        <v>912</v>
      </c>
      <c r="J14" s="60">
        <v>166207</v>
      </c>
      <c r="K14" s="9">
        <v>84296</v>
      </c>
      <c r="L14" s="10">
        <v>50.72</v>
      </c>
    </row>
    <row r="15" spans="2:12" ht="12">
      <c r="B15" s="4"/>
      <c r="C15" s="3" t="s">
        <v>83</v>
      </c>
      <c r="D15" s="9">
        <v>23772</v>
      </c>
      <c r="E15" s="9">
        <v>5156</v>
      </c>
      <c r="F15" s="9">
        <v>9073</v>
      </c>
      <c r="G15" s="9">
        <v>1704</v>
      </c>
      <c r="H15" s="55">
        <v>7527</v>
      </c>
      <c r="I15" s="59">
        <v>312</v>
      </c>
      <c r="J15" s="60">
        <v>43465</v>
      </c>
      <c r="K15" s="9">
        <v>24020</v>
      </c>
      <c r="L15" s="10">
        <v>55.26</v>
      </c>
    </row>
    <row r="16" spans="2:12" ht="12">
      <c r="B16" s="4"/>
      <c r="C16" s="3" t="s">
        <v>89</v>
      </c>
      <c r="D16" s="9">
        <v>28456</v>
      </c>
      <c r="E16" s="9">
        <v>5807</v>
      </c>
      <c r="F16" s="9">
        <v>8182</v>
      </c>
      <c r="G16" s="9">
        <v>1643</v>
      </c>
      <c r="H16" s="55">
        <v>12319</v>
      </c>
      <c r="I16" s="59">
        <v>505</v>
      </c>
      <c r="J16" s="60">
        <v>62899</v>
      </c>
      <c r="K16" s="9">
        <v>28867</v>
      </c>
      <c r="L16" s="10">
        <v>45.89</v>
      </c>
    </row>
    <row r="17" spans="2:12" ht="12">
      <c r="B17" s="4"/>
      <c r="C17" s="3" t="s">
        <v>94</v>
      </c>
      <c r="D17" s="9">
        <v>38049</v>
      </c>
      <c r="E17" s="9">
        <v>9437</v>
      </c>
      <c r="F17" s="9">
        <v>15038</v>
      </c>
      <c r="G17" s="9">
        <v>2972</v>
      </c>
      <c r="H17" s="55">
        <v>10112</v>
      </c>
      <c r="I17" s="59">
        <v>490</v>
      </c>
      <c r="J17" s="60">
        <v>70589</v>
      </c>
      <c r="K17" s="9">
        <v>38430</v>
      </c>
      <c r="L17" s="10">
        <v>54.44</v>
      </c>
    </row>
    <row r="18" spans="2:12" ht="12">
      <c r="B18" s="4"/>
      <c r="C18" s="3" t="s">
        <v>92</v>
      </c>
      <c r="D18" s="9">
        <v>29561</v>
      </c>
      <c r="E18" s="9">
        <v>5671</v>
      </c>
      <c r="F18" s="9">
        <v>12697</v>
      </c>
      <c r="G18" s="9">
        <v>1840</v>
      </c>
      <c r="H18" s="55">
        <v>8969</v>
      </c>
      <c r="I18" s="59">
        <v>384</v>
      </c>
      <c r="J18" s="60">
        <v>56282</v>
      </c>
      <c r="K18" s="9">
        <v>29899</v>
      </c>
      <c r="L18" s="10">
        <v>53.12</v>
      </c>
    </row>
    <row r="19" spans="2:12" ht="12">
      <c r="B19" s="4"/>
      <c r="C19" s="3" t="s">
        <v>95</v>
      </c>
      <c r="D19" s="9">
        <v>24251</v>
      </c>
      <c r="E19" s="9">
        <v>4782</v>
      </c>
      <c r="F19" s="9">
        <v>10988</v>
      </c>
      <c r="G19" s="9">
        <v>1413</v>
      </c>
      <c r="H19" s="55">
        <v>6775</v>
      </c>
      <c r="I19" s="59">
        <v>293</v>
      </c>
      <c r="J19" s="60">
        <v>43258</v>
      </c>
      <c r="K19" s="9">
        <v>24596</v>
      </c>
      <c r="L19" s="10">
        <v>56.86</v>
      </c>
    </row>
    <row r="20" spans="2:12" ht="12">
      <c r="B20" s="4"/>
      <c r="C20" s="3" t="s">
        <v>96</v>
      </c>
      <c r="D20" s="9">
        <v>28017</v>
      </c>
      <c r="E20" s="9">
        <v>5872</v>
      </c>
      <c r="F20" s="9">
        <v>11053</v>
      </c>
      <c r="G20" s="9">
        <v>1801</v>
      </c>
      <c r="H20" s="55">
        <v>8988</v>
      </c>
      <c r="I20" s="59">
        <v>303</v>
      </c>
      <c r="J20" s="60">
        <v>52394</v>
      </c>
      <c r="K20" s="9">
        <v>28308</v>
      </c>
      <c r="L20" s="10">
        <v>54.03</v>
      </c>
    </row>
    <row r="21" spans="2:12" ht="12">
      <c r="B21" s="4"/>
      <c r="C21" s="3" t="s">
        <v>114</v>
      </c>
      <c r="D21" s="9">
        <v>20735</v>
      </c>
      <c r="E21" s="9">
        <v>3675</v>
      </c>
      <c r="F21" s="9">
        <v>7974</v>
      </c>
      <c r="G21" s="9">
        <v>1087</v>
      </c>
      <c r="H21" s="55">
        <v>7739</v>
      </c>
      <c r="I21" s="59">
        <v>260</v>
      </c>
      <c r="J21" s="60">
        <v>41830</v>
      </c>
      <c r="K21" s="9">
        <v>20945</v>
      </c>
      <c r="L21" s="10">
        <v>50.07</v>
      </c>
    </row>
    <row r="22" spans="2:12" ht="12">
      <c r="B22" s="4"/>
      <c r="C22" s="3"/>
      <c r="D22" s="9"/>
      <c r="E22" s="9"/>
      <c r="F22" s="9"/>
      <c r="G22" s="9"/>
      <c r="H22" s="55"/>
      <c r="I22" s="59"/>
      <c r="J22" s="60"/>
      <c r="K22" s="9"/>
      <c r="L22" s="10"/>
    </row>
    <row r="23" spans="2:12" ht="12">
      <c r="B23" s="117" t="s">
        <v>159</v>
      </c>
      <c r="C23" s="118"/>
      <c r="D23" s="7">
        <v>171886</v>
      </c>
      <c r="E23" s="7">
        <v>46127</v>
      </c>
      <c r="F23" s="7">
        <v>58769</v>
      </c>
      <c r="G23" s="7">
        <v>8638</v>
      </c>
      <c r="H23" s="53">
        <v>56220</v>
      </c>
      <c r="I23" s="58">
        <v>2132</v>
      </c>
      <c r="J23" s="44">
        <v>287932</v>
      </c>
      <c r="K23" s="7">
        <v>173769</v>
      </c>
      <c r="L23" s="8">
        <v>60.35</v>
      </c>
    </row>
    <row r="24" spans="2:12" ht="12">
      <c r="B24" s="18"/>
      <c r="C24" s="19"/>
      <c r="D24" s="7"/>
      <c r="E24" s="7"/>
      <c r="F24" s="7"/>
      <c r="G24" s="7"/>
      <c r="H24" s="53"/>
      <c r="I24" s="58"/>
      <c r="J24" s="44"/>
      <c r="K24" s="7"/>
      <c r="L24" s="8"/>
    </row>
    <row r="25" spans="2:12" ht="12">
      <c r="B25" s="4"/>
      <c r="C25" s="3" t="s">
        <v>218</v>
      </c>
      <c r="D25" s="9">
        <v>9489</v>
      </c>
      <c r="E25" s="9">
        <v>1972</v>
      </c>
      <c r="F25" s="9">
        <v>3239</v>
      </c>
      <c r="G25" s="9">
        <v>505</v>
      </c>
      <c r="H25" s="55">
        <v>3683</v>
      </c>
      <c r="I25" s="59">
        <v>90</v>
      </c>
      <c r="J25" s="60">
        <v>17996</v>
      </c>
      <c r="K25" s="9">
        <v>9568</v>
      </c>
      <c r="L25" s="10">
        <v>53.17</v>
      </c>
    </row>
    <row r="26" spans="2:12" ht="12">
      <c r="B26" s="4"/>
      <c r="C26" s="3" t="s">
        <v>64</v>
      </c>
      <c r="D26" s="9">
        <v>14439</v>
      </c>
      <c r="E26" s="9">
        <v>2634</v>
      </c>
      <c r="F26" s="9">
        <v>5035</v>
      </c>
      <c r="G26" s="9">
        <v>1623</v>
      </c>
      <c r="H26" s="55">
        <v>4991</v>
      </c>
      <c r="I26" s="59">
        <v>156</v>
      </c>
      <c r="J26" s="60">
        <v>25755</v>
      </c>
      <c r="K26" s="9">
        <v>14573</v>
      </c>
      <c r="L26" s="10">
        <v>56.58</v>
      </c>
    </row>
    <row r="27" spans="2:12" ht="12">
      <c r="B27" s="4"/>
      <c r="C27" s="3" t="s">
        <v>63</v>
      </c>
      <c r="D27" s="9">
        <v>15167</v>
      </c>
      <c r="E27" s="9">
        <v>2390</v>
      </c>
      <c r="F27" s="9">
        <v>7131</v>
      </c>
      <c r="G27" s="9">
        <v>581</v>
      </c>
      <c r="H27" s="55">
        <v>4906</v>
      </c>
      <c r="I27" s="59">
        <v>159</v>
      </c>
      <c r="J27" s="60">
        <v>24122</v>
      </c>
      <c r="K27" s="9">
        <v>15332</v>
      </c>
      <c r="L27" s="10">
        <v>63.56</v>
      </c>
    </row>
    <row r="28" spans="2:12" ht="12">
      <c r="B28" s="4"/>
      <c r="C28" s="3" t="s">
        <v>65</v>
      </c>
      <c r="D28" s="9">
        <v>15237</v>
      </c>
      <c r="E28" s="9">
        <v>2201</v>
      </c>
      <c r="F28" s="9">
        <v>6129</v>
      </c>
      <c r="G28" s="9">
        <v>507</v>
      </c>
      <c r="H28" s="55">
        <v>6253</v>
      </c>
      <c r="I28" s="59">
        <v>147</v>
      </c>
      <c r="J28" s="60">
        <v>23152</v>
      </c>
      <c r="K28" s="9">
        <v>15406</v>
      </c>
      <c r="L28" s="10">
        <v>66.54</v>
      </c>
    </row>
    <row r="29" spans="2:12" ht="12">
      <c r="B29" s="4"/>
      <c r="C29" s="3" t="s">
        <v>66</v>
      </c>
      <c r="D29" s="9">
        <v>37089</v>
      </c>
      <c r="E29" s="9">
        <v>21626</v>
      </c>
      <c r="F29" s="9">
        <v>8501</v>
      </c>
      <c r="G29" s="9">
        <v>1238</v>
      </c>
      <c r="H29" s="55">
        <v>5544</v>
      </c>
      <c r="I29" s="59">
        <v>180</v>
      </c>
      <c r="J29" s="60">
        <v>53255</v>
      </c>
      <c r="K29" s="9">
        <v>37349</v>
      </c>
      <c r="L29" s="10">
        <v>70.13</v>
      </c>
    </row>
    <row r="30" spans="2:12" ht="12">
      <c r="B30" s="4"/>
      <c r="C30" s="3" t="s">
        <v>61</v>
      </c>
      <c r="D30" s="9">
        <v>21430</v>
      </c>
      <c r="E30" s="9">
        <v>3902</v>
      </c>
      <c r="F30" s="9">
        <v>8827</v>
      </c>
      <c r="G30" s="9">
        <v>1203</v>
      </c>
      <c r="H30" s="55">
        <v>7315</v>
      </c>
      <c r="I30" s="59">
        <v>183</v>
      </c>
      <c r="J30" s="60">
        <v>33133</v>
      </c>
      <c r="K30" s="9">
        <v>21648</v>
      </c>
      <c r="L30" s="10">
        <v>65.34</v>
      </c>
    </row>
    <row r="31" spans="2:12" ht="12">
      <c r="B31" s="4"/>
      <c r="C31" s="3" t="s">
        <v>202</v>
      </c>
      <c r="D31" s="9">
        <v>13800</v>
      </c>
      <c r="E31" s="9">
        <v>3304</v>
      </c>
      <c r="F31" s="9">
        <v>5072</v>
      </c>
      <c r="G31" s="9">
        <v>892</v>
      </c>
      <c r="H31" s="55">
        <v>4234</v>
      </c>
      <c r="I31" s="59">
        <v>298</v>
      </c>
      <c r="J31" s="60">
        <v>28293</v>
      </c>
      <c r="K31" s="9">
        <v>13936</v>
      </c>
      <c r="L31" s="10">
        <v>49.26</v>
      </c>
    </row>
    <row r="32" spans="2:12" ht="12">
      <c r="B32" s="4"/>
      <c r="C32" s="3" t="s">
        <v>62</v>
      </c>
      <c r="D32" s="9">
        <v>45235</v>
      </c>
      <c r="E32" s="9">
        <v>8098</v>
      </c>
      <c r="F32" s="9">
        <v>14835</v>
      </c>
      <c r="G32" s="9">
        <v>2089</v>
      </c>
      <c r="H32" s="55">
        <v>19294</v>
      </c>
      <c r="I32" s="59">
        <v>919</v>
      </c>
      <c r="J32" s="60">
        <v>82226</v>
      </c>
      <c r="K32" s="9">
        <v>45957</v>
      </c>
      <c r="L32" s="10">
        <v>55.89</v>
      </c>
    </row>
    <row r="34" ht="12">
      <c r="B34" s="6" t="s">
        <v>58</v>
      </c>
    </row>
  </sheetData>
  <sheetProtection/>
  <mergeCells count="13">
    <mergeCell ref="B23:C23"/>
    <mergeCell ref="I3:I4"/>
    <mergeCell ref="J3:J4"/>
    <mergeCell ref="K3:K4"/>
    <mergeCell ref="L3:L4"/>
    <mergeCell ref="B6:C6"/>
    <mergeCell ref="B8:C8"/>
    <mergeCell ref="B3:C4"/>
    <mergeCell ref="D3:D4"/>
    <mergeCell ref="E3:E4"/>
    <mergeCell ref="F3:F4"/>
    <mergeCell ref="G3:G4"/>
    <mergeCell ref="H3:H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&amp;L&amp;F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9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15.625" style="1" customWidth="1"/>
    <col min="6" max="16384" width="9.00390625" style="1" customWidth="1"/>
  </cols>
  <sheetData>
    <row r="1" ht="12">
      <c r="B1" s="11" t="s">
        <v>211</v>
      </c>
    </row>
    <row r="2" spans="2:4" ht="12">
      <c r="B2" s="25" t="s">
        <v>219</v>
      </c>
      <c r="C2" s="26"/>
      <c r="D2" s="26"/>
    </row>
    <row r="3" spans="2:5" ht="12">
      <c r="B3" s="12" t="s">
        <v>47</v>
      </c>
      <c r="C3" s="13" t="s">
        <v>195</v>
      </c>
      <c r="D3" s="13" t="s">
        <v>51</v>
      </c>
      <c r="E3" s="13" t="s">
        <v>220</v>
      </c>
    </row>
    <row r="4" spans="2:5" ht="12">
      <c r="B4" s="119" t="s">
        <v>55</v>
      </c>
      <c r="C4" s="2" t="s">
        <v>54</v>
      </c>
      <c r="D4" s="2" t="s">
        <v>54</v>
      </c>
      <c r="E4" s="2" t="s">
        <v>54</v>
      </c>
    </row>
    <row r="5" spans="2:5" ht="12" customHeight="1">
      <c r="B5" s="120"/>
      <c r="C5" s="9">
        <v>853889</v>
      </c>
      <c r="D5" s="9">
        <v>305354</v>
      </c>
      <c r="E5" s="9">
        <v>548535</v>
      </c>
    </row>
    <row r="6" spans="2:5" ht="12" customHeight="1">
      <c r="B6" s="121" t="s">
        <v>57</v>
      </c>
      <c r="C6" s="2" t="s">
        <v>10</v>
      </c>
      <c r="D6" s="2" t="s">
        <v>10</v>
      </c>
      <c r="E6" s="2" t="s">
        <v>10</v>
      </c>
    </row>
    <row r="7" spans="2:5" ht="12">
      <c r="B7" s="122"/>
      <c r="C7" s="10">
        <v>100</v>
      </c>
      <c r="D7" s="10">
        <v>35.76</v>
      </c>
      <c r="E7" s="10">
        <v>64.24</v>
      </c>
    </row>
    <row r="9" ht="12">
      <c r="B9" s="6" t="s">
        <v>58</v>
      </c>
    </row>
  </sheetData>
  <sheetProtection/>
  <mergeCells count="2">
    <mergeCell ref="B4:B5"/>
    <mergeCell ref="B6:B7"/>
  </mergeCells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美穂８６</dc:creator>
  <cp:keywords/>
  <dc:description/>
  <cp:lastModifiedBy>User</cp:lastModifiedBy>
  <cp:lastPrinted>2011-10-18T07:08:17Z</cp:lastPrinted>
  <dcterms:created xsi:type="dcterms:W3CDTF">1999-08-08T13:52:57Z</dcterms:created>
  <dcterms:modified xsi:type="dcterms:W3CDTF">2011-10-26T04:36:50Z</dcterms:modified>
  <cp:category/>
  <cp:version/>
  <cp:contentType/>
  <cp:contentStatus/>
</cp:coreProperties>
</file>