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3-1 群馬県及び全国の人口推移" sheetId="1" r:id="rId1"/>
    <sheet name="3-2 市部・郡部別面積及び人口推移" sheetId="2" r:id="rId2"/>
    <sheet name="3-3 世帯数及び人口の推移" sheetId="3" r:id="rId3"/>
    <sheet name="3-4 市町村別世帯数及び人口" sheetId="4" r:id="rId4"/>
    <sheet name="3-5 都道府県別人口推移" sheetId="5" r:id="rId5"/>
    <sheet name="3-6 本県転出入者の移動前及び移動後の所在地" sheetId="6" r:id="rId6"/>
    <sheet name="3-7 月別転出入者数" sheetId="7" r:id="rId7"/>
    <sheet name="3-8 市郡別人口動態" sheetId="8" r:id="rId8"/>
    <sheet name="3-9 人口動態発生比率" sheetId="9" r:id="rId9"/>
    <sheet name="3-10 国籍別外国人登録者数" sheetId="10" r:id="rId10"/>
    <sheet name="3-11 市町村・産業大分類・男女別15歳以上の就業者数" sheetId="11" r:id="rId11"/>
    <sheet name="3-12 市町村・年齢（5歳階級）別人口" sheetId="12" r:id="rId12"/>
  </sheets>
  <definedNames>
    <definedName name="_xlnm.Print_Area" localSheetId="0">'3-1 群馬県及び全国の人口推移'!$A$1:$S$31</definedName>
    <definedName name="_xlnm.Print_Area" localSheetId="4">'3-5 都道府県別人口推移'!$A$1:$J$59</definedName>
  </definedNames>
  <calcPr fullCalcOnLoad="1"/>
</workbook>
</file>

<file path=xl/sharedStrings.xml><?xml version="1.0" encoding="utf-8"?>
<sst xmlns="http://schemas.openxmlformats.org/spreadsheetml/2006/main" count="1331" uniqueCount="419">
  <si>
    <t>年次</t>
  </si>
  <si>
    <t>全国</t>
  </si>
  <si>
    <t>世帯数</t>
  </si>
  <si>
    <t>人口</t>
  </si>
  <si>
    <t>総数</t>
  </si>
  <si>
    <t>男</t>
  </si>
  <si>
    <t>女</t>
  </si>
  <si>
    <t>群馬県</t>
  </si>
  <si>
    <t>人口増加率(対前回)</t>
  </si>
  <si>
    <t>大正</t>
  </si>
  <si>
    <t>昭和</t>
  </si>
  <si>
    <t>14年国勢調査</t>
  </si>
  <si>
    <t>10年国勢調査</t>
  </si>
  <si>
    <t>15年国勢調査</t>
  </si>
  <si>
    <t>20年人口調査</t>
  </si>
  <si>
    <t>21年人口調査</t>
  </si>
  <si>
    <t>22年臨時国勢調査</t>
  </si>
  <si>
    <t>23年常住人口調査</t>
  </si>
  <si>
    <t>25年国勢調査</t>
  </si>
  <si>
    <t>30年国勢調査</t>
  </si>
  <si>
    <t>35年国勢調査</t>
  </si>
  <si>
    <t>40年国勢調査</t>
  </si>
  <si>
    <t>45年国勢調査</t>
  </si>
  <si>
    <t>50年国勢調査</t>
  </si>
  <si>
    <t>55年国勢調査</t>
  </si>
  <si>
    <t>60年国勢調査</t>
  </si>
  <si>
    <t>平成</t>
  </si>
  <si>
    <t>人</t>
  </si>
  <si>
    <t>％</t>
  </si>
  <si>
    <t>-</t>
  </si>
  <si>
    <t>人　口</t>
  </si>
  <si>
    <t>人口密度
(1k㎡当たり)</t>
  </si>
  <si>
    <t>前回からの人口増加</t>
  </si>
  <si>
    <t>･･･</t>
  </si>
  <si>
    <t>12年国勢調査</t>
  </si>
  <si>
    <t>資料：総務省統計局「国勢調査報告」</t>
  </si>
  <si>
    <t>19年人口調査</t>
  </si>
  <si>
    <t xml:space="preserve"> 2年国勢調査</t>
  </si>
  <si>
    <t xml:space="preserve"> 7年国勢調査</t>
  </si>
  <si>
    <t xml:space="preserve"> 9年国勢調査</t>
  </si>
  <si>
    <t xml:space="preserve"> 5年国勢調査</t>
  </si>
  <si>
    <t>△  7,514</t>
  </si>
  <si>
    <t>△　1,461</t>
  </si>
  <si>
    <t>△  8,512</t>
  </si>
  <si>
    <t>３－１ 群馬県及び全国の人口推移 （大正9～平成17年）</t>
  </si>
  <si>
    <t>17年国勢調査</t>
  </si>
  <si>
    <t>△0.0</t>
  </si>
  <si>
    <t>３－２ 市部・郡部別面積及び人口推移 （大正9～平成17年）</t>
  </si>
  <si>
    <t>年次</t>
  </si>
  <si>
    <t>面積</t>
  </si>
  <si>
    <t>人　口</t>
  </si>
  <si>
    <t>人口密度
(１k㎡当たり)</t>
  </si>
  <si>
    <t>人口の割合</t>
  </si>
  <si>
    <t>市部</t>
  </si>
  <si>
    <t>郡部</t>
  </si>
  <si>
    <t>男</t>
  </si>
  <si>
    <t>女</t>
  </si>
  <si>
    <t>k㎡</t>
  </si>
  <si>
    <t>人</t>
  </si>
  <si>
    <t>大正</t>
  </si>
  <si>
    <t xml:space="preserve"> 9年国勢調査</t>
  </si>
  <si>
    <t>14年国勢調査</t>
  </si>
  <si>
    <t>昭和</t>
  </si>
  <si>
    <t>20年人口調査</t>
  </si>
  <si>
    <t>22年臨時国勢調査</t>
  </si>
  <si>
    <t>23年常住人口調査</t>
  </si>
  <si>
    <t>平成</t>
  </si>
  <si>
    <t xml:space="preserve"> 2年国勢調査</t>
  </si>
  <si>
    <t xml:space="preserve"> 7年国勢調査</t>
  </si>
  <si>
    <t>資料：総務省統計局「国勢調査報告」</t>
  </si>
  <si>
    <t>３－３ 世帯数及び人口の推移 （明治35～平成21年）</t>
  </si>
  <si>
    <t>年</t>
  </si>
  <si>
    <t>世帯数</t>
  </si>
  <si>
    <t>人口</t>
  </si>
  <si>
    <t>対前年
人口
増加数</t>
  </si>
  <si>
    <t>対前年
人口
増加率</t>
  </si>
  <si>
    <t>一世帯
当たり
人員</t>
  </si>
  <si>
    <t>人口密度
(1k㎡当たり)</t>
  </si>
  <si>
    <t>女100人に
つき男</t>
  </si>
  <si>
    <t>総数</t>
  </si>
  <si>
    <t>明治</t>
  </si>
  <si>
    <t>大正元年</t>
  </si>
  <si>
    <t>△　　876</t>
  </si>
  <si>
    <t>昭和元年</t>
  </si>
  <si>
    <t>昭和25年</t>
  </si>
  <si>
    <t>△  2,608</t>
  </si>
  <si>
    <t>△  8,306</t>
  </si>
  <si>
    <t>△  5,460</t>
  </si>
  <si>
    <t>平成元年</t>
  </si>
  <si>
    <t>△  2,752</t>
  </si>
  <si>
    <t>△  3,269</t>
  </si>
  <si>
    <t xml:space="preserve"> </t>
  </si>
  <si>
    <t>資料：県統計課</t>
  </si>
  <si>
    <t>注）1 大正9年、14年、昭和5年、10年、15年、25年、30年、35年、40年、45年、50年、55年、60年、平成2年、7年、12年、17年は、国勢調査の結果による。</t>
  </si>
  <si>
    <t>　　　平成13年～平成16年（斜体）は総務省統計局の平成17年国勢調査結果による補正補間正人口で世帯数も同様に補間補正したものであり、以前公表した</t>
  </si>
  <si>
    <t>　　　群馬県移動人口調査結果とは異なる。</t>
  </si>
  <si>
    <t>　　2 昭和22年は臨時国勢調査の結果による。</t>
  </si>
  <si>
    <t>　　3 昭和19年は2月22日、昭和20年は11月１日、昭和21年は4月26日の人口調査による。</t>
  </si>
  <si>
    <t>　　4 昭和23年は8月1日の常住人口調査の結果による。</t>
  </si>
  <si>
    <t>　　5 大正10、11、13年、昭和元～4年、6～9年、11～14年、16～18年は総務省統計局発表の推計人口である。推計人口とは、国勢調査の現在人口を基礎にして</t>
  </si>
  <si>
    <t>　 　 人口動態調査等により人口増加率を算出して、推計したものである。</t>
  </si>
  <si>
    <t>　　6 大正12年は9月１日現在、昭和24年、26～29年、31～34年、36～39年は9月30日現在の毎月末常住人口調査による。</t>
  </si>
  <si>
    <t>　　7 昭和41～44年、46～49年、51～54年、56～59年、61～平成元年、3～6年、8～11年、18～21年は、10月1日現在の県移動人口調査による。</t>
  </si>
  <si>
    <t>　　8 昭和63年、平成元年の人口密度は、昭和62年10月１日の面積を使用し（　）書きした。</t>
  </si>
  <si>
    <t xml:space="preserve"> 　 9 小数点以下の数値は、次位をラウンド（四捨五入）してある。</t>
  </si>
  <si>
    <t>３－４ 市町村別世帯数及び人口 （平成２２年10月1日）</t>
  </si>
  <si>
    <t>市町村</t>
  </si>
  <si>
    <t>平成２１年</t>
  </si>
  <si>
    <t>平成２２年</t>
  </si>
  <si>
    <t>市部総数</t>
  </si>
  <si>
    <t>前橋市</t>
  </si>
  <si>
    <t>高崎市</t>
  </si>
  <si>
    <t>桐生市</t>
  </si>
  <si>
    <t>伊勢崎市</t>
  </si>
  <si>
    <t>太田市</t>
  </si>
  <si>
    <t>沼田市</t>
  </si>
  <si>
    <t>館林市</t>
  </si>
  <si>
    <t>渋川市</t>
  </si>
  <si>
    <t>藤岡市</t>
  </si>
  <si>
    <t>富岡市</t>
  </si>
  <si>
    <t>安中市</t>
  </si>
  <si>
    <t>みどり市</t>
  </si>
  <si>
    <t>郡部総数</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</si>
  <si>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</si>
  <si>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</si>
  <si>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</si>
  <si>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</si>
  <si>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</si>
  <si>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</si>
  <si>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</si>
  <si>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</si>
  <si>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</si>
  <si>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</si>
  <si>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</si>
  <si>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</si>
  <si>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</si>
  <si>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</si>
  <si>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</si>
  <si>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</si>
  <si>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</si>
  <si>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</si>
  <si>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</si>
  <si>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</si>
  <si>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</si>
  <si>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</si>
  <si>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</si>
  <si>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</si>
  <si>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</si>
  <si>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</si>
  <si>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</si>
  <si>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</si>
  <si>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</si>
  <si>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</si>
  <si>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資料：県統計課「群馬県移動人口調査」</t>
  </si>
  <si>
    <t>注)　1平成22年10月1日の人口及び世帯数は、平成22年国勢調査要計表による集計結果（速報）である。</t>
  </si>
  <si>
    <t>　　　男女別人口は集計していないため、掲載していない。</t>
  </si>
  <si>
    <t xml:space="preserve">  　 </t>
  </si>
  <si>
    <t>平成21年10月1日の人口及び世帯数は、平成22年10月1日現在の市町村境域に組み替えている。</t>
  </si>
  <si>
    <t>３－５ 都道府県別人口推移 （平成17～21年）</t>
  </si>
  <si>
    <t>都道府県</t>
  </si>
  <si>
    <t>平成17年</t>
  </si>
  <si>
    <t>平成18年</t>
  </si>
  <si>
    <t>平成19年</t>
  </si>
  <si>
    <t>平成20年</t>
  </si>
  <si>
    <t>平成21年</t>
  </si>
  <si>
    <t>面　　　　積</t>
  </si>
  <si>
    <t>平 成 21年
10月１日現在</t>
  </si>
  <si>
    <t>10月１日現在</t>
  </si>
  <si>
    <t>人</t>
  </si>
  <si>
    <t>k㎡</t>
  </si>
  <si>
    <t>全国</t>
  </si>
  <si>
    <t>北海道</t>
  </si>
  <si>
    <t>青森県</t>
  </si>
  <si>
    <t>岩手県</t>
  </si>
  <si>
    <t>宮城県</t>
  </si>
  <si>
    <t>＊</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</si>
  <si>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</si>
  <si>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</si>
  <si>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</si>
  <si>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</si>
  <si>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</si>
  <si>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</si>
  <si>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</si>
  <si>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</si>
  <si>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</si>
  <si>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</si>
  <si>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</si>
  <si>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</si>
  <si>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</si>
  <si>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</si>
  <si>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</si>
  <si>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</si>
  <si>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</si>
  <si>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</si>
  <si>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</si>
  <si>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</si>
  <si>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</si>
  <si>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</si>
  <si>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</si>
  <si>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</si>
  <si>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</si>
  <si>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</si>
  <si>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</si>
  <si>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</si>
  <si>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</si>
  <si>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</si>
  <si>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</si>
  <si>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</si>
  <si>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</si>
  <si>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</si>
  <si>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</si>
  <si>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</si>
  <si>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</si>
  <si>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</si>
  <si>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</si>
  <si>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</si>
  <si>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</si>
  <si>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</si>
  <si>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</si>
  <si>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資料：総務省統計局、国土交通省国土地理院</t>
  </si>
  <si>
    <t>注）1 平成17年を除く10月1日現在の人口は、総務省統計局人口推計年報による。</t>
  </si>
  <si>
    <t>　　2 平成17年10月1日現在の人口は、国勢調査による。</t>
  </si>
  <si>
    <t>　　3 面積の＊は、一部境界未定のため、総務省統計局の推定値である。</t>
  </si>
  <si>
    <t>３－６ 本県転出入者の移動前及び移動後の所在地 （平成２1年）</t>
  </si>
  <si>
    <t>平成20年</t>
  </si>
  <si>
    <t>平成21年</t>
  </si>
  <si>
    <t>他都道府県
からの転入者</t>
  </si>
  <si>
    <t>他都道府県
への転出者</t>
  </si>
  <si>
    <t>転入超過数（▲は転出超過）</t>
  </si>
  <si>
    <t>▲2,370</t>
  </si>
  <si>
    <t>-</t>
  </si>
  <si>
    <t>-</t>
  </si>
  <si>
    <t>▲853</t>
  </si>
  <si>
    <t>▲429</t>
  </si>
  <si>
    <t>▲1,896</t>
  </si>
  <si>
    <t>▲566</t>
  </si>
  <si>
    <t>▲2</t>
  </si>
  <si>
    <t>▲69</t>
  </si>
  <si>
    <t>▲27</t>
  </si>
  <si>
    <t>▲1</t>
  </si>
  <si>
    <t>▲90</t>
  </si>
  <si>
    <t>▲43</t>
  </si>
  <si>
    <t>▲5</t>
  </si>
  <si>
    <t>▲45</t>
  </si>
  <si>
    <t>▲31</t>
  </si>
  <si>
    <t>▲9</t>
  </si>
  <si>
    <t>▲21</t>
  </si>
  <si>
    <t>▲7</t>
  </si>
  <si>
    <t>資料：総務省統計局「住民基本台帳人口移動報告年報」</t>
  </si>
  <si>
    <t>３－７ 月別転出入者数 （平成21年）</t>
  </si>
  <si>
    <t>転出入</t>
  </si>
  <si>
    <t>1月</t>
  </si>
  <si>
    <t>2月</t>
  </si>
  <si>
    <t>3月</t>
  </si>
  <si>
    <t>4月</t>
  </si>
  <si>
    <t>5月</t>
  </si>
  <si>
    <t>6月</t>
  </si>
  <si>
    <t>7月</t>
  </si>
  <si>
    <t>8月</t>
  </si>
  <si>
    <t>9月</t>
  </si>
  <si>
    <t>10月</t>
  </si>
  <si>
    <t>11月</t>
  </si>
  <si>
    <t>12月</t>
  </si>
  <si>
    <t>人</t>
  </si>
  <si>
    <t>群馬県内での転出入</t>
  </si>
  <si>
    <t>他都道府県からの転入</t>
  </si>
  <si>
    <t>他都道府県への転出</t>
  </si>
  <si>
    <t>３－８ 市郡別人口動態（平成21年）</t>
  </si>
  <si>
    <t>市郡</t>
  </si>
  <si>
    <t>出生（児）数</t>
  </si>
  <si>
    <r>
      <t xml:space="preserve">出生率
</t>
    </r>
    <r>
      <rPr>
        <sz val="8"/>
        <rFont val="ＭＳ 明朝"/>
        <family val="1"/>
      </rPr>
      <t>(人口千対)</t>
    </r>
  </si>
  <si>
    <t>死亡（者）数</t>
  </si>
  <si>
    <r>
      <t xml:space="preserve">死亡率
</t>
    </r>
    <r>
      <rPr>
        <sz val="8"/>
        <rFont val="ＭＳ 明朝"/>
        <family val="1"/>
      </rPr>
      <t>(人口千対)</t>
    </r>
  </si>
  <si>
    <t>自然増加数</t>
  </si>
  <si>
    <r>
      <t xml:space="preserve">自然
増加率
</t>
    </r>
    <r>
      <rPr>
        <sz val="8"/>
        <rFont val="ＭＳ 明朝"/>
        <family val="1"/>
      </rPr>
      <t>(人口千対)</t>
    </r>
  </si>
  <si>
    <t>乳児
死亡数
(１歳
未満)</t>
  </si>
  <si>
    <t>乳児
死亡率
(出生
千対)</t>
  </si>
  <si>
    <t>新生児
死亡数
(生後４週未満)</t>
  </si>
  <si>
    <t>新生児
死亡率
(出生
千対)</t>
  </si>
  <si>
    <t>死産（胎）数</t>
  </si>
  <si>
    <t>死産率
(出産
千対)</t>
  </si>
  <si>
    <t>周産期死亡数</t>
  </si>
  <si>
    <t>周産期
死亡率</t>
  </si>
  <si>
    <t>婚姻
件数</t>
  </si>
  <si>
    <t>婚姻率
(人口
千対)</t>
  </si>
  <si>
    <t>離婚
件数</t>
  </si>
  <si>
    <t>離婚率
(人口
千対)</t>
  </si>
  <si>
    <t>妊娠
満12週
～19週</t>
  </si>
  <si>
    <t>妊娠
満20週
～27週</t>
  </si>
  <si>
    <t>妊娠
満28週
以上</t>
  </si>
  <si>
    <t>不詳</t>
  </si>
  <si>
    <t>妊娠
満22週
以後の
死産</t>
  </si>
  <si>
    <t>早期
新生児
死亡</t>
  </si>
  <si>
    <t>胎</t>
  </si>
  <si>
    <t>件</t>
  </si>
  <si>
    <t>平成20年</t>
  </si>
  <si>
    <t xml:space="preserve">    -</t>
  </si>
  <si>
    <t>平成21年</t>
  </si>
  <si>
    <t>資料：県健康福祉課</t>
  </si>
  <si>
    <t>注）1 死産率は、死産数を出産数（死産数＋出生数）で除したものである。</t>
  </si>
  <si>
    <t xml:space="preserve">    2 周産期死亡率は、周産期死亡数を出産数（出生数＋妊娠満22週以後の死産数）で除したものである。</t>
  </si>
  <si>
    <t xml:space="preserve">    3 市町村名は平成21年12月31日による。</t>
  </si>
  <si>
    <t>３－９ 人口動態発生比率（平成17～21年）</t>
  </si>
  <si>
    <t>年</t>
  </si>
  <si>
    <t>出生率
（人口千対）</t>
  </si>
  <si>
    <t>死亡率
（人口千対）</t>
  </si>
  <si>
    <t>自然増加率
（人口千対）</t>
  </si>
  <si>
    <t>乳児死亡率
（出生千対）</t>
  </si>
  <si>
    <t>死産率
（出産千対）</t>
  </si>
  <si>
    <t>婚姻率
（人口千対）</t>
  </si>
  <si>
    <t>離婚率
（人口千対）</t>
  </si>
  <si>
    <t>県</t>
  </si>
  <si>
    <t>平成17年</t>
  </si>
  <si>
    <t>３－10 国籍別外国人登録者数 （平成17～21年）</t>
  </si>
  <si>
    <t>アジア州</t>
  </si>
  <si>
    <t>ヨーロッパ州</t>
  </si>
  <si>
    <t>アフリカ州</t>
  </si>
  <si>
    <t>北アメリカ州</t>
  </si>
  <si>
    <t>南アメリカ州</t>
  </si>
  <si>
    <t>オセアニア州</t>
  </si>
  <si>
    <t>無国籍</t>
  </si>
  <si>
    <t>中国</t>
  </si>
  <si>
    <t>韓国・朝鮮</t>
  </si>
  <si>
    <t>マレーシア</t>
  </si>
  <si>
    <t>フィリピン</t>
  </si>
  <si>
    <t>タイ</t>
  </si>
  <si>
    <t>ベトナム</t>
  </si>
  <si>
    <t>その他</t>
  </si>
  <si>
    <t>フランス</t>
  </si>
  <si>
    <t>共和国
ドイツ連邦</t>
  </si>
  <si>
    <t>イギリス</t>
  </si>
  <si>
    <t>カナダ</t>
  </si>
  <si>
    <t>メキシコ</t>
  </si>
  <si>
    <t>アメリカ</t>
  </si>
  <si>
    <t>ブラジル</t>
  </si>
  <si>
    <t>ラリア
オースト</t>
  </si>
  <si>
    <t>18</t>
  </si>
  <si>
    <t>19</t>
  </si>
  <si>
    <t>20</t>
  </si>
  <si>
    <t>21</t>
  </si>
  <si>
    <t xml:space="preserve"> </t>
  </si>
  <si>
    <t>資料：法務省「登録外国人統計」</t>
  </si>
  <si>
    <t>３－１１ 市町村・産業大分類・男女別15歳以上の就業者数 （平成17年10月1日）</t>
  </si>
  <si>
    <t>農業</t>
  </si>
  <si>
    <t>林業</t>
  </si>
  <si>
    <t>漁業</t>
  </si>
  <si>
    <t>鉱業</t>
  </si>
  <si>
    <t>建設業</t>
  </si>
  <si>
    <t>製造業</t>
  </si>
  <si>
    <t>電気・ガス
熱供給・水道業</t>
  </si>
  <si>
    <t>情報通信業</t>
  </si>
  <si>
    <t>運輸業</t>
  </si>
  <si>
    <t>卸売・小売業　</t>
  </si>
  <si>
    <t>金融・保険業</t>
  </si>
  <si>
    <t>不動産業</t>
  </si>
  <si>
    <t>飲食店・宿泊業</t>
  </si>
  <si>
    <t>医療・福祉</t>
  </si>
  <si>
    <t>教育・学習支援業</t>
  </si>
  <si>
    <t>複合サービス業</t>
  </si>
  <si>
    <t>サービス業（他に分類されないもの）</t>
  </si>
  <si>
    <t>公務(他に分類
されないもの)</t>
  </si>
  <si>
    <t>分類不能の
産業</t>
  </si>
  <si>
    <t>平成12年</t>
  </si>
  <si>
    <t>平成17年</t>
  </si>
  <si>
    <t>勢多郡</t>
  </si>
  <si>
    <t>北橘村</t>
  </si>
  <si>
    <t>赤城村</t>
  </si>
  <si>
    <t>富士見村</t>
  </si>
  <si>
    <t>東村</t>
  </si>
  <si>
    <t>群馬郡</t>
  </si>
  <si>
    <t>榛名町</t>
  </si>
  <si>
    <t>倉渕村</t>
  </si>
  <si>
    <t>箕郷町</t>
  </si>
  <si>
    <t>群馬町</t>
  </si>
  <si>
    <t>子持村</t>
  </si>
  <si>
    <t>小野上村</t>
  </si>
  <si>
    <t>伊香保町</t>
  </si>
  <si>
    <t>新町</t>
  </si>
  <si>
    <t>鬼石町</t>
  </si>
  <si>
    <t>吉井町</t>
  </si>
  <si>
    <t>神流町</t>
  </si>
  <si>
    <t>妙義町</t>
  </si>
  <si>
    <t>碓氷郡</t>
  </si>
  <si>
    <t>松井田町</t>
  </si>
  <si>
    <t>吾妻町</t>
  </si>
  <si>
    <t>六合村</t>
  </si>
  <si>
    <t>新田郡</t>
  </si>
  <si>
    <t>笠懸町</t>
  </si>
  <si>
    <t>山田郡</t>
  </si>
  <si>
    <t>大間々町</t>
  </si>
  <si>
    <t>資料：総務省統計局「平成17年国勢調査報告」</t>
  </si>
  <si>
    <t>注）平成12年国勢調査結果は、分類が異なるため、掲載していない。</t>
  </si>
  <si>
    <t>３－１２ 市町村・年齢(５歳階級)別人口 （平成21年10月1日）</t>
  </si>
  <si>
    <t>　</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</si>
  <si>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</si>
  <si>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</si>
  <si>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</si>
  <si>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</si>
  <si>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</si>
  <si>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</si>
  <si>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</si>
  <si>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</si>
  <si>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</si>
  <si>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</si>
  <si>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</si>
  <si>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</si>
  <si>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</si>
  <si>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</si>
  <si>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</si>
  <si>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</si>
  <si>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</si>
  <si>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</si>
  <si>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</si>
  <si>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</si>
  <si>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</si>
  <si>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</si>
  <si>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神流町</t>
  </si>
  <si>
    <t>資料：県統計課「群馬県年齢別人口統計調査」</t>
  </si>
  <si>
    <t xml:space="preserve"> 注）市町村名は平成21年10月1日による。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</si>
</sst>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0_ "/>
    <numFmt numFmtId="181" formatCode="0.00_ "/>
    <numFmt numFmtId="182" formatCode="#,##0.0_ ;[Red]\-#,##0.0\ "/>
    <numFmt numFmtId="183" formatCode="#,##0.00_ "/>
    <numFmt numFmtId="184" formatCode="#,##0_ ;[Red]\-#,##0\ "/>
    <numFmt numFmtId="185" formatCode="0.00;&quot;△ &quot;0.00"/>
    <numFmt numFmtId="186" formatCode="#,##0_ "/>
    <numFmt numFmtId="187" formatCode="0_ "/>
    <numFmt numFmtId="188" formatCode="#,##0.00;&quot;△ &quot;#,##0.00"/>
    <numFmt numFmtId="189" formatCode="0.0_);\(0.0\)"/>
    <numFmt numFmtId="190" formatCode="0;&quot;△ &quot;0"/>
    <numFmt numFmtId="191" formatCode="#,##0_);\(#,##0\)"/>
    <numFmt numFmtId="192" formatCode="\ ###,###,###,###,##0;&quot;-&quot;###,###,###,###,##0"/>
    <numFmt numFmtId="193" formatCode="#,##0.00_);\(#,##0.00\)"/>
    <numFmt numFmtId="194" formatCode="#,##0;&quot;▲ &quot;#,##0"/>
    <numFmt numFmtId="195" formatCode="###,###,##0;&quot;-&quot;##,###,##0"/>
    <numFmt numFmtId="196" formatCode="0;&quot;▲ &quot;0"/>
    <numFmt numFmtId="197" formatCode="#,##0.0;&quot;△ &quot;#,##0.0;&quot;-&quot;"/>
    <numFmt numFmtId="198" formatCode="#,##0.00;&quot;△ &quot;#,##0.00;&quot;-&quot;"/>
    <numFmt numFmtId="199" formatCode="#,##0;&quot;△ &quot;#,##0;&quot;-&quot;"/>
    <numFmt numFmtId="200" formatCode="#,##0;[Red]#,##0"/>
    <numFmt numFmtId="201" formatCode="0;[Red]0"/>
    <numFmt numFmtId="202" formatCode="#,##0_);[Red]\(#,##0\)"/>
    <numFmt numFmtId="203" formatCode="#,###,###,##0;&quot; -&quot;###,###,##0"/>
  </numFmts>
  <fonts count="56">
    <font>
      <sz val="11"/>
      <name val="ＭＳ Ｐゴシック"/>
      <family val="3"/>
    </font>
    <font>
      <b/>
      <sz val="12"/>
      <name val="ＭＳ Ｐ明朝"/>
      <family val="1"/>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
      <sz val="11"/>
      <color indexed="10"/>
      <name val="ＭＳ Ｐゴシック"/>
      <family val="3"/>
    </font>
    <font>
      <sz val="10"/>
      <color indexed="10"/>
      <name val="ＭＳ 明朝"/>
      <family val="1"/>
    </font>
    <font>
      <i/>
      <sz val="10"/>
      <name val="ＭＳ 明朝"/>
      <family val="1"/>
    </font>
    <font>
      <sz val="11"/>
      <name val="ＭＳ Ｐ明朝"/>
      <family val="1"/>
    </font>
    <font>
      <sz val="9"/>
      <name val="ＭＳ 明朝"/>
      <family val="1"/>
    </font>
    <font>
      <b/>
      <sz val="9"/>
      <name val="ＭＳ 明朝"/>
      <family val="1"/>
    </font>
    <font>
      <b/>
      <sz val="11"/>
      <name val="ＭＳ Ｐゴシック"/>
      <family val="3"/>
    </font>
    <font>
      <sz val="9"/>
      <name val="ＭＳ ゴシック"/>
      <family val="3"/>
    </font>
    <font>
      <sz val="11"/>
      <name val="ＭＳ ゴシック"/>
      <family val="3"/>
    </font>
    <font>
      <b/>
      <sz val="9"/>
      <name val="ＭＳ Ｐゴシック"/>
      <family val="3"/>
    </font>
    <font>
      <sz val="8"/>
      <name val="ＭＳ ゴシック"/>
      <family val="3"/>
    </font>
    <font>
      <sz val="10"/>
      <color indexed="8"/>
      <name val="ＭＳ 明朝"/>
      <family val="1"/>
    </font>
    <font>
      <sz val="8"/>
      <color indexed="10"/>
      <name val="ＭＳ 明朝"/>
      <family val="1"/>
    </font>
    <font>
      <sz val="8"/>
      <name val="ＭＳ Ｐゴシック"/>
      <family val="3"/>
    </font>
    <font>
      <b/>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17" fillId="0" borderId="0">
      <alignment/>
      <protection/>
    </xf>
    <xf numFmtId="0" fontId="0" fillId="0" borderId="0">
      <alignment/>
      <protection/>
    </xf>
    <xf numFmtId="0" fontId="54" fillId="32" borderId="0" applyNumberFormat="0" applyBorder="0" applyAlignment="0" applyProtection="0"/>
  </cellStyleXfs>
  <cellXfs count="406">
    <xf numFmtId="0" fontId="0" fillId="0" borderId="0" xfId="0" applyAlignment="1">
      <alignment/>
    </xf>
    <xf numFmtId="0" fontId="1" fillId="0" borderId="0" xfId="0" applyFont="1" applyAlignment="1">
      <alignment/>
    </xf>
    <xf numFmtId="0" fontId="2" fillId="0" borderId="0" xfId="0" applyFont="1" applyAlignment="1">
      <alignment/>
    </xf>
    <xf numFmtId="0" fontId="2" fillId="33" borderId="10" xfId="0" applyFont="1" applyFill="1" applyBorder="1" applyAlignment="1">
      <alignment horizontal="distributed" vertical="center"/>
    </xf>
    <xf numFmtId="0" fontId="2" fillId="34" borderId="11" xfId="0" applyFont="1" applyFill="1" applyBorder="1" applyAlignment="1">
      <alignment/>
    </xf>
    <xf numFmtId="0" fontId="2" fillId="34" borderId="12" xfId="0" applyFont="1" applyFill="1" applyBorder="1" applyAlignment="1">
      <alignment/>
    </xf>
    <xf numFmtId="0" fontId="2" fillId="0" borderId="0" xfId="0" applyFont="1" applyFill="1" applyAlignment="1">
      <alignment/>
    </xf>
    <xf numFmtId="0" fontId="5" fillId="0" borderId="0" xfId="0" applyFont="1" applyAlignment="1">
      <alignment vertical="top"/>
    </xf>
    <xf numFmtId="177" fontId="2" fillId="0" borderId="10" xfId="48" applyNumberFormat="1" applyFont="1" applyBorder="1" applyAlignment="1">
      <alignment horizontal="right" vertical="center" wrapText="1"/>
    </xf>
    <xf numFmtId="177" fontId="4" fillId="0" borderId="10" xfId="48" applyNumberFormat="1" applyFont="1" applyBorder="1" applyAlignment="1">
      <alignment horizontal="right" vertical="center" wrapText="1"/>
    </xf>
    <xf numFmtId="178" fontId="2" fillId="0" borderId="10" xfId="48" applyNumberFormat="1" applyFont="1" applyBorder="1" applyAlignment="1">
      <alignment horizontal="right" vertical="center" wrapText="1"/>
    </xf>
    <xf numFmtId="179" fontId="2" fillId="0" borderId="10" xfId="48" applyNumberFormat="1" applyFont="1" applyBorder="1" applyAlignment="1">
      <alignment horizontal="right" vertical="center" wrapText="1"/>
    </xf>
    <xf numFmtId="179" fontId="4" fillId="0" borderId="10" xfId="48" applyNumberFormat="1" applyFont="1" applyBorder="1" applyAlignment="1">
      <alignment horizontal="right" vertical="center" wrapText="1"/>
    </xf>
    <xf numFmtId="0" fontId="2" fillId="0" borderId="10" xfId="0" applyFont="1" applyBorder="1" applyAlignment="1">
      <alignment horizontal="right" vertical="center"/>
    </xf>
    <xf numFmtId="38" fontId="2" fillId="0" borderId="10" xfId="48" applyFont="1" applyBorder="1" applyAlignment="1">
      <alignment horizontal="right" vertical="center"/>
    </xf>
    <xf numFmtId="0" fontId="2" fillId="34" borderId="11" xfId="0" applyFont="1" applyFill="1" applyBorder="1" applyAlignment="1">
      <alignment horizontal="distributed" vertical="center"/>
    </xf>
    <xf numFmtId="0" fontId="6" fillId="0" borderId="0" xfId="0" applyFont="1" applyAlignment="1">
      <alignment/>
    </xf>
    <xf numFmtId="180" fontId="0" fillId="0" borderId="0" xfId="0" applyNumberFormat="1" applyAlignment="1">
      <alignment/>
    </xf>
    <xf numFmtId="177" fontId="2" fillId="0" borderId="0" xfId="0" applyNumberFormat="1" applyFont="1" applyAlignment="1">
      <alignment/>
    </xf>
    <xf numFmtId="180" fontId="2" fillId="0" borderId="0" xfId="0" applyNumberFormat="1" applyFont="1" applyAlignment="1">
      <alignment/>
    </xf>
    <xf numFmtId="38" fontId="4" fillId="0" borderId="10" xfId="48" applyFont="1" applyBorder="1" applyAlignment="1">
      <alignment/>
    </xf>
    <xf numFmtId="182" fontId="4" fillId="0" borderId="10" xfId="48" applyNumberFormat="1" applyFont="1" applyBorder="1" applyAlignment="1">
      <alignment wrapText="1"/>
    </xf>
    <xf numFmtId="0" fontId="4" fillId="34" borderId="12" xfId="0" applyFont="1" applyFill="1" applyBorder="1" applyAlignment="1">
      <alignment horizontal="right" vertical="center"/>
    </xf>
    <xf numFmtId="0" fontId="2" fillId="34" borderId="12" xfId="0" applyFont="1" applyFill="1" applyBorder="1" applyAlignment="1">
      <alignment horizontal="right" vertical="center"/>
    </xf>
    <xf numFmtId="38" fontId="2" fillId="0" borderId="10" xfId="48" applyFont="1" applyBorder="1" applyAlignment="1">
      <alignment/>
    </xf>
    <xf numFmtId="182" fontId="2" fillId="0" borderId="10" xfId="48" applyNumberFormat="1" applyFont="1" applyBorder="1" applyAlignment="1">
      <alignment wrapText="1"/>
    </xf>
    <xf numFmtId="177" fontId="4" fillId="0" borderId="10" xfId="48" applyNumberFormat="1" applyFont="1" applyBorder="1" applyAlignment="1">
      <alignment/>
    </xf>
    <xf numFmtId="0" fontId="2" fillId="33" borderId="11"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wrapText="1"/>
    </xf>
    <xf numFmtId="0" fontId="2" fillId="0" borderId="10" xfId="0" applyFont="1" applyFill="1" applyBorder="1" applyAlignment="1">
      <alignment horizontal="right" vertical="center"/>
    </xf>
    <xf numFmtId="0" fontId="2" fillId="0" borderId="14" xfId="0" applyFont="1" applyBorder="1" applyAlignment="1">
      <alignment horizontal="right" vertical="center"/>
    </xf>
    <xf numFmtId="183" fontId="2" fillId="0" borderId="10" xfId="48" applyNumberFormat="1" applyFont="1" applyBorder="1" applyAlignment="1">
      <alignment horizontal="right" vertical="center" wrapText="1"/>
    </xf>
    <xf numFmtId="177" fontId="2" fillId="0" borderId="10" xfId="48" applyNumberFormat="1" applyFont="1" applyFill="1" applyBorder="1" applyAlignment="1">
      <alignment horizontal="right" vertical="center" wrapText="1"/>
    </xf>
    <xf numFmtId="177" fontId="2" fillId="0" borderId="10" xfId="0" applyNumberFormat="1" applyFont="1" applyBorder="1" applyAlignment="1">
      <alignment horizontal="right" vertical="center" wrapText="1"/>
    </xf>
    <xf numFmtId="183" fontId="2" fillId="0" borderId="0" xfId="0" applyNumberFormat="1" applyFont="1" applyAlignment="1">
      <alignment horizontal="right" vertical="center" wrapText="1"/>
    </xf>
    <xf numFmtId="0" fontId="2" fillId="34" borderId="12" xfId="0" applyFont="1" applyFill="1" applyBorder="1" applyAlignment="1">
      <alignment horizontal="right" vertical="center" wrapText="1"/>
    </xf>
    <xf numFmtId="0" fontId="4" fillId="34" borderId="12" xfId="0" applyFont="1" applyFill="1" applyBorder="1" applyAlignment="1">
      <alignment horizontal="right" vertical="center" wrapText="1"/>
    </xf>
    <xf numFmtId="183" fontId="4" fillId="0" borderId="10" xfId="48" applyNumberFormat="1" applyFont="1" applyBorder="1" applyAlignment="1">
      <alignment horizontal="right" vertical="center" wrapText="1"/>
    </xf>
    <xf numFmtId="177" fontId="4" fillId="0" borderId="10" xfId="48" applyNumberFormat="1" applyFont="1" applyFill="1" applyBorder="1" applyAlignment="1">
      <alignment horizontal="right" vertical="center" wrapText="1"/>
    </xf>
    <xf numFmtId="178" fontId="4" fillId="0" borderId="10" xfId="48" applyNumberFormat="1" applyFont="1" applyBorder="1" applyAlignment="1">
      <alignment horizontal="right" vertical="center" wrapText="1"/>
    </xf>
    <xf numFmtId="0" fontId="2" fillId="34" borderId="16" xfId="0" applyFont="1" applyFill="1" applyBorder="1" applyAlignment="1">
      <alignment/>
    </xf>
    <xf numFmtId="0" fontId="2" fillId="34" borderId="17"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horizontal="left"/>
    </xf>
    <xf numFmtId="184" fontId="2" fillId="0" borderId="10" xfId="48" applyNumberFormat="1" applyFont="1" applyBorder="1" applyAlignment="1">
      <alignment horizontal="right" vertical="center" wrapText="1"/>
    </xf>
    <xf numFmtId="185" fontId="2" fillId="0" borderId="10" xfId="48" applyNumberFormat="1" applyFont="1" applyBorder="1" applyAlignment="1">
      <alignment horizontal="right" vertical="center" wrapText="1"/>
    </xf>
    <xf numFmtId="0" fontId="2" fillId="34" borderId="12" xfId="0" applyNumberFormat="1" applyFont="1" applyFill="1" applyBorder="1" applyAlignment="1">
      <alignment horizontal="left" vertical="center"/>
    </xf>
    <xf numFmtId="0" fontId="2" fillId="34" borderId="12"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NumberFormat="1" applyFont="1" applyFill="1" applyBorder="1" applyAlignment="1">
      <alignment horizontal="left" vertical="center"/>
    </xf>
    <xf numFmtId="184" fontId="2" fillId="0" borderId="10" xfId="48" applyNumberFormat="1" applyFont="1" applyFill="1" applyBorder="1" applyAlignment="1">
      <alignment horizontal="right" vertical="center" wrapText="1"/>
    </xf>
    <xf numFmtId="185" fontId="2" fillId="0" borderId="10" xfId="48" applyNumberFormat="1" applyFont="1" applyFill="1" applyBorder="1" applyAlignment="1">
      <alignment horizontal="right" vertical="center" wrapText="1"/>
    </xf>
    <xf numFmtId="179" fontId="2" fillId="0" borderId="10" xfId="48" applyNumberFormat="1" applyFont="1" applyFill="1" applyBorder="1" applyAlignment="1">
      <alignment horizontal="right" vertical="center" wrapText="1"/>
    </xf>
    <xf numFmtId="0" fontId="2" fillId="0" borderId="12" xfId="0" applyFont="1" applyFill="1" applyBorder="1" applyAlignment="1">
      <alignment horizontal="left" vertical="center"/>
    </xf>
    <xf numFmtId="186" fontId="2" fillId="0" borderId="0" xfId="0" applyNumberFormat="1" applyFont="1" applyFill="1" applyAlignment="1">
      <alignment horizontal="right" vertical="center" wrapText="1"/>
    </xf>
    <xf numFmtId="187" fontId="2" fillId="0" borderId="10" xfId="48" applyNumberFormat="1" applyFont="1" applyFill="1" applyBorder="1" applyAlignment="1">
      <alignment horizontal="right" vertical="center" wrapText="1"/>
    </xf>
    <xf numFmtId="188" fontId="2" fillId="0" borderId="10" xfId="48" applyNumberFormat="1" applyFont="1" applyFill="1" applyBorder="1" applyAlignment="1">
      <alignment horizontal="right" vertical="center" wrapText="1"/>
    </xf>
    <xf numFmtId="0" fontId="8" fillId="0" borderId="0" xfId="0" applyFont="1" applyFill="1" applyAlignment="1">
      <alignment/>
    </xf>
    <xf numFmtId="177" fontId="2" fillId="0" borderId="0" xfId="0" applyNumberFormat="1" applyFont="1" applyFill="1" applyAlignment="1">
      <alignment/>
    </xf>
    <xf numFmtId="189" fontId="2" fillId="0" borderId="10" xfId="48" applyNumberFormat="1" applyFont="1" applyFill="1" applyBorder="1" applyAlignment="1">
      <alignment horizontal="right" vertical="center" wrapText="1"/>
    </xf>
    <xf numFmtId="181" fontId="2" fillId="0" borderId="0" xfId="0" applyNumberFormat="1" applyFont="1" applyFill="1" applyAlignment="1">
      <alignment/>
    </xf>
    <xf numFmtId="49" fontId="2" fillId="0" borderId="12" xfId="0" applyNumberFormat="1" applyFont="1" applyFill="1" applyBorder="1" applyAlignment="1">
      <alignment horizontal="left" vertical="center"/>
    </xf>
    <xf numFmtId="184" fontId="9" fillId="0" borderId="10" xfId="48" applyNumberFormat="1" applyFont="1" applyFill="1" applyBorder="1" applyAlignment="1">
      <alignment horizontal="right" vertical="center" wrapText="1"/>
    </xf>
    <xf numFmtId="177" fontId="9" fillId="0" borderId="10" xfId="48" applyNumberFormat="1" applyFont="1" applyFill="1" applyBorder="1" applyAlignment="1">
      <alignment horizontal="right" vertical="center" wrapText="1"/>
    </xf>
    <xf numFmtId="188" fontId="9" fillId="0" borderId="10" xfId="48" applyNumberFormat="1" applyFont="1" applyFill="1" applyBorder="1" applyAlignment="1">
      <alignment horizontal="right" vertical="center" wrapText="1"/>
    </xf>
    <xf numFmtId="185" fontId="9" fillId="0" borderId="10" xfId="48" applyNumberFormat="1" applyFont="1" applyFill="1" applyBorder="1" applyAlignment="1">
      <alignment horizontal="right" vertical="center" wrapText="1"/>
    </xf>
    <xf numFmtId="179" fontId="9" fillId="0" borderId="10" xfId="48" applyNumberFormat="1" applyFont="1" applyFill="1" applyBorder="1" applyAlignment="1">
      <alignment horizontal="right" vertical="center" wrapText="1"/>
    </xf>
    <xf numFmtId="0" fontId="4" fillId="0" borderId="11" xfId="0" applyFont="1" applyFill="1" applyBorder="1" applyAlignment="1">
      <alignment horizontal="distributed" vertical="center"/>
    </xf>
    <xf numFmtId="0" fontId="4" fillId="0" borderId="12" xfId="0" applyFont="1" applyFill="1" applyBorder="1" applyAlignment="1">
      <alignment horizontal="left"/>
    </xf>
    <xf numFmtId="184" fontId="4" fillId="0" borderId="10" xfId="48" applyNumberFormat="1" applyFont="1" applyFill="1" applyBorder="1" applyAlignment="1">
      <alignment horizontal="right" vertical="center" wrapText="1"/>
    </xf>
    <xf numFmtId="188" fontId="4" fillId="0" borderId="10" xfId="48" applyNumberFormat="1" applyFont="1" applyFill="1" applyBorder="1" applyAlignment="1">
      <alignment horizontal="right" vertical="center" wrapText="1"/>
    </xf>
    <xf numFmtId="185" fontId="4" fillId="0" borderId="10" xfId="48" applyNumberFormat="1" applyFont="1" applyFill="1" applyBorder="1" applyAlignment="1">
      <alignment horizontal="right" vertical="center" wrapText="1"/>
    </xf>
    <xf numFmtId="179" fontId="4" fillId="0" borderId="10" xfId="48" applyNumberFormat="1" applyFont="1" applyFill="1" applyBorder="1" applyAlignment="1">
      <alignment horizontal="right" vertical="center" wrapText="1"/>
    </xf>
    <xf numFmtId="9" fontId="2" fillId="0" borderId="0" xfId="42" applyFont="1" applyAlignment="1">
      <alignment/>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177" fontId="0" fillId="0" borderId="0" xfId="0" applyNumberFormat="1" applyAlignment="1">
      <alignment/>
    </xf>
    <xf numFmtId="188" fontId="0" fillId="0" borderId="0" xfId="0" applyNumberFormat="1" applyAlignment="1">
      <alignment/>
    </xf>
    <xf numFmtId="2" fontId="0" fillId="0" borderId="0" xfId="0" applyNumberFormat="1" applyAlignment="1">
      <alignment/>
    </xf>
    <xf numFmtId="38" fontId="0" fillId="0" borderId="0" xfId="48" applyFont="1" applyAlignment="1">
      <alignment/>
    </xf>
    <xf numFmtId="190" fontId="2" fillId="0" borderId="0" xfId="48" applyNumberFormat="1" applyFont="1" applyFill="1" applyBorder="1" applyAlignment="1">
      <alignment horizontal="right" vertical="center" wrapText="1"/>
    </xf>
    <xf numFmtId="40" fontId="2" fillId="0" borderId="0" xfId="48" applyNumberFormat="1" applyFont="1" applyBorder="1" applyAlignment="1">
      <alignment horizontal="right" vertical="center" wrapText="1"/>
    </xf>
    <xf numFmtId="40" fontId="2" fillId="0" borderId="0" xfId="48" applyNumberFormat="1" applyFont="1" applyFill="1" applyBorder="1" applyAlignment="1">
      <alignment horizontal="right" vertical="center" wrapText="1"/>
    </xf>
    <xf numFmtId="176" fontId="2" fillId="0" borderId="0" xfId="48" applyNumberFormat="1" applyFont="1" applyBorder="1" applyAlignment="1">
      <alignment horizontal="right" vertical="center" wrapText="1"/>
    </xf>
    <xf numFmtId="38" fontId="10" fillId="0" borderId="18" xfId="48" applyFont="1" applyFill="1" applyBorder="1" applyAlignment="1">
      <alignment vertical="center"/>
    </xf>
    <xf numFmtId="190" fontId="0" fillId="0" borderId="0" xfId="48" applyNumberFormat="1" applyFont="1" applyFill="1" applyAlignment="1">
      <alignment/>
    </xf>
    <xf numFmtId="40" fontId="0" fillId="0" borderId="0" xfId="48" applyNumberFormat="1" applyFont="1" applyAlignment="1">
      <alignment/>
    </xf>
    <xf numFmtId="40" fontId="0" fillId="0" borderId="0" xfId="48" applyNumberFormat="1" applyFont="1" applyFill="1" applyAlignment="1">
      <alignment/>
    </xf>
    <xf numFmtId="176" fontId="0" fillId="0" borderId="0" xfId="48" applyNumberFormat="1" applyFont="1" applyAlignment="1">
      <alignment/>
    </xf>
    <xf numFmtId="0" fontId="2" fillId="34" borderId="18" xfId="0" applyFont="1" applyFill="1" applyBorder="1" applyAlignment="1">
      <alignment/>
    </xf>
    <xf numFmtId="38" fontId="2" fillId="0" borderId="14" xfId="48" applyFont="1" applyBorder="1" applyAlignment="1">
      <alignment horizontal="right" vertical="center"/>
    </xf>
    <xf numFmtId="190" fontId="2" fillId="0" borderId="14" xfId="48" applyNumberFormat="1" applyFont="1" applyFill="1" applyBorder="1" applyAlignment="1">
      <alignment horizontal="right" vertical="center"/>
    </xf>
    <xf numFmtId="40" fontId="2" fillId="0" borderId="14" xfId="48" applyNumberFormat="1" applyFont="1" applyBorder="1" applyAlignment="1">
      <alignment horizontal="right" vertical="center"/>
    </xf>
    <xf numFmtId="40" fontId="2" fillId="0" borderId="14" xfId="48" applyNumberFormat="1" applyFont="1" applyFill="1" applyBorder="1" applyAlignment="1">
      <alignment horizontal="right" vertical="center"/>
    </xf>
    <xf numFmtId="176" fontId="2" fillId="0" borderId="14" xfId="48" applyNumberFormat="1" applyFont="1" applyFill="1" applyBorder="1" applyAlignment="1">
      <alignment horizontal="right" vertical="center"/>
    </xf>
    <xf numFmtId="176" fontId="2" fillId="0" borderId="14" xfId="48" applyNumberFormat="1" applyFont="1" applyBorder="1" applyAlignment="1">
      <alignment horizontal="right" vertical="center"/>
    </xf>
    <xf numFmtId="38" fontId="11" fillId="0" borderId="10" xfId="48" applyFont="1" applyBorder="1" applyAlignment="1">
      <alignment horizontal="right" wrapText="1"/>
    </xf>
    <xf numFmtId="177" fontId="11" fillId="0" borderId="10" xfId="48" applyNumberFormat="1" applyFont="1" applyFill="1" applyBorder="1" applyAlignment="1">
      <alignment horizontal="right" vertical="center" wrapText="1"/>
    </xf>
    <xf numFmtId="185" fontId="11" fillId="0" borderId="10" xfId="48" applyNumberFormat="1" applyFont="1" applyBorder="1" applyAlignment="1">
      <alignment horizontal="right" vertical="center" wrapText="1"/>
    </xf>
    <xf numFmtId="40" fontId="11" fillId="0" borderId="10" xfId="48" applyNumberFormat="1" applyFont="1" applyFill="1" applyBorder="1" applyAlignment="1">
      <alignment horizontal="right" vertical="center" wrapText="1"/>
    </xf>
    <xf numFmtId="176" fontId="11" fillId="0" borderId="10" xfId="48" applyNumberFormat="1" applyFont="1" applyFill="1" applyBorder="1" applyAlignment="1">
      <alignment horizontal="right" vertical="center" wrapText="1"/>
    </xf>
    <xf numFmtId="176" fontId="11" fillId="0" borderId="10" xfId="48" applyNumberFormat="1" applyFont="1" applyBorder="1" applyAlignment="1">
      <alignment horizontal="right" vertical="center" wrapText="1"/>
    </xf>
    <xf numFmtId="0" fontId="4" fillId="34" borderId="11" xfId="0" applyFont="1" applyFill="1" applyBorder="1" applyAlignment="1">
      <alignment horizontal="distributed" vertical="center"/>
    </xf>
    <xf numFmtId="38" fontId="12" fillId="0" borderId="10" xfId="48" applyFont="1" applyBorder="1" applyAlignment="1">
      <alignment horizontal="right" wrapText="1"/>
    </xf>
    <xf numFmtId="177" fontId="12" fillId="0" borderId="10" xfId="48" applyNumberFormat="1" applyFont="1" applyFill="1" applyBorder="1" applyAlignment="1">
      <alignment horizontal="right" vertical="center" wrapText="1"/>
    </xf>
    <xf numFmtId="185" fontId="12" fillId="0" borderId="10" xfId="48" applyNumberFormat="1" applyFont="1" applyFill="1" applyBorder="1" applyAlignment="1">
      <alignment horizontal="right" vertical="center" wrapText="1"/>
    </xf>
    <xf numFmtId="40" fontId="12" fillId="0" borderId="10" xfId="48" applyNumberFormat="1" applyFont="1" applyFill="1" applyBorder="1" applyAlignment="1">
      <alignment horizontal="right" vertical="center" wrapText="1"/>
    </xf>
    <xf numFmtId="176" fontId="12" fillId="0" borderId="10" xfId="48" applyNumberFormat="1" applyFont="1" applyFill="1" applyBorder="1" applyAlignment="1">
      <alignment horizontal="right" vertical="center" wrapText="1"/>
    </xf>
    <xf numFmtId="176" fontId="12" fillId="0" borderId="10" xfId="48" applyNumberFormat="1" applyFont="1" applyBorder="1" applyAlignment="1">
      <alignment horizontal="right" vertical="center" wrapText="1"/>
    </xf>
    <xf numFmtId="40" fontId="12" fillId="0" borderId="10" xfId="48" applyNumberFormat="1" applyFont="1" applyFill="1" applyBorder="1" applyAlignment="1">
      <alignment wrapText="1"/>
    </xf>
    <xf numFmtId="38" fontId="2" fillId="0" borderId="10" xfId="48" applyFont="1" applyFill="1" applyBorder="1" applyAlignment="1">
      <alignment horizontal="right" vertical="center"/>
    </xf>
    <xf numFmtId="177" fontId="11" fillId="0" borderId="10" xfId="48" applyNumberFormat="1" applyFont="1" applyFill="1" applyBorder="1" applyAlignment="1">
      <alignment horizontal="right" wrapText="1"/>
    </xf>
    <xf numFmtId="40" fontId="2" fillId="0" borderId="10" xfId="48" applyNumberFormat="1" applyFont="1" applyFill="1" applyBorder="1" applyAlignment="1">
      <alignment wrapText="1"/>
    </xf>
    <xf numFmtId="176" fontId="2" fillId="0" borderId="10" xfId="48" applyNumberFormat="1" applyFont="1" applyFill="1" applyBorder="1" applyAlignment="1">
      <alignment horizontal="right" vertical="center"/>
    </xf>
    <xf numFmtId="38" fontId="12" fillId="0" borderId="10" xfId="48" applyFont="1" applyFill="1" applyBorder="1" applyAlignment="1">
      <alignment horizontal="right" wrapText="1"/>
    </xf>
    <xf numFmtId="177" fontId="12" fillId="0" borderId="10" xfId="48" applyNumberFormat="1" applyFont="1" applyFill="1" applyBorder="1" applyAlignment="1">
      <alignment horizontal="right" wrapText="1"/>
    </xf>
    <xf numFmtId="38" fontId="12" fillId="0" borderId="10" xfId="48" applyFont="1" applyFill="1" applyBorder="1" applyAlignment="1">
      <alignment horizontal="right" vertical="center"/>
    </xf>
    <xf numFmtId="177" fontId="12" fillId="0" borderId="10" xfId="48" applyNumberFormat="1" applyFont="1" applyFill="1" applyBorder="1" applyAlignment="1">
      <alignment horizontal="right" vertical="center"/>
    </xf>
    <xf numFmtId="40" fontId="12" fillId="0" borderId="10" xfId="48" applyNumberFormat="1" applyFont="1" applyFill="1" applyBorder="1" applyAlignment="1">
      <alignment horizontal="right" vertical="center"/>
    </xf>
    <xf numFmtId="176" fontId="12" fillId="0" borderId="10" xfId="48" applyNumberFormat="1" applyFont="1" applyFill="1" applyBorder="1" applyAlignment="1">
      <alignment horizontal="right" vertical="center"/>
    </xf>
    <xf numFmtId="0" fontId="2" fillId="34" borderId="13" xfId="0" applyFont="1" applyFill="1" applyBorder="1" applyAlignment="1">
      <alignment horizontal="left" vertical="center"/>
    </xf>
    <xf numFmtId="40" fontId="2" fillId="0" borderId="10" xfId="48" applyNumberFormat="1" applyFont="1" applyFill="1" applyBorder="1" applyAlignment="1">
      <alignment horizontal="right" vertical="center"/>
    </xf>
    <xf numFmtId="38" fontId="4" fillId="0" borderId="10" xfId="48" applyFont="1" applyFill="1" applyBorder="1" applyAlignment="1">
      <alignment horizontal="right" vertical="center"/>
    </xf>
    <xf numFmtId="38" fontId="2" fillId="0" borderId="0" xfId="48" applyFont="1" applyAlignment="1">
      <alignment/>
    </xf>
    <xf numFmtId="38" fontId="14" fillId="0" borderId="0" xfId="48" applyFont="1" applyFill="1" applyBorder="1" applyAlignment="1" quotePrefix="1">
      <alignment horizontal="right" vertical="center"/>
    </xf>
    <xf numFmtId="38" fontId="14" fillId="0" borderId="0" xfId="48" applyFont="1" applyFill="1" applyBorder="1" applyAlignment="1">
      <alignment horizontal="right" vertical="center"/>
    </xf>
    <xf numFmtId="190" fontId="2" fillId="0" borderId="0" xfId="48" applyNumberFormat="1" applyFont="1" applyFill="1" applyAlignment="1">
      <alignment/>
    </xf>
    <xf numFmtId="40" fontId="15" fillId="0" borderId="0" xfId="48" applyNumberFormat="1" applyFont="1" applyFill="1" applyBorder="1" applyAlignment="1">
      <alignment horizontal="right" vertical="center"/>
    </xf>
    <xf numFmtId="176" fontId="15" fillId="0" borderId="0" xfId="48" applyNumberFormat="1" applyFont="1" applyBorder="1" applyAlignment="1">
      <alignment horizontal="right" vertical="center"/>
    </xf>
    <xf numFmtId="40" fontId="2" fillId="0" borderId="0" xfId="48" applyNumberFormat="1" applyFont="1" applyAlignment="1">
      <alignment/>
    </xf>
    <xf numFmtId="176" fontId="2" fillId="0" borderId="0" xfId="48" applyNumberFormat="1" applyFont="1" applyAlignment="1">
      <alignment/>
    </xf>
    <xf numFmtId="190" fontId="5" fillId="0" borderId="0" xfId="48" applyNumberFormat="1" applyFont="1" applyFill="1" applyAlignment="1">
      <alignment/>
    </xf>
    <xf numFmtId="40" fontId="5" fillId="0" borderId="0" xfId="48" applyNumberFormat="1" applyFont="1" applyAlignment="1">
      <alignment/>
    </xf>
    <xf numFmtId="176" fontId="5" fillId="0" borderId="0" xfId="48" applyNumberFormat="1" applyFont="1" applyAlignment="1">
      <alignment/>
    </xf>
    <xf numFmtId="176" fontId="0" fillId="0" borderId="0" xfId="48" applyNumberFormat="1" applyFont="1" applyAlignment="1">
      <alignment/>
    </xf>
    <xf numFmtId="40" fontId="0" fillId="0" borderId="0" xfId="48" applyNumberFormat="1" applyFont="1" applyAlignment="1">
      <alignment/>
    </xf>
    <xf numFmtId="0" fontId="0" fillId="0" borderId="0" xfId="0" applyAlignment="1">
      <alignment horizontal="left"/>
    </xf>
    <xf numFmtId="40" fontId="0" fillId="0" borderId="0" xfId="48" applyNumberFormat="1" applyFont="1" applyFill="1" applyBorder="1" applyAlignment="1">
      <alignment/>
    </xf>
    <xf numFmtId="181" fontId="0" fillId="0" borderId="0" xfId="0" applyNumberFormat="1" applyAlignment="1">
      <alignment/>
    </xf>
    <xf numFmtId="191" fontId="0" fillId="0" borderId="0" xfId="0" applyNumberFormat="1" applyAlignment="1">
      <alignment/>
    </xf>
    <xf numFmtId="0" fontId="0" fillId="0" borderId="0" xfId="0" applyFill="1" applyAlignment="1">
      <alignment/>
    </xf>
    <xf numFmtId="0" fontId="2" fillId="0" borderId="0" xfId="0" applyFont="1" applyFill="1" applyBorder="1" applyAlignment="1">
      <alignment horizontal="distributed" vertical="center" wrapText="1"/>
    </xf>
    <xf numFmtId="181" fontId="2" fillId="0" borderId="0" xfId="0" applyNumberFormat="1" applyFont="1" applyAlignment="1">
      <alignment/>
    </xf>
    <xf numFmtId="0" fontId="4" fillId="33" borderId="19" xfId="0" applyFont="1" applyFill="1" applyBorder="1" applyAlignment="1">
      <alignment horizontal="distributed" vertical="center" wrapText="1"/>
    </xf>
    <xf numFmtId="0" fontId="2" fillId="0" borderId="0" xfId="0" applyFont="1" applyFill="1" applyBorder="1" applyAlignment="1">
      <alignment horizontal="center" vertical="center" wrapText="1"/>
    </xf>
    <xf numFmtId="0" fontId="2" fillId="33" borderId="14" xfId="0" applyFont="1" applyFill="1" applyBorder="1" applyAlignment="1">
      <alignment horizontal="distributed" vertical="center" wrapText="1"/>
    </xf>
    <xf numFmtId="0" fontId="4" fillId="33" borderId="14" xfId="0" applyFont="1" applyFill="1" applyBorder="1" applyAlignment="1">
      <alignment horizontal="distributed" vertical="center" wrapText="1"/>
    </xf>
    <xf numFmtId="0" fontId="4" fillId="33" borderId="17" xfId="0" applyFont="1" applyFill="1" applyBorder="1" applyAlignment="1">
      <alignment horizontal="distributed" vertical="center" wrapText="1"/>
    </xf>
    <xf numFmtId="0" fontId="2" fillId="34" borderId="10" xfId="0" applyFont="1" applyFill="1" applyBorder="1" applyAlignment="1">
      <alignmen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58"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Alignment="1">
      <alignment horizontal="center"/>
    </xf>
    <xf numFmtId="0" fontId="4" fillId="34" borderId="10" xfId="0" applyFont="1" applyFill="1" applyBorder="1" applyAlignment="1">
      <alignment horizontal="distributed" vertical="center" wrapText="1"/>
    </xf>
    <xf numFmtId="192" fontId="12" fillId="0" borderId="10" xfId="62" applyNumberFormat="1" applyFont="1" applyFill="1" applyBorder="1" applyAlignment="1" quotePrefix="1">
      <alignment horizontal="right"/>
      <protection/>
    </xf>
    <xf numFmtId="193" fontId="12" fillId="0" borderId="11" xfId="62" applyNumberFormat="1" applyFont="1" applyFill="1" applyBorder="1" applyAlignment="1" quotePrefix="1">
      <alignment horizontal="right" wrapText="1"/>
      <protection/>
    </xf>
    <xf numFmtId="192" fontId="4" fillId="0" borderId="12" xfId="62" applyNumberFormat="1" applyFont="1" applyFill="1" applyBorder="1" applyAlignment="1" quotePrefix="1">
      <alignment horizontal="right"/>
      <protection/>
    </xf>
    <xf numFmtId="193" fontId="4" fillId="0" borderId="0" xfId="62" applyNumberFormat="1" applyFont="1" applyFill="1" applyBorder="1" applyAlignment="1" quotePrefix="1">
      <alignment horizontal="right" wrapText="1"/>
      <protection/>
    </xf>
    <xf numFmtId="193" fontId="2" fillId="0" borderId="0" xfId="0" applyNumberFormat="1" applyFont="1" applyAlignment="1">
      <alignment/>
    </xf>
    <xf numFmtId="0" fontId="2" fillId="34" borderId="10" xfId="0" applyFont="1" applyFill="1" applyBorder="1" applyAlignment="1">
      <alignment horizontal="distributed" vertical="center" wrapText="1"/>
    </xf>
    <xf numFmtId="192" fontId="2" fillId="0" borderId="10" xfId="62" applyNumberFormat="1" applyFont="1" applyFill="1" applyBorder="1" applyAlignment="1" quotePrefix="1">
      <alignment horizontal="right"/>
      <protection/>
    </xf>
    <xf numFmtId="193" fontId="2" fillId="0" borderId="11" xfId="62" applyNumberFormat="1" applyFont="1" applyFill="1" applyBorder="1" applyAlignment="1">
      <alignment horizontal="right" wrapText="1"/>
      <protection/>
    </xf>
    <xf numFmtId="192" fontId="2" fillId="0" borderId="12" xfId="62" applyNumberFormat="1" applyFont="1" applyFill="1" applyBorder="1" applyAlignment="1" quotePrefix="1">
      <alignment horizontal="right"/>
      <protection/>
    </xf>
    <xf numFmtId="193" fontId="2" fillId="0" borderId="0" xfId="62" applyNumberFormat="1" applyFont="1" applyFill="1" applyBorder="1" applyAlignment="1">
      <alignment horizontal="right" wrapText="1"/>
      <protection/>
    </xf>
    <xf numFmtId="193" fontId="2" fillId="0" borderId="11" xfId="62" applyNumberFormat="1" applyFont="1" applyFill="1" applyBorder="1" applyAlignment="1" quotePrefix="1">
      <alignment horizontal="right" wrapText="1"/>
      <protection/>
    </xf>
    <xf numFmtId="192" fontId="2" fillId="0" borderId="12" xfId="62" applyNumberFormat="1" applyFont="1" applyFill="1" applyBorder="1" applyAlignment="1">
      <alignment horizontal="right"/>
      <protection/>
    </xf>
    <xf numFmtId="193" fontId="2" fillId="0" borderId="0" xfId="62" applyNumberFormat="1" applyFont="1" applyFill="1" applyBorder="1" applyAlignment="1" quotePrefix="1">
      <alignment horizontal="right" wrapText="1"/>
      <protection/>
    </xf>
    <xf numFmtId="192" fontId="18" fillId="0" borderId="10" xfId="61" applyNumberFormat="1" applyFont="1" applyFill="1" applyBorder="1" applyAlignment="1" quotePrefix="1">
      <alignment horizontal="right"/>
      <protection/>
    </xf>
    <xf numFmtId="193" fontId="18" fillId="0" borderId="11" xfId="61" applyNumberFormat="1" applyFont="1" applyFill="1" applyBorder="1" applyAlignment="1" quotePrefix="1">
      <alignment horizontal="right" wrapText="1"/>
      <protection/>
    </xf>
    <xf numFmtId="192" fontId="18" fillId="0" borderId="12" xfId="61" applyNumberFormat="1" applyFont="1" applyFill="1" applyBorder="1" applyAlignment="1" quotePrefix="1">
      <alignment horizontal="right"/>
      <protection/>
    </xf>
    <xf numFmtId="193" fontId="18" fillId="0" borderId="0" xfId="61" applyNumberFormat="1" applyFont="1" applyFill="1" applyBorder="1" applyAlignment="1" quotePrefix="1">
      <alignment horizontal="right" wrapText="1"/>
      <protection/>
    </xf>
    <xf numFmtId="0" fontId="2" fillId="0" borderId="0" xfId="0" applyFont="1" applyFill="1" applyAlignment="1">
      <alignment vertical="center" wrapText="1"/>
    </xf>
    <xf numFmtId="0" fontId="2" fillId="0" borderId="0" xfId="0" applyFont="1" applyAlignment="1">
      <alignment vertical="center" wrapText="1"/>
    </xf>
    <xf numFmtId="0" fontId="0" fillId="0" borderId="0" xfId="0" applyFont="1" applyAlignment="1">
      <alignment vertical="center"/>
    </xf>
    <xf numFmtId="0" fontId="19" fillId="0" borderId="0" xfId="0" applyFont="1" applyAlignment="1">
      <alignment vertical="center"/>
    </xf>
    <xf numFmtId="0" fontId="7" fillId="0" borderId="0" xfId="0" applyFont="1" applyAlignment="1">
      <alignment vertical="center"/>
    </xf>
    <xf numFmtId="193" fontId="55" fillId="0" borderId="11" xfId="61" applyNumberFormat="1" applyFont="1" applyFill="1" applyBorder="1" applyAlignment="1" quotePrefix="1">
      <alignment horizontal="right" wrapText="1"/>
      <protection/>
    </xf>
    <xf numFmtId="177" fontId="0" fillId="0" borderId="0" xfId="48" applyNumberFormat="1" applyFont="1" applyAlignment="1">
      <alignment/>
    </xf>
    <xf numFmtId="177" fontId="4" fillId="0" borderId="10" xfId="48" applyNumberFormat="1" applyFont="1" applyFill="1" applyBorder="1" applyAlignment="1">
      <alignment horizontal="right"/>
    </xf>
    <xf numFmtId="194" fontId="4" fillId="0" borderId="10" xfId="48" applyNumberFormat="1" applyFont="1" applyFill="1" applyBorder="1" applyAlignment="1">
      <alignment horizontal="right"/>
    </xf>
    <xf numFmtId="177" fontId="2" fillId="0" borderId="10" xfId="48" applyNumberFormat="1" applyFont="1" applyFill="1" applyBorder="1" applyAlignment="1">
      <alignment horizontal="right"/>
    </xf>
    <xf numFmtId="194" fontId="2" fillId="0" borderId="10" xfId="48" applyNumberFormat="1" applyFont="1" applyFill="1" applyBorder="1" applyAlignment="1">
      <alignment horizontal="right"/>
    </xf>
    <xf numFmtId="195" fontId="2" fillId="0" borderId="10" xfId="63" applyNumberFormat="1" applyFont="1" applyFill="1" applyBorder="1" applyAlignment="1">
      <alignment horizontal="right"/>
      <protection/>
    </xf>
    <xf numFmtId="177" fontId="4" fillId="0" borderId="10" xfId="0" applyNumberFormat="1" applyFont="1" applyBorder="1" applyAlignment="1">
      <alignment horizontal="right" vertical="center" wrapText="1"/>
    </xf>
    <xf numFmtId="194" fontId="4" fillId="0" borderId="10" xfId="0" applyNumberFormat="1" applyFont="1" applyBorder="1" applyAlignment="1">
      <alignment horizontal="right" vertical="center" wrapText="1"/>
    </xf>
    <xf numFmtId="196" fontId="2" fillId="0" borderId="10" xfId="63" applyNumberFormat="1" applyFont="1" applyFill="1" applyBorder="1" applyAlignment="1">
      <alignment horizontal="right"/>
      <protection/>
    </xf>
    <xf numFmtId="194" fontId="2" fillId="0" borderId="10" xfId="63" applyNumberFormat="1" applyFont="1" applyFill="1" applyBorder="1" applyAlignment="1">
      <alignment horizontal="right"/>
      <protection/>
    </xf>
    <xf numFmtId="177" fontId="2" fillId="0" borderId="0" xfId="48" applyNumberFormat="1" applyFont="1" applyAlignment="1">
      <alignment vertical="center" wrapText="1"/>
    </xf>
    <xf numFmtId="0" fontId="2" fillId="33" borderId="10" xfId="0" applyFont="1" applyFill="1" applyBorder="1" applyAlignment="1">
      <alignment horizontal="center" vertical="center"/>
    </xf>
    <xf numFmtId="0" fontId="5" fillId="34" borderId="12" xfId="0" applyFont="1" applyFill="1" applyBorder="1" applyAlignment="1">
      <alignment horizontal="distributed" vertical="center"/>
    </xf>
    <xf numFmtId="194" fontId="2" fillId="0" borderId="10" xfId="0" applyNumberFormat="1" applyFont="1" applyBorder="1" applyAlignment="1">
      <alignment horizontal="right" vertical="center" wrapText="1"/>
    </xf>
    <xf numFmtId="0" fontId="2" fillId="34" borderId="10" xfId="0" applyFont="1" applyFill="1" applyBorder="1" applyAlignment="1">
      <alignment/>
    </xf>
    <xf numFmtId="0" fontId="2" fillId="0" borderId="10" xfId="60" applyFont="1" applyBorder="1" applyAlignment="1">
      <alignment horizontal="right" vertical="center"/>
      <protection/>
    </xf>
    <xf numFmtId="0" fontId="11" fillId="0" borderId="10" xfId="60" applyFont="1" applyBorder="1" applyAlignment="1">
      <alignment horizontal="right" vertical="center"/>
      <protection/>
    </xf>
    <xf numFmtId="0" fontId="2" fillId="0" borderId="10" xfId="60" applyFont="1" applyBorder="1">
      <alignment/>
      <protection/>
    </xf>
    <xf numFmtId="0" fontId="2" fillId="34" borderId="10" xfId="0" applyFont="1" applyFill="1" applyBorder="1" applyAlignment="1">
      <alignment horizontal="distributed" vertical="center"/>
    </xf>
    <xf numFmtId="197" fontId="2" fillId="0" borderId="10" xfId="48" applyNumberFormat="1" applyFont="1" applyBorder="1" applyAlignment="1">
      <alignment horizontal="right" vertical="center" wrapText="1"/>
    </xf>
    <xf numFmtId="177" fontId="2" fillId="0" borderId="10" xfId="60" applyNumberFormat="1" applyFont="1" applyBorder="1" applyAlignment="1">
      <alignment horizontal="right" vertical="center"/>
      <protection/>
    </xf>
    <xf numFmtId="197" fontId="2" fillId="0" borderId="10" xfId="60" applyNumberFormat="1" applyFont="1" applyBorder="1" applyAlignment="1">
      <alignment horizontal="right" vertical="center"/>
      <protection/>
    </xf>
    <xf numFmtId="186" fontId="2" fillId="0" borderId="10" xfId="60" applyNumberFormat="1" applyFont="1" applyBorder="1" applyAlignment="1">
      <alignment horizontal="right" vertical="center" wrapText="1"/>
      <protection/>
    </xf>
    <xf numFmtId="198" fontId="2" fillId="0" borderId="10" xfId="60" applyNumberFormat="1" applyFont="1" applyBorder="1" applyAlignment="1">
      <alignment horizontal="right" vertical="center"/>
      <protection/>
    </xf>
    <xf numFmtId="0" fontId="4" fillId="34" borderId="10" xfId="0" applyFont="1" applyFill="1" applyBorder="1" applyAlignment="1">
      <alignment horizontal="distributed" vertical="center"/>
    </xf>
    <xf numFmtId="184" fontId="4" fillId="0" borderId="10" xfId="48" applyNumberFormat="1" applyFont="1" applyBorder="1" applyAlignment="1">
      <alignment horizontal="right" vertical="center" wrapText="1"/>
    </xf>
    <xf numFmtId="197" fontId="4" fillId="0" borderId="10" xfId="48" applyNumberFormat="1" applyFont="1" applyBorder="1" applyAlignment="1">
      <alignment horizontal="right" vertical="center" wrapText="1"/>
    </xf>
    <xf numFmtId="177" fontId="4" fillId="0" borderId="10" xfId="60" applyNumberFormat="1" applyFont="1" applyBorder="1" applyAlignment="1">
      <alignment horizontal="right" vertical="center"/>
      <protection/>
    </xf>
    <xf numFmtId="197" fontId="4" fillId="0" borderId="10" xfId="60" applyNumberFormat="1" applyFont="1" applyBorder="1" applyAlignment="1">
      <alignment horizontal="right" vertical="center"/>
      <protection/>
    </xf>
    <xf numFmtId="199" fontId="4" fillId="0" borderId="10" xfId="60" applyNumberFormat="1" applyFont="1" applyBorder="1" applyAlignment="1">
      <alignment horizontal="right" vertical="center"/>
      <protection/>
    </xf>
    <xf numFmtId="186" fontId="4" fillId="0" borderId="10" xfId="60" applyNumberFormat="1" applyFont="1" applyBorder="1" applyAlignment="1">
      <alignment horizontal="right" vertical="center" wrapText="1"/>
      <protection/>
    </xf>
    <xf numFmtId="198" fontId="4" fillId="0" borderId="10" xfId="60" applyNumberFormat="1" applyFont="1" applyBorder="1" applyAlignment="1">
      <alignment horizontal="right" vertical="center"/>
      <protection/>
    </xf>
    <xf numFmtId="0" fontId="4" fillId="0" borderId="0" xfId="0" applyFont="1" applyAlignment="1">
      <alignment/>
    </xf>
    <xf numFmtId="49" fontId="2" fillId="34" borderId="10" xfId="0" applyNumberFormat="1" applyFont="1" applyFill="1" applyBorder="1" applyAlignment="1">
      <alignment horizontal="distributed" vertical="center"/>
    </xf>
    <xf numFmtId="199" fontId="2" fillId="0" borderId="10" xfId="48" applyNumberFormat="1" applyFont="1" applyBorder="1" applyAlignment="1">
      <alignment horizontal="right" vertical="center" wrapText="1"/>
    </xf>
    <xf numFmtId="199" fontId="2" fillId="0" borderId="10" xfId="60" applyNumberFormat="1" applyFont="1" applyBorder="1" applyAlignment="1">
      <alignment horizontal="right" vertical="center"/>
      <protection/>
    </xf>
    <xf numFmtId="199" fontId="2" fillId="0" borderId="10" xfId="60" applyNumberFormat="1" applyFont="1" applyBorder="1" applyAlignment="1">
      <alignment horizontal="right" vertical="center" wrapText="1"/>
      <protection/>
    </xf>
    <xf numFmtId="197" fontId="2" fillId="0" borderId="0" xfId="0" applyNumberFormat="1" applyFont="1" applyAlignment="1">
      <alignment/>
    </xf>
    <xf numFmtId="0" fontId="2" fillId="0" borderId="0" xfId="0" applyFont="1" applyAlignment="1">
      <alignment vertical="center"/>
    </xf>
    <xf numFmtId="179" fontId="2" fillId="0" borderId="10" xfId="0" applyNumberFormat="1" applyFont="1" applyBorder="1" applyAlignment="1">
      <alignment/>
    </xf>
    <xf numFmtId="185" fontId="2" fillId="0" borderId="10" xfId="0" applyNumberFormat="1" applyFont="1" applyBorder="1" applyAlignment="1">
      <alignment/>
    </xf>
    <xf numFmtId="179" fontId="4" fillId="0" borderId="10" xfId="0" applyNumberFormat="1" applyFont="1" applyBorder="1" applyAlignment="1">
      <alignment/>
    </xf>
    <xf numFmtId="185" fontId="4" fillId="0" borderId="10" xfId="0" applyNumberFormat="1" applyFont="1" applyBorder="1" applyAlignment="1">
      <alignment/>
    </xf>
    <xf numFmtId="0" fontId="2" fillId="0" borderId="0" xfId="0" applyFont="1" applyFill="1" applyAlignment="1">
      <alignment horizontal="left" vertical="center"/>
    </xf>
    <xf numFmtId="0" fontId="2" fillId="33" borderId="20" xfId="0" applyFont="1" applyFill="1" applyBorder="1" applyAlignment="1">
      <alignment horizontal="distributed" vertical="center" wrapText="1"/>
    </xf>
    <xf numFmtId="0" fontId="0" fillId="33" borderId="20" xfId="0" applyFill="1" applyBorder="1" applyAlignment="1">
      <alignment horizontal="distributed" vertical="center"/>
    </xf>
    <xf numFmtId="0" fontId="2" fillId="33" borderId="20" xfId="0" applyFont="1" applyFill="1" applyBorder="1" applyAlignment="1">
      <alignment horizontal="distributed" vertical="center"/>
    </xf>
    <xf numFmtId="0" fontId="0" fillId="34" borderId="16" xfId="0" applyFill="1" applyBorder="1" applyAlignment="1">
      <alignment horizontal="distributed" vertical="center"/>
    </xf>
    <xf numFmtId="0" fontId="0" fillId="34" borderId="18" xfId="0" applyFill="1" applyBorder="1" applyAlignment="1">
      <alignment horizontal="distributed" vertical="center"/>
    </xf>
    <xf numFmtId="0" fontId="5" fillId="0" borderId="14" xfId="0" applyFont="1" applyBorder="1" applyAlignment="1">
      <alignment horizontal="right" vertical="distributed"/>
    </xf>
    <xf numFmtId="0" fontId="5" fillId="0" borderId="12" xfId="0" applyFont="1" applyBorder="1" applyAlignment="1">
      <alignment horizontal="right" vertical="distributed"/>
    </xf>
    <xf numFmtId="200" fontId="2" fillId="0" borderId="10" xfId="0" applyNumberFormat="1" applyFont="1" applyBorder="1" applyAlignment="1">
      <alignment/>
    </xf>
    <xf numFmtId="200" fontId="2" fillId="0" borderId="10" xfId="0" applyNumberFormat="1" applyFont="1" applyBorder="1" applyAlignment="1">
      <alignment/>
    </xf>
    <xf numFmtId="201" fontId="2" fillId="0" borderId="10" xfId="0" applyNumberFormat="1" applyFont="1" applyBorder="1" applyAlignment="1">
      <alignment/>
    </xf>
    <xf numFmtId="49" fontId="2" fillId="34" borderId="11" xfId="0" applyNumberFormat="1" applyFont="1" applyFill="1" applyBorder="1" applyAlignment="1">
      <alignment horizontal="center"/>
    </xf>
    <xf numFmtId="49" fontId="2" fillId="34" borderId="12" xfId="0" applyNumberFormat="1" applyFont="1" applyFill="1" applyBorder="1" applyAlignment="1">
      <alignment horizontal="left"/>
    </xf>
    <xf numFmtId="49" fontId="4" fillId="34" borderId="12" xfId="0" applyNumberFormat="1" applyFont="1" applyFill="1" applyBorder="1" applyAlignment="1">
      <alignment horizontal="left"/>
    </xf>
    <xf numFmtId="200" fontId="4" fillId="0" borderId="10" xfId="0" applyNumberFormat="1" applyFont="1" applyBorder="1" applyAlignment="1">
      <alignment/>
    </xf>
    <xf numFmtId="200" fontId="4" fillId="0" borderId="10" xfId="0" applyNumberFormat="1" applyFont="1" applyBorder="1" applyAlignment="1">
      <alignment/>
    </xf>
    <xf numFmtId="201" fontId="4" fillId="0" borderId="10" xfId="0" applyNumberFormat="1" applyFont="1" applyBorder="1" applyAlignment="1">
      <alignment/>
    </xf>
    <xf numFmtId="0" fontId="11" fillId="0" borderId="0" xfId="0" applyFont="1" applyAlignment="1">
      <alignment/>
    </xf>
    <xf numFmtId="0" fontId="0" fillId="0" borderId="0" xfId="0" applyAlignment="1">
      <alignment vertical="center" wrapText="1"/>
    </xf>
    <xf numFmtId="202" fontId="0" fillId="0" borderId="0" xfId="0" applyNumberFormat="1" applyAlignment="1">
      <alignment/>
    </xf>
    <xf numFmtId="202" fontId="4" fillId="0" borderId="10" xfId="48" applyNumberFormat="1" applyFont="1" applyFill="1" applyBorder="1" applyAlignment="1">
      <alignment horizontal="right" vertical="center" wrapText="1"/>
    </xf>
    <xf numFmtId="202" fontId="2" fillId="0" borderId="10" xfId="48" applyNumberFormat="1" applyFont="1" applyFill="1" applyBorder="1" applyAlignment="1">
      <alignment horizontal="right" vertical="center" wrapText="1"/>
    </xf>
    <xf numFmtId="49" fontId="2" fillId="34" borderId="13" xfId="0" applyNumberFormat="1" applyFont="1" applyFill="1" applyBorder="1" applyAlignment="1">
      <alignment horizontal="left" vertical="center"/>
    </xf>
    <xf numFmtId="49" fontId="2" fillId="34" borderId="12" xfId="0" applyNumberFormat="1" applyFont="1" applyFill="1" applyBorder="1" applyAlignment="1">
      <alignment horizontal="distributed" vertical="center"/>
    </xf>
    <xf numFmtId="203" fontId="18" fillId="0" borderId="10" xfId="61" applyNumberFormat="1" applyFont="1" applyFill="1" applyBorder="1" applyAlignment="1" quotePrefix="1">
      <alignment horizontal="right"/>
      <protection/>
    </xf>
    <xf numFmtId="203" fontId="21" fillId="0" borderId="10" xfId="61" applyNumberFormat="1" applyFont="1" applyFill="1" applyBorder="1" applyAlignment="1" quotePrefix="1">
      <alignment horizontal="right"/>
      <protection/>
    </xf>
    <xf numFmtId="203" fontId="18" fillId="0" borderId="10" xfId="61" applyNumberFormat="1" applyFont="1" applyFill="1" applyBorder="1" applyAlignment="1">
      <alignment horizontal="right"/>
      <protection/>
    </xf>
    <xf numFmtId="203" fontId="21" fillId="0" borderId="10" xfId="61" applyNumberFormat="1" applyFont="1" applyFill="1" applyBorder="1" applyAlignment="1">
      <alignment horizontal="right"/>
      <protection/>
    </xf>
    <xf numFmtId="203" fontId="0" fillId="0" borderId="0" xfId="0" applyNumberFormat="1" applyAlignment="1">
      <alignment/>
    </xf>
    <xf numFmtId="0" fontId="2" fillId="34" borderId="21" xfId="0" applyFont="1" applyFill="1" applyBorder="1" applyAlignment="1">
      <alignment horizontal="distributed" vertical="center"/>
    </xf>
    <xf numFmtId="0" fontId="2" fillId="34" borderId="15" xfId="0" applyFont="1" applyFill="1" applyBorder="1" applyAlignment="1">
      <alignment horizontal="distributed" vertical="center"/>
    </xf>
    <xf numFmtId="0" fontId="2" fillId="34" borderId="22" xfId="0" applyFont="1" applyFill="1" applyBorder="1" applyAlignment="1">
      <alignment horizontal="distributed" vertical="center"/>
    </xf>
    <xf numFmtId="0" fontId="2" fillId="34" borderId="19" xfId="0" applyFont="1" applyFill="1" applyBorder="1" applyAlignment="1">
      <alignment horizontal="distributed" vertical="center"/>
    </xf>
    <xf numFmtId="0" fontId="2" fillId="34" borderId="16" xfId="0" applyFont="1" applyFill="1" applyBorder="1" applyAlignment="1">
      <alignment horizontal="distributed" vertical="center"/>
    </xf>
    <xf numFmtId="0" fontId="2" fillId="34" borderId="17"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23" xfId="0" applyFont="1" applyFill="1" applyBorder="1" applyAlignment="1">
      <alignment horizontal="distributed" vertical="center" wrapText="1"/>
    </xf>
    <xf numFmtId="0" fontId="0" fillId="0" borderId="14" xfId="0" applyBorder="1" applyAlignment="1">
      <alignment horizontal="distributed" vertical="center"/>
    </xf>
    <xf numFmtId="0" fontId="2" fillId="33" borderId="12" xfId="0" applyFont="1" applyFill="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2" fillId="33" borderId="10" xfId="0" applyFont="1" applyFill="1" applyBorder="1" applyAlignment="1">
      <alignment horizontal="distributed" vertical="center"/>
    </xf>
    <xf numFmtId="0" fontId="0" fillId="0" borderId="10" xfId="0" applyBorder="1" applyAlignment="1">
      <alignment horizontal="distributed" vertical="center"/>
    </xf>
    <xf numFmtId="0" fontId="2" fillId="33" borderId="21" xfId="0" applyFont="1" applyFill="1" applyBorder="1" applyAlignment="1">
      <alignment horizontal="distributed" vertical="center"/>
    </xf>
    <xf numFmtId="0" fontId="5" fillId="0" borderId="0" xfId="0" applyFont="1" applyAlignment="1">
      <alignment vertical="top"/>
    </xf>
    <xf numFmtId="0" fontId="0" fillId="0" borderId="0" xfId="0" applyAlignment="1">
      <alignment/>
    </xf>
    <xf numFmtId="0" fontId="2" fillId="33" borderId="21" xfId="0" applyFont="1" applyFill="1" applyBorder="1" applyAlignment="1">
      <alignment horizontal="distributed" vertical="center" wrapText="1"/>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5" fillId="0" borderId="0" xfId="0" applyFont="1" applyAlignment="1">
      <alignment horizontal="left" vertical="center"/>
    </xf>
    <xf numFmtId="0" fontId="2" fillId="33" borderId="23" xfId="0" applyFont="1" applyFill="1" applyBorder="1" applyAlignment="1">
      <alignment horizontal="distributed" vertical="center" wrapText="1"/>
    </xf>
    <xf numFmtId="0" fontId="2" fillId="0" borderId="24" xfId="0" applyFont="1" applyBorder="1" applyAlignment="1">
      <alignment horizontal="distributed" vertical="center"/>
    </xf>
    <xf numFmtId="0" fontId="2" fillId="0" borderId="14" xfId="0" applyFont="1" applyBorder="1" applyAlignment="1">
      <alignment horizontal="distributed" vertical="center"/>
    </xf>
    <xf numFmtId="0" fontId="2" fillId="33" borderId="2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4" borderId="11" xfId="0" applyFont="1" applyFill="1" applyBorder="1" applyAlignment="1">
      <alignment horizontal="distributed" vertical="center"/>
    </xf>
    <xf numFmtId="0" fontId="2" fillId="34" borderId="12" xfId="0" applyFont="1" applyFill="1" applyBorder="1" applyAlignment="1">
      <alignment horizontal="distributed" vertical="center"/>
    </xf>
    <xf numFmtId="0" fontId="2" fillId="0" borderId="24" xfId="0" applyFont="1" applyBorder="1" applyAlignment="1">
      <alignment horizontal="distributed" vertical="center"/>
    </xf>
    <xf numFmtId="0" fontId="2" fillId="33" borderId="24" xfId="0" applyFont="1" applyFill="1" applyBorder="1"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49" fontId="4" fillId="34" borderId="13" xfId="0" applyNumberFormat="1" applyFont="1" applyFill="1" applyBorder="1" applyAlignment="1">
      <alignment horizontal="distributed" vertical="center"/>
    </xf>
    <xf numFmtId="0" fontId="13" fillId="0" borderId="12" xfId="0" applyFont="1" applyBorder="1" applyAlignment="1">
      <alignment horizontal="distributed" vertical="center"/>
    </xf>
    <xf numFmtId="0" fontId="2" fillId="34" borderId="13" xfId="0" applyFont="1" applyFill="1" applyBorder="1" applyAlignment="1">
      <alignment horizontal="right" vertical="center" shrinkToFit="1"/>
    </xf>
    <xf numFmtId="0" fontId="0" fillId="0" borderId="12" xfId="0" applyBorder="1" applyAlignment="1">
      <alignment horizontal="right" vertical="center"/>
    </xf>
    <xf numFmtId="0" fontId="5" fillId="0" borderId="0" xfId="0" applyFont="1" applyAlignment="1">
      <alignment vertical="center"/>
    </xf>
    <xf numFmtId="0" fontId="0" fillId="0" borderId="0" xfId="0" applyAlignment="1">
      <alignment vertical="center"/>
    </xf>
    <xf numFmtId="49" fontId="2" fillId="34" borderId="13" xfId="0" applyNumberFormat="1" applyFont="1" applyFill="1" applyBorder="1" applyAlignment="1">
      <alignment horizontal="distributed" vertical="center"/>
    </xf>
    <xf numFmtId="0" fontId="0" fillId="0" borderId="12" xfId="0" applyBorder="1" applyAlignment="1">
      <alignment horizontal="distributed" vertical="center"/>
    </xf>
    <xf numFmtId="0" fontId="4" fillId="34" borderId="11" xfId="0" applyFont="1" applyFill="1" applyBorder="1" applyAlignment="1">
      <alignment horizontal="distributed" vertical="center"/>
    </xf>
    <xf numFmtId="0" fontId="13" fillId="0" borderId="13" xfId="0" applyFont="1" applyBorder="1" applyAlignment="1">
      <alignment horizontal="distributed" vertical="center"/>
    </xf>
    <xf numFmtId="0" fontId="0" fillId="0" borderId="13" xfId="0" applyBorder="1" applyAlignment="1">
      <alignment horizontal="distributed"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22"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38" fontId="2" fillId="33" borderId="23" xfId="48" applyFont="1" applyFill="1" applyBorder="1" applyAlignment="1">
      <alignment horizontal="distributed" vertical="center"/>
    </xf>
    <xf numFmtId="38" fontId="2" fillId="0" borderId="24" xfId="48" applyFont="1" applyBorder="1" applyAlignment="1">
      <alignment horizontal="distributed" vertical="center"/>
    </xf>
    <xf numFmtId="38" fontId="2" fillId="33" borderId="24" xfId="48" applyFont="1" applyFill="1" applyBorder="1" applyAlignment="1">
      <alignment horizontal="distributed" vertical="center"/>
    </xf>
    <xf numFmtId="38" fontId="2" fillId="33" borderId="14" xfId="48" applyFont="1" applyFill="1" applyBorder="1" applyAlignment="1">
      <alignment horizontal="distributed" vertical="center"/>
    </xf>
    <xf numFmtId="38" fontId="2" fillId="33" borderId="21" xfId="48" applyFont="1" applyFill="1" applyBorder="1" applyAlignment="1">
      <alignment horizontal="distributed" vertical="center"/>
    </xf>
    <xf numFmtId="38" fontId="0" fillId="0" borderId="20" xfId="48" applyFont="1" applyBorder="1" applyAlignment="1">
      <alignment horizontal="distributed" vertical="center"/>
    </xf>
    <xf numFmtId="38" fontId="0" fillId="0" borderId="15" xfId="48" applyFont="1" applyBorder="1" applyAlignment="1">
      <alignment horizontal="distributed" vertical="center"/>
    </xf>
    <xf numFmtId="38" fontId="0" fillId="0" borderId="16" xfId="48" applyFont="1" applyBorder="1" applyAlignment="1">
      <alignment horizontal="distributed" vertical="center"/>
    </xf>
    <xf numFmtId="38" fontId="0" fillId="0" borderId="18" xfId="48" applyFont="1" applyBorder="1" applyAlignment="1">
      <alignment horizontal="distributed" vertical="center"/>
    </xf>
    <xf numFmtId="38" fontId="0" fillId="0" borderId="17" xfId="48" applyFont="1" applyBorder="1" applyAlignment="1">
      <alignment horizontal="distributed" vertical="center"/>
    </xf>
    <xf numFmtId="190" fontId="2" fillId="33" borderId="23" xfId="48" applyNumberFormat="1" applyFont="1" applyFill="1" applyBorder="1" applyAlignment="1">
      <alignment horizontal="distributed" vertical="center" wrapText="1"/>
    </xf>
    <xf numFmtId="190" fontId="2" fillId="33" borderId="24" xfId="48" applyNumberFormat="1" applyFont="1" applyFill="1" applyBorder="1" applyAlignment="1">
      <alignment horizontal="distributed" vertical="center"/>
    </xf>
    <xf numFmtId="190" fontId="2" fillId="33" borderId="14" xfId="48" applyNumberFormat="1" applyFont="1" applyFill="1" applyBorder="1" applyAlignment="1">
      <alignment horizontal="distributed" vertical="center"/>
    </xf>
    <xf numFmtId="40" fontId="2" fillId="33" borderId="23" xfId="48" applyNumberFormat="1" applyFont="1" applyFill="1" applyBorder="1" applyAlignment="1">
      <alignment horizontal="distributed" vertical="center" wrapText="1"/>
    </xf>
    <xf numFmtId="40" fontId="2" fillId="0" borderId="24" xfId="48" applyNumberFormat="1" applyFont="1" applyBorder="1" applyAlignment="1">
      <alignment horizontal="distributed" vertical="center"/>
    </xf>
    <xf numFmtId="40" fontId="2" fillId="0" borderId="14" xfId="48" applyNumberFormat="1" applyFont="1" applyBorder="1" applyAlignment="1">
      <alignment horizontal="distributed" vertical="center"/>
    </xf>
    <xf numFmtId="40" fontId="2" fillId="33" borderId="24" xfId="48" applyNumberFormat="1" applyFont="1" applyFill="1" applyBorder="1" applyAlignment="1">
      <alignment horizontal="distributed" vertical="center"/>
    </xf>
    <xf numFmtId="40" fontId="2" fillId="33" borderId="14" xfId="48" applyNumberFormat="1" applyFont="1" applyFill="1" applyBorder="1" applyAlignment="1">
      <alignment horizontal="distributed" vertical="center"/>
    </xf>
    <xf numFmtId="176" fontId="2" fillId="33" borderId="23" xfId="48" applyNumberFormat="1" applyFont="1" applyFill="1" applyBorder="1" applyAlignment="1">
      <alignment horizontal="distributed" vertical="center" wrapText="1"/>
    </xf>
    <xf numFmtId="176" fontId="2" fillId="0" borderId="24" xfId="48" applyNumberFormat="1" applyFont="1" applyBorder="1" applyAlignment="1">
      <alignment horizontal="distributed" vertical="center"/>
    </xf>
    <xf numFmtId="176" fontId="2" fillId="0" borderId="14" xfId="48" applyNumberFormat="1" applyFont="1" applyBorder="1" applyAlignment="1">
      <alignment horizontal="distributed" vertical="center"/>
    </xf>
    <xf numFmtId="38" fontId="2" fillId="33" borderId="23" xfId="48" applyFont="1" applyFill="1" applyBorder="1" applyAlignment="1">
      <alignment horizontal="distributed" vertical="center"/>
    </xf>
    <xf numFmtId="38" fontId="2" fillId="33" borderId="14" xfId="48" applyFont="1" applyFill="1" applyBorder="1" applyAlignment="1">
      <alignment horizontal="distributed" vertical="center"/>
    </xf>
    <xf numFmtId="0" fontId="4" fillId="33" borderId="21" xfId="0" applyFont="1" applyFill="1" applyBorder="1" applyAlignment="1">
      <alignment horizontal="center" vertical="center" wrapText="1"/>
    </xf>
    <xf numFmtId="0" fontId="13" fillId="0" borderId="15" xfId="0" applyFont="1" applyBorder="1" applyAlignment="1">
      <alignment horizontal="center" vertical="center" wrapText="1"/>
    </xf>
    <xf numFmtId="0" fontId="12" fillId="33" borderId="22" xfId="0" applyFont="1" applyFill="1" applyBorder="1" applyAlignment="1">
      <alignment horizontal="right" vertical="center" wrapText="1"/>
    </xf>
    <xf numFmtId="0" fontId="16" fillId="0" borderId="16" xfId="0" applyFont="1" applyBorder="1" applyAlignment="1">
      <alignment horizontal="right"/>
    </xf>
    <xf numFmtId="0" fontId="2" fillId="0" borderId="0" xfId="0" applyFont="1" applyAlignment="1">
      <alignment horizontal="center"/>
    </xf>
    <xf numFmtId="0" fontId="2" fillId="34" borderId="23" xfId="0" applyFont="1" applyFill="1" applyBorder="1" applyAlignment="1">
      <alignment horizontal="distributed" vertical="center" wrapText="1"/>
    </xf>
    <xf numFmtId="0" fontId="2" fillId="34" borderId="24"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0" fillId="0" borderId="24" xfId="0" applyBorder="1" applyAlignment="1">
      <alignment horizontal="distributed" vertical="center" wrapText="1"/>
    </xf>
    <xf numFmtId="0" fontId="0" fillId="0" borderId="24" xfId="0" applyFont="1" applyBorder="1" applyAlignment="1">
      <alignment horizontal="distributed" vertical="center" wrapText="1"/>
    </xf>
    <xf numFmtId="0" fontId="4" fillId="33" borderId="23" xfId="0" applyFont="1" applyFill="1" applyBorder="1" applyAlignment="1">
      <alignment horizontal="distributed" vertical="center" wrapText="1"/>
    </xf>
    <xf numFmtId="0" fontId="13" fillId="0" borderId="24" xfId="0" applyFont="1" applyBorder="1" applyAlignment="1">
      <alignment horizontal="distributed" vertical="center" wrapText="1"/>
    </xf>
    <xf numFmtId="177" fontId="2" fillId="33" borderId="10" xfId="48" applyNumberFormat="1" applyFont="1" applyFill="1" applyBorder="1" applyAlignment="1">
      <alignment horizontal="distributed" vertical="center" wrapText="1"/>
    </xf>
    <xf numFmtId="177" fontId="4" fillId="33" borderId="10" xfId="48" applyNumberFormat="1" applyFont="1" applyFill="1" applyBorder="1" applyAlignment="1">
      <alignment horizontal="distributed" vertical="center" wrapText="1"/>
    </xf>
    <xf numFmtId="177" fontId="5" fillId="33" borderId="23" xfId="48" applyNumberFormat="1" applyFont="1" applyFill="1" applyBorder="1" applyAlignment="1">
      <alignment horizontal="distributed" vertical="center" wrapText="1"/>
    </xf>
    <xf numFmtId="177" fontId="5" fillId="33" borderId="14" xfId="48" applyNumberFormat="1" applyFont="1" applyFill="1" applyBorder="1" applyAlignment="1">
      <alignment horizontal="distributed" vertical="center" wrapText="1"/>
    </xf>
    <xf numFmtId="0" fontId="2" fillId="34" borderId="11" xfId="0" applyFont="1" applyFill="1" applyBorder="1" applyAlignment="1">
      <alignment horizontal="distributed" vertical="center"/>
    </xf>
    <xf numFmtId="0" fontId="2" fillId="34" borderId="12" xfId="0" applyFont="1" applyFill="1" applyBorder="1" applyAlignment="1">
      <alignment horizontal="distributed" vertical="center"/>
    </xf>
    <xf numFmtId="0" fontId="5" fillId="34" borderId="11" xfId="0" applyFont="1" applyFill="1" applyBorder="1" applyAlignment="1">
      <alignment horizontal="distributed" vertical="center"/>
    </xf>
    <xf numFmtId="0" fontId="20" fillId="0" borderId="12" xfId="0" applyFont="1" applyBorder="1" applyAlignment="1">
      <alignment horizontal="distributed" vertical="center"/>
    </xf>
    <xf numFmtId="0" fontId="2" fillId="33" borderId="20"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18"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4" borderId="23" xfId="0" applyFont="1" applyFill="1" applyBorder="1" applyAlignment="1">
      <alignment horizontal="distributed" vertical="center"/>
    </xf>
    <xf numFmtId="0" fontId="0" fillId="0" borderId="24" xfId="0" applyBorder="1" applyAlignment="1">
      <alignment horizontal="distributed" vertical="center"/>
    </xf>
    <xf numFmtId="0" fontId="0" fillId="0" borderId="22"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2" fillId="0" borderId="24" xfId="0" applyFont="1" applyBorder="1" applyAlignment="1">
      <alignment horizontal="distributed" vertical="center" wrapText="1"/>
    </xf>
    <xf numFmtId="0" fontId="2" fillId="0" borderId="14" xfId="0" applyFont="1" applyBorder="1" applyAlignment="1">
      <alignment horizontal="distributed" vertical="center" wrapText="1"/>
    </xf>
    <xf numFmtId="0" fontId="0" fillId="0" borderId="24" xfId="0" applyBorder="1" applyAlignment="1">
      <alignment horizontal="distributed" vertical="center"/>
    </xf>
    <xf numFmtId="0" fontId="0" fillId="0" borderId="14" xfId="0" applyBorder="1" applyAlignment="1">
      <alignment horizontal="distributed" vertical="center"/>
    </xf>
    <xf numFmtId="0" fontId="2" fillId="33" borderId="24" xfId="0" applyFont="1" applyFill="1" applyBorder="1" applyAlignment="1">
      <alignment horizontal="distributed" vertical="center"/>
    </xf>
    <xf numFmtId="0" fontId="0" fillId="0" borderId="0" xfId="0" applyFont="1" applyAlignment="1">
      <alignment vertical="center"/>
    </xf>
    <xf numFmtId="0" fontId="2" fillId="33" borderId="21" xfId="0" applyFont="1" applyFill="1" applyBorder="1" applyAlignment="1">
      <alignment horizontal="distributed" vertical="center" wrapText="1"/>
    </xf>
    <xf numFmtId="0" fontId="4" fillId="34" borderId="11" xfId="0" applyNumberFormat="1" applyFont="1" applyFill="1" applyBorder="1" applyAlignment="1">
      <alignment horizontal="center" vertical="center"/>
    </xf>
    <xf numFmtId="0" fontId="4" fillId="34" borderId="12" xfId="0" applyNumberFormat="1" applyFont="1" applyFill="1" applyBorder="1" applyAlignment="1">
      <alignment horizontal="center" vertical="center"/>
    </xf>
    <xf numFmtId="0" fontId="2" fillId="34" borderId="11" xfId="0" applyNumberFormat="1" applyFont="1" applyFill="1" applyBorder="1" applyAlignment="1">
      <alignment horizontal="center" vertical="center"/>
    </xf>
    <xf numFmtId="0" fontId="2" fillId="34" borderId="12" xfId="0" applyNumberFormat="1" applyFont="1" applyFill="1" applyBorder="1" applyAlignment="1">
      <alignment horizontal="center" vertical="center"/>
    </xf>
    <xf numFmtId="0" fontId="2" fillId="34" borderId="21" xfId="0" applyFont="1" applyFill="1" applyBorder="1" applyAlignment="1">
      <alignment horizontal="distributed" vertical="center" wrapText="1"/>
    </xf>
    <xf numFmtId="0" fontId="0" fillId="0" borderId="15" xfId="0" applyBorder="1" applyAlignment="1">
      <alignment horizontal="distributed" vertical="center" wrapText="1"/>
    </xf>
    <xf numFmtId="0" fontId="0" fillId="0" borderId="22" xfId="0" applyBorder="1" applyAlignment="1">
      <alignment horizontal="distributed" vertical="center" wrapText="1"/>
    </xf>
    <xf numFmtId="0" fontId="0" fillId="0" borderId="19" xfId="0" applyBorder="1" applyAlignment="1">
      <alignment horizontal="distributed" vertical="center"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2" fillId="33" borderId="23" xfId="0" applyFont="1" applyFill="1" applyBorder="1" applyAlignment="1">
      <alignment horizontal="center" vertical="distributed" textRotation="255" wrapText="1"/>
    </xf>
    <xf numFmtId="0" fontId="0" fillId="0" borderId="24" xfId="0" applyBorder="1" applyAlignment="1">
      <alignment horizontal="center" vertical="distributed" textRotation="255"/>
    </xf>
    <xf numFmtId="0" fontId="0" fillId="0" borderId="14" xfId="0" applyBorder="1" applyAlignment="1">
      <alignment horizontal="center" vertical="distributed" textRotation="255"/>
    </xf>
    <xf numFmtId="0" fontId="2" fillId="33" borderId="21" xfId="0" applyFont="1" applyFill="1" applyBorder="1" applyAlignment="1">
      <alignment horizontal="center" vertical="distributed" textRotation="255" wrapText="1"/>
    </xf>
    <xf numFmtId="0" fontId="0" fillId="0" borderId="22" xfId="0" applyBorder="1" applyAlignment="1">
      <alignment horizontal="center" vertical="distributed" textRotation="255"/>
    </xf>
    <xf numFmtId="0" fontId="0" fillId="0" borderId="16" xfId="0" applyBorder="1" applyAlignment="1">
      <alignment horizontal="center" vertical="distributed" textRotation="255"/>
    </xf>
    <xf numFmtId="0" fontId="2" fillId="33" borderId="24" xfId="0" applyFont="1" applyFill="1" applyBorder="1" applyAlignment="1">
      <alignment horizontal="center" vertical="distributed" textRotation="255" wrapText="1"/>
    </xf>
    <xf numFmtId="0" fontId="2" fillId="33" borderId="14" xfId="0" applyFont="1" applyFill="1" applyBorder="1" applyAlignment="1">
      <alignment horizontal="center" vertical="distributed" textRotation="255" wrapText="1"/>
    </xf>
    <xf numFmtId="0" fontId="2" fillId="33" borderId="22" xfId="0" applyFont="1" applyFill="1" applyBorder="1" applyAlignment="1">
      <alignment horizontal="center" vertical="distributed" textRotation="255" wrapText="1"/>
    </xf>
    <xf numFmtId="0" fontId="2" fillId="33" borderId="16" xfId="0" applyFont="1" applyFill="1" applyBorder="1" applyAlignment="1">
      <alignment horizontal="center" vertical="distributed" textRotation="255" wrapText="1"/>
    </xf>
    <xf numFmtId="0" fontId="2" fillId="33" borderId="15" xfId="0" applyFont="1" applyFill="1" applyBorder="1" applyAlignment="1">
      <alignment horizontal="center" vertical="distributed" textRotation="255" wrapText="1"/>
    </xf>
    <xf numFmtId="0" fontId="0" fillId="0" borderId="19"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24" xfId="0" applyBorder="1" applyAlignment="1">
      <alignment horizontal="center" vertical="distributed"/>
    </xf>
    <xf numFmtId="0" fontId="0" fillId="0" borderId="14" xfId="0" applyBorder="1" applyAlignment="1">
      <alignment horizontal="center" vertical="distributed"/>
    </xf>
    <xf numFmtId="49" fontId="2" fillId="34" borderId="11" xfId="0" applyNumberFormat="1" applyFont="1" applyFill="1" applyBorder="1" applyAlignment="1">
      <alignment horizontal="distributed"/>
    </xf>
    <xf numFmtId="0" fontId="0" fillId="0" borderId="12" xfId="0" applyBorder="1" applyAlignment="1">
      <alignment horizontal="distributed"/>
    </xf>
    <xf numFmtId="0" fontId="2" fillId="34" borderId="13" xfId="0" applyFont="1" applyFill="1" applyBorder="1" applyAlignment="1">
      <alignment horizontal="distributed" vertical="center"/>
    </xf>
    <xf numFmtId="0" fontId="0" fillId="0" borderId="12" xfId="0" applyBorder="1" applyAlignment="1">
      <alignment vertical="center"/>
    </xf>
    <xf numFmtId="0" fontId="20" fillId="0" borderId="0" xfId="0" applyFont="1" applyAlignment="1">
      <alignment/>
    </xf>
    <xf numFmtId="0" fontId="20" fillId="0" borderId="0" xfId="0" applyFont="1" applyAlignment="1">
      <alignment vertical="center"/>
    </xf>
    <xf numFmtId="0" fontId="2" fillId="34" borderId="13" xfId="0"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20100800" xfId="60"/>
    <cellStyle name="標準_JB16" xfId="61"/>
    <cellStyle name="標準_第7表" xfId="62"/>
    <cellStyle name="標準_平成17年住民基本台帳人口移動報告年報掲載分A0070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3</xdr:row>
      <xdr:rowOff>28575</xdr:rowOff>
    </xdr:from>
    <xdr:to>
      <xdr:col>8</xdr:col>
      <xdr:colOff>85725</xdr:colOff>
      <xdr:row>4</xdr:row>
      <xdr:rowOff>123825</xdr:rowOff>
    </xdr:to>
    <xdr:sp>
      <xdr:nvSpPr>
        <xdr:cNvPr id="1" name="AutoShape 1"/>
        <xdr:cNvSpPr>
          <a:spLocks/>
        </xdr:cNvSpPr>
      </xdr:nvSpPr>
      <xdr:spPr>
        <a:xfrm>
          <a:off x="6067425" y="514350"/>
          <a:ext cx="952500" cy="247650"/>
        </a:xfrm>
        <a:prstGeom prst="bracketPair">
          <a:avLst>
            <a:gd name="adj" fmla="val -1538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38100</xdr:rowOff>
    </xdr:from>
    <xdr:to>
      <xdr:col>2</xdr:col>
      <xdr:colOff>0</xdr:colOff>
      <xdr:row>6</xdr:row>
      <xdr:rowOff>123825</xdr:rowOff>
    </xdr:to>
    <xdr:sp>
      <xdr:nvSpPr>
        <xdr:cNvPr id="1" name="AutoShape 1"/>
        <xdr:cNvSpPr>
          <a:spLocks/>
        </xdr:cNvSpPr>
      </xdr:nvSpPr>
      <xdr:spPr>
        <a:xfrm>
          <a:off x="323850" y="828675"/>
          <a:ext cx="76200" cy="238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S35"/>
  <sheetViews>
    <sheetView tabSelected="1" zoomScale="115" zoomScaleNormal="115" zoomScaleSheetLayoutView="100" zoomScalePageLayoutView="0" workbookViewId="0" topLeftCell="A1">
      <selection activeCell="A1" sqref="A1"/>
    </sheetView>
  </sheetViews>
  <sheetFormatPr defaultColWidth="9.00390625" defaultRowHeight="13.5"/>
  <cols>
    <col min="1" max="1" width="2.625" style="0" customWidth="1"/>
    <col min="2" max="2" width="5.75390625" style="0" customWidth="1"/>
    <col min="3" max="3" width="15.875" style="0" customWidth="1"/>
    <col min="4" max="4" width="11.625" style="0" bestFit="1" customWidth="1"/>
    <col min="5" max="5" width="12.75390625" style="0" bestFit="1" customWidth="1"/>
    <col min="6" max="6" width="11.625" style="0" bestFit="1" customWidth="1"/>
    <col min="7" max="7" width="12.875" style="0" bestFit="1" customWidth="1"/>
    <col min="8" max="8" width="11.625" style="0" customWidth="1"/>
    <col min="9" max="9" width="9.75390625" style="0" bestFit="1" customWidth="1"/>
    <col min="10" max="10" width="11.75390625" style="0" bestFit="1" customWidth="1"/>
    <col min="11" max="12" width="10.50390625" style="0" customWidth="1"/>
    <col min="13" max="13" width="11.625" style="0" customWidth="1"/>
    <col min="15" max="15" width="9.375" style="0" bestFit="1" customWidth="1"/>
  </cols>
  <sheetData>
    <row r="1" spans="2:3" ht="14.25" customHeight="1">
      <c r="B1" s="16" t="s">
        <v>44</v>
      </c>
      <c r="C1" s="1"/>
    </row>
    <row r="2" ht="12" customHeight="1"/>
    <row r="3" spans="2:19" s="2" customFormat="1" ht="12" customHeight="1">
      <c r="B3" s="254" t="s">
        <v>0</v>
      </c>
      <c r="C3" s="255"/>
      <c r="D3" s="262" t="s">
        <v>1</v>
      </c>
      <c r="E3" s="267"/>
      <c r="F3" s="267"/>
      <c r="G3" s="267"/>
      <c r="H3" s="268"/>
      <c r="I3" s="262" t="s">
        <v>7</v>
      </c>
      <c r="J3" s="263"/>
      <c r="K3" s="263"/>
      <c r="L3" s="263"/>
      <c r="M3" s="263"/>
      <c r="N3" s="263"/>
      <c r="O3" s="263"/>
      <c r="P3" s="263"/>
      <c r="Q3" s="263"/>
      <c r="R3" s="263"/>
      <c r="S3" s="266"/>
    </row>
    <row r="4" spans="2:19" s="2" customFormat="1" ht="12" customHeight="1">
      <c r="B4" s="256"/>
      <c r="C4" s="257"/>
      <c r="D4" s="260" t="s">
        <v>2</v>
      </c>
      <c r="E4" s="262" t="s">
        <v>3</v>
      </c>
      <c r="F4" s="263"/>
      <c r="G4" s="263"/>
      <c r="H4" s="264" t="s">
        <v>31</v>
      </c>
      <c r="I4" s="260" t="s">
        <v>2</v>
      </c>
      <c r="J4" s="262" t="s">
        <v>30</v>
      </c>
      <c r="K4" s="263"/>
      <c r="L4" s="263"/>
      <c r="M4" s="264" t="s">
        <v>31</v>
      </c>
      <c r="N4" s="262" t="s">
        <v>32</v>
      </c>
      <c r="O4" s="263"/>
      <c r="P4" s="266"/>
      <c r="Q4" s="262" t="s">
        <v>8</v>
      </c>
      <c r="R4" s="263"/>
      <c r="S4" s="266"/>
    </row>
    <row r="5" spans="2:19" s="2" customFormat="1" ht="12" customHeight="1">
      <c r="B5" s="258"/>
      <c r="C5" s="259"/>
      <c r="D5" s="261"/>
      <c r="E5" s="3" t="s">
        <v>4</v>
      </c>
      <c r="F5" s="3" t="s">
        <v>5</v>
      </c>
      <c r="G5" s="3" t="s">
        <v>6</v>
      </c>
      <c r="H5" s="265"/>
      <c r="I5" s="261"/>
      <c r="J5" s="3" t="s">
        <v>4</v>
      </c>
      <c r="K5" s="3" t="s">
        <v>5</v>
      </c>
      <c r="L5" s="3" t="s">
        <v>6</v>
      </c>
      <c r="M5" s="265"/>
      <c r="N5" s="3" t="s">
        <v>4</v>
      </c>
      <c r="O5" s="3" t="s">
        <v>5</v>
      </c>
      <c r="P5" s="3" t="s">
        <v>6</v>
      </c>
      <c r="Q5" s="3" t="s">
        <v>4</v>
      </c>
      <c r="R5" s="3" t="s">
        <v>5</v>
      </c>
      <c r="S5" s="3" t="s">
        <v>6</v>
      </c>
    </row>
    <row r="6" spans="2:19" s="2" customFormat="1" ht="12" customHeight="1">
      <c r="B6" s="4"/>
      <c r="C6" s="5"/>
      <c r="D6" s="13"/>
      <c r="E6" s="13" t="s">
        <v>27</v>
      </c>
      <c r="F6" s="13" t="s">
        <v>27</v>
      </c>
      <c r="G6" s="13" t="s">
        <v>27</v>
      </c>
      <c r="H6" s="13" t="s">
        <v>27</v>
      </c>
      <c r="I6" s="13" t="s">
        <v>27</v>
      </c>
      <c r="J6" s="13" t="s">
        <v>27</v>
      </c>
      <c r="K6" s="13" t="s">
        <v>27</v>
      </c>
      <c r="L6" s="13" t="s">
        <v>27</v>
      </c>
      <c r="M6" s="13" t="s">
        <v>27</v>
      </c>
      <c r="N6" s="13" t="s">
        <v>27</v>
      </c>
      <c r="O6" s="13" t="s">
        <v>27</v>
      </c>
      <c r="P6" s="13" t="s">
        <v>27</v>
      </c>
      <c r="Q6" s="13" t="s">
        <v>28</v>
      </c>
      <c r="R6" s="13" t="s">
        <v>28</v>
      </c>
      <c r="S6" s="13" t="s">
        <v>28</v>
      </c>
    </row>
    <row r="7" spans="2:19" s="2" customFormat="1" ht="12" customHeight="1">
      <c r="B7" s="15" t="s">
        <v>9</v>
      </c>
      <c r="C7" s="23" t="s">
        <v>39</v>
      </c>
      <c r="D7" s="8">
        <v>11122120</v>
      </c>
      <c r="E7" s="8">
        <v>55963053</v>
      </c>
      <c r="F7" s="8">
        <v>28044185</v>
      </c>
      <c r="G7" s="8">
        <v>27918868</v>
      </c>
      <c r="H7" s="10">
        <v>146.6</v>
      </c>
      <c r="I7" s="8">
        <v>195486</v>
      </c>
      <c r="J7" s="8">
        <v>1052610</v>
      </c>
      <c r="K7" s="8">
        <v>514106</v>
      </c>
      <c r="L7" s="8">
        <v>538504</v>
      </c>
      <c r="M7" s="10">
        <v>166.7</v>
      </c>
      <c r="N7" s="8" t="s">
        <v>29</v>
      </c>
      <c r="O7" s="8" t="s">
        <v>29</v>
      </c>
      <c r="P7" s="8" t="s">
        <v>29</v>
      </c>
      <c r="Q7" s="14" t="s">
        <v>29</v>
      </c>
      <c r="R7" s="14" t="s">
        <v>29</v>
      </c>
      <c r="S7" s="14" t="s">
        <v>29</v>
      </c>
    </row>
    <row r="8" spans="2:19" s="2" customFormat="1" ht="12" customHeight="1">
      <c r="B8" s="15"/>
      <c r="C8" s="23" t="s">
        <v>11</v>
      </c>
      <c r="D8" s="8">
        <v>11902593</v>
      </c>
      <c r="E8" s="8">
        <v>59736822</v>
      </c>
      <c r="F8" s="8">
        <v>30013109</v>
      </c>
      <c r="G8" s="8">
        <v>29723713</v>
      </c>
      <c r="H8" s="10">
        <v>156.5</v>
      </c>
      <c r="I8" s="8">
        <v>207223</v>
      </c>
      <c r="J8" s="8">
        <v>1118858</v>
      </c>
      <c r="K8" s="8">
        <v>548633</v>
      </c>
      <c r="L8" s="8">
        <v>570225</v>
      </c>
      <c r="M8" s="10">
        <v>177.2</v>
      </c>
      <c r="N8" s="8">
        <v>66248</v>
      </c>
      <c r="O8" s="8">
        <v>34527</v>
      </c>
      <c r="P8" s="8">
        <v>31721</v>
      </c>
      <c r="Q8" s="11">
        <v>6.3</v>
      </c>
      <c r="R8" s="11">
        <v>6.7</v>
      </c>
      <c r="S8" s="11">
        <v>5.9</v>
      </c>
    </row>
    <row r="9" spans="2:19" s="2" customFormat="1" ht="12" customHeight="1">
      <c r="B9" s="15" t="s">
        <v>10</v>
      </c>
      <c r="C9" s="23" t="s">
        <v>40</v>
      </c>
      <c r="D9" s="8">
        <v>12600276</v>
      </c>
      <c r="E9" s="8">
        <v>64450005</v>
      </c>
      <c r="F9" s="8">
        <v>32390155</v>
      </c>
      <c r="G9" s="8">
        <v>32059850</v>
      </c>
      <c r="H9" s="10">
        <v>168.6</v>
      </c>
      <c r="I9" s="8">
        <v>217058</v>
      </c>
      <c r="J9" s="8">
        <v>1186080</v>
      </c>
      <c r="K9" s="8">
        <v>581007</v>
      </c>
      <c r="L9" s="8">
        <v>605073</v>
      </c>
      <c r="M9" s="10">
        <v>187.2</v>
      </c>
      <c r="N9" s="8">
        <v>67222</v>
      </c>
      <c r="O9" s="8">
        <v>32374</v>
      </c>
      <c r="P9" s="8">
        <v>34848</v>
      </c>
      <c r="Q9" s="11">
        <v>6</v>
      </c>
      <c r="R9" s="11">
        <v>5.9</v>
      </c>
      <c r="S9" s="11">
        <v>6.1</v>
      </c>
    </row>
    <row r="10" spans="2:19" s="2" customFormat="1" ht="12" customHeight="1">
      <c r="B10" s="15"/>
      <c r="C10" s="23" t="s">
        <v>12</v>
      </c>
      <c r="D10" s="8">
        <v>13499483</v>
      </c>
      <c r="E10" s="8">
        <v>69254148</v>
      </c>
      <c r="F10" s="8">
        <v>34734133</v>
      </c>
      <c r="G10" s="8">
        <v>34520015</v>
      </c>
      <c r="H10" s="10">
        <v>181</v>
      </c>
      <c r="I10" s="8">
        <v>225223</v>
      </c>
      <c r="J10" s="8">
        <v>1242453</v>
      </c>
      <c r="K10" s="8">
        <v>606779</v>
      </c>
      <c r="L10" s="8">
        <v>635674</v>
      </c>
      <c r="M10" s="10">
        <v>196.1</v>
      </c>
      <c r="N10" s="8">
        <v>56373</v>
      </c>
      <c r="O10" s="8">
        <v>25772</v>
      </c>
      <c r="P10" s="8">
        <v>30601</v>
      </c>
      <c r="Q10" s="11">
        <v>4.8</v>
      </c>
      <c r="R10" s="11">
        <v>4.4</v>
      </c>
      <c r="S10" s="11">
        <v>5.1</v>
      </c>
    </row>
    <row r="11" spans="2:19" s="2" customFormat="1" ht="12" customHeight="1">
      <c r="B11" s="15"/>
      <c r="C11" s="23" t="s">
        <v>13</v>
      </c>
      <c r="D11" s="8">
        <v>14213947</v>
      </c>
      <c r="E11" s="8">
        <v>73114308</v>
      </c>
      <c r="F11" s="8">
        <v>36566010</v>
      </c>
      <c r="G11" s="8">
        <v>36548298</v>
      </c>
      <c r="H11" s="10">
        <v>191.1</v>
      </c>
      <c r="I11" s="8">
        <v>234332</v>
      </c>
      <c r="J11" s="8">
        <v>1299027</v>
      </c>
      <c r="K11" s="8">
        <v>637708</v>
      </c>
      <c r="L11" s="8">
        <v>661319</v>
      </c>
      <c r="M11" s="10">
        <v>205</v>
      </c>
      <c r="N11" s="8">
        <v>56574</v>
      </c>
      <c r="O11" s="8">
        <v>30929</v>
      </c>
      <c r="P11" s="8">
        <v>25645</v>
      </c>
      <c r="Q11" s="11">
        <v>4.6</v>
      </c>
      <c r="R11" s="11">
        <v>5.1</v>
      </c>
      <c r="S11" s="11">
        <v>4</v>
      </c>
    </row>
    <row r="12" spans="2:19" s="2" customFormat="1" ht="12" customHeight="1">
      <c r="B12" s="15"/>
      <c r="C12" s="23" t="s">
        <v>36</v>
      </c>
      <c r="D12" s="8" t="s">
        <v>33</v>
      </c>
      <c r="E12" s="8">
        <v>73456141</v>
      </c>
      <c r="F12" s="8">
        <v>34832031</v>
      </c>
      <c r="G12" s="8">
        <v>38624110</v>
      </c>
      <c r="H12" s="10">
        <v>199.4</v>
      </c>
      <c r="I12" s="8">
        <v>246056</v>
      </c>
      <c r="J12" s="8">
        <v>1319517</v>
      </c>
      <c r="K12" s="8">
        <v>625179</v>
      </c>
      <c r="L12" s="8">
        <v>694338</v>
      </c>
      <c r="M12" s="10">
        <v>208.3</v>
      </c>
      <c r="N12" s="8">
        <v>20490</v>
      </c>
      <c r="O12" s="8">
        <v>-12529</v>
      </c>
      <c r="P12" s="8">
        <v>33019</v>
      </c>
      <c r="Q12" s="11">
        <v>1.6</v>
      </c>
      <c r="R12" s="11">
        <v>-2</v>
      </c>
      <c r="S12" s="11">
        <v>5</v>
      </c>
    </row>
    <row r="13" spans="2:19" s="2" customFormat="1" ht="12" customHeight="1">
      <c r="B13" s="15"/>
      <c r="C13" s="23" t="s">
        <v>14</v>
      </c>
      <c r="D13" s="8" t="s">
        <v>33</v>
      </c>
      <c r="E13" s="8">
        <v>71998104</v>
      </c>
      <c r="F13" s="8">
        <v>33894059</v>
      </c>
      <c r="G13" s="8">
        <v>38104045</v>
      </c>
      <c r="H13" s="10">
        <v>195.4</v>
      </c>
      <c r="I13" s="8">
        <v>286904</v>
      </c>
      <c r="J13" s="8">
        <v>1546081</v>
      </c>
      <c r="K13" s="8">
        <v>723804</v>
      </c>
      <c r="L13" s="8">
        <v>822277</v>
      </c>
      <c r="M13" s="10">
        <v>244</v>
      </c>
      <c r="N13" s="8">
        <v>226564</v>
      </c>
      <c r="O13" s="8">
        <v>98625</v>
      </c>
      <c r="P13" s="8">
        <v>127939</v>
      </c>
      <c r="Q13" s="11">
        <v>17.2</v>
      </c>
      <c r="R13" s="11">
        <v>15.8</v>
      </c>
      <c r="S13" s="11">
        <v>18.4</v>
      </c>
    </row>
    <row r="14" spans="2:19" s="2" customFormat="1" ht="12" customHeight="1">
      <c r="B14" s="15"/>
      <c r="C14" s="23" t="s">
        <v>15</v>
      </c>
      <c r="D14" s="8">
        <v>14731669</v>
      </c>
      <c r="E14" s="8">
        <v>73114136</v>
      </c>
      <c r="F14" s="8">
        <v>34904648</v>
      </c>
      <c r="G14" s="8">
        <v>38209488</v>
      </c>
      <c r="H14" s="10">
        <v>198.5</v>
      </c>
      <c r="I14" s="8">
        <v>288582</v>
      </c>
      <c r="J14" s="8">
        <v>1524635</v>
      </c>
      <c r="K14" s="8">
        <v>722343</v>
      </c>
      <c r="L14" s="8">
        <v>802292</v>
      </c>
      <c r="M14" s="10">
        <v>240.7</v>
      </c>
      <c r="N14" s="8">
        <v>-21446</v>
      </c>
      <c r="O14" s="8" t="s">
        <v>42</v>
      </c>
      <c r="P14" s="8">
        <v>-19985</v>
      </c>
      <c r="Q14" s="11">
        <v>-1.4</v>
      </c>
      <c r="R14" s="11">
        <v>-0.2</v>
      </c>
      <c r="S14" s="11">
        <v>-2.4</v>
      </c>
    </row>
    <row r="15" spans="2:19" s="2" customFormat="1" ht="12" customHeight="1">
      <c r="B15" s="15"/>
      <c r="C15" s="23" t="s">
        <v>16</v>
      </c>
      <c r="D15" s="8">
        <v>15785219</v>
      </c>
      <c r="E15" s="8">
        <v>78101473</v>
      </c>
      <c r="F15" s="8">
        <v>38129399</v>
      </c>
      <c r="G15" s="8">
        <v>39972074</v>
      </c>
      <c r="H15" s="10">
        <v>212.1</v>
      </c>
      <c r="I15" s="8">
        <v>295802</v>
      </c>
      <c r="J15" s="8">
        <v>1572787</v>
      </c>
      <c r="K15" s="8">
        <v>759140</v>
      </c>
      <c r="L15" s="8">
        <v>813647</v>
      </c>
      <c r="M15" s="10">
        <v>248.2</v>
      </c>
      <c r="N15" s="8">
        <v>48152</v>
      </c>
      <c r="O15" s="8">
        <v>36797</v>
      </c>
      <c r="P15" s="8">
        <v>11355</v>
      </c>
      <c r="Q15" s="11">
        <v>3.2</v>
      </c>
      <c r="R15" s="11">
        <v>5.1</v>
      </c>
      <c r="S15" s="11">
        <v>1.4</v>
      </c>
    </row>
    <row r="16" spans="2:19" s="2" customFormat="1" ht="12" customHeight="1">
      <c r="B16" s="15"/>
      <c r="C16" s="23" t="s">
        <v>17</v>
      </c>
      <c r="D16" s="8">
        <v>16088855</v>
      </c>
      <c r="E16" s="8">
        <v>80216896</v>
      </c>
      <c r="F16" s="8">
        <v>39365452</v>
      </c>
      <c r="G16" s="8">
        <v>40851444</v>
      </c>
      <c r="H16" s="10">
        <v>217.8</v>
      </c>
      <c r="I16" s="8">
        <v>296385</v>
      </c>
      <c r="J16" s="8">
        <v>1608894</v>
      </c>
      <c r="K16" s="8">
        <v>787422</v>
      </c>
      <c r="L16" s="8">
        <v>821472</v>
      </c>
      <c r="M16" s="10">
        <v>254</v>
      </c>
      <c r="N16" s="8">
        <v>36107</v>
      </c>
      <c r="O16" s="8">
        <v>28282</v>
      </c>
      <c r="P16" s="8">
        <v>7825</v>
      </c>
      <c r="Q16" s="11">
        <v>2.3</v>
      </c>
      <c r="R16" s="11">
        <v>3.7</v>
      </c>
      <c r="S16" s="11">
        <v>1</v>
      </c>
    </row>
    <row r="17" spans="2:19" s="2" customFormat="1" ht="12" customHeight="1">
      <c r="B17" s="15"/>
      <c r="C17" s="23" t="s">
        <v>18</v>
      </c>
      <c r="D17" s="8">
        <v>16425390</v>
      </c>
      <c r="E17" s="8">
        <v>84114574</v>
      </c>
      <c r="F17" s="8">
        <v>41241192</v>
      </c>
      <c r="G17" s="8">
        <v>42873382</v>
      </c>
      <c r="H17" s="10">
        <v>226.2</v>
      </c>
      <c r="I17" s="8">
        <v>294846</v>
      </c>
      <c r="J17" s="8">
        <v>1601380</v>
      </c>
      <c r="K17" s="8">
        <v>778910</v>
      </c>
      <c r="L17" s="8">
        <v>822470</v>
      </c>
      <c r="M17" s="10">
        <v>252.8</v>
      </c>
      <c r="N17" s="8" t="s">
        <v>41</v>
      </c>
      <c r="O17" s="8" t="s">
        <v>43</v>
      </c>
      <c r="P17" s="8">
        <v>998</v>
      </c>
      <c r="Q17" s="11">
        <v>-0.5</v>
      </c>
      <c r="R17" s="11">
        <v>-1.1</v>
      </c>
      <c r="S17" s="11">
        <v>0.1</v>
      </c>
    </row>
    <row r="18" spans="2:19" s="2" customFormat="1" ht="12" customHeight="1">
      <c r="B18" s="15"/>
      <c r="C18" s="23" t="s">
        <v>19</v>
      </c>
      <c r="D18" s="8">
        <v>17540090</v>
      </c>
      <c r="E18" s="8">
        <v>90076594</v>
      </c>
      <c r="F18" s="8">
        <v>44242657</v>
      </c>
      <c r="G18" s="8">
        <v>45833937</v>
      </c>
      <c r="H18" s="10">
        <v>242.1</v>
      </c>
      <c r="I18" s="8">
        <v>301500</v>
      </c>
      <c r="J18" s="8">
        <v>1613549</v>
      </c>
      <c r="K18" s="8">
        <v>781607</v>
      </c>
      <c r="L18" s="8">
        <v>831942</v>
      </c>
      <c r="M18" s="10">
        <v>254.8</v>
      </c>
      <c r="N18" s="8">
        <v>12169</v>
      </c>
      <c r="O18" s="8">
        <v>2697</v>
      </c>
      <c r="P18" s="8">
        <v>9472</v>
      </c>
      <c r="Q18" s="11">
        <v>0.8</v>
      </c>
      <c r="R18" s="11">
        <v>0.3</v>
      </c>
      <c r="S18" s="11">
        <v>1.2</v>
      </c>
    </row>
    <row r="19" spans="2:19" s="2" customFormat="1" ht="12" customHeight="1">
      <c r="B19" s="15"/>
      <c r="C19" s="23" t="s">
        <v>20</v>
      </c>
      <c r="D19" s="8">
        <v>22538645</v>
      </c>
      <c r="E19" s="8">
        <v>94301623</v>
      </c>
      <c r="F19" s="8">
        <v>46300445</v>
      </c>
      <c r="G19" s="8">
        <v>48001178</v>
      </c>
      <c r="H19" s="10">
        <v>253.5</v>
      </c>
      <c r="I19" s="8">
        <v>321441</v>
      </c>
      <c r="J19" s="8">
        <v>1578476</v>
      </c>
      <c r="K19" s="8">
        <v>759639</v>
      </c>
      <c r="L19" s="8">
        <v>818837</v>
      </c>
      <c r="M19" s="10">
        <v>248.6</v>
      </c>
      <c r="N19" s="8">
        <v>-35073</v>
      </c>
      <c r="O19" s="8">
        <v>-21968</v>
      </c>
      <c r="P19" s="8">
        <v>-13105</v>
      </c>
      <c r="Q19" s="11">
        <v>-2.2</v>
      </c>
      <c r="R19" s="11">
        <v>-2.8</v>
      </c>
      <c r="S19" s="11">
        <v>-1.6</v>
      </c>
    </row>
    <row r="20" spans="2:19" s="2" customFormat="1" ht="12" customHeight="1">
      <c r="B20" s="15"/>
      <c r="C20" s="23" t="s">
        <v>21</v>
      </c>
      <c r="D20" s="8">
        <v>23279519</v>
      </c>
      <c r="E20" s="8">
        <v>99209137</v>
      </c>
      <c r="F20" s="8">
        <v>48692138</v>
      </c>
      <c r="G20" s="8">
        <v>50516999</v>
      </c>
      <c r="H20" s="10">
        <v>266.6</v>
      </c>
      <c r="I20" s="8">
        <v>359831</v>
      </c>
      <c r="J20" s="8">
        <v>1605584</v>
      </c>
      <c r="K20" s="8">
        <v>778916</v>
      </c>
      <c r="L20" s="8">
        <v>826668</v>
      </c>
      <c r="M20" s="10">
        <v>252.8</v>
      </c>
      <c r="N20" s="8">
        <v>27108</v>
      </c>
      <c r="O20" s="8">
        <v>19277</v>
      </c>
      <c r="P20" s="8">
        <v>7831</v>
      </c>
      <c r="Q20" s="11">
        <v>1.7</v>
      </c>
      <c r="R20" s="11">
        <v>2.5</v>
      </c>
      <c r="S20" s="11">
        <v>1</v>
      </c>
    </row>
    <row r="21" spans="2:19" s="2" customFormat="1" ht="12" customHeight="1">
      <c r="B21" s="15"/>
      <c r="C21" s="23" t="s">
        <v>22</v>
      </c>
      <c r="D21" s="8">
        <v>30297014</v>
      </c>
      <c r="E21" s="8">
        <v>104665171</v>
      </c>
      <c r="F21" s="8">
        <v>51369177</v>
      </c>
      <c r="G21" s="8">
        <v>53295994</v>
      </c>
      <c r="H21" s="10">
        <v>281.1</v>
      </c>
      <c r="I21" s="8">
        <v>405344</v>
      </c>
      <c r="J21" s="8">
        <v>1658909</v>
      </c>
      <c r="K21" s="8">
        <v>808270</v>
      </c>
      <c r="L21" s="8">
        <v>850639</v>
      </c>
      <c r="M21" s="10">
        <v>261</v>
      </c>
      <c r="N21" s="8">
        <v>53325</v>
      </c>
      <c r="O21" s="8">
        <v>29354</v>
      </c>
      <c r="P21" s="8">
        <v>23971</v>
      </c>
      <c r="Q21" s="11">
        <v>3.3</v>
      </c>
      <c r="R21" s="11">
        <v>3.8</v>
      </c>
      <c r="S21" s="11">
        <v>2.9</v>
      </c>
    </row>
    <row r="22" spans="2:19" s="2" customFormat="1" ht="12" customHeight="1">
      <c r="B22" s="15"/>
      <c r="C22" s="23" t="s">
        <v>23</v>
      </c>
      <c r="D22" s="8">
        <v>33595728</v>
      </c>
      <c r="E22" s="8">
        <v>111939643</v>
      </c>
      <c r="F22" s="8">
        <v>55090673</v>
      </c>
      <c r="G22" s="8">
        <v>56848970</v>
      </c>
      <c r="H22" s="10">
        <v>300.5</v>
      </c>
      <c r="I22" s="8">
        <v>459914</v>
      </c>
      <c r="J22" s="8">
        <v>1756480</v>
      </c>
      <c r="K22" s="8">
        <v>859364</v>
      </c>
      <c r="L22" s="8">
        <v>897116</v>
      </c>
      <c r="M22" s="10">
        <v>276.4</v>
      </c>
      <c r="N22" s="8">
        <v>97571</v>
      </c>
      <c r="O22" s="8">
        <v>51094</v>
      </c>
      <c r="P22" s="8">
        <v>46477</v>
      </c>
      <c r="Q22" s="11">
        <v>5.9</v>
      </c>
      <c r="R22" s="11">
        <v>6.3</v>
      </c>
      <c r="S22" s="11">
        <v>5.5</v>
      </c>
    </row>
    <row r="23" spans="2:19" s="2" customFormat="1" ht="12" customHeight="1">
      <c r="B23" s="15"/>
      <c r="C23" s="23" t="s">
        <v>24</v>
      </c>
      <c r="D23" s="8">
        <v>35823609</v>
      </c>
      <c r="E23" s="8">
        <v>117060396</v>
      </c>
      <c r="F23" s="8">
        <v>57593769</v>
      </c>
      <c r="G23" s="8">
        <v>59466627</v>
      </c>
      <c r="H23" s="10">
        <v>314.1</v>
      </c>
      <c r="I23" s="8">
        <v>516390</v>
      </c>
      <c r="J23" s="8">
        <v>1848562</v>
      </c>
      <c r="K23" s="8">
        <v>908871</v>
      </c>
      <c r="L23" s="8">
        <v>939691</v>
      </c>
      <c r="M23" s="10">
        <v>290.9</v>
      </c>
      <c r="N23" s="8">
        <v>92082</v>
      </c>
      <c r="O23" s="8">
        <v>49507</v>
      </c>
      <c r="P23" s="8">
        <v>42575</v>
      </c>
      <c r="Q23" s="11">
        <v>5.2</v>
      </c>
      <c r="R23" s="11">
        <v>5.8</v>
      </c>
      <c r="S23" s="11">
        <v>4.7</v>
      </c>
    </row>
    <row r="24" spans="2:19" s="2" customFormat="1" ht="12" customHeight="1">
      <c r="B24" s="15"/>
      <c r="C24" s="23" t="s">
        <v>25</v>
      </c>
      <c r="D24" s="8">
        <v>37979984</v>
      </c>
      <c r="E24" s="8">
        <v>121048923</v>
      </c>
      <c r="F24" s="8">
        <v>59497316</v>
      </c>
      <c r="G24" s="8">
        <v>61551607</v>
      </c>
      <c r="H24" s="10">
        <v>324.7</v>
      </c>
      <c r="I24" s="8">
        <v>556268</v>
      </c>
      <c r="J24" s="8">
        <v>1921259</v>
      </c>
      <c r="K24" s="8">
        <v>947013</v>
      </c>
      <c r="L24" s="8">
        <v>974246</v>
      </c>
      <c r="M24" s="10">
        <v>302.3</v>
      </c>
      <c r="N24" s="8">
        <v>72697</v>
      </c>
      <c r="O24" s="8">
        <v>38142</v>
      </c>
      <c r="P24" s="8">
        <v>34555</v>
      </c>
      <c r="Q24" s="11">
        <v>3.9</v>
      </c>
      <c r="R24" s="11">
        <v>4.2</v>
      </c>
      <c r="S24" s="11">
        <v>3.7</v>
      </c>
    </row>
    <row r="25" spans="2:19" s="2" customFormat="1" ht="12" customHeight="1">
      <c r="B25" s="15" t="s">
        <v>26</v>
      </c>
      <c r="C25" s="23" t="s">
        <v>37</v>
      </c>
      <c r="D25" s="8">
        <v>40670475</v>
      </c>
      <c r="E25" s="8">
        <v>123611167</v>
      </c>
      <c r="F25" s="8">
        <v>60696724</v>
      </c>
      <c r="G25" s="8">
        <v>62914443</v>
      </c>
      <c r="H25" s="10">
        <v>331.6</v>
      </c>
      <c r="I25" s="8">
        <v>603198</v>
      </c>
      <c r="J25" s="8">
        <v>1966265</v>
      </c>
      <c r="K25" s="8">
        <v>971704</v>
      </c>
      <c r="L25" s="8">
        <v>994561</v>
      </c>
      <c r="M25" s="10">
        <v>309</v>
      </c>
      <c r="N25" s="8">
        <v>45006</v>
      </c>
      <c r="O25" s="8">
        <v>24691</v>
      </c>
      <c r="P25" s="8">
        <v>20315</v>
      </c>
      <c r="Q25" s="11">
        <v>2.3</v>
      </c>
      <c r="R25" s="11">
        <v>2.6</v>
      </c>
      <c r="S25" s="11">
        <v>2.1</v>
      </c>
    </row>
    <row r="26" spans="2:19" s="2" customFormat="1" ht="12" customHeight="1">
      <c r="B26" s="15"/>
      <c r="C26" s="23" t="s">
        <v>38</v>
      </c>
      <c r="D26" s="8">
        <v>44107856</v>
      </c>
      <c r="E26" s="8">
        <v>125570246</v>
      </c>
      <c r="F26" s="8">
        <v>61574398</v>
      </c>
      <c r="G26" s="8">
        <v>63995848</v>
      </c>
      <c r="H26" s="10">
        <v>336.8</v>
      </c>
      <c r="I26" s="8">
        <v>650836</v>
      </c>
      <c r="J26" s="8">
        <v>2003540</v>
      </c>
      <c r="K26" s="8">
        <v>989610</v>
      </c>
      <c r="L26" s="8">
        <v>1013930</v>
      </c>
      <c r="M26" s="10">
        <v>314.9</v>
      </c>
      <c r="N26" s="8">
        <v>37275</v>
      </c>
      <c r="O26" s="8">
        <v>17906</v>
      </c>
      <c r="P26" s="8">
        <v>19369</v>
      </c>
      <c r="Q26" s="11">
        <v>1.9</v>
      </c>
      <c r="R26" s="11">
        <v>1.8</v>
      </c>
      <c r="S26" s="11">
        <v>1.9</v>
      </c>
    </row>
    <row r="27" spans="2:19" s="2" customFormat="1" ht="12" customHeight="1">
      <c r="B27" s="15"/>
      <c r="C27" s="23" t="s">
        <v>34</v>
      </c>
      <c r="D27" s="24">
        <v>47062743</v>
      </c>
      <c r="E27" s="24">
        <v>126925843</v>
      </c>
      <c r="F27" s="24">
        <v>62110764</v>
      </c>
      <c r="G27" s="24">
        <v>64815079</v>
      </c>
      <c r="H27" s="25">
        <v>340.4</v>
      </c>
      <c r="I27" s="24">
        <v>695092</v>
      </c>
      <c r="J27" s="24">
        <v>2024852</v>
      </c>
      <c r="K27" s="24">
        <v>999349</v>
      </c>
      <c r="L27" s="24">
        <v>1025503</v>
      </c>
      <c r="M27" s="25">
        <v>318.2</v>
      </c>
      <c r="N27" s="24">
        <v>21312</v>
      </c>
      <c r="O27" s="8">
        <v>9739</v>
      </c>
      <c r="P27" s="8">
        <v>11573</v>
      </c>
      <c r="Q27" s="11">
        <v>1.1</v>
      </c>
      <c r="R27" s="11">
        <v>1</v>
      </c>
      <c r="S27" s="11">
        <v>1.1</v>
      </c>
    </row>
    <row r="28" spans="2:19" s="2" customFormat="1" ht="12" customHeight="1">
      <c r="B28" s="15"/>
      <c r="C28" s="22" t="s">
        <v>45</v>
      </c>
      <c r="D28" s="20">
        <v>49566305</v>
      </c>
      <c r="E28" s="20">
        <v>127767994</v>
      </c>
      <c r="F28" s="20">
        <v>62348977</v>
      </c>
      <c r="G28" s="20">
        <v>65419017</v>
      </c>
      <c r="H28" s="21">
        <v>342.7</v>
      </c>
      <c r="I28" s="20">
        <v>726203</v>
      </c>
      <c r="J28" s="20">
        <v>2024135</v>
      </c>
      <c r="K28" s="20">
        <v>996346</v>
      </c>
      <c r="L28" s="20">
        <v>1027789</v>
      </c>
      <c r="M28" s="21">
        <v>318.1</v>
      </c>
      <c r="N28" s="26">
        <v>-717</v>
      </c>
      <c r="O28" s="9">
        <v>-3003</v>
      </c>
      <c r="P28" s="9">
        <v>2286</v>
      </c>
      <c r="Q28" s="12" t="s">
        <v>46</v>
      </c>
      <c r="R28" s="12">
        <v>-0.3</v>
      </c>
      <c r="S28" s="12">
        <v>0.2</v>
      </c>
    </row>
    <row r="29" spans="2:16" s="2" customFormat="1" ht="12" customHeight="1">
      <c r="B29" s="6"/>
      <c r="C29" s="6"/>
      <c r="O29" s="18"/>
      <c r="P29" s="18"/>
    </row>
    <row r="30" spans="2:19" s="2" customFormat="1" ht="12" customHeight="1">
      <c r="B30" s="7" t="s">
        <v>35</v>
      </c>
      <c r="C30" s="6"/>
      <c r="Q30" s="19"/>
      <c r="R30" s="19"/>
      <c r="S30" s="19"/>
    </row>
    <row r="31" s="2" customFormat="1" ht="12" customHeight="1"/>
    <row r="32" spans="7:8" ht="13.5">
      <c r="G32" s="17"/>
      <c r="H32" s="2"/>
    </row>
    <row r="33" spans="7:8" ht="13.5">
      <c r="G33" s="17"/>
      <c r="H33" s="2"/>
    </row>
    <row r="34" spans="7:8" ht="13.5">
      <c r="G34" s="17"/>
      <c r="H34" s="2"/>
    </row>
    <row r="35" ht="13.5">
      <c r="G35" s="17"/>
    </row>
  </sheetData>
  <sheetProtection/>
  <mergeCells count="11">
    <mergeCell ref="Q4:S4"/>
    <mergeCell ref="I3:S3"/>
    <mergeCell ref="D3:H3"/>
    <mergeCell ref="N4:P4"/>
    <mergeCell ref="B3:C5"/>
    <mergeCell ref="I4:I5"/>
    <mergeCell ref="J4:L4"/>
    <mergeCell ref="M4:M5"/>
    <mergeCell ref="D4:D5"/>
    <mergeCell ref="E4:G4"/>
    <mergeCell ref="H4:H5"/>
  </mergeCells>
  <printOptions horizontalCentered="1"/>
  <pageMargins left="0.5905511811023623" right="0.5905511811023623" top="0.7874015748031497" bottom="0.7874015748031497" header="0.5118110236220472" footer="0.5118110236220472"/>
  <pageSetup fitToHeight="1" fitToWidth="1" horizontalDpi="400" verticalDpi="400" orientation="landscape" paperSize="9" scale="7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B1:AD19"/>
  <sheetViews>
    <sheetView workbookViewId="0" topLeftCell="A1">
      <selection activeCell="A1" sqref="A1"/>
    </sheetView>
  </sheetViews>
  <sheetFormatPr defaultColWidth="9.00390625" defaultRowHeight="13.5"/>
  <cols>
    <col min="1" max="1" width="2.625" style="0" customWidth="1"/>
    <col min="2" max="2" width="4.25390625" style="0" customWidth="1"/>
    <col min="3" max="3" width="4.375" style="0" customWidth="1"/>
    <col min="4" max="30" width="7.625" style="0" customWidth="1"/>
  </cols>
  <sheetData>
    <row r="1" spans="2:3" ht="14.25" customHeight="1">
      <c r="B1" s="16" t="s">
        <v>313</v>
      </c>
      <c r="C1" s="1"/>
    </row>
    <row r="2" ht="12" customHeight="1"/>
    <row r="3" spans="2:30" s="2" customFormat="1" ht="12" customHeight="1">
      <c r="B3" s="378" t="s">
        <v>303</v>
      </c>
      <c r="C3" s="379"/>
      <c r="D3" s="384" t="s">
        <v>79</v>
      </c>
      <c r="E3" s="387" t="s">
        <v>314</v>
      </c>
      <c r="F3" s="226"/>
      <c r="G3" s="227"/>
      <c r="H3" s="226"/>
      <c r="I3" s="227"/>
      <c r="J3" s="226"/>
      <c r="K3" s="227"/>
      <c r="L3" s="226"/>
      <c r="M3" s="387" t="s">
        <v>315</v>
      </c>
      <c r="N3" s="226"/>
      <c r="O3" s="227"/>
      <c r="P3" s="226"/>
      <c r="Q3" s="227"/>
      <c r="R3" s="384" t="s">
        <v>316</v>
      </c>
      <c r="S3" s="387" t="s">
        <v>317</v>
      </c>
      <c r="T3" s="226"/>
      <c r="U3" s="228"/>
      <c r="V3" s="226"/>
      <c r="W3" s="228"/>
      <c r="X3" s="387" t="s">
        <v>318</v>
      </c>
      <c r="Y3" s="226"/>
      <c r="Z3" s="228"/>
      <c r="AA3" s="387" t="s">
        <v>319</v>
      </c>
      <c r="AB3" s="228"/>
      <c r="AC3" s="228"/>
      <c r="AD3" s="384" t="s">
        <v>320</v>
      </c>
    </row>
    <row r="4" spans="2:30" s="2" customFormat="1" ht="12" customHeight="1">
      <c r="B4" s="380"/>
      <c r="C4" s="381"/>
      <c r="D4" s="385"/>
      <c r="E4" s="388"/>
      <c r="F4" s="384" t="s">
        <v>321</v>
      </c>
      <c r="G4" s="384" t="s">
        <v>322</v>
      </c>
      <c r="H4" s="384" t="s">
        <v>323</v>
      </c>
      <c r="I4" s="384" t="s">
        <v>324</v>
      </c>
      <c r="J4" s="384" t="s">
        <v>325</v>
      </c>
      <c r="K4" s="384" t="s">
        <v>326</v>
      </c>
      <c r="L4" s="384" t="s">
        <v>327</v>
      </c>
      <c r="M4" s="388"/>
      <c r="N4" s="384" t="s">
        <v>328</v>
      </c>
      <c r="O4" s="394" t="s">
        <v>329</v>
      </c>
      <c r="P4" s="384" t="s">
        <v>330</v>
      </c>
      <c r="Q4" s="384" t="s">
        <v>327</v>
      </c>
      <c r="R4" s="390"/>
      <c r="S4" s="392"/>
      <c r="T4" s="384" t="s">
        <v>331</v>
      </c>
      <c r="U4" s="384" t="s">
        <v>332</v>
      </c>
      <c r="V4" s="384" t="s">
        <v>333</v>
      </c>
      <c r="W4" s="384" t="s">
        <v>327</v>
      </c>
      <c r="X4" s="392"/>
      <c r="Y4" s="384" t="s">
        <v>334</v>
      </c>
      <c r="Z4" s="384" t="s">
        <v>327</v>
      </c>
      <c r="AA4" s="392"/>
      <c r="AB4" s="384" t="s">
        <v>335</v>
      </c>
      <c r="AC4" s="384" t="s">
        <v>327</v>
      </c>
      <c r="AD4" s="390"/>
    </row>
    <row r="5" spans="2:30" s="2" customFormat="1" ht="12" customHeight="1">
      <c r="B5" s="380"/>
      <c r="C5" s="381"/>
      <c r="D5" s="385"/>
      <c r="E5" s="388"/>
      <c r="F5" s="385"/>
      <c r="G5" s="397"/>
      <c r="H5" s="397"/>
      <c r="I5" s="385"/>
      <c r="J5" s="385"/>
      <c r="K5" s="385"/>
      <c r="L5" s="385"/>
      <c r="M5" s="388"/>
      <c r="N5" s="385"/>
      <c r="O5" s="395"/>
      <c r="P5" s="385"/>
      <c r="Q5" s="390"/>
      <c r="R5" s="390"/>
      <c r="S5" s="392"/>
      <c r="T5" s="390"/>
      <c r="U5" s="390"/>
      <c r="V5" s="390"/>
      <c r="W5" s="390"/>
      <c r="X5" s="392"/>
      <c r="Y5" s="390"/>
      <c r="Z5" s="390"/>
      <c r="AA5" s="392"/>
      <c r="AB5" s="390"/>
      <c r="AC5" s="390"/>
      <c r="AD5" s="390"/>
    </row>
    <row r="6" spans="2:30" s="2" customFormat="1" ht="12" customHeight="1">
      <c r="B6" s="380"/>
      <c r="C6" s="381"/>
      <c r="D6" s="385"/>
      <c r="E6" s="388"/>
      <c r="F6" s="385"/>
      <c r="G6" s="397"/>
      <c r="H6" s="397"/>
      <c r="I6" s="385"/>
      <c r="J6" s="385"/>
      <c r="K6" s="385"/>
      <c r="L6" s="385"/>
      <c r="M6" s="388"/>
      <c r="N6" s="385"/>
      <c r="O6" s="395"/>
      <c r="P6" s="385"/>
      <c r="Q6" s="390"/>
      <c r="R6" s="390"/>
      <c r="S6" s="392"/>
      <c r="T6" s="390"/>
      <c r="U6" s="390"/>
      <c r="V6" s="390"/>
      <c r="W6" s="390"/>
      <c r="X6" s="392"/>
      <c r="Y6" s="390"/>
      <c r="Z6" s="390"/>
      <c r="AA6" s="392"/>
      <c r="AB6" s="390"/>
      <c r="AC6" s="390"/>
      <c r="AD6" s="390"/>
    </row>
    <row r="7" spans="2:30" s="2" customFormat="1" ht="12" customHeight="1">
      <c r="B7" s="380"/>
      <c r="C7" s="381"/>
      <c r="D7" s="385"/>
      <c r="E7" s="388"/>
      <c r="F7" s="385"/>
      <c r="G7" s="397"/>
      <c r="H7" s="397"/>
      <c r="I7" s="385"/>
      <c r="J7" s="385"/>
      <c r="K7" s="385"/>
      <c r="L7" s="385"/>
      <c r="M7" s="388"/>
      <c r="N7" s="385"/>
      <c r="O7" s="395"/>
      <c r="P7" s="385"/>
      <c r="Q7" s="390"/>
      <c r="R7" s="390"/>
      <c r="S7" s="392"/>
      <c r="T7" s="390"/>
      <c r="U7" s="390"/>
      <c r="V7" s="390"/>
      <c r="W7" s="390"/>
      <c r="X7" s="392"/>
      <c r="Y7" s="390"/>
      <c r="Z7" s="390"/>
      <c r="AA7" s="392"/>
      <c r="AB7" s="390"/>
      <c r="AC7" s="390"/>
      <c r="AD7" s="390"/>
    </row>
    <row r="8" spans="2:30" s="2" customFormat="1" ht="12" customHeight="1">
      <c r="B8" s="380"/>
      <c r="C8" s="381"/>
      <c r="D8" s="385"/>
      <c r="E8" s="388"/>
      <c r="F8" s="385"/>
      <c r="G8" s="397"/>
      <c r="H8" s="397"/>
      <c r="I8" s="385"/>
      <c r="J8" s="385"/>
      <c r="K8" s="385"/>
      <c r="L8" s="385"/>
      <c r="M8" s="388"/>
      <c r="N8" s="385"/>
      <c r="O8" s="395"/>
      <c r="P8" s="385"/>
      <c r="Q8" s="390"/>
      <c r="R8" s="390"/>
      <c r="S8" s="392"/>
      <c r="T8" s="390"/>
      <c r="U8" s="390"/>
      <c r="V8" s="390"/>
      <c r="W8" s="390"/>
      <c r="X8" s="392"/>
      <c r="Y8" s="390"/>
      <c r="Z8" s="390"/>
      <c r="AA8" s="392"/>
      <c r="AB8" s="390"/>
      <c r="AC8" s="390"/>
      <c r="AD8" s="390"/>
    </row>
    <row r="9" spans="2:30" s="2" customFormat="1" ht="12" customHeight="1">
      <c r="B9" s="380"/>
      <c r="C9" s="381"/>
      <c r="D9" s="385"/>
      <c r="E9" s="388"/>
      <c r="F9" s="385"/>
      <c r="G9" s="397"/>
      <c r="H9" s="397"/>
      <c r="I9" s="385"/>
      <c r="J9" s="385"/>
      <c r="K9" s="385"/>
      <c r="L9" s="385"/>
      <c r="M9" s="388"/>
      <c r="N9" s="385"/>
      <c r="O9" s="395"/>
      <c r="P9" s="385"/>
      <c r="Q9" s="390"/>
      <c r="R9" s="390"/>
      <c r="S9" s="392"/>
      <c r="T9" s="390"/>
      <c r="U9" s="390"/>
      <c r="V9" s="390"/>
      <c r="W9" s="390"/>
      <c r="X9" s="392"/>
      <c r="Y9" s="390"/>
      <c r="Z9" s="390"/>
      <c r="AA9" s="392"/>
      <c r="AB9" s="390"/>
      <c r="AC9" s="390"/>
      <c r="AD9" s="390"/>
    </row>
    <row r="10" spans="2:30" s="2" customFormat="1" ht="12" customHeight="1">
      <c r="B10" s="382"/>
      <c r="C10" s="383"/>
      <c r="D10" s="386"/>
      <c r="E10" s="389"/>
      <c r="F10" s="386"/>
      <c r="G10" s="398"/>
      <c r="H10" s="398"/>
      <c r="I10" s="386"/>
      <c r="J10" s="386"/>
      <c r="K10" s="386"/>
      <c r="L10" s="386"/>
      <c r="M10" s="389"/>
      <c r="N10" s="386"/>
      <c r="O10" s="396"/>
      <c r="P10" s="386"/>
      <c r="Q10" s="391"/>
      <c r="R10" s="391"/>
      <c r="S10" s="393"/>
      <c r="T10" s="391"/>
      <c r="U10" s="391"/>
      <c r="V10" s="391"/>
      <c r="W10" s="391"/>
      <c r="X10" s="393"/>
      <c r="Y10" s="391"/>
      <c r="Z10" s="391"/>
      <c r="AA10" s="393"/>
      <c r="AB10" s="391"/>
      <c r="AC10" s="391"/>
      <c r="AD10" s="391"/>
    </row>
    <row r="11" spans="2:30" s="2" customFormat="1" ht="12" customHeight="1">
      <c r="B11" s="229"/>
      <c r="C11" s="230"/>
      <c r="D11" s="231" t="s">
        <v>263</v>
      </c>
      <c r="E11" s="231" t="s">
        <v>263</v>
      </c>
      <c r="F11" s="231" t="s">
        <v>263</v>
      </c>
      <c r="G11" s="231" t="s">
        <v>263</v>
      </c>
      <c r="H11" s="231" t="s">
        <v>263</v>
      </c>
      <c r="I11" s="231" t="s">
        <v>263</v>
      </c>
      <c r="J11" s="231" t="s">
        <v>263</v>
      </c>
      <c r="K11" s="231" t="s">
        <v>263</v>
      </c>
      <c r="L11" s="231" t="s">
        <v>263</v>
      </c>
      <c r="M11" s="231" t="s">
        <v>263</v>
      </c>
      <c r="N11" s="231" t="s">
        <v>263</v>
      </c>
      <c r="O11" s="232" t="s">
        <v>263</v>
      </c>
      <c r="P11" s="231" t="s">
        <v>263</v>
      </c>
      <c r="Q11" s="231" t="s">
        <v>263</v>
      </c>
      <c r="R11" s="231" t="s">
        <v>263</v>
      </c>
      <c r="S11" s="231" t="s">
        <v>263</v>
      </c>
      <c r="T11" s="231" t="s">
        <v>263</v>
      </c>
      <c r="U11" s="231" t="s">
        <v>263</v>
      </c>
      <c r="V11" s="231" t="s">
        <v>263</v>
      </c>
      <c r="W11" s="231" t="s">
        <v>263</v>
      </c>
      <c r="X11" s="231" t="s">
        <v>263</v>
      </c>
      <c r="Y11" s="231" t="s">
        <v>263</v>
      </c>
      <c r="Z11" s="231" t="s">
        <v>263</v>
      </c>
      <c r="AA11" s="231" t="s">
        <v>263</v>
      </c>
      <c r="AB11" s="232" t="s">
        <v>263</v>
      </c>
      <c r="AC11" s="231" t="s">
        <v>263</v>
      </c>
      <c r="AD11" s="231" t="s">
        <v>263</v>
      </c>
    </row>
    <row r="12" spans="2:30" s="2" customFormat="1" ht="12" customHeight="1">
      <c r="B12" s="399" t="s">
        <v>312</v>
      </c>
      <c r="C12" s="400"/>
      <c r="D12" s="233">
        <v>45126</v>
      </c>
      <c r="E12" s="234">
        <v>20682</v>
      </c>
      <c r="F12" s="233">
        <v>5636</v>
      </c>
      <c r="G12" s="233">
        <v>3057</v>
      </c>
      <c r="H12" s="233">
        <v>122</v>
      </c>
      <c r="I12" s="233">
        <v>5919</v>
      </c>
      <c r="J12" s="233">
        <v>889</v>
      </c>
      <c r="K12" s="233">
        <v>1096</v>
      </c>
      <c r="L12" s="233">
        <v>3963</v>
      </c>
      <c r="M12" s="233">
        <v>505</v>
      </c>
      <c r="N12" s="235">
        <v>43</v>
      </c>
      <c r="O12" s="235">
        <v>29</v>
      </c>
      <c r="P12" s="235">
        <v>118</v>
      </c>
      <c r="Q12" s="235">
        <v>315</v>
      </c>
      <c r="R12" s="233">
        <v>92</v>
      </c>
      <c r="S12" s="233">
        <v>607</v>
      </c>
      <c r="T12" s="233">
        <v>117</v>
      </c>
      <c r="U12" s="233">
        <v>52</v>
      </c>
      <c r="V12" s="233">
        <v>410</v>
      </c>
      <c r="W12" s="233">
        <v>28</v>
      </c>
      <c r="X12" s="233">
        <v>22994</v>
      </c>
      <c r="Y12" s="233">
        <v>16934</v>
      </c>
      <c r="Z12" s="233">
        <v>6060</v>
      </c>
      <c r="AA12" s="233">
        <v>179</v>
      </c>
      <c r="AB12" s="233">
        <v>99</v>
      </c>
      <c r="AC12" s="233">
        <v>80</v>
      </c>
      <c r="AD12" s="233">
        <v>67</v>
      </c>
    </row>
    <row r="13" spans="2:30" s="2" customFormat="1" ht="12" customHeight="1">
      <c r="B13" s="236"/>
      <c r="C13" s="237" t="s">
        <v>336</v>
      </c>
      <c r="D13" s="233">
        <v>45766</v>
      </c>
      <c r="E13" s="234">
        <v>21132</v>
      </c>
      <c r="F13" s="233">
        <v>6301</v>
      </c>
      <c r="G13" s="233">
        <v>3076</v>
      </c>
      <c r="H13" s="233">
        <v>120</v>
      </c>
      <c r="I13" s="233">
        <v>5773</v>
      </c>
      <c r="J13" s="233">
        <v>942</v>
      </c>
      <c r="K13" s="233">
        <v>1237</v>
      </c>
      <c r="L13" s="233">
        <v>3683</v>
      </c>
      <c r="M13" s="233">
        <v>512</v>
      </c>
      <c r="N13" s="235">
        <v>42</v>
      </c>
      <c r="O13" s="235">
        <v>31</v>
      </c>
      <c r="P13" s="235">
        <v>122</v>
      </c>
      <c r="Q13" s="235">
        <v>317</v>
      </c>
      <c r="R13" s="233">
        <v>96</v>
      </c>
      <c r="S13" s="233">
        <v>622</v>
      </c>
      <c r="T13" s="233">
        <v>110</v>
      </c>
      <c r="U13" s="233">
        <v>50</v>
      </c>
      <c r="V13" s="233">
        <v>432</v>
      </c>
      <c r="W13" s="233">
        <v>30</v>
      </c>
      <c r="X13" s="233">
        <v>23194</v>
      </c>
      <c r="Y13" s="233">
        <v>17101</v>
      </c>
      <c r="Z13" s="233">
        <v>6093</v>
      </c>
      <c r="AA13" s="233">
        <v>157</v>
      </c>
      <c r="AB13" s="233">
        <v>83</v>
      </c>
      <c r="AC13" s="233">
        <v>74</v>
      </c>
      <c r="AD13" s="233">
        <v>53</v>
      </c>
    </row>
    <row r="14" spans="2:30" s="2" customFormat="1" ht="12" customHeight="1">
      <c r="B14" s="236"/>
      <c r="C14" s="237" t="s">
        <v>337</v>
      </c>
      <c r="D14" s="233">
        <v>46878</v>
      </c>
      <c r="E14" s="234">
        <v>22209</v>
      </c>
      <c r="F14" s="233">
        <v>7062</v>
      </c>
      <c r="G14" s="233">
        <v>3047</v>
      </c>
      <c r="H14" s="233">
        <v>123</v>
      </c>
      <c r="I14" s="233">
        <v>5997</v>
      </c>
      <c r="J14" s="233">
        <v>924</v>
      </c>
      <c r="K14" s="233">
        <v>1454</v>
      </c>
      <c r="L14" s="233">
        <v>3622</v>
      </c>
      <c r="M14" s="233">
        <v>483</v>
      </c>
      <c r="N14" s="235">
        <v>41</v>
      </c>
      <c r="O14" s="235">
        <v>29</v>
      </c>
      <c r="P14" s="235">
        <v>117</v>
      </c>
      <c r="Q14" s="235">
        <v>296</v>
      </c>
      <c r="R14" s="233">
        <v>92</v>
      </c>
      <c r="S14" s="233">
        <v>614</v>
      </c>
      <c r="T14" s="233">
        <v>111</v>
      </c>
      <c r="U14" s="233">
        <v>48</v>
      </c>
      <c r="V14" s="233">
        <v>422</v>
      </c>
      <c r="W14" s="233">
        <v>33</v>
      </c>
      <c r="X14" s="233">
        <v>23275</v>
      </c>
      <c r="Y14" s="233">
        <v>17158</v>
      </c>
      <c r="Z14" s="233">
        <v>6117</v>
      </c>
      <c r="AA14" s="233">
        <v>152</v>
      </c>
      <c r="AB14" s="233">
        <v>81</v>
      </c>
      <c r="AC14" s="233">
        <v>71</v>
      </c>
      <c r="AD14" s="233">
        <v>53</v>
      </c>
    </row>
    <row r="15" spans="2:30" s="2" customFormat="1" ht="12" customHeight="1">
      <c r="B15" s="236"/>
      <c r="C15" s="237" t="s">
        <v>338</v>
      </c>
      <c r="D15" s="233">
        <v>47985</v>
      </c>
      <c r="E15" s="234">
        <v>23009</v>
      </c>
      <c r="F15" s="233">
        <v>7486</v>
      </c>
      <c r="G15" s="233">
        <v>3044</v>
      </c>
      <c r="H15" s="233">
        <v>115</v>
      </c>
      <c r="I15" s="233">
        <v>6199</v>
      </c>
      <c r="J15" s="233">
        <v>921</v>
      </c>
      <c r="K15" s="233">
        <v>1669</v>
      </c>
      <c r="L15" s="233">
        <v>3575</v>
      </c>
      <c r="M15" s="233">
        <v>498</v>
      </c>
      <c r="N15" s="235">
        <v>53</v>
      </c>
      <c r="O15" s="235">
        <v>32</v>
      </c>
      <c r="P15" s="235">
        <v>105</v>
      </c>
      <c r="Q15" s="235">
        <v>308</v>
      </c>
      <c r="R15" s="233">
        <v>99</v>
      </c>
      <c r="S15" s="233">
        <v>611</v>
      </c>
      <c r="T15" s="233">
        <v>108</v>
      </c>
      <c r="U15" s="233">
        <v>39</v>
      </c>
      <c r="V15" s="233">
        <v>423</v>
      </c>
      <c r="W15" s="233">
        <v>41</v>
      </c>
      <c r="X15" s="233">
        <v>23575</v>
      </c>
      <c r="Y15" s="233">
        <v>17522</v>
      </c>
      <c r="Z15" s="233">
        <v>6053</v>
      </c>
      <c r="AA15" s="233">
        <v>149</v>
      </c>
      <c r="AB15" s="233">
        <v>73</v>
      </c>
      <c r="AC15" s="233">
        <v>76</v>
      </c>
      <c r="AD15" s="233">
        <v>44</v>
      </c>
    </row>
    <row r="16" spans="2:30" s="242" customFormat="1" ht="12" customHeight="1">
      <c r="B16" s="236"/>
      <c r="C16" s="238" t="s">
        <v>339</v>
      </c>
      <c r="D16" s="239">
        <v>44906</v>
      </c>
      <c r="E16" s="240">
        <v>22415</v>
      </c>
      <c r="F16" s="239">
        <v>7358</v>
      </c>
      <c r="G16" s="239">
        <v>3150</v>
      </c>
      <c r="H16" s="239">
        <v>97</v>
      </c>
      <c r="I16" s="239">
        <v>6080</v>
      </c>
      <c r="J16" s="239">
        <v>903</v>
      </c>
      <c r="K16" s="239">
        <v>1683</v>
      </c>
      <c r="L16" s="239">
        <f>+E16-SUM(F16:K16)</f>
        <v>3144</v>
      </c>
      <c r="M16" s="239">
        <v>502</v>
      </c>
      <c r="N16" s="241">
        <v>54</v>
      </c>
      <c r="O16" s="241">
        <v>39</v>
      </c>
      <c r="P16" s="241">
        <v>113</v>
      </c>
      <c r="Q16" s="241">
        <f>+M16-SUM(N16:P16)</f>
        <v>296</v>
      </c>
      <c r="R16" s="239">
        <v>93</v>
      </c>
      <c r="S16" s="239">
        <v>620</v>
      </c>
      <c r="T16" s="239">
        <v>106</v>
      </c>
      <c r="U16" s="239">
        <v>35</v>
      </c>
      <c r="V16" s="239">
        <v>446</v>
      </c>
      <c r="W16" s="239">
        <f>+S16-SUM(T16:V16)</f>
        <v>33</v>
      </c>
      <c r="X16" s="239">
        <v>21068</v>
      </c>
      <c r="Y16" s="239">
        <v>15324</v>
      </c>
      <c r="Z16" s="239">
        <v>5744</v>
      </c>
      <c r="AA16" s="239">
        <v>163</v>
      </c>
      <c r="AB16" s="239">
        <v>86</v>
      </c>
      <c r="AC16" s="239">
        <v>77</v>
      </c>
      <c r="AD16" s="239">
        <v>45</v>
      </c>
    </row>
    <row r="17" spans="2:30" s="2" customFormat="1" ht="12" customHeight="1">
      <c r="B17" s="6"/>
      <c r="C17" s="225"/>
      <c r="D17" s="243"/>
      <c r="J17" s="2" t="s">
        <v>340</v>
      </c>
      <c r="AD17" s="2" t="s">
        <v>340</v>
      </c>
    </row>
    <row r="18" spans="2:3" s="2" customFormat="1" ht="12" customHeight="1">
      <c r="B18" s="76" t="s">
        <v>341</v>
      </c>
      <c r="C18" s="243"/>
    </row>
    <row r="19" spans="2:3" s="2" customFormat="1" ht="12" customHeight="1">
      <c r="B19" s="7"/>
      <c r="C19" s="6"/>
    </row>
  </sheetData>
  <sheetProtection/>
  <mergeCells count="29">
    <mergeCell ref="AC4:AC10"/>
    <mergeCell ref="B12:C12"/>
    <mergeCell ref="T4:T10"/>
    <mergeCell ref="U4:U10"/>
    <mergeCell ref="V4:V10"/>
    <mergeCell ref="W4:W10"/>
    <mergeCell ref="Y4:Y10"/>
    <mergeCell ref="Z4:Z10"/>
    <mergeCell ref="X3:X10"/>
    <mergeCell ref="AA3:AA10"/>
    <mergeCell ref="AD3:AD10"/>
    <mergeCell ref="F4:F10"/>
    <mergeCell ref="G4:G10"/>
    <mergeCell ref="H4:H10"/>
    <mergeCell ref="I4:I10"/>
    <mergeCell ref="J4:J10"/>
    <mergeCell ref="K4:K10"/>
    <mergeCell ref="L4:L10"/>
    <mergeCell ref="AB4:AB10"/>
    <mergeCell ref="B3:C10"/>
    <mergeCell ref="D3:D10"/>
    <mergeCell ref="E3:E10"/>
    <mergeCell ref="M3:M10"/>
    <mergeCell ref="R3:R10"/>
    <mergeCell ref="S3:S10"/>
    <mergeCell ref="N4:N10"/>
    <mergeCell ref="O4:O10"/>
    <mergeCell ref="P4:P10"/>
    <mergeCell ref="Q4:Q10"/>
  </mergeCells>
  <printOptions/>
  <pageMargins left="0.7" right="0.7" top="0.75" bottom="0.75" header="0.3" footer="0.3"/>
  <pageSetup horizontalDpi="300" verticalDpi="300" orientation="landscape" paperSize="9" scale="61" r:id="rId1"/>
</worksheet>
</file>

<file path=xl/worksheets/sheet11.xml><?xml version="1.0" encoding="utf-8"?>
<worksheet xmlns="http://schemas.openxmlformats.org/spreadsheetml/2006/main" xmlns:r="http://schemas.openxmlformats.org/officeDocument/2006/relationships">
  <dimension ref="B1:AR79"/>
  <sheetViews>
    <sheetView zoomScalePageLayoutView="0" workbookViewId="0" topLeftCell="A1">
      <selection activeCell="A1" sqref="A1"/>
    </sheetView>
  </sheetViews>
  <sheetFormatPr defaultColWidth="9.00390625" defaultRowHeight="13.5"/>
  <cols>
    <col min="1" max="1" width="2.625" style="0" customWidth="1"/>
    <col min="2" max="3" width="2.125" style="0" customWidth="1"/>
    <col min="4" max="4" width="8.00390625" style="0" customWidth="1"/>
    <col min="5" max="44" width="10.625" style="0" customWidth="1"/>
  </cols>
  <sheetData>
    <row r="1" spans="2:4" ht="14.25" customHeight="1">
      <c r="B1" s="16" t="s">
        <v>342</v>
      </c>
      <c r="C1" s="1"/>
      <c r="D1" s="1"/>
    </row>
    <row r="2" spans="5:44" ht="12" customHeight="1">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row>
    <row r="3" spans="2:44" s="2" customFormat="1" ht="12" customHeight="1">
      <c r="B3" s="254" t="s">
        <v>106</v>
      </c>
      <c r="C3" s="305"/>
      <c r="D3" s="306"/>
      <c r="E3" s="271" t="s">
        <v>79</v>
      </c>
      <c r="F3" s="275"/>
      <c r="G3" s="271" t="s">
        <v>343</v>
      </c>
      <c r="H3" s="275"/>
      <c r="I3" s="271" t="s">
        <v>344</v>
      </c>
      <c r="J3" s="275"/>
      <c r="K3" s="271" t="s">
        <v>345</v>
      </c>
      <c r="L3" s="275"/>
      <c r="M3" s="271" t="s">
        <v>346</v>
      </c>
      <c r="N3" s="275"/>
      <c r="O3" s="271" t="s">
        <v>347</v>
      </c>
      <c r="P3" s="275"/>
      <c r="Q3" s="271" t="s">
        <v>348</v>
      </c>
      <c r="R3" s="275"/>
      <c r="S3" s="373" t="s">
        <v>349</v>
      </c>
      <c r="T3" s="275"/>
      <c r="U3" s="271" t="s">
        <v>350</v>
      </c>
      <c r="V3" s="275"/>
      <c r="W3" s="271" t="s">
        <v>351</v>
      </c>
      <c r="X3" s="275"/>
      <c r="Y3" s="373" t="s">
        <v>352</v>
      </c>
      <c r="Z3" s="275"/>
      <c r="AA3" s="271" t="s">
        <v>353</v>
      </c>
      <c r="AB3" s="275"/>
      <c r="AC3" s="271" t="s">
        <v>354</v>
      </c>
      <c r="AD3" s="275"/>
      <c r="AE3" s="271" t="s">
        <v>355</v>
      </c>
      <c r="AF3" s="275"/>
      <c r="AG3" s="271" t="s">
        <v>356</v>
      </c>
      <c r="AH3" s="275"/>
      <c r="AI3" s="271" t="s">
        <v>357</v>
      </c>
      <c r="AJ3" s="275"/>
      <c r="AK3" s="271" t="s">
        <v>358</v>
      </c>
      <c r="AL3" s="275"/>
      <c r="AM3" s="271" t="s">
        <v>359</v>
      </c>
      <c r="AN3" s="275"/>
      <c r="AO3" s="373" t="s">
        <v>360</v>
      </c>
      <c r="AP3" s="275"/>
      <c r="AQ3" s="373" t="s">
        <v>361</v>
      </c>
      <c r="AR3" s="275"/>
    </row>
    <row r="4" spans="2:44" s="2" customFormat="1" ht="12" customHeight="1">
      <c r="B4" s="307"/>
      <c r="C4" s="308"/>
      <c r="D4" s="309"/>
      <c r="E4" s="276"/>
      <c r="F4" s="277"/>
      <c r="G4" s="276"/>
      <c r="H4" s="277"/>
      <c r="I4" s="276"/>
      <c r="J4" s="277"/>
      <c r="K4" s="276"/>
      <c r="L4" s="277"/>
      <c r="M4" s="276"/>
      <c r="N4" s="277"/>
      <c r="O4" s="276"/>
      <c r="P4" s="277"/>
      <c r="Q4" s="276"/>
      <c r="R4" s="277"/>
      <c r="S4" s="276"/>
      <c r="T4" s="277"/>
      <c r="U4" s="276"/>
      <c r="V4" s="277"/>
      <c r="W4" s="276"/>
      <c r="X4" s="277"/>
      <c r="Y4" s="276"/>
      <c r="Z4" s="277"/>
      <c r="AA4" s="276"/>
      <c r="AB4" s="277"/>
      <c r="AC4" s="276"/>
      <c r="AD4" s="277"/>
      <c r="AE4" s="276"/>
      <c r="AF4" s="277"/>
      <c r="AG4" s="276"/>
      <c r="AH4" s="277"/>
      <c r="AI4" s="276"/>
      <c r="AJ4" s="277"/>
      <c r="AK4" s="276"/>
      <c r="AL4" s="277"/>
      <c r="AM4" s="276"/>
      <c r="AN4" s="277"/>
      <c r="AO4" s="276"/>
      <c r="AP4" s="277"/>
      <c r="AQ4" s="276"/>
      <c r="AR4" s="277"/>
    </row>
    <row r="5" spans="2:44" s="2" customFormat="1" ht="12" customHeight="1">
      <c r="B5" s="310"/>
      <c r="C5" s="311"/>
      <c r="D5" s="312"/>
      <c r="E5" s="3" t="s">
        <v>55</v>
      </c>
      <c r="F5" s="3" t="s">
        <v>56</v>
      </c>
      <c r="G5" s="3" t="s">
        <v>55</v>
      </c>
      <c r="H5" s="3" t="s">
        <v>56</v>
      </c>
      <c r="I5" s="3" t="s">
        <v>55</v>
      </c>
      <c r="J5" s="3" t="s">
        <v>56</v>
      </c>
      <c r="K5" s="3" t="s">
        <v>55</v>
      </c>
      <c r="L5" s="3" t="s">
        <v>56</v>
      </c>
      <c r="M5" s="3" t="s">
        <v>55</v>
      </c>
      <c r="N5" s="3" t="s">
        <v>56</v>
      </c>
      <c r="O5" s="3" t="s">
        <v>55</v>
      </c>
      <c r="P5" s="3" t="s">
        <v>56</v>
      </c>
      <c r="Q5" s="3" t="s">
        <v>55</v>
      </c>
      <c r="R5" s="3" t="s">
        <v>56</v>
      </c>
      <c r="S5" s="3" t="s">
        <v>55</v>
      </c>
      <c r="T5" s="3" t="s">
        <v>56</v>
      </c>
      <c r="U5" s="3" t="s">
        <v>55</v>
      </c>
      <c r="V5" s="3" t="s">
        <v>56</v>
      </c>
      <c r="W5" s="3" t="s">
        <v>55</v>
      </c>
      <c r="X5" s="3" t="s">
        <v>56</v>
      </c>
      <c r="Y5" s="3" t="s">
        <v>55</v>
      </c>
      <c r="Z5" s="3" t="s">
        <v>56</v>
      </c>
      <c r="AA5" s="3" t="s">
        <v>55</v>
      </c>
      <c r="AB5" s="3" t="s">
        <v>56</v>
      </c>
      <c r="AC5" s="3" t="s">
        <v>55</v>
      </c>
      <c r="AD5" s="3" t="s">
        <v>56</v>
      </c>
      <c r="AE5" s="3" t="s">
        <v>55</v>
      </c>
      <c r="AF5" s="3" t="s">
        <v>56</v>
      </c>
      <c r="AG5" s="3" t="s">
        <v>55</v>
      </c>
      <c r="AH5" s="3" t="s">
        <v>56</v>
      </c>
      <c r="AI5" s="3" t="s">
        <v>55</v>
      </c>
      <c r="AJ5" s="3" t="s">
        <v>56</v>
      </c>
      <c r="AK5" s="3" t="s">
        <v>55</v>
      </c>
      <c r="AL5" s="3" t="s">
        <v>56</v>
      </c>
      <c r="AM5" s="3" t="s">
        <v>55</v>
      </c>
      <c r="AN5" s="3" t="s">
        <v>56</v>
      </c>
      <c r="AO5" s="3" t="s">
        <v>55</v>
      </c>
      <c r="AP5" s="3" t="s">
        <v>56</v>
      </c>
      <c r="AQ5" s="3" t="s">
        <v>55</v>
      </c>
      <c r="AR5" s="3" t="s">
        <v>56</v>
      </c>
    </row>
    <row r="6" spans="2:44" s="2" customFormat="1" ht="12" customHeight="1">
      <c r="B6" s="42"/>
      <c r="C6" s="92"/>
      <c r="D6" s="43"/>
      <c r="E6" s="32" t="s">
        <v>58</v>
      </c>
      <c r="F6" s="32" t="s">
        <v>58</v>
      </c>
      <c r="G6" s="32" t="s">
        <v>58</v>
      </c>
      <c r="H6" s="32" t="s">
        <v>58</v>
      </c>
      <c r="I6" s="32" t="s">
        <v>58</v>
      </c>
      <c r="J6" s="32" t="s">
        <v>58</v>
      </c>
      <c r="K6" s="32" t="s">
        <v>58</v>
      </c>
      <c r="L6" s="32" t="s">
        <v>58</v>
      </c>
      <c r="M6" s="32" t="s">
        <v>58</v>
      </c>
      <c r="N6" s="32" t="s">
        <v>58</v>
      </c>
      <c r="O6" s="32" t="s">
        <v>58</v>
      </c>
      <c r="P6" s="32" t="s">
        <v>58</v>
      </c>
      <c r="Q6" s="32" t="s">
        <v>58</v>
      </c>
      <c r="R6" s="32" t="s">
        <v>58</v>
      </c>
      <c r="S6" s="32" t="s">
        <v>58</v>
      </c>
      <c r="T6" s="32" t="s">
        <v>58</v>
      </c>
      <c r="U6" s="32" t="s">
        <v>58</v>
      </c>
      <c r="V6" s="32" t="s">
        <v>58</v>
      </c>
      <c r="W6" s="32" t="s">
        <v>58</v>
      </c>
      <c r="X6" s="32" t="s">
        <v>58</v>
      </c>
      <c r="Y6" s="32" t="s">
        <v>58</v>
      </c>
      <c r="Z6" s="32" t="s">
        <v>58</v>
      </c>
      <c r="AA6" s="32" t="s">
        <v>58</v>
      </c>
      <c r="AB6" s="32" t="s">
        <v>58</v>
      </c>
      <c r="AC6" s="32" t="s">
        <v>58</v>
      </c>
      <c r="AD6" s="32" t="s">
        <v>58</v>
      </c>
      <c r="AE6" s="32" t="s">
        <v>58</v>
      </c>
      <c r="AF6" s="32" t="s">
        <v>58</v>
      </c>
      <c r="AG6" s="32" t="s">
        <v>58</v>
      </c>
      <c r="AH6" s="32" t="s">
        <v>58</v>
      </c>
      <c r="AI6" s="32" t="s">
        <v>58</v>
      </c>
      <c r="AJ6" s="32" t="s">
        <v>58</v>
      </c>
      <c r="AK6" s="32" t="s">
        <v>58</v>
      </c>
      <c r="AL6" s="32" t="s">
        <v>58</v>
      </c>
      <c r="AM6" s="32" t="s">
        <v>58</v>
      </c>
      <c r="AN6" s="32" t="s">
        <v>58</v>
      </c>
      <c r="AO6" s="32" t="s">
        <v>58</v>
      </c>
      <c r="AP6" s="32" t="s">
        <v>58</v>
      </c>
      <c r="AQ6" s="32" t="s">
        <v>58</v>
      </c>
      <c r="AR6" s="32" t="s">
        <v>58</v>
      </c>
    </row>
    <row r="7" spans="2:44" s="214" customFormat="1" ht="12" customHeight="1">
      <c r="B7" s="300" t="s">
        <v>362</v>
      </c>
      <c r="C7" s="301"/>
      <c r="D7" s="293"/>
      <c r="E7" s="245" t="s">
        <v>29</v>
      </c>
      <c r="F7" s="245" t="s">
        <v>29</v>
      </c>
      <c r="G7" s="245" t="s">
        <v>29</v>
      </c>
      <c r="H7" s="245" t="s">
        <v>29</v>
      </c>
      <c r="I7" s="245" t="s">
        <v>29</v>
      </c>
      <c r="J7" s="245" t="s">
        <v>29</v>
      </c>
      <c r="K7" s="245" t="s">
        <v>29</v>
      </c>
      <c r="L7" s="245" t="s">
        <v>29</v>
      </c>
      <c r="M7" s="245" t="s">
        <v>29</v>
      </c>
      <c r="N7" s="245" t="s">
        <v>29</v>
      </c>
      <c r="O7" s="245" t="s">
        <v>29</v>
      </c>
      <c r="P7" s="245" t="s">
        <v>29</v>
      </c>
      <c r="Q7" s="245" t="s">
        <v>29</v>
      </c>
      <c r="R7" s="245" t="s">
        <v>29</v>
      </c>
      <c r="S7" s="245" t="s">
        <v>29</v>
      </c>
      <c r="T7" s="245" t="s">
        <v>29</v>
      </c>
      <c r="U7" s="245" t="s">
        <v>29</v>
      </c>
      <c r="V7" s="245" t="s">
        <v>29</v>
      </c>
      <c r="W7" s="245" t="s">
        <v>29</v>
      </c>
      <c r="X7" s="245" t="s">
        <v>29</v>
      </c>
      <c r="Y7" s="245" t="s">
        <v>29</v>
      </c>
      <c r="Z7" s="245" t="s">
        <v>29</v>
      </c>
      <c r="AA7" s="245" t="s">
        <v>29</v>
      </c>
      <c r="AB7" s="245" t="s">
        <v>29</v>
      </c>
      <c r="AC7" s="245" t="s">
        <v>29</v>
      </c>
      <c r="AD7" s="245" t="s">
        <v>29</v>
      </c>
      <c r="AE7" s="245" t="s">
        <v>29</v>
      </c>
      <c r="AF7" s="245" t="s">
        <v>29</v>
      </c>
      <c r="AG7" s="245" t="s">
        <v>29</v>
      </c>
      <c r="AH7" s="245" t="s">
        <v>29</v>
      </c>
      <c r="AI7" s="245" t="s">
        <v>29</v>
      </c>
      <c r="AJ7" s="245" t="s">
        <v>29</v>
      </c>
      <c r="AK7" s="245" t="s">
        <v>29</v>
      </c>
      <c r="AL7" s="245" t="s">
        <v>29</v>
      </c>
      <c r="AM7" s="245" t="s">
        <v>29</v>
      </c>
      <c r="AN7" s="245" t="s">
        <v>29</v>
      </c>
      <c r="AO7" s="245" t="s">
        <v>29</v>
      </c>
      <c r="AP7" s="245" t="s">
        <v>29</v>
      </c>
      <c r="AQ7" s="245" t="s">
        <v>29</v>
      </c>
      <c r="AR7" s="245" t="s">
        <v>29</v>
      </c>
    </row>
    <row r="8" spans="2:44" s="214" customFormat="1" ht="12" customHeight="1">
      <c r="B8" s="300" t="s">
        <v>363</v>
      </c>
      <c r="C8" s="301"/>
      <c r="D8" s="293"/>
      <c r="E8" s="245">
        <f>SUM(E9,E21)</f>
        <v>594174</v>
      </c>
      <c r="F8" s="245">
        <f aca="true" t="shared" si="0" ref="F8:AR8">SUM(F9,F21)</f>
        <v>421405</v>
      </c>
      <c r="G8" s="245">
        <f t="shared" si="0"/>
        <v>37398</v>
      </c>
      <c r="H8" s="245">
        <f t="shared" si="0"/>
        <v>27858</v>
      </c>
      <c r="I8" s="245">
        <f t="shared" si="0"/>
        <v>804</v>
      </c>
      <c r="J8" s="245">
        <f t="shared" si="0"/>
        <v>119</v>
      </c>
      <c r="K8" s="245">
        <f t="shared" si="0"/>
        <v>73</v>
      </c>
      <c r="L8" s="245">
        <f t="shared" si="0"/>
        <v>39</v>
      </c>
      <c r="M8" s="245">
        <f t="shared" si="0"/>
        <v>297</v>
      </c>
      <c r="N8" s="245">
        <f t="shared" si="0"/>
        <v>59</v>
      </c>
      <c r="O8" s="245">
        <f t="shared" si="0"/>
        <v>70882</v>
      </c>
      <c r="P8" s="245">
        <f t="shared" si="0"/>
        <v>12715</v>
      </c>
      <c r="Q8" s="245">
        <f t="shared" si="0"/>
        <v>168369</v>
      </c>
      <c r="R8" s="245">
        <f t="shared" si="0"/>
        <v>80367</v>
      </c>
      <c r="S8" s="245">
        <f t="shared" si="0"/>
        <v>3480</v>
      </c>
      <c r="T8" s="245">
        <f t="shared" si="0"/>
        <v>557</v>
      </c>
      <c r="U8" s="245">
        <f t="shared" si="0"/>
        <v>10441</v>
      </c>
      <c r="V8" s="245">
        <f t="shared" si="0"/>
        <v>3995</v>
      </c>
      <c r="W8" s="245">
        <f t="shared" si="0"/>
        <v>37831</v>
      </c>
      <c r="X8" s="245">
        <f t="shared" si="0"/>
        <v>8295</v>
      </c>
      <c r="Y8" s="245">
        <f t="shared" si="0"/>
        <v>82920</v>
      </c>
      <c r="Z8" s="245">
        <f t="shared" si="0"/>
        <v>84548</v>
      </c>
      <c r="AA8" s="245">
        <f t="shared" si="0"/>
        <v>10769</v>
      </c>
      <c r="AB8" s="245">
        <f t="shared" si="0"/>
        <v>10722</v>
      </c>
      <c r="AC8" s="245">
        <f t="shared" si="0"/>
        <v>4729</v>
      </c>
      <c r="AD8" s="245">
        <f t="shared" si="0"/>
        <v>3071</v>
      </c>
      <c r="AE8" s="245">
        <f t="shared" si="0"/>
        <v>20287</v>
      </c>
      <c r="AF8" s="245">
        <f t="shared" si="0"/>
        <v>30737</v>
      </c>
      <c r="AG8" s="245">
        <f t="shared" si="0"/>
        <v>20646</v>
      </c>
      <c r="AH8" s="245">
        <f t="shared" si="0"/>
        <v>65031</v>
      </c>
      <c r="AI8" s="245">
        <f t="shared" si="0"/>
        <v>18755</v>
      </c>
      <c r="AJ8" s="245">
        <f t="shared" si="0"/>
        <v>22673</v>
      </c>
      <c r="AK8" s="245">
        <f t="shared" si="0"/>
        <v>7054</v>
      </c>
      <c r="AL8" s="245">
        <f t="shared" si="0"/>
        <v>3855</v>
      </c>
      <c r="AM8" s="245">
        <f t="shared" si="0"/>
        <v>71551</v>
      </c>
      <c r="AN8" s="245">
        <f t="shared" si="0"/>
        <v>56441</v>
      </c>
      <c r="AO8" s="245">
        <f t="shared" si="0"/>
        <v>23276</v>
      </c>
      <c r="AP8" s="245">
        <f t="shared" si="0"/>
        <v>7232</v>
      </c>
      <c r="AQ8" s="245">
        <f t="shared" si="0"/>
        <v>4612</v>
      </c>
      <c r="AR8" s="245">
        <f t="shared" si="0"/>
        <v>3091</v>
      </c>
    </row>
    <row r="9" spans="2:44" s="214" customFormat="1" ht="12" customHeight="1">
      <c r="B9" s="300" t="s">
        <v>109</v>
      </c>
      <c r="C9" s="301"/>
      <c r="D9" s="293"/>
      <c r="E9" s="245">
        <f>SUM(E10:E20)</f>
        <v>420767</v>
      </c>
      <c r="F9" s="245">
        <f>SUM(F10:F20)</f>
        <v>297357</v>
      </c>
      <c r="G9" s="245">
        <f aca="true" t="shared" si="1" ref="G9:AR9">SUM(G10:G20)</f>
        <v>20137</v>
      </c>
      <c r="H9" s="245">
        <f t="shared" si="1"/>
        <v>14990</v>
      </c>
      <c r="I9" s="245">
        <f t="shared" si="1"/>
        <v>387</v>
      </c>
      <c r="J9" s="245">
        <f t="shared" si="1"/>
        <v>59</v>
      </c>
      <c r="K9" s="245">
        <f t="shared" si="1"/>
        <v>42</v>
      </c>
      <c r="L9" s="245">
        <f t="shared" si="1"/>
        <v>24</v>
      </c>
      <c r="M9" s="245">
        <f t="shared" si="1"/>
        <v>146</v>
      </c>
      <c r="N9" s="245">
        <f t="shared" si="1"/>
        <v>33</v>
      </c>
      <c r="O9" s="245">
        <f t="shared" si="1"/>
        <v>47286</v>
      </c>
      <c r="P9" s="245">
        <f t="shared" si="1"/>
        <v>8870</v>
      </c>
      <c r="Q9" s="245">
        <f t="shared" si="1"/>
        <v>122471</v>
      </c>
      <c r="R9" s="245">
        <f t="shared" si="1"/>
        <v>56457</v>
      </c>
      <c r="S9" s="245">
        <f t="shared" si="1"/>
        <v>2629</v>
      </c>
      <c r="T9" s="245">
        <f t="shared" si="1"/>
        <v>439</v>
      </c>
      <c r="U9" s="245">
        <f t="shared" si="1"/>
        <v>8153</v>
      </c>
      <c r="V9" s="245">
        <f t="shared" si="1"/>
        <v>3198</v>
      </c>
      <c r="W9" s="245">
        <f t="shared" si="1"/>
        <v>26525</v>
      </c>
      <c r="X9" s="245">
        <f t="shared" si="1"/>
        <v>5987</v>
      </c>
      <c r="Y9" s="245">
        <f t="shared" si="1"/>
        <v>62169</v>
      </c>
      <c r="Z9" s="245">
        <f t="shared" si="1"/>
        <v>61835</v>
      </c>
      <c r="AA9" s="245">
        <f t="shared" si="1"/>
        <v>8547</v>
      </c>
      <c r="AB9" s="245">
        <f t="shared" si="1"/>
        <v>8204</v>
      </c>
      <c r="AC9" s="245">
        <f t="shared" si="1"/>
        <v>3670</v>
      </c>
      <c r="AD9" s="245">
        <f t="shared" si="1"/>
        <v>2469</v>
      </c>
      <c r="AE9" s="245">
        <f t="shared" si="1"/>
        <v>12859</v>
      </c>
      <c r="AF9" s="245">
        <f t="shared" si="1"/>
        <v>20455</v>
      </c>
      <c r="AG9" s="245">
        <f t="shared" si="1"/>
        <v>15490</v>
      </c>
      <c r="AH9" s="245">
        <f t="shared" si="1"/>
        <v>46578</v>
      </c>
      <c r="AI9" s="245">
        <f t="shared" si="1"/>
        <v>14350</v>
      </c>
      <c r="AJ9" s="245">
        <f t="shared" si="1"/>
        <v>16956</v>
      </c>
      <c r="AK9" s="245">
        <f t="shared" si="1"/>
        <v>4447</v>
      </c>
      <c r="AL9" s="245">
        <f t="shared" si="1"/>
        <v>2513</v>
      </c>
      <c r="AM9" s="245">
        <f t="shared" si="1"/>
        <v>51910</v>
      </c>
      <c r="AN9" s="245">
        <f t="shared" si="1"/>
        <v>40594</v>
      </c>
      <c r="AO9" s="245">
        <f t="shared" si="1"/>
        <v>15643</v>
      </c>
      <c r="AP9" s="245">
        <f t="shared" si="1"/>
        <v>5082</v>
      </c>
      <c r="AQ9" s="245">
        <f t="shared" si="1"/>
        <v>3906</v>
      </c>
      <c r="AR9" s="245">
        <f t="shared" si="1"/>
        <v>2614</v>
      </c>
    </row>
    <row r="10" spans="2:44" s="2" customFormat="1" ht="12" customHeight="1">
      <c r="B10" s="4"/>
      <c r="C10" s="298" t="s">
        <v>110</v>
      </c>
      <c r="D10" s="299"/>
      <c r="E10" s="246">
        <f>SUM(G10,I10,K10,M10,O10,Q10,S10,U10,W10,Y10,AA10,AC10,AE10,AG10,AI10,AK10,AM10,AO10,AQ10)</f>
        <v>91335</v>
      </c>
      <c r="F10" s="246">
        <f>SUM(H10,J10,L10,N10,P10,R10,T10,V10,X10,Z10,AB10,AD10,AF10,AH10,AJ10,AL10,AN10,AP10,AR10)</f>
        <v>66434</v>
      </c>
      <c r="G10" s="246">
        <v>4365</v>
      </c>
      <c r="H10" s="246">
        <v>3432</v>
      </c>
      <c r="I10" s="246">
        <v>169</v>
      </c>
      <c r="J10" s="246">
        <v>25</v>
      </c>
      <c r="K10" s="246">
        <v>16</v>
      </c>
      <c r="L10" s="246">
        <v>6</v>
      </c>
      <c r="M10" s="246">
        <v>14</v>
      </c>
      <c r="N10" s="246">
        <v>2</v>
      </c>
      <c r="O10" s="246">
        <v>11771</v>
      </c>
      <c r="P10" s="246">
        <v>2230</v>
      </c>
      <c r="Q10" s="246">
        <v>16374</v>
      </c>
      <c r="R10" s="246">
        <v>7769</v>
      </c>
      <c r="S10" s="246">
        <v>763</v>
      </c>
      <c r="T10" s="246">
        <v>128</v>
      </c>
      <c r="U10" s="246">
        <v>2329</v>
      </c>
      <c r="V10" s="246">
        <v>879</v>
      </c>
      <c r="W10" s="246">
        <v>5092</v>
      </c>
      <c r="X10" s="246">
        <v>1086</v>
      </c>
      <c r="Y10" s="246">
        <v>15435</v>
      </c>
      <c r="Z10" s="246">
        <v>14709</v>
      </c>
      <c r="AA10" s="246">
        <v>2513</v>
      </c>
      <c r="AB10" s="246">
        <v>2287</v>
      </c>
      <c r="AC10" s="246">
        <v>993</v>
      </c>
      <c r="AD10" s="246">
        <v>648</v>
      </c>
      <c r="AE10" s="246">
        <v>2857</v>
      </c>
      <c r="AF10" s="246">
        <v>4561</v>
      </c>
      <c r="AG10" s="246">
        <v>4706</v>
      </c>
      <c r="AH10" s="246">
        <v>11219</v>
      </c>
      <c r="AI10" s="246">
        <v>4128</v>
      </c>
      <c r="AJ10" s="246">
        <v>4500</v>
      </c>
      <c r="AK10" s="246">
        <v>1111</v>
      </c>
      <c r="AL10" s="246">
        <v>643</v>
      </c>
      <c r="AM10" s="246">
        <v>12685</v>
      </c>
      <c r="AN10" s="246">
        <v>9890</v>
      </c>
      <c r="AO10" s="246">
        <v>4720</v>
      </c>
      <c r="AP10" s="246">
        <v>1503</v>
      </c>
      <c r="AQ10" s="246">
        <v>1294</v>
      </c>
      <c r="AR10" s="246">
        <v>917</v>
      </c>
    </row>
    <row r="11" spans="2:44" s="2" customFormat="1" ht="12" customHeight="1">
      <c r="B11" s="4"/>
      <c r="C11" s="298" t="s">
        <v>111</v>
      </c>
      <c r="D11" s="299"/>
      <c r="E11" s="246">
        <f aca="true" t="shared" si="2" ref="E11:F20">SUM(G11,I11,K11,M11,O11,Q11,S11,U11,W11,Y11,AA11,AC11,AE11,AG11,AI11,AK11,AM11,AO11,AQ11)</f>
        <v>69568</v>
      </c>
      <c r="F11" s="246">
        <f t="shared" si="2"/>
        <v>48115</v>
      </c>
      <c r="G11" s="246">
        <v>1581</v>
      </c>
      <c r="H11" s="246">
        <v>887</v>
      </c>
      <c r="I11" s="246">
        <v>13</v>
      </c>
      <c r="J11" s="246">
        <v>6</v>
      </c>
      <c r="K11" s="246">
        <v>5</v>
      </c>
      <c r="L11" s="246">
        <v>3</v>
      </c>
      <c r="M11" s="246">
        <v>19</v>
      </c>
      <c r="N11" s="246">
        <v>5</v>
      </c>
      <c r="O11" s="246">
        <v>7869</v>
      </c>
      <c r="P11" s="246">
        <v>1652</v>
      </c>
      <c r="Q11" s="246">
        <v>15923</v>
      </c>
      <c r="R11" s="246">
        <v>6583</v>
      </c>
      <c r="S11" s="246">
        <v>421</v>
      </c>
      <c r="T11" s="246">
        <v>81</v>
      </c>
      <c r="U11" s="246">
        <v>2239</v>
      </c>
      <c r="V11" s="246">
        <v>912</v>
      </c>
      <c r="W11" s="246">
        <v>4718</v>
      </c>
      <c r="X11" s="246">
        <v>857</v>
      </c>
      <c r="Y11" s="246">
        <v>13061</v>
      </c>
      <c r="Z11" s="246">
        <v>11400</v>
      </c>
      <c r="AA11" s="246">
        <v>1976</v>
      </c>
      <c r="AB11" s="246">
        <v>1700</v>
      </c>
      <c r="AC11" s="246">
        <v>922</v>
      </c>
      <c r="AD11" s="246">
        <v>619</v>
      </c>
      <c r="AE11" s="246">
        <v>2551</v>
      </c>
      <c r="AF11" s="246">
        <v>3810</v>
      </c>
      <c r="AG11" s="246">
        <v>2578</v>
      </c>
      <c r="AH11" s="246">
        <v>7397</v>
      </c>
      <c r="AI11" s="246">
        <v>2546</v>
      </c>
      <c r="AJ11" s="246">
        <v>3284</v>
      </c>
      <c r="AK11" s="246">
        <v>583</v>
      </c>
      <c r="AL11" s="246">
        <v>283</v>
      </c>
      <c r="AM11" s="246">
        <v>9333</v>
      </c>
      <c r="AN11" s="246">
        <v>7255</v>
      </c>
      <c r="AO11" s="246">
        <v>2347</v>
      </c>
      <c r="AP11" s="246">
        <v>791</v>
      </c>
      <c r="AQ11" s="246">
        <v>883</v>
      </c>
      <c r="AR11" s="246">
        <v>590</v>
      </c>
    </row>
    <row r="12" spans="2:44" s="2" customFormat="1" ht="12" customHeight="1">
      <c r="B12" s="15"/>
      <c r="C12" s="298" t="s">
        <v>112</v>
      </c>
      <c r="D12" s="299"/>
      <c r="E12" s="246">
        <f t="shared" si="2"/>
        <v>36039</v>
      </c>
      <c r="F12" s="246">
        <f t="shared" si="2"/>
        <v>26800</v>
      </c>
      <c r="G12" s="246">
        <v>1055</v>
      </c>
      <c r="H12" s="246">
        <v>746</v>
      </c>
      <c r="I12" s="246">
        <v>35</v>
      </c>
      <c r="J12" s="246">
        <v>6</v>
      </c>
      <c r="K12" s="246" t="s">
        <v>29</v>
      </c>
      <c r="L12" s="246" t="s">
        <v>29</v>
      </c>
      <c r="M12" s="246">
        <v>3</v>
      </c>
      <c r="N12" s="246" t="s">
        <v>230</v>
      </c>
      <c r="O12" s="246">
        <v>3801</v>
      </c>
      <c r="P12" s="246">
        <v>679</v>
      </c>
      <c r="Q12" s="246">
        <v>12788</v>
      </c>
      <c r="R12" s="246">
        <v>7179</v>
      </c>
      <c r="S12" s="246">
        <v>196</v>
      </c>
      <c r="T12" s="246">
        <v>35</v>
      </c>
      <c r="U12" s="246">
        <v>672</v>
      </c>
      <c r="V12" s="246">
        <v>331</v>
      </c>
      <c r="W12" s="246">
        <v>2162</v>
      </c>
      <c r="X12" s="246">
        <v>390</v>
      </c>
      <c r="Y12" s="246">
        <v>5253</v>
      </c>
      <c r="Z12" s="246">
        <v>5259</v>
      </c>
      <c r="AA12" s="246">
        <v>530</v>
      </c>
      <c r="AB12" s="246">
        <v>616</v>
      </c>
      <c r="AC12" s="246">
        <v>268</v>
      </c>
      <c r="AD12" s="246">
        <v>210</v>
      </c>
      <c r="AE12" s="246">
        <v>1214</v>
      </c>
      <c r="AF12" s="246">
        <v>1806</v>
      </c>
      <c r="AG12" s="246">
        <v>1271</v>
      </c>
      <c r="AH12" s="246">
        <v>4512</v>
      </c>
      <c r="AI12" s="246">
        <v>1251</v>
      </c>
      <c r="AJ12" s="246">
        <v>1239</v>
      </c>
      <c r="AK12" s="246">
        <v>279</v>
      </c>
      <c r="AL12" s="246">
        <v>124</v>
      </c>
      <c r="AM12" s="246">
        <v>3952</v>
      </c>
      <c r="AN12" s="246">
        <v>3162</v>
      </c>
      <c r="AO12" s="246">
        <v>1150</v>
      </c>
      <c r="AP12" s="246">
        <v>393</v>
      </c>
      <c r="AQ12" s="246">
        <v>159</v>
      </c>
      <c r="AR12" s="246">
        <v>113</v>
      </c>
    </row>
    <row r="13" spans="2:44" s="2" customFormat="1" ht="12" customHeight="1">
      <c r="B13" s="15"/>
      <c r="C13" s="298" t="s">
        <v>113</v>
      </c>
      <c r="D13" s="299"/>
      <c r="E13" s="246">
        <f t="shared" si="2"/>
        <v>60271</v>
      </c>
      <c r="F13" s="246">
        <f t="shared" si="2"/>
        <v>42337</v>
      </c>
      <c r="G13" s="246">
        <v>3090</v>
      </c>
      <c r="H13" s="246">
        <v>2373</v>
      </c>
      <c r="I13" s="246" t="s">
        <v>29</v>
      </c>
      <c r="J13" s="246" t="s">
        <v>29</v>
      </c>
      <c r="K13" s="246">
        <v>6</v>
      </c>
      <c r="L13" s="246">
        <v>4</v>
      </c>
      <c r="M13" s="246">
        <v>16</v>
      </c>
      <c r="N13" s="246">
        <v>3</v>
      </c>
      <c r="O13" s="246">
        <v>5728</v>
      </c>
      <c r="P13" s="246">
        <v>1047</v>
      </c>
      <c r="Q13" s="246">
        <v>21689</v>
      </c>
      <c r="R13" s="246">
        <v>10576</v>
      </c>
      <c r="S13" s="246">
        <v>306</v>
      </c>
      <c r="T13" s="246">
        <v>48</v>
      </c>
      <c r="U13" s="246">
        <v>887</v>
      </c>
      <c r="V13" s="246">
        <v>306</v>
      </c>
      <c r="W13" s="246">
        <v>4009</v>
      </c>
      <c r="X13" s="246">
        <v>1210</v>
      </c>
      <c r="Y13" s="246">
        <v>8122</v>
      </c>
      <c r="Z13" s="246">
        <v>8393</v>
      </c>
      <c r="AA13" s="246">
        <v>971</v>
      </c>
      <c r="AB13" s="246">
        <v>923</v>
      </c>
      <c r="AC13" s="246">
        <v>442</v>
      </c>
      <c r="AD13" s="246">
        <v>270</v>
      </c>
      <c r="AE13" s="246">
        <v>1495</v>
      </c>
      <c r="AF13" s="246">
        <v>2337</v>
      </c>
      <c r="AG13" s="246">
        <v>1809</v>
      </c>
      <c r="AH13" s="246">
        <v>6138</v>
      </c>
      <c r="AI13" s="246">
        <v>1694</v>
      </c>
      <c r="AJ13" s="246">
        <v>1948</v>
      </c>
      <c r="AK13" s="246">
        <v>541</v>
      </c>
      <c r="AL13" s="246">
        <v>386</v>
      </c>
      <c r="AM13" s="246">
        <v>7193</v>
      </c>
      <c r="AN13" s="246">
        <v>5523</v>
      </c>
      <c r="AO13" s="246">
        <v>1902</v>
      </c>
      <c r="AP13" s="246">
        <v>587</v>
      </c>
      <c r="AQ13" s="246">
        <v>371</v>
      </c>
      <c r="AR13" s="246">
        <v>265</v>
      </c>
    </row>
    <row r="14" spans="2:44" s="2" customFormat="1" ht="12" customHeight="1">
      <c r="B14" s="15"/>
      <c r="C14" s="298" t="s">
        <v>114</v>
      </c>
      <c r="D14" s="299"/>
      <c r="E14" s="246">
        <f t="shared" si="2"/>
        <v>65450</v>
      </c>
      <c r="F14" s="246">
        <f t="shared" si="2"/>
        <v>43026</v>
      </c>
      <c r="G14" s="246">
        <v>3234</v>
      </c>
      <c r="H14" s="246">
        <v>2520</v>
      </c>
      <c r="I14" s="246">
        <v>3</v>
      </c>
      <c r="J14" s="246" t="s">
        <v>29</v>
      </c>
      <c r="K14" s="246">
        <v>2</v>
      </c>
      <c r="L14" s="246" t="s">
        <v>230</v>
      </c>
      <c r="M14" s="246">
        <v>3</v>
      </c>
      <c r="N14" s="246">
        <v>1</v>
      </c>
      <c r="O14" s="246">
        <v>5770</v>
      </c>
      <c r="P14" s="246">
        <v>1218</v>
      </c>
      <c r="Q14" s="246">
        <v>26710</v>
      </c>
      <c r="R14" s="246">
        <v>9873</v>
      </c>
      <c r="S14" s="246">
        <v>246</v>
      </c>
      <c r="T14" s="246">
        <v>39</v>
      </c>
      <c r="U14" s="246">
        <v>745</v>
      </c>
      <c r="V14" s="246">
        <v>272</v>
      </c>
      <c r="W14" s="246">
        <v>3845</v>
      </c>
      <c r="X14" s="246">
        <v>1024</v>
      </c>
      <c r="Y14" s="246">
        <v>7945</v>
      </c>
      <c r="Z14" s="246">
        <v>8241</v>
      </c>
      <c r="AA14" s="246">
        <v>835</v>
      </c>
      <c r="AB14" s="246">
        <v>1054</v>
      </c>
      <c r="AC14" s="246">
        <v>438</v>
      </c>
      <c r="AD14" s="246">
        <v>353</v>
      </c>
      <c r="AE14" s="246">
        <v>1641</v>
      </c>
      <c r="AF14" s="246">
        <v>2935</v>
      </c>
      <c r="AG14" s="246">
        <v>1793</v>
      </c>
      <c r="AH14" s="246">
        <v>6351</v>
      </c>
      <c r="AI14" s="246">
        <v>1709</v>
      </c>
      <c r="AJ14" s="246">
        <v>2303</v>
      </c>
      <c r="AK14" s="246">
        <v>607</v>
      </c>
      <c r="AL14" s="246">
        <v>362</v>
      </c>
      <c r="AM14" s="246">
        <v>7492</v>
      </c>
      <c r="AN14" s="246">
        <v>5539</v>
      </c>
      <c r="AO14" s="246">
        <v>1916</v>
      </c>
      <c r="AP14" s="246">
        <v>611</v>
      </c>
      <c r="AQ14" s="246">
        <v>516</v>
      </c>
      <c r="AR14" s="246">
        <v>330</v>
      </c>
    </row>
    <row r="15" spans="2:44" s="2" customFormat="1" ht="12" customHeight="1">
      <c r="B15" s="15"/>
      <c r="C15" s="298" t="s">
        <v>115</v>
      </c>
      <c r="D15" s="299"/>
      <c r="E15" s="246">
        <f t="shared" si="2"/>
        <v>15291</v>
      </c>
      <c r="F15" s="246">
        <f t="shared" si="2"/>
        <v>11499</v>
      </c>
      <c r="G15" s="246">
        <v>1730</v>
      </c>
      <c r="H15" s="246">
        <v>1542</v>
      </c>
      <c r="I15" s="246">
        <v>112</v>
      </c>
      <c r="J15" s="246">
        <v>16</v>
      </c>
      <c r="K15" s="246">
        <v>8</v>
      </c>
      <c r="L15" s="246">
        <v>6</v>
      </c>
      <c r="M15" s="246">
        <v>18</v>
      </c>
      <c r="N15" s="246">
        <v>2</v>
      </c>
      <c r="O15" s="246">
        <v>2806</v>
      </c>
      <c r="P15" s="246">
        <v>381</v>
      </c>
      <c r="Q15" s="246">
        <v>2608</v>
      </c>
      <c r="R15" s="246">
        <v>1372</v>
      </c>
      <c r="S15" s="246">
        <v>196</v>
      </c>
      <c r="T15" s="246">
        <v>27</v>
      </c>
      <c r="U15" s="246">
        <v>138</v>
      </c>
      <c r="V15" s="246">
        <v>88</v>
      </c>
      <c r="W15" s="246">
        <v>828</v>
      </c>
      <c r="X15" s="246">
        <v>130</v>
      </c>
      <c r="Y15" s="246">
        <v>1939</v>
      </c>
      <c r="Z15" s="246">
        <v>2368</v>
      </c>
      <c r="AA15" s="246">
        <v>302</v>
      </c>
      <c r="AB15" s="246">
        <v>248</v>
      </c>
      <c r="AC15" s="246">
        <v>83</v>
      </c>
      <c r="AD15" s="246">
        <v>46</v>
      </c>
      <c r="AE15" s="246">
        <v>701</v>
      </c>
      <c r="AF15" s="246">
        <v>1017</v>
      </c>
      <c r="AG15" s="246">
        <v>652</v>
      </c>
      <c r="AH15" s="246">
        <v>1930</v>
      </c>
      <c r="AI15" s="246">
        <v>538</v>
      </c>
      <c r="AJ15" s="246">
        <v>594</v>
      </c>
      <c r="AK15" s="246">
        <v>286</v>
      </c>
      <c r="AL15" s="246">
        <v>156</v>
      </c>
      <c r="AM15" s="246">
        <v>1679</v>
      </c>
      <c r="AN15" s="246">
        <v>1326</v>
      </c>
      <c r="AO15" s="246">
        <v>611</v>
      </c>
      <c r="AP15" s="246">
        <v>201</v>
      </c>
      <c r="AQ15" s="246">
        <v>56</v>
      </c>
      <c r="AR15" s="246">
        <v>49</v>
      </c>
    </row>
    <row r="16" spans="2:44" s="2" customFormat="1" ht="12" customHeight="1">
      <c r="B16" s="15"/>
      <c r="C16" s="298" t="s">
        <v>116</v>
      </c>
      <c r="D16" s="299"/>
      <c r="E16" s="246">
        <f t="shared" si="2"/>
        <v>23467</v>
      </c>
      <c r="F16" s="246">
        <f t="shared" si="2"/>
        <v>16165</v>
      </c>
      <c r="G16" s="246">
        <v>1204</v>
      </c>
      <c r="H16" s="246">
        <v>932</v>
      </c>
      <c r="I16" s="246">
        <v>1</v>
      </c>
      <c r="J16" s="246" t="s">
        <v>230</v>
      </c>
      <c r="K16" s="246" t="s">
        <v>230</v>
      </c>
      <c r="L16" s="246">
        <v>1</v>
      </c>
      <c r="M16" s="246">
        <v>3</v>
      </c>
      <c r="N16" s="246" t="s">
        <v>29</v>
      </c>
      <c r="O16" s="246">
        <v>1929</v>
      </c>
      <c r="P16" s="246">
        <v>380</v>
      </c>
      <c r="Q16" s="246">
        <v>8302</v>
      </c>
      <c r="R16" s="246">
        <v>3836</v>
      </c>
      <c r="S16" s="246">
        <v>89</v>
      </c>
      <c r="T16" s="246">
        <v>14</v>
      </c>
      <c r="U16" s="246">
        <v>317</v>
      </c>
      <c r="V16" s="246">
        <v>74</v>
      </c>
      <c r="W16" s="246">
        <v>2064</v>
      </c>
      <c r="X16" s="246">
        <v>519</v>
      </c>
      <c r="Y16" s="246">
        <v>3011</v>
      </c>
      <c r="Z16" s="246">
        <v>3276</v>
      </c>
      <c r="AA16" s="246">
        <v>327</v>
      </c>
      <c r="AB16" s="246">
        <v>334</v>
      </c>
      <c r="AC16" s="246">
        <v>160</v>
      </c>
      <c r="AD16" s="246">
        <v>103</v>
      </c>
      <c r="AE16" s="246">
        <v>726</v>
      </c>
      <c r="AF16" s="246">
        <v>1151</v>
      </c>
      <c r="AG16" s="246">
        <v>651</v>
      </c>
      <c r="AH16" s="246">
        <v>2104</v>
      </c>
      <c r="AI16" s="246">
        <v>713</v>
      </c>
      <c r="AJ16" s="246">
        <v>869</v>
      </c>
      <c r="AK16" s="246">
        <v>248</v>
      </c>
      <c r="AL16" s="246">
        <v>137</v>
      </c>
      <c r="AM16" s="246">
        <v>2740</v>
      </c>
      <c r="AN16" s="246">
        <v>2067</v>
      </c>
      <c r="AO16" s="246">
        <v>655</v>
      </c>
      <c r="AP16" s="246">
        <v>171</v>
      </c>
      <c r="AQ16" s="246">
        <v>327</v>
      </c>
      <c r="AR16" s="246">
        <v>197</v>
      </c>
    </row>
    <row r="17" spans="2:44" s="2" customFormat="1" ht="12" customHeight="1">
      <c r="B17" s="15"/>
      <c r="C17" s="298" t="s">
        <v>117</v>
      </c>
      <c r="D17" s="299"/>
      <c r="E17" s="246">
        <f t="shared" si="2"/>
        <v>13338</v>
      </c>
      <c r="F17" s="246">
        <f t="shared" si="2"/>
        <v>9613</v>
      </c>
      <c r="G17" s="246">
        <v>541</v>
      </c>
      <c r="H17" s="246">
        <v>348</v>
      </c>
      <c r="I17" s="246">
        <v>15</v>
      </c>
      <c r="J17" s="246">
        <v>4</v>
      </c>
      <c r="K17" s="246">
        <v>1</v>
      </c>
      <c r="L17" s="246">
        <v>1</v>
      </c>
      <c r="M17" s="246">
        <v>16</v>
      </c>
      <c r="N17" s="246">
        <v>5</v>
      </c>
      <c r="O17" s="246">
        <v>1958</v>
      </c>
      <c r="P17" s="246">
        <v>316</v>
      </c>
      <c r="Q17" s="246">
        <v>2942</v>
      </c>
      <c r="R17" s="246">
        <v>1300</v>
      </c>
      <c r="S17" s="246">
        <v>192</v>
      </c>
      <c r="T17" s="246">
        <v>28</v>
      </c>
      <c r="U17" s="246">
        <v>220</v>
      </c>
      <c r="V17" s="246">
        <v>92</v>
      </c>
      <c r="W17" s="246">
        <v>820</v>
      </c>
      <c r="X17" s="246">
        <v>114</v>
      </c>
      <c r="Y17" s="246">
        <v>1961</v>
      </c>
      <c r="Z17" s="246">
        <v>2106</v>
      </c>
      <c r="AA17" s="246">
        <v>265</v>
      </c>
      <c r="AB17" s="246">
        <v>290</v>
      </c>
      <c r="AC17" s="246">
        <v>103</v>
      </c>
      <c r="AD17" s="246">
        <v>62</v>
      </c>
      <c r="AE17" s="246">
        <v>590</v>
      </c>
      <c r="AF17" s="246">
        <v>937</v>
      </c>
      <c r="AG17" s="246">
        <v>575</v>
      </c>
      <c r="AH17" s="246">
        <v>1710</v>
      </c>
      <c r="AI17" s="246">
        <v>478</v>
      </c>
      <c r="AJ17" s="246">
        <v>601</v>
      </c>
      <c r="AK17" s="246">
        <v>140</v>
      </c>
      <c r="AL17" s="246">
        <v>98</v>
      </c>
      <c r="AM17" s="246">
        <v>1701</v>
      </c>
      <c r="AN17" s="246">
        <v>1330</v>
      </c>
      <c r="AO17" s="246">
        <v>689</v>
      </c>
      <c r="AP17" s="246">
        <v>207</v>
      </c>
      <c r="AQ17" s="246">
        <v>131</v>
      </c>
      <c r="AR17" s="246">
        <v>64</v>
      </c>
    </row>
    <row r="18" spans="2:44" s="2" customFormat="1" ht="12" customHeight="1">
      <c r="B18" s="15"/>
      <c r="C18" s="298" t="s">
        <v>118</v>
      </c>
      <c r="D18" s="299"/>
      <c r="E18" s="246">
        <f t="shared" si="2"/>
        <v>18323</v>
      </c>
      <c r="F18" s="246">
        <f t="shared" si="2"/>
        <v>13175</v>
      </c>
      <c r="G18" s="246">
        <v>1154</v>
      </c>
      <c r="H18" s="246">
        <v>759</v>
      </c>
      <c r="I18" s="246">
        <v>14</v>
      </c>
      <c r="J18" s="246" t="s">
        <v>29</v>
      </c>
      <c r="K18" s="246">
        <v>3</v>
      </c>
      <c r="L18" s="246">
        <v>2</v>
      </c>
      <c r="M18" s="246">
        <v>22</v>
      </c>
      <c r="N18" s="246">
        <v>6</v>
      </c>
      <c r="O18" s="246">
        <v>2417</v>
      </c>
      <c r="P18" s="246">
        <v>426</v>
      </c>
      <c r="Q18" s="246">
        <v>5740</v>
      </c>
      <c r="R18" s="246">
        <v>3187</v>
      </c>
      <c r="S18" s="246">
        <v>91</v>
      </c>
      <c r="T18" s="246">
        <v>13</v>
      </c>
      <c r="U18" s="246">
        <v>260</v>
      </c>
      <c r="V18" s="246">
        <v>98</v>
      </c>
      <c r="W18" s="246">
        <v>1353</v>
      </c>
      <c r="X18" s="246">
        <v>380</v>
      </c>
      <c r="Y18" s="246">
        <v>2249</v>
      </c>
      <c r="Z18" s="246">
        <v>2377</v>
      </c>
      <c r="AA18" s="246">
        <v>331</v>
      </c>
      <c r="AB18" s="246">
        <v>296</v>
      </c>
      <c r="AC18" s="246">
        <v>130</v>
      </c>
      <c r="AD18" s="246">
        <v>74</v>
      </c>
      <c r="AE18" s="246">
        <v>375</v>
      </c>
      <c r="AF18" s="246">
        <v>737</v>
      </c>
      <c r="AG18" s="246">
        <v>565</v>
      </c>
      <c r="AH18" s="246">
        <v>2126</v>
      </c>
      <c r="AI18" s="246">
        <v>487</v>
      </c>
      <c r="AJ18" s="246">
        <v>596</v>
      </c>
      <c r="AK18" s="246">
        <v>225</v>
      </c>
      <c r="AL18" s="246">
        <v>124</v>
      </c>
      <c r="AM18" s="246">
        <v>2084</v>
      </c>
      <c r="AN18" s="246">
        <v>1699</v>
      </c>
      <c r="AO18" s="246">
        <v>702</v>
      </c>
      <c r="AP18" s="246">
        <v>213</v>
      </c>
      <c r="AQ18" s="246">
        <v>121</v>
      </c>
      <c r="AR18" s="246">
        <v>62</v>
      </c>
    </row>
    <row r="19" spans="2:44" s="2" customFormat="1" ht="12" customHeight="1">
      <c r="B19" s="15"/>
      <c r="C19" s="298" t="s">
        <v>119</v>
      </c>
      <c r="D19" s="299"/>
      <c r="E19" s="246">
        <f t="shared" si="2"/>
        <v>14243</v>
      </c>
      <c r="F19" s="246">
        <f t="shared" si="2"/>
        <v>10769</v>
      </c>
      <c r="G19" s="246">
        <v>1191</v>
      </c>
      <c r="H19" s="246">
        <v>843</v>
      </c>
      <c r="I19" s="246">
        <v>14</v>
      </c>
      <c r="J19" s="246" t="s">
        <v>29</v>
      </c>
      <c r="K19" s="246" t="s">
        <v>29</v>
      </c>
      <c r="L19" s="246" t="s">
        <v>230</v>
      </c>
      <c r="M19" s="246">
        <v>11</v>
      </c>
      <c r="N19" s="246" t="s">
        <v>29</v>
      </c>
      <c r="O19" s="246">
        <v>1761</v>
      </c>
      <c r="P19" s="246">
        <v>275</v>
      </c>
      <c r="Q19" s="246">
        <v>5051</v>
      </c>
      <c r="R19" s="246">
        <v>2989</v>
      </c>
      <c r="S19" s="246">
        <v>65</v>
      </c>
      <c r="T19" s="246">
        <v>14</v>
      </c>
      <c r="U19" s="246">
        <v>153</v>
      </c>
      <c r="V19" s="246">
        <v>63</v>
      </c>
      <c r="W19" s="246">
        <v>661</v>
      </c>
      <c r="X19" s="246">
        <v>146</v>
      </c>
      <c r="Y19" s="246">
        <v>1514</v>
      </c>
      <c r="Z19" s="246">
        <v>1831</v>
      </c>
      <c r="AA19" s="246">
        <v>268</v>
      </c>
      <c r="AB19" s="246">
        <v>221</v>
      </c>
      <c r="AC19" s="246">
        <v>73</v>
      </c>
      <c r="AD19" s="246">
        <v>46</v>
      </c>
      <c r="AE19" s="246">
        <v>326</v>
      </c>
      <c r="AF19" s="246">
        <v>511</v>
      </c>
      <c r="AG19" s="246">
        <v>527</v>
      </c>
      <c r="AH19" s="246">
        <v>1607</v>
      </c>
      <c r="AI19" s="246">
        <v>411</v>
      </c>
      <c r="AJ19" s="246">
        <v>473</v>
      </c>
      <c r="AK19" s="246">
        <v>245</v>
      </c>
      <c r="AL19" s="246">
        <v>117</v>
      </c>
      <c r="AM19" s="246">
        <v>1497</v>
      </c>
      <c r="AN19" s="246">
        <v>1383</v>
      </c>
      <c r="AO19" s="246">
        <v>447</v>
      </c>
      <c r="AP19" s="246">
        <v>236</v>
      </c>
      <c r="AQ19" s="246">
        <v>28</v>
      </c>
      <c r="AR19" s="246">
        <v>14</v>
      </c>
    </row>
    <row r="20" spans="2:44" s="2" customFormat="1" ht="12" customHeight="1">
      <c r="B20" s="15"/>
      <c r="C20" s="298" t="s">
        <v>120</v>
      </c>
      <c r="D20" s="299"/>
      <c r="E20" s="246">
        <f t="shared" si="2"/>
        <v>13442</v>
      </c>
      <c r="F20" s="246">
        <f t="shared" si="2"/>
        <v>9424</v>
      </c>
      <c r="G20" s="246">
        <v>992</v>
      </c>
      <c r="H20" s="246">
        <v>608</v>
      </c>
      <c r="I20" s="246">
        <v>11</v>
      </c>
      <c r="J20" s="246">
        <v>2</v>
      </c>
      <c r="K20" s="246">
        <v>1</v>
      </c>
      <c r="L20" s="246">
        <v>1</v>
      </c>
      <c r="M20" s="246">
        <v>21</v>
      </c>
      <c r="N20" s="246">
        <v>9</v>
      </c>
      <c r="O20" s="246">
        <v>1476</v>
      </c>
      <c r="P20" s="246">
        <v>266</v>
      </c>
      <c r="Q20" s="246">
        <v>4344</v>
      </c>
      <c r="R20" s="246">
        <v>1793</v>
      </c>
      <c r="S20" s="246">
        <v>64</v>
      </c>
      <c r="T20" s="246">
        <v>12</v>
      </c>
      <c r="U20" s="246">
        <v>193</v>
      </c>
      <c r="V20" s="246">
        <v>83</v>
      </c>
      <c r="W20" s="246">
        <v>973</v>
      </c>
      <c r="X20" s="246">
        <v>131</v>
      </c>
      <c r="Y20" s="246">
        <v>1679</v>
      </c>
      <c r="Z20" s="246">
        <v>1875</v>
      </c>
      <c r="AA20" s="246">
        <v>229</v>
      </c>
      <c r="AB20" s="246">
        <v>235</v>
      </c>
      <c r="AC20" s="246">
        <v>58</v>
      </c>
      <c r="AD20" s="246">
        <v>38</v>
      </c>
      <c r="AE20" s="246">
        <v>383</v>
      </c>
      <c r="AF20" s="246">
        <v>653</v>
      </c>
      <c r="AG20" s="246">
        <v>363</v>
      </c>
      <c r="AH20" s="246">
        <v>1484</v>
      </c>
      <c r="AI20" s="246">
        <v>395</v>
      </c>
      <c r="AJ20" s="246">
        <v>549</v>
      </c>
      <c r="AK20" s="246">
        <v>182</v>
      </c>
      <c r="AL20" s="246">
        <v>83</v>
      </c>
      <c r="AM20" s="246">
        <v>1554</v>
      </c>
      <c r="AN20" s="246">
        <v>1420</v>
      </c>
      <c r="AO20" s="246">
        <v>504</v>
      </c>
      <c r="AP20" s="246">
        <v>169</v>
      </c>
      <c r="AQ20" s="246">
        <v>20</v>
      </c>
      <c r="AR20" s="246">
        <v>13</v>
      </c>
    </row>
    <row r="21" spans="2:44" s="214" customFormat="1" ht="12" customHeight="1">
      <c r="B21" s="300" t="s">
        <v>122</v>
      </c>
      <c r="C21" s="301"/>
      <c r="D21" s="293"/>
      <c r="E21" s="245">
        <f aca="true" t="shared" si="3" ref="E21:AR21">SUM(E22,E27,E32,E38,E44,E49,E51,E60,E65,E67,E69,E71)</f>
        <v>173407</v>
      </c>
      <c r="F21" s="245">
        <f t="shared" si="3"/>
        <v>124048</v>
      </c>
      <c r="G21" s="245">
        <f t="shared" si="3"/>
        <v>17261</v>
      </c>
      <c r="H21" s="245">
        <f t="shared" si="3"/>
        <v>12868</v>
      </c>
      <c r="I21" s="245">
        <f t="shared" si="3"/>
        <v>417</v>
      </c>
      <c r="J21" s="245">
        <f t="shared" si="3"/>
        <v>60</v>
      </c>
      <c r="K21" s="245">
        <f t="shared" si="3"/>
        <v>31</v>
      </c>
      <c r="L21" s="245">
        <f t="shared" si="3"/>
        <v>15</v>
      </c>
      <c r="M21" s="245">
        <f t="shared" si="3"/>
        <v>151</v>
      </c>
      <c r="N21" s="245">
        <f t="shared" si="3"/>
        <v>26</v>
      </c>
      <c r="O21" s="245">
        <f t="shared" si="3"/>
        <v>23596</v>
      </c>
      <c r="P21" s="245">
        <f t="shared" si="3"/>
        <v>3845</v>
      </c>
      <c r="Q21" s="245">
        <f t="shared" si="3"/>
        <v>45898</v>
      </c>
      <c r="R21" s="245">
        <f t="shared" si="3"/>
        <v>23910</v>
      </c>
      <c r="S21" s="245">
        <f t="shared" si="3"/>
        <v>851</v>
      </c>
      <c r="T21" s="245">
        <f t="shared" si="3"/>
        <v>118</v>
      </c>
      <c r="U21" s="245">
        <f t="shared" si="3"/>
        <v>2288</v>
      </c>
      <c r="V21" s="245">
        <f t="shared" si="3"/>
        <v>797</v>
      </c>
      <c r="W21" s="245">
        <f t="shared" si="3"/>
        <v>11306</v>
      </c>
      <c r="X21" s="245">
        <f t="shared" si="3"/>
        <v>2308</v>
      </c>
      <c r="Y21" s="245">
        <f t="shared" si="3"/>
        <v>20751</v>
      </c>
      <c r="Z21" s="245">
        <f t="shared" si="3"/>
        <v>22713</v>
      </c>
      <c r="AA21" s="245">
        <f t="shared" si="3"/>
        <v>2222</v>
      </c>
      <c r="AB21" s="245">
        <f t="shared" si="3"/>
        <v>2518</v>
      </c>
      <c r="AC21" s="245">
        <f t="shared" si="3"/>
        <v>1059</v>
      </c>
      <c r="AD21" s="245">
        <f t="shared" si="3"/>
        <v>602</v>
      </c>
      <c r="AE21" s="245">
        <f t="shared" si="3"/>
        <v>7428</v>
      </c>
      <c r="AF21" s="245">
        <f t="shared" si="3"/>
        <v>10282</v>
      </c>
      <c r="AG21" s="245">
        <f t="shared" si="3"/>
        <v>5156</v>
      </c>
      <c r="AH21" s="245">
        <f t="shared" si="3"/>
        <v>18453</v>
      </c>
      <c r="AI21" s="245">
        <f t="shared" si="3"/>
        <v>4405</v>
      </c>
      <c r="AJ21" s="245">
        <f t="shared" si="3"/>
        <v>5717</v>
      </c>
      <c r="AK21" s="245">
        <f t="shared" si="3"/>
        <v>2607</v>
      </c>
      <c r="AL21" s="245">
        <f t="shared" si="3"/>
        <v>1342</v>
      </c>
      <c r="AM21" s="245">
        <f t="shared" si="3"/>
        <v>19641</v>
      </c>
      <c r="AN21" s="245">
        <f t="shared" si="3"/>
        <v>15847</v>
      </c>
      <c r="AO21" s="245">
        <f t="shared" si="3"/>
        <v>7633</v>
      </c>
      <c r="AP21" s="245">
        <f t="shared" si="3"/>
        <v>2150</v>
      </c>
      <c r="AQ21" s="245">
        <f t="shared" si="3"/>
        <v>706</v>
      </c>
      <c r="AR21" s="245">
        <f t="shared" si="3"/>
        <v>477</v>
      </c>
    </row>
    <row r="22" spans="2:44" s="214" customFormat="1" ht="12" customHeight="1">
      <c r="B22" s="105"/>
      <c r="C22" s="292" t="s">
        <v>364</v>
      </c>
      <c r="D22" s="293"/>
      <c r="E22" s="245">
        <f aca="true" t="shared" si="4" ref="E22:AR22">SUM(E23:E26)</f>
        <v>14237</v>
      </c>
      <c r="F22" s="245">
        <f t="shared" si="4"/>
        <v>10233</v>
      </c>
      <c r="G22" s="245">
        <f t="shared" si="4"/>
        <v>1763</v>
      </c>
      <c r="H22" s="245">
        <f t="shared" si="4"/>
        <v>1462</v>
      </c>
      <c r="I22" s="245">
        <f t="shared" si="4"/>
        <v>45</v>
      </c>
      <c r="J22" s="245">
        <f t="shared" si="4"/>
        <v>6</v>
      </c>
      <c r="K22" s="245" t="s">
        <v>29</v>
      </c>
      <c r="L22" s="245" t="s">
        <v>29</v>
      </c>
      <c r="M22" s="245">
        <f t="shared" si="4"/>
        <v>9</v>
      </c>
      <c r="N22" s="245">
        <f t="shared" si="4"/>
        <v>4</v>
      </c>
      <c r="O22" s="245">
        <f t="shared" si="4"/>
        <v>3119</v>
      </c>
      <c r="P22" s="245">
        <f t="shared" si="4"/>
        <v>492</v>
      </c>
      <c r="Q22" s="245">
        <f t="shared" si="4"/>
        <v>2506</v>
      </c>
      <c r="R22" s="245">
        <f t="shared" si="4"/>
        <v>1397</v>
      </c>
      <c r="S22" s="245">
        <f t="shared" si="4"/>
        <v>83</v>
      </c>
      <c r="T22" s="245">
        <f t="shared" si="4"/>
        <v>8</v>
      </c>
      <c r="U22" s="245">
        <f t="shared" si="4"/>
        <v>205</v>
      </c>
      <c r="V22" s="245">
        <f t="shared" si="4"/>
        <v>80</v>
      </c>
      <c r="W22" s="245">
        <f t="shared" si="4"/>
        <v>786</v>
      </c>
      <c r="X22" s="245">
        <f t="shared" si="4"/>
        <v>77</v>
      </c>
      <c r="Y22" s="245">
        <f t="shared" si="4"/>
        <v>1857</v>
      </c>
      <c r="Z22" s="245">
        <f t="shared" si="4"/>
        <v>1943</v>
      </c>
      <c r="AA22" s="245">
        <f t="shared" si="4"/>
        <v>185</v>
      </c>
      <c r="AB22" s="245">
        <f t="shared" si="4"/>
        <v>226</v>
      </c>
      <c r="AC22" s="245">
        <f t="shared" si="4"/>
        <v>53</v>
      </c>
      <c r="AD22" s="245">
        <f t="shared" si="4"/>
        <v>23</v>
      </c>
      <c r="AE22" s="245">
        <f t="shared" si="4"/>
        <v>362</v>
      </c>
      <c r="AF22" s="245">
        <f t="shared" si="4"/>
        <v>611</v>
      </c>
      <c r="AG22" s="245">
        <f t="shared" si="4"/>
        <v>466</v>
      </c>
      <c r="AH22" s="245">
        <f t="shared" si="4"/>
        <v>1649</v>
      </c>
      <c r="AI22" s="245">
        <f t="shared" si="4"/>
        <v>418</v>
      </c>
      <c r="AJ22" s="245">
        <f t="shared" si="4"/>
        <v>531</v>
      </c>
      <c r="AK22" s="245">
        <f t="shared" si="4"/>
        <v>202</v>
      </c>
      <c r="AL22" s="245">
        <f t="shared" si="4"/>
        <v>125</v>
      </c>
      <c r="AM22" s="245">
        <f t="shared" si="4"/>
        <v>1586</v>
      </c>
      <c r="AN22" s="245">
        <f t="shared" si="4"/>
        <v>1410</v>
      </c>
      <c r="AO22" s="245">
        <f t="shared" si="4"/>
        <v>558</v>
      </c>
      <c r="AP22" s="245">
        <f t="shared" si="4"/>
        <v>172</v>
      </c>
      <c r="AQ22" s="245">
        <f t="shared" si="4"/>
        <v>34</v>
      </c>
      <c r="AR22" s="245">
        <f t="shared" si="4"/>
        <v>17</v>
      </c>
    </row>
    <row r="23" spans="2:44" s="2" customFormat="1" ht="12" customHeight="1">
      <c r="B23" s="15"/>
      <c r="C23" s="247"/>
      <c r="D23" s="248" t="s">
        <v>365</v>
      </c>
      <c r="E23" s="246">
        <f aca="true" t="shared" si="5" ref="E23:F26">SUM(G23,I23,K23,M23,O23,Q23,S23,U23,W23,Y23,AA23,AC23,AE23,AG23,AI23,AK23,AM23,AO23,AQ23)</f>
        <v>2985</v>
      </c>
      <c r="F23" s="246">
        <f t="shared" si="5"/>
        <v>2158</v>
      </c>
      <c r="G23" s="246">
        <v>373</v>
      </c>
      <c r="H23" s="246">
        <v>326</v>
      </c>
      <c r="I23" s="246">
        <v>1</v>
      </c>
      <c r="J23" s="246">
        <v>1</v>
      </c>
      <c r="K23" s="246" t="s">
        <v>230</v>
      </c>
      <c r="L23" s="246" t="s">
        <v>230</v>
      </c>
      <c r="M23" s="246">
        <v>1</v>
      </c>
      <c r="N23" s="246" t="s">
        <v>230</v>
      </c>
      <c r="O23" s="246">
        <v>680</v>
      </c>
      <c r="P23" s="246">
        <v>102</v>
      </c>
      <c r="Q23" s="246">
        <v>597</v>
      </c>
      <c r="R23" s="246">
        <v>316</v>
      </c>
      <c r="S23" s="246">
        <v>22</v>
      </c>
      <c r="T23" s="246">
        <v>2</v>
      </c>
      <c r="U23" s="246">
        <v>44</v>
      </c>
      <c r="V23" s="246">
        <v>14</v>
      </c>
      <c r="W23" s="246">
        <v>162</v>
      </c>
      <c r="X23" s="246">
        <v>16</v>
      </c>
      <c r="Y23" s="246">
        <v>364</v>
      </c>
      <c r="Z23" s="246">
        <v>385</v>
      </c>
      <c r="AA23" s="246">
        <v>30</v>
      </c>
      <c r="AB23" s="246">
        <v>57</v>
      </c>
      <c r="AC23" s="246">
        <v>10</v>
      </c>
      <c r="AD23" s="246">
        <v>3</v>
      </c>
      <c r="AE23" s="246">
        <v>63</v>
      </c>
      <c r="AF23" s="246">
        <v>102</v>
      </c>
      <c r="AG23" s="246">
        <v>112</v>
      </c>
      <c r="AH23" s="246">
        <v>382</v>
      </c>
      <c r="AI23" s="246">
        <v>73</v>
      </c>
      <c r="AJ23" s="246">
        <v>113</v>
      </c>
      <c r="AK23" s="246">
        <v>38</v>
      </c>
      <c r="AL23" s="246">
        <v>23</v>
      </c>
      <c r="AM23" s="246">
        <v>285</v>
      </c>
      <c r="AN23" s="246">
        <v>269</v>
      </c>
      <c r="AO23" s="246">
        <v>128</v>
      </c>
      <c r="AP23" s="246">
        <v>46</v>
      </c>
      <c r="AQ23" s="246">
        <v>2</v>
      </c>
      <c r="AR23" s="246">
        <v>1</v>
      </c>
    </row>
    <row r="24" spans="2:44" s="2" customFormat="1" ht="12" customHeight="1">
      <c r="B24" s="15"/>
      <c r="C24" s="247"/>
      <c r="D24" s="248" t="s">
        <v>366</v>
      </c>
      <c r="E24" s="246">
        <f t="shared" si="5"/>
        <v>3510</v>
      </c>
      <c r="F24" s="246">
        <f t="shared" si="5"/>
        <v>2474</v>
      </c>
      <c r="G24" s="246">
        <v>570</v>
      </c>
      <c r="H24" s="246">
        <v>427</v>
      </c>
      <c r="I24" s="246">
        <v>15</v>
      </c>
      <c r="J24" s="246">
        <v>4</v>
      </c>
      <c r="K24" s="246" t="s">
        <v>29</v>
      </c>
      <c r="L24" s="246" t="s">
        <v>29</v>
      </c>
      <c r="M24" s="246">
        <v>2</v>
      </c>
      <c r="N24" s="246">
        <v>2</v>
      </c>
      <c r="O24" s="246">
        <v>944</v>
      </c>
      <c r="P24" s="246">
        <v>146</v>
      </c>
      <c r="Q24" s="246">
        <v>616</v>
      </c>
      <c r="R24" s="246">
        <v>362</v>
      </c>
      <c r="S24" s="246">
        <v>13</v>
      </c>
      <c r="T24" s="246">
        <v>3</v>
      </c>
      <c r="U24" s="246">
        <v>35</v>
      </c>
      <c r="V24" s="246">
        <v>11</v>
      </c>
      <c r="W24" s="246">
        <v>157</v>
      </c>
      <c r="X24" s="246">
        <v>15</v>
      </c>
      <c r="Y24" s="246">
        <v>346</v>
      </c>
      <c r="Z24" s="246">
        <v>431</v>
      </c>
      <c r="AA24" s="246">
        <v>44</v>
      </c>
      <c r="AB24" s="246">
        <v>51</v>
      </c>
      <c r="AC24" s="246">
        <v>9</v>
      </c>
      <c r="AD24" s="246" t="s">
        <v>29</v>
      </c>
      <c r="AE24" s="246">
        <v>74</v>
      </c>
      <c r="AF24" s="246">
        <v>110</v>
      </c>
      <c r="AG24" s="246">
        <v>102</v>
      </c>
      <c r="AH24" s="246">
        <v>371</v>
      </c>
      <c r="AI24" s="246">
        <v>69</v>
      </c>
      <c r="AJ24" s="246">
        <v>121</v>
      </c>
      <c r="AK24" s="246">
        <v>56</v>
      </c>
      <c r="AL24" s="246">
        <v>36</v>
      </c>
      <c r="AM24" s="246">
        <v>329</v>
      </c>
      <c r="AN24" s="246">
        <v>337</v>
      </c>
      <c r="AO24" s="246">
        <v>119</v>
      </c>
      <c r="AP24" s="246">
        <v>43</v>
      </c>
      <c r="AQ24" s="246">
        <v>10</v>
      </c>
      <c r="AR24" s="246">
        <v>4</v>
      </c>
    </row>
    <row r="25" spans="2:44" s="2" customFormat="1" ht="12" customHeight="1">
      <c r="B25" s="15"/>
      <c r="C25" s="247"/>
      <c r="D25" s="248" t="s">
        <v>367</v>
      </c>
      <c r="E25" s="246">
        <f t="shared" si="5"/>
        <v>6921</v>
      </c>
      <c r="F25" s="246">
        <f t="shared" si="5"/>
        <v>4987</v>
      </c>
      <c r="G25" s="246">
        <v>754</v>
      </c>
      <c r="H25" s="246">
        <v>678</v>
      </c>
      <c r="I25" s="246">
        <v>13</v>
      </c>
      <c r="J25" s="246" t="s">
        <v>29</v>
      </c>
      <c r="K25" s="246" t="s">
        <v>29</v>
      </c>
      <c r="L25" s="246" t="s">
        <v>230</v>
      </c>
      <c r="M25" s="246">
        <v>2</v>
      </c>
      <c r="N25" s="246">
        <v>1</v>
      </c>
      <c r="O25" s="246">
        <v>1393</v>
      </c>
      <c r="P25" s="246">
        <v>226</v>
      </c>
      <c r="Q25" s="246">
        <v>1035</v>
      </c>
      <c r="R25" s="246">
        <v>531</v>
      </c>
      <c r="S25" s="246">
        <v>48</v>
      </c>
      <c r="T25" s="246">
        <v>3</v>
      </c>
      <c r="U25" s="246">
        <v>123</v>
      </c>
      <c r="V25" s="246">
        <v>54</v>
      </c>
      <c r="W25" s="246">
        <v>418</v>
      </c>
      <c r="X25" s="246">
        <v>43</v>
      </c>
      <c r="Y25" s="246">
        <v>1044</v>
      </c>
      <c r="Z25" s="246">
        <v>1026</v>
      </c>
      <c r="AA25" s="246">
        <v>107</v>
      </c>
      <c r="AB25" s="246">
        <v>110</v>
      </c>
      <c r="AC25" s="246">
        <v>34</v>
      </c>
      <c r="AD25" s="246">
        <v>17</v>
      </c>
      <c r="AE25" s="246">
        <v>189</v>
      </c>
      <c r="AF25" s="246">
        <v>342</v>
      </c>
      <c r="AG25" s="246">
        <v>228</v>
      </c>
      <c r="AH25" s="246">
        <v>797</v>
      </c>
      <c r="AI25" s="246">
        <v>252</v>
      </c>
      <c r="AJ25" s="246">
        <v>257</v>
      </c>
      <c r="AK25" s="246">
        <v>89</v>
      </c>
      <c r="AL25" s="246">
        <v>59</v>
      </c>
      <c r="AM25" s="246">
        <v>904</v>
      </c>
      <c r="AN25" s="246">
        <v>759</v>
      </c>
      <c r="AO25" s="246">
        <v>268</v>
      </c>
      <c r="AP25" s="246">
        <v>72</v>
      </c>
      <c r="AQ25" s="246">
        <v>20</v>
      </c>
      <c r="AR25" s="246">
        <v>12</v>
      </c>
    </row>
    <row r="26" spans="2:44" s="2" customFormat="1" ht="12" customHeight="1">
      <c r="B26" s="15"/>
      <c r="C26" s="123"/>
      <c r="D26" s="49" t="s">
        <v>368</v>
      </c>
      <c r="E26" s="246">
        <f t="shared" si="5"/>
        <v>821</v>
      </c>
      <c r="F26" s="246">
        <f t="shared" si="5"/>
        <v>614</v>
      </c>
      <c r="G26" s="246">
        <v>66</v>
      </c>
      <c r="H26" s="246">
        <v>31</v>
      </c>
      <c r="I26" s="246">
        <v>16</v>
      </c>
      <c r="J26" s="246">
        <v>1</v>
      </c>
      <c r="K26" s="246" t="s">
        <v>230</v>
      </c>
      <c r="L26" s="246" t="s">
        <v>230</v>
      </c>
      <c r="M26" s="246">
        <v>4</v>
      </c>
      <c r="N26" s="246">
        <v>1</v>
      </c>
      <c r="O26" s="246">
        <v>102</v>
      </c>
      <c r="P26" s="246">
        <v>18</v>
      </c>
      <c r="Q26" s="246">
        <v>258</v>
      </c>
      <c r="R26" s="246">
        <v>188</v>
      </c>
      <c r="S26" s="246" t="s">
        <v>29</v>
      </c>
      <c r="T26" s="246" t="s">
        <v>29</v>
      </c>
      <c r="U26" s="246">
        <v>3</v>
      </c>
      <c r="V26" s="246">
        <v>1</v>
      </c>
      <c r="W26" s="246">
        <v>49</v>
      </c>
      <c r="X26" s="246">
        <v>3</v>
      </c>
      <c r="Y26" s="246">
        <v>103</v>
      </c>
      <c r="Z26" s="246">
        <v>101</v>
      </c>
      <c r="AA26" s="246">
        <v>4</v>
      </c>
      <c r="AB26" s="246">
        <v>8</v>
      </c>
      <c r="AC26" s="246" t="s">
        <v>230</v>
      </c>
      <c r="AD26" s="246">
        <v>3</v>
      </c>
      <c r="AE26" s="246">
        <v>36</v>
      </c>
      <c r="AF26" s="246">
        <v>57</v>
      </c>
      <c r="AG26" s="246">
        <v>24</v>
      </c>
      <c r="AH26" s="246">
        <v>99</v>
      </c>
      <c r="AI26" s="246">
        <v>24</v>
      </c>
      <c r="AJ26" s="246">
        <v>40</v>
      </c>
      <c r="AK26" s="246">
        <v>19</v>
      </c>
      <c r="AL26" s="246">
        <v>7</v>
      </c>
      <c r="AM26" s="246">
        <v>68</v>
      </c>
      <c r="AN26" s="246">
        <v>45</v>
      </c>
      <c r="AO26" s="246">
        <v>43</v>
      </c>
      <c r="AP26" s="246">
        <v>11</v>
      </c>
      <c r="AQ26" s="246">
        <v>2</v>
      </c>
      <c r="AR26" s="246" t="s">
        <v>29</v>
      </c>
    </row>
    <row r="27" spans="2:44" s="214" customFormat="1" ht="12" customHeight="1">
      <c r="B27" s="105"/>
      <c r="C27" s="292" t="s">
        <v>369</v>
      </c>
      <c r="D27" s="293"/>
      <c r="E27" s="245">
        <f>SUM(E28:E31)</f>
        <v>24535</v>
      </c>
      <c r="F27" s="245">
        <f aca="true" t="shared" si="6" ref="F27:AR27">SUM(F28:F31)</f>
        <v>17159</v>
      </c>
      <c r="G27" s="245">
        <f t="shared" si="6"/>
        <v>2096</v>
      </c>
      <c r="H27" s="245">
        <f t="shared" si="6"/>
        <v>1439</v>
      </c>
      <c r="I27" s="245">
        <f t="shared" si="6"/>
        <v>38</v>
      </c>
      <c r="J27" s="245">
        <f t="shared" si="6"/>
        <v>8</v>
      </c>
      <c r="K27" s="245">
        <f t="shared" si="6"/>
        <v>5</v>
      </c>
      <c r="L27" s="245">
        <f t="shared" si="6"/>
        <v>2</v>
      </c>
      <c r="M27" s="245">
        <f t="shared" si="6"/>
        <v>5</v>
      </c>
      <c r="N27" s="245">
        <f t="shared" si="6"/>
        <v>1</v>
      </c>
      <c r="O27" s="245">
        <f t="shared" si="6"/>
        <v>3731</v>
      </c>
      <c r="P27" s="245">
        <f t="shared" si="6"/>
        <v>677</v>
      </c>
      <c r="Q27" s="245">
        <f t="shared" si="6"/>
        <v>5564</v>
      </c>
      <c r="R27" s="245">
        <f t="shared" si="6"/>
        <v>2919</v>
      </c>
      <c r="S27" s="245">
        <f t="shared" si="6"/>
        <v>85</v>
      </c>
      <c r="T27" s="245">
        <f t="shared" si="6"/>
        <v>22</v>
      </c>
      <c r="U27" s="245">
        <f t="shared" si="6"/>
        <v>476</v>
      </c>
      <c r="V27" s="245">
        <f t="shared" si="6"/>
        <v>170</v>
      </c>
      <c r="W27" s="245">
        <f t="shared" si="6"/>
        <v>1578</v>
      </c>
      <c r="X27" s="245">
        <f t="shared" si="6"/>
        <v>295</v>
      </c>
      <c r="Y27" s="245">
        <f t="shared" si="6"/>
        <v>3506</v>
      </c>
      <c r="Z27" s="245">
        <f t="shared" si="6"/>
        <v>3500</v>
      </c>
      <c r="AA27" s="245">
        <f t="shared" si="6"/>
        <v>478</v>
      </c>
      <c r="AB27" s="245">
        <f t="shared" si="6"/>
        <v>412</v>
      </c>
      <c r="AC27" s="245">
        <f t="shared" si="6"/>
        <v>154</v>
      </c>
      <c r="AD27" s="245">
        <f t="shared" si="6"/>
        <v>77</v>
      </c>
      <c r="AE27" s="245">
        <f t="shared" si="6"/>
        <v>578</v>
      </c>
      <c r="AF27" s="245">
        <f t="shared" si="6"/>
        <v>856</v>
      </c>
      <c r="AG27" s="245">
        <f t="shared" si="6"/>
        <v>937</v>
      </c>
      <c r="AH27" s="245">
        <f t="shared" si="6"/>
        <v>3096</v>
      </c>
      <c r="AI27" s="245">
        <f t="shared" si="6"/>
        <v>696</v>
      </c>
      <c r="AJ27" s="245">
        <f t="shared" si="6"/>
        <v>876</v>
      </c>
      <c r="AK27" s="245">
        <f t="shared" si="6"/>
        <v>333</v>
      </c>
      <c r="AL27" s="245">
        <f t="shared" si="6"/>
        <v>177</v>
      </c>
      <c r="AM27" s="245">
        <f t="shared" si="6"/>
        <v>2837</v>
      </c>
      <c r="AN27" s="245">
        <f t="shared" si="6"/>
        <v>2182</v>
      </c>
      <c r="AO27" s="245">
        <f t="shared" si="6"/>
        <v>1332</v>
      </c>
      <c r="AP27" s="245">
        <f t="shared" si="6"/>
        <v>387</v>
      </c>
      <c r="AQ27" s="245">
        <f t="shared" si="6"/>
        <v>106</v>
      </c>
      <c r="AR27" s="245">
        <f t="shared" si="6"/>
        <v>63</v>
      </c>
    </row>
    <row r="28" spans="2:44" s="2" customFormat="1" ht="12" customHeight="1">
      <c r="B28" s="15"/>
      <c r="C28" s="247"/>
      <c r="D28" s="49" t="s">
        <v>370</v>
      </c>
      <c r="E28" s="246">
        <f aca="true" t="shared" si="7" ref="E28:F31">SUM(G28,I28,K28,M28,O28,Q28,S28,U28,W28,Y28,AA28,AC28,AE28,AG28,AI28,AK28,AM28,AO28,AQ28)</f>
        <v>6374</v>
      </c>
      <c r="F28" s="246">
        <f t="shared" si="7"/>
        <v>4711</v>
      </c>
      <c r="G28" s="246">
        <v>813</v>
      </c>
      <c r="H28" s="246">
        <v>558</v>
      </c>
      <c r="I28" s="246">
        <v>8</v>
      </c>
      <c r="J28" s="246">
        <v>1</v>
      </c>
      <c r="K28" s="246" t="s">
        <v>230</v>
      </c>
      <c r="L28" s="246" t="s">
        <v>29</v>
      </c>
      <c r="M28" s="246">
        <v>1</v>
      </c>
      <c r="N28" s="246">
        <v>1</v>
      </c>
      <c r="O28" s="246">
        <v>1053</v>
      </c>
      <c r="P28" s="246">
        <v>162</v>
      </c>
      <c r="Q28" s="246">
        <v>1529</v>
      </c>
      <c r="R28" s="246">
        <v>966</v>
      </c>
      <c r="S28" s="246">
        <v>23</v>
      </c>
      <c r="T28" s="246">
        <v>5</v>
      </c>
      <c r="U28" s="246">
        <v>102</v>
      </c>
      <c r="V28" s="246">
        <v>38</v>
      </c>
      <c r="W28" s="246">
        <v>432</v>
      </c>
      <c r="X28" s="246">
        <v>67</v>
      </c>
      <c r="Y28" s="246">
        <v>827</v>
      </c>
      <c r="Z28" s="246">
        <v>898</v>
      </c>
      <c r="AA28" s="246">
        <v>81</v>
      </c>
      <c r="AB28" s="246">
        <v>99</v>
      </c>
      <c r="AC28" s="246">
        <v>20</v>
      </c>
      <c r="AD28" s="246">
        <v>16</v>
      </c>
      <c r="AE28" s="246">
        <v>158</v>
      </c>
      <c r="AF28" s="246">
        <v>262</v>
      </c>
      <c r="AG28" s="246">
        <v>202</v>
      </c>
      <c r="AH28" s="246">
        <v>827</v>
      </c>
      <c r="AI28" s="246">
        <v>117</v>
      </c>
      <c r="AJ28" s="246">
        <v>172</v>
      </c>
      <c r="AK28" s="246">
        <v>92</v>
      </c>
      <c r="AL28" s="246">
        <v>47</v>
      </c>
      <c r="AM28" s="246">
        <v>685</v>
      </c>
      <c r="AN28" s="246">
        <v>525</v>
      </c>
      <c r="AO28" s="246">
        <v>212</v>
      </c>
      <c r="AP28" s="246">
        <v>59</v>
      </c>
      <c r="AQ28" s="246">
        <v>19</v>
      </c>
      <c r="AR28" s="246">
        <v>8</v>
      </c>
    </row>
    <row r="29" spans="2:44" s="2" customFormat="1" ht="12" customHeight="1">
      <c r="B29" s="15"/>
      <c r="C29" s="247"/>
      <c r="D29" s="49" t="s">
        <v>371</v>
      </c>
      <c r="E29" s="246">
        <f t="shared" si="7"/>
        <v>1403</v>
      </c>
      <c r="F29" s="246">
        <f t="shared" si="7"/>
        <v>1048</v>
      </c>
      <c r="G29" s="246">
        <v>358</v>
      </c>
      <c r="H29" s="246">
        <v>278</v>
      </c>
      <c r="I29" s="246">
        <v>14</v>
      </c>
      <c r="J29" s="246">
        <v>2</v>
      </c>
      <c r="K29" s="246">
        <v>5</v>
      </c>
      <c r="L29" s="246">
        <v>2</v>
      </c>
      <c r="M29" s="246">
        <v>2</v>
      </c>
      <c r="N29" s="246" t="s">
        <v>230</v>
      </c>
      <c r="O29" s="246">
        <v>248</v>
      </c>
      <c r="P29" s="246">
        <v>31</v>
      </c>
      <c r="Q29" s="246">
        <v>252</v>
      </c>
      <c r="R29" s="246">
        <v>189</v>
      </c>
      <c r="S29" s="246">
        <v>2</v>
      </c>
      <c r="T29" s="246">
        <v>2</v>
      </c>
      <c r="U29" s="246">
        <v>8</v>
      </c>
      <c r="V29" s="246">
        <v>1</v>
      </c>
      <c r="W29" s="246">
        <v>67</v>
      </c>
      <c r="X29" s="246">
        <v>11</v>
      </c>
      <c r="Y29" s="246">
        <v>108</v>
      </c>
      <c r="Z29" s="246">
        <v>113</v>
      </c>
      <c r="AA29" s="246">
        <v>11</v>
      </c>
      <c r="AB29" s="246">
        <v>15</v>
      </c>
      <c r="AC29" s="246">
        <v>2</v>
      </c>
      <c r="AD29" s="246" t="s">
        <v>29</v>
      </c>
      <c r="AE29" s="246">
        <v>34</v>
      </c>
      <c r="AF29" s="246">
        <v>61</v>
      </c>
      <c r="AG29" s="246">
        <v>42</v>
      </c>
      <c r="AH29" s="246">
        <v>182</v>
      </c>
      <c r="AI29" s="246">
        <v>20</v>
      </c>
      <c r="AJ29" s="246">
        <v>35</v>
      </c>
      <c r="AK29" s="246">
        <v>34</v>
      </c>
      <c r="AL29" s="246">
        <v>13</v>
      </c>
      <c r="AM29" s="246">
        <v>117</v>
      </c>
      <c r="AN29" s="246">
        <v>94</v>
      </c>
      <c r="AO29" s="246">
        <v>78</v>
      </c>
      <c r="AP29" s="246">
        <v>18</v>
      </c>
      <c r="AQ29" s="246">
        <v>1</v>
      </c>
      <c r="AR29" s="246">
        <v>1</v>
      </c>
    </row>
    <row r="30" spans="2:44" s="2" customFormat="1" ht="12" customHeight="1">
      <c r="B30" s="15"/>
      <c r="C30" s="247"/>
      <c r="D30" s="49" t="s">
        <v>372</v>
      </c>
      <c r="E30" s="246">
        <f t="shared" si="7"/>
        <v>5734</v>
      </c>
      <c r="F30" s="246">
        <f t="shared" si="7"/>
        <v>4020</v>
      </c>
      <c r="G30" s="246">
        <v>447</v>
      </c>
      <c r="H30" s="246">
        <v>285</v>
      </c>
      <c r="I30" s="246">
        <v>6</v>
      </c>
      <c r="J30" s="246">
        <v>1</v>
      </c>
      <c r="K30" s="246" t="s">
        <v>230</v>
      </c>
      <c r="L30" s="246" t="s">
        <v>230</v>
      </c>
      <c r="M30" s="246">
        <v>2</v>
      </c>
      <c r="N30" s="246" t="s">
        <v>230</v>
      </c>
      <c r="O30" s="246">
        <v>924</v>
      </c>
      <c r="P30" s="246">
        <v>180</v>
      </c>
      <c r="Q30" s="246">
        <v>1345</v>
      </c>
      <c r="R30" s="246">
        <v>694</v>
      </c>
      <c r="S30" s="246">
        <v>14</v>
      </c>
      <c r="T30" s="246">
        <v>5</v>
      </c>
      <c r="U30" s="246">
        <v>112</v>
      </c>
      <c r="V30" s="246">
        <v>41</v>
      </c>
      <c r="W30" s="246">
        <v>340</v>
      </c>
      <c r="X30" s="246">
        <v>64</v>
      </c>
      <c r="Y30" s="246">
        <v>842</v>
      </c>
      <c r="Z30" s="246">
        <v>829</v>
      </c>
      <c r="AA30" s="246">
        <v>108</v>
      </c>
      <c r="AB30" s="246">
        <v>103</v>
      </c>
      <c r="AC30" s="246">
        <v>35</v>
      </c>
      <c r="AD30" s="246">
        <v>17</v>
      </c>
      <c r="AE30" s="246">
        <v>121</v>
      </c>
      <c r="AF30" s="246">
        <v>169</v>
      </c>
      <c r="AG30" s="246">
        <v>234</v>
      </c>
      <c r="AH30" s="246">
        <v>769</v>
      </c>
      <c r="AI30" s="246">
        <v>192</v>
      </c>
      <c r="AJ30" s="246">
        <v>218</v>
      </c>
      <c r="AK30" s="246">
        <v>80</v>
      </c>
      <c r="AL30" s="246">
        <v>39</v>
      </c>
      <c r="AM30" s="246">
        <v>614</v>
      </c>
      <c r="AN30" s="246">
        <v>490</v>
      </c>
      <c r="AO30" s="246">
        <v>269</v>
      </c>
      <c r="AP30" s="246">
        <v>84</v>
      </c>
      <c r="AQ30" s="246">
        <v>49</v>
      </c>
      <c r="AR30" s="246">
        <v>32</v>
      </c>
    </row>
    <row r="31" spans="2:44" s="2" customFormat="1" ht="12" customHeight="1">
      <c r="B31" s="15"/>
      <c r="C31" s="247"/>
      <c r="D31" s="49" t="s">
        <v>373</v>
      </c>
      <c r="E31" s="246">
        <f t="shared" si="7"/>
        <v>11024</v>
      </c>
      <c r="F31" s="246">
        <f t="shared" si="7"/>
        <v>7380</v>
      </c>
      <c r="G31" s="246">
        <v>478</v>
      </c>
      <c r="H31" s="246">
        <v>318</v>
      </c>
      <c r="I31" s="246">
        <v>10</v>
      </c>
      <c r="J31" s="246">
        <v>4</v>
      </c>
      <c r="K31" s="246" t="s">
        <v>29</v>
      </c>
      <c r="L31" s="246" t="s">
        <v>230</v>
      </c>
      <c r="M31" s="246" t="s">
        <v>29</v>
      </c>
      <c r="N31" s="246" t="s">
        <v>29</v>
      </c>
      <c r="O31" s="246">
        <v>1506</v>
      </c>
      <c r="P31" s="246">
        <v>304</v>
      </c>
      <c r="Q31" s="246">
        <v>2438</v>
      </c>
      <c r="R31" s="246">
        <v>1070</v>
      </c>
      <c r="S31" s="246">
        <v>46</v>
      </c>
      <c r="T31" s="246">
        <v>10</v>
      </c>
      <c r="U31" s="246">
        <v>254</v>
      </c>
      <c r="V31" s="246">
        <v>90</v>
      </c>
      <c r="W31" s="246">
        <v>739</v>
      </c>
      <c r="X31" s="246">
        <v>153</v>
      </c>
      <c r="Y31" s="246">
        <v>1729</v>
      </c>
      <c r="Z31" s="246">
        <v>1660</v>
      </c>
      <c r="AA31" s="246">
        <v>278</v>
      </c>
      <c r="AB31" s="246">
        <v>195</v>
      </c>
      <c r="AC31" s="246">
        <v>97</v>
      </c>
      <c r="AD31" s="246">
        <v>44</v>
      </c>
      <c r="AE31" s="246">
        <v>265</v>
      </c>
      <c r="AF31" s="246">
        <v>364</v>
      </c>
      <c r="AG31" s="246">
        <v>459</v>
      </c>
      <c r="AH31" s="246">
        <v>1318</v>
      </c>
      <c r="AI31" s="246">
        <v>367</v>
      </c>
      <c r="AJ31" s="246">
        <v>451</v>
      </c>
      <c r="AK31" s="246">
        <v>127</v>
      </c>
      <c r="AL31" s="246">
        <v>78</v>
      </c>
      <c r="AM31" s="246">
        <v>1421</v>
      </c>
      <c r="AN31" s="246">
        <v>1073</v>
      </c>
      <c r="AO31" s="246">
        <v>773</v>
      </c>
      <c r="AP31" s="246">
        <v>226</v>
      </c>
      <c r="AQ31" s="246">
        <v>37</v>
      </c>
      <c r="AR31" s="246">
        <v>22</v>
      </c>
    </row>
    <row r="32" spans="2:44" s="214" customFormat="1" ht="12" customHeight="1">
      <c r="B32" s="105"/>
      <c r="C32" s="292" t="s">
        <v>123</v>
      </c>
      <c r="D32" s="293"/>
      <c r="E32" s="245">
        <f>SUM(E33:E37)</f>
        <v>14980</v>
      </c>
      <c r="F32" s="245">
        <f aca="true" t="shared" si="8" ref="F32:AR32">SUM(F33:F37)</f>
        <v>10912</v>
      </c>
      <c r="G32" s="245">
        <f t="shared" si="8"/>
        <v>1343</v>
      </c>
      <c r="H32" s="245">
        <f t="shared" si="8"/>
        <v>1027</v>
      </c>
      <c r="I32" s="245">
        <f t="shared" si="8"/>
        <v>23</v>
      </c>
      <c r="J32" s="245">
        <f t="shared" si="8"/>
        <v>5</v>
      </c>
      <c r="K32" s="245">
        <f t="shared" si="8"/>
        <v>1</v>
      </c>
      <c r="L32" s="245" t="s">
        <v>29</v>
      </c>
      <c r="M32" s="245">
        <f t="shared" si="8"/>
        <v>9</v>
      </c>
      <c r="N32" s="245">
        <f t="shared" si="8"/>
        <v>2</v>
      </c>
      <c r="O32" s="245">
        <f t="shared" si="8"/>
        <v>2373</v>
      </c>
      <c r="P32" s="245">
        <f t="shared" si="8"/>
        <v>362</v>
      </c>
      <c r="Q32" s="245">
        <f t="shared" si="8"/>
        <v>3009</v>
      </c>
      <c r="R32" s="245">
        <f t="shared" si="8"/>
        <v>1577</v>
      </c>
      <c r="S32" s="245">
        <f t="shared" si="8"/>
        <v>114</v>
      </c>
      <c r="T32" s="245">
        <f t="shared" si="8"/>
        <v>13</v>
      </c>
      <c r="U32" s="245">
        <f t="shared" si="8"/>
        <v>245</v>
      </c>
      <c r="V32" s="245">
        <f t="shared" si="8"/>
        <v>83</v>
      </c>
      <c r="W32" s="245">
        <f t="shared" si="8"/>
        <v>812</v>
      </c>
      <c r="X32" s="245">
        <f t="shared" si="8"/>
        <v>137</v>
      </c>
      <c r="Y32" s="245">
        <f t="shared" si="8"/>
        <v>1960</v>
      </c>
      <c r="Z32" s="245">
        <f t="shared" si="8"/>
        <v>2088</v>
      </c>
      <c r="AA32" s="245">
        <f t="shared" si="8"/>
        <v>268</v>
      </c>
      <c r="AB32" s="245">
        <f t="shared" si="8"/>
        <v>255</v>
      </c>
      <c r="AC32" s="245">
        <f t="shared" si="8"/>
        <v>69</v>
      </c>
      <c r="AD32" s="245">
        <f t="shared" si="8"/>
        <v>38</v>
      </c>
      <c r="AE32" s="245">
        <f t="shared" si="8"/>
        <v>796</v>
      </c>
      <c r="AF32" s="245">
        <f t="shared" si="8"/>
        <v>1266</v>
      </c>
      <c r="AG32" s="245">
        <f t="shared" si="8"/>
        <v>529</v>
      </c>
      <c r="AH32" s="245">
        <f t="shared" si="8"/>
        <v>1800</v>
      </c>
      <c r="AI32" s="245">
        <f t="shared" si="8"/>
        <v>385</v>
      </c>
      <c r="AJ32" s="245">
        <f t="shared" si="8"/>
        <v>515</v>
      </c>
      <c r="AK32" s="245">
        <f t="shared" si="8"/>
        <v>184</v>
      </c>
      <c r="AL32" s="245">
        <f t="shared" si="8"/>
        <v>96</v>
      </c>
      <c r="AM32" s="245">
        <f t="shared" si="8"/>
        <v>1684</v>
      </c>
      <c r="AN32" s="245">
        <f t="shared" si="8"/>
        <v>1363</v>
      </c>
      <c r="AO32" s="245">
        <f t="shared" si="8"/>
        <v>1078</v>
      </c>
      <c r="AP32" s="245">
        <f t="shared" si="8"/>
        <v>222</v>
      </c>
      <c r="AQ32" s="245">
        <f t="shared" si="8"/>
        <v>98</v>
      </c>
      <c r="AR32" s="245">
        <f t="shared" si="8"/>
        <v>63</v>
      </c>
    </row>
    <row r="33" spans="2:44" s="2" customFormat="1" ht="12" customHeight="1">
      <c r="B33" s="15"/>
      <c r="C33" s="247"/>
      <c r="D33" s="49" t="s">
        <v>374</v>
      </c>
      <c r="E33" s="246">
        <f aca="true" t="shared" si="9" ref="E33:F37">SUM(G33,I33,K33,M33,O33,Q33,S33,U33,W33,Y33,AA33,AC33,AE33,AG33,AI33,AK33,AM33,AO33,AQ33)</f>
        <v>3560</v>
      </c>
      <c r="F33" s="246">
        <f t="shared" si="9"/>
        <v>2520</v>
      </c>
      <c r="G33" s="246">
        <v>470</v>
      </c>
      <c r="H33" s="246">
        <v>366</v>
      </c>
      <c r="I33" s="246">
        <v>7</v>
      </c>
      <c r="J33" s="246">
        <v>1</v>
      </c>
      <c r="K33" s="246" t="s">
        <v>230</v>
      </c>
      <c r="L33" s="246" t="s">
        <v>230</v>
      </c>
      <c r="M33" s="246">
        <v>4</v>
      </c>
      <c r="N33" s="246">
        <v>1</v>
      </c>
      <c r="O33" s="246">
        <v>722</v>
      </c>
      <c r="P33" s="246">
        <v>94</v>
      </c>
      <c r="Q33" s="246">
        <v>653</v>
      </c>
      <c r="R33" s="246">
        <v>391</v>
      </c>
      <c r="S33" s="246">
        <v>28</v>
      </c>
      <c r="T33" s="246">
        <v>3</v>
      </c>
      <c r="U33" s="246">
        <v>56</v>
      </c>
      <c r="V33" s="246">
        <v>14</v>
      </c>
      <c r="W33" s="246">
        <v>205</v>
      </c>
      <c r="X33" s="246">
        <v>21</v>
      </c>
      <c r="Y33" s="246">
        <v>438</v>
      </c>
      <c r="Z33" s="246">
        <v>479</v>
      </c>
      <c r="AA33" s="246">
        <v>52</v>
      </c>
      <c r="AB33" s="246">
        <v>46</v>
      </c>
      <c r="AC33" s="246">
        <v>14</v>
      </c>
      <c r="AD33" s="246">
        <v>12</v>
      </c>
      <c r="AE33" s="246">
        <v>98</v>
      </c>
      <c r="AF33" s="246">
        <v>177</v>
      </c>
      <c r="AG33" s="246">
        <v>110</v>
      </c>
      <c r="AH33" s="246">
        <v>390</v>
      </c>
      <c r="AI33" s="246">
        <v>93</v>
      </c>
      <c r="AJ33" s="246">
        <v>116</v>
      </c>
      <c r="AK33" s="246">
        <v>63</v>
      </c>
      <c r="AL33" s="246">
        <v>33</v>
      </c>
      <c r="AM33" s="246">
        <v>400</v>
      </c>
      <c r="AN33" s="246">
        <v>332</v>
      </c>
      <c r="AO33" s="246">
        <v>146</v>
      </c>
      <c r="AP33" s="246">
        <v>41</v>
      </c>
      <c r="AQ33" s="246">
        <v>1</v>
      </c>
      <c r="AR33" s="246">
        <v>3</v>
      </c>
    </row>
    <row r="34" spans="2:44" s="2" customFormat="1" ht="12" customHeight="1">
      <c r="B34" s="15"/>
      <c r="C34" s="247"/>
      <c r="D34" s="49" t="s">
        <v>375</v>
      </c>
      <c r="E34" s="246">
        <f t="shared" si="9"/>
        <v>622</v>
      </c>
      <c r="F34" s="246">
        <f t="shared" si="9"/>
        <v>440</v>
      </c>
      <c r="G34" s="246">
        <v>98</v>
      </c>
      <c r="H34" s="246">
        <v>93</v>
      </c>
      <c r="I34" s="246">
        <v>1</v>
      </c>
      <c r="J34" s="246" t="s">
        <v>29</v>
      </c>
      <c r="K34" s="246">
        <v>1</v>
      </c>
      <c r="L34" s="246" t="s">
        <v>230</v>
      </c>
      <c r="M34" s="246">
        <v>1</v>
      </c>
      <c r="N34" s="246" t="s">
        <v>230</v>
      </c>
      <c r="O34" s="246">
        <v>130</v>
      </c>
      <c r="P34" s="246">
        <v>17</v>
      </c>
      <c r="Q34" s="246">
        <v>139</v>
      </c>
      <c r="R34" s="246">
        <v>63</v>
      </c>
      <c r="S34" s="246">
        <v>3</v>
      </c>
      <c r="T34" s="246" t="s">
        <v>230</v>
      </c>
      <c r="U34" s="246">
        <v>4</v>
      </c>
      <c r="V34" s="246">
        <v>1</v>
      </c>
      <c r="W34" s="246">
        <v>25</v>
      </c>
      <c r="X34" s="246" t="s">
        <v>29</v>
      </c>
      <c r="Y34" s="246">
        <v>64</v>
      </c>
      <c r="Z34" s="246">
        <v>72</v>
      </c>
      <c r="AA34" s="246">
        <v>12</v>
      </c>
      <c r="AB34" s="246">
        <v>11</v>
      </c>
      <c r="AC34" s="246">
        <v>1</v>
      </c>
      <c r="AD34" s="246" t="s">
        <v>230</v>
      </c>
      <c r="AE34" s="246">
        <v>18</v>
      </c>
      <c r="AF34" s="246">
        <v>43</v>
      </c>
      <c r="AG34" s="246">
        <v>15</v>
      </c>
      <c r="AH34" s="246">
        <v>56</v>
      </c>
      <c r="AI34" s="246">
        <v>7</v>
      </c>
      <c r="AJ34" s="246">
        <v>19</v>
      </c>
      <c r="AK34" s="246">
        <v>11</v>
      </c>
      <c r="AL34" s="246">
        <v>8</v>
      </c>
      <c r="AM34" s="246">
        <v>61</v>
      </c>
      <c r="AN34" s="246">
        <v>49</v>
      </c>
      <c r="AO34" s="246">
        <v>31</v>
      </c>
      <c r="AP34" s="246">
        <v>7</v>
      </c>
      <c r="AQ34" s="246" t="s">
        <v>230</v>
      </c>
      <c r="AR34" s="246">
        <v>1</v>
      </c>
    </row>
    <row r="35" spans="2:44" s="2" customFormat="1" ht="12" customHeight="1">
      <c r="B35" s="15"/>
      <c r="C35" s="247"/>
      <c r="D35" s="49" t="s">
        <v>376</v>
      </c>
      <c r="E35" s="246">
        <f t="shared" si="9"/>
        <v>1117</v>
      </c>
      <c r="F35" s="246">
        <f t="shared" si="9"/>
        <v>1128</v>
      </c>
      <c r="G35" s="246">
        <v>22</v>
      </c>
      <c r="H35" s="246">
        <v>7</v>
      </c>
      <c r="I35" s="246">
        <v>2</v>
      </c>
      <c r="J35" s="246" t="s">
        <v>230</v>
      </c>
      <c r="K35" s="246" t="s">
        <v>230</v>
      </c>
      <c r="L35" s="246" t="s">
        <v>230</v>
      </c>
      <c r="M35" s="246" t="s">
        <v>29</v>
      </c>
      <c r="N35" s="246" t="s">
        <v>230</v>
      </c>
      <c r="O35" s="246">
        <v>97</v>
      </c>
      <c r="P35" s="246">
        <v>12</v>
      </c>
      <c r="Q35" s="246">
        <v>86</v>
      </c>
      <c r="R35" s="246">
        <v>43</v>
      </c>
      <c r="S35" s="246">
        <v>16</v>
      </c>
      <c r="T35" s="246" t="s">
        <v>29</v>
      </c>
      <c r="U35" s="246">
        <v>5</v>
      </c>
      <c r="V35" s="246">
        <v>5</v>
      </c>
      <c r="W35" s="246">
        <v>41</v>
      </c>
      <c r="X35" s="246">
        <v>10</v>
      </c>
      <c r="Y35" s="246">
        <v>132</v>
      </c>
      <c r="Z35" s="246">
        <v>137</v>
      </c>
      <c r="AA35" s="246">
        <v>11</v>
      </c>
      <c r="AB35" s="246">
        <v>13</v>
      </c>
      <c r="AC35" s="246">
        <v>7</v>
      </c>
      <c r="AD35" s="246">
        <v>5</v>
      </c>
      <c r="AE35" s="246">
        <v>435</v>
      </c>
      <c r="AF35" s="246">
        <v>602</v>
      </c>
      <c r="AG35" s="246">
        <v>55</v>
      </c>
      <c r="AH35" s="246">
        <v>108</v>
      </c>
      <c r="AI35" s="246">
        <v>17</v>
      </c>
      <c r="AJ35" s="246">
        <v>40</v>
      </c>
      <c r="AK35" s="246">
        <v>8</v>
      </c>
      <c r="AL35" s="246">
        <v>5</v>
      </c>
      <c r="AM35" s="246">
        <v>141</v>
      </c>
      <c r="AN35" s="246">
        <v>127</v>
      </c>
      <c r="AO35" s="246">
        <v>42</v>
      </c>
      <c r="AP35" s="246">
        <v>14</v>
      </c>
      <c r="AQ35" s="246" t="s">
        <v>230</v>
      </c>
      <c r="AR35" s="246" t="s">
        <v>230</v>
      </c>
    </row>
    <row r="36" spans="2:44" s="2" customFormat="1" ht="12" customHeight="1">
      <c r="B36" s="15"/>
      <c r="C36" s="123"/>
      <c r="D36" s="49" t="s">
        <v>124</v>
      </c>
      <c r="E36" s="246">
        <f t="shared" si="9"/>
        <v>4483</v>
      </c>
      <c r="F36" s="246">
        <f t="shared" si="9"/>
        <v>3031</v>
      </c>
      <c r="G36" s="246">
        <v>383</v>
      </c>
      <c r="H36" s="246">
        <v>295</v>
      </c>
      <c r="I36" s="246">
        <v>6</v>
      </c>
      <c r="J36" s="246">
        <v>2</v>
      </c>
      <c r="K36" s="246" t="s">
        <v>29</v>
      </c>
      <c r="L36" s="246" t="s">
        <v>29</v>
      </c>
      <c r="M36" s="246" t="s">
        <v>29</v>
      </c>
      <c r="N36" s="246" t="s">
        <v>230</v>
      </c>
      <c r="O36" s="246">
        <v>717</v>
      </c>
      <c r="P36" s="246">
        <v>118</v>
      </c>
      <c r="Q36" s="246">
        <v>921</v>
      </c>
      <c r="R36" s="246">
        <v>507</v>
      </c>
      <c r="S36" s="246">
        <v>29</v>
      </c>
      <c r="T36" s="246">
        <v>7</v>
      </c>
      <c r="U36" s="246">
        <v>61</v>
      </c>
      <c r="V36" s="246">
        <v>26</v>
      </c>
      <c r="W36" s="246">
        <v>249</v>
      </c>
      <c r="X36" s="246">
        <v>59</v>
      </c>
      <c r="Y36" s="246">
        <v>566</v>
      </c>
      <c r="Z36" s="246">
        <v>565</v>
      </c>
      <c r="AA36" s="246">
        <v>79</v>
      </c>
      <c r="AB36" s="246">
        <v>63</v>
      </c>
      <c r="AC36" s="246">
        <v>19</v>
      </c>
      <c r="AD36" s="246">
        <v>7</v>
      </c>
      <c r="AE36" s="246">
        <v>102</v>
      </c>
      <c r="AF36" s="246">
        <v>180</v>
      </c>
      <c r="AG36" s="246">
        <v>123</v>
      </c>
      <c r="AH36" s="246">
        <v>516</v>
      </c>
      <c r="AI36" s="246">
        <v>95</v>
      </c>
      <c r="AJ36" s="246">
        <v>160</v>
      </c>
      <c r="AK36" s="246">
        <v>51</v>
      </c>
      <c r="AL36" s="246">
        <v>20</v>
      </c>
      <c r="AM36" s="246">
        <v>450</v>
      </c>
      <c r="AN36" s="246">
        <v>404</v>
      </c>
      <c r="AO36" s="246">
        <v>612</v>
      </c>
      <c r="AP36" s="246">
        <v>88</v>
      </c>
      <c r="AQ36" s="246">
        <v>20</v>
      </c>
      <c r="AR36" s="246">
        <v>14</v>
      </c>
    </row>
    <row r="37" spans="2:44" s="2" customFormat="1" ht="12" customHeight="1">
      <c r="B37" s="15"/>
      <c r="C37" s="123"/>
      <c r="D37" s="49" t="s">
        <v>125</v>
      </c>
      <c r="E37" s="246">
        <f t="shared" si="9"/>
        <v>5198</v>
      </c>
      <c r="F37" s="246">
        <f t="shared" si="9"/>
        <v>3793</v>
      </c>
      <c r="G37" s="246">
        <v>370</v>
      </c>
      <c r="H37" s="246">
        <v>266</v>
      </c>
      <c r="I37" s="246">
        <v>7</v>
      </c>
      <c r="J37" s="246">
        <v>2</v>
      </c>
      <c r="K37" s="246" t="s">
        <v>230</v>
      </c>
      <c r="L37" s="246" t="s">
        <v>230</v>
      </c>
      <c r="M37" s="246">
        <v>4</v>
      </c>
      <c r="N37" s="246">
        <v>1</v>
      </c>
      <c r="O37" s="246">
        <v>707</v>
      </c>
      <c r="P37" s="246">
        <v>121</v>
      </c>
      <c r="Q37" s="246">
        <v>1210</v>
      </c>
      <c r="R37" s="246">
        <v>573</v>
      </c>
      <c r="S37" s="246">
        <v>38</v>
      </c>
      <c r="T37" s="246">
        <v>3</v>
      </c>
      <c r="U37" s="246">
        <v>119</v>
      </c>
      <c r="V37" s="246">
        <v>37</v>
      </c>
      <c r="W37" s="246">
        <v>292</v>
      </c>
      <c r="X37" s="246">
        <v>47</v>
      </c>
      <c r="Y37" s="246">
        <v>760</v>
      </c>
      <c r="Z37" s="246">
        <v>835</v>
      </c>
      <c r="AA37" s="246">
        <v>114</v>
      </c>
      <c r="AB37" s="246">
        <v>122</v>
      </c>
      <c r="AC37" s="246">
        <v>28</v>
      </c>
      <c r="AD37" s="246">
        <v>14</v>
      </c>
      <c r="AE37" s="246">
        <v>143</v>
      </c>
      <c r="AF37" s="246">
        <v>264</v>
      </c>
      <c r="AG37" s="246">
        <v>226</v>
      </c>
      <c r="AH37" s="246">
        <v>730</v>
      </c>
      <c r="AI37" s="246">
        <v>173</v>
      </c>
      <c r="AJ37" s="246">
        <v>180</v>
      </c>
      <c r="AK37" s="246">
        <v>51</v>
      </c>
      <c r="AL37" s="246">
        <v>30</v>
      </c>
      <c r="AM37" s="246">
        <v>632</v>
      </c>
      <c r="AN37" s="246">
        <v>451</v>
      </c>
      <c r="AO37" s="246">
        <v>247</v>
      </c>
      <c r="AP37" s="246">
        <v>72</v>
      </c>
      <c r="AQ37" s="246">
        <v>77</v>
      </c>
      <c r="AR37" s="246">
        <v>45</v>
      </c>
    </row>
    <row r="38" spans="2:44" s="214" customFormat="1" ht="12" customHeight="1">
      <c r="B38" s="105"/>
      <c r="C38" s="292" t="s">
        <v>126</v>
      </c>
      <c r="D38" s="293"/>
      <c r="E38" s="245">
        <f aca="true" t="shared" si="10" ref="E38:AR38">SUM(E39:E43)</f>
        <v>14028</v>
      </c>
      <c r="F38" s="245">
        <f t="shared" si="10"/>
        <v>9839</v>
      </c>
      <c r="G38" s="245">
        <f t="shared" si="10"/>
        <v>946</v>
      </c>
      <c r="H38" s="245">
        <f t="shared" si="10"/>
        <v>652</v>
      </c>
      <c r="I38" s="245">
        <f t="shared" si="10"/>
        <v>47</v>
      </c>
      <c r="J38" s="245">
        <f t="shared" si="10"/>
        <v>3</v>
      </c>
      <c r="K38" s="245">
        <f t="shared" si="10"/>
        <v>3</v>
      </c>
      <c r="L38" s="245">
        <f t="shared" si="10"/>
        <v>1</v>
      </c>
      <c r="M38" s="245">
        <f t="shared" si="10"/>
        <v>51</v>
      </c>
      <c r="N38" s="245">
        <f t="shared" si="10"/>
        <v>2</v>
      </c>
      <c r="O38" s="245">
        <f t="shared" si="10"/>
        <v>1810</v>
      </c>
      <c r="P38" s="245">
        <f t="shared" si="10"/>
        <v>280</v>
      </c>
      <c r="Q38" s="245">
        <f t="shared" si="10"/>
        <v>3747</v>
      </c>
      <c r="R38" s="245">
        <f t="shared" si="10"/>
        <v>2190</v>
      </c>
      <c r="S38" s="245">
        <f t="shared" si="10"/>
        <v>66</v>
      </c>
      <c r="T38" s="245">
        <f t="shared" si="10"/>
        <v>11</v>
      </c>
      <c r="U38" s="245">
        <f t="shared" si="10"/>
        <v>243</v>
      </c>
      <c r="V38" s="245">
        <f t="shared" si="10"/>
        <v>104</v>
      </c>
      <c r="W38" s="245">
        <f t="shared" si="10"/>
        <v>867</v>
      </c>
      <c r="X38" s="245">
        <f t="shared" si="10"/>
        <v>184</v>
      </c>
      <c r="Y38" s="245">
        <f t="shared" si="10"/>
        <v>1911</v>
      </c>
      <c r="Z38" s="245">
        <f t="shared" si="10"/>
        <v>2046</v>
      </c>
      <c r="AA38" s="245">
        <f t="shared" si="10"/>
        <v>216</v>
      </c>
      <c r="AB38" s="245">
        <f t="shared" si="10"/>
        <v>243</v>
      </c>
      <c r="AC38" s="245">
        <f t="shared" si="10"/>
        <v>89</v>
      </c>
      <c r="AD38" s="245">
        <f t="shared" si="10"/>
        <v>37</v>
      </c>
      <c r="AE38" s="245">
        <f t="shared" si="10"/>
        <v>374</v>
      </c>
      <c r="AF38" s="245">
        <f t="shared" si="10"/>
        <v>550</v>
      </c>
      <c r="AG38" s="245">
        <f t="shared" si="10"/>
        <v>381</v>
      </c>
      <c r="AH38" s="245">
        <f t="shared" si="10"/>
        <v>1482</v>
      </c>
      <c r="AI38" s="245">
        <f t="shared" si="10"/>
        <v>375</v>
      </c>
      <c r="AJ38" s="245">
        <f t="shared" si="10"/>
        <v>436</v>
      </c>
      <c r="AK38" s="245">
        <f t="shared" si="10"/>
        <v>257</v>
      </c>
      <c r="AL38" s="245">
        <f t="shared" si="10"/>
        <v>116</v>
      </c>
      <c r="AM38" s="245">
        <f t="shared" si="10"/>
        <v>1600</v>
      </c>
      <c r="AN38" s="245">
        <f t="shared" si="10"/>
        <v>1260</v>
      </c>
      <c r="AO38" s="245">
        <f t="shared" si="10"/>
        <v>1002</v>
      </c>
      <c r="AP38" s="245">
        <f t="shared" si="10"/>
        <v>217</v>
      </c>
      <c r="AQ38" s="245">
        <f t="shared" si="10"/>
        <v>43</v>
      </c>
      <c r="AR38" s="245">
        <f t="shared" si="10"/>
        <v>25</v>
      </c>
    </row>
    <row r="39" spans="2:44" s="2" customFormat="1" ht="12" customHeight="1">
      <c r="B39" s="15"/>
      <c r="C39" s="123"/>
      <c r="D39" s="49" t="s">
        <v>377</v>
      </c>
      <c r="E39" s="246">
        <f aca="true" t="shared" si="11" ref="E39:F43">SUM(G39,I39,K39,M39,O39,Q39,S39,U39,W39,Y39,AA39,AC39,AE39,AG39,AI39,AK39,AM39,AO39,AQ39)</f>
        <v>3468</v>
      </c>
      <c r="F39" s="246">
        <f t="shared" si="11"/>
        <v>2361</v>
      </c>
      <c r="G39" s="246">
        <v>48</v>
      </c>
      <c r="H39" s="246">
        <v>24</v>
      </c>
      <c r="I39" s="246">
        <v>5</v>
      </c>
      <c r="J39" s="246" t="s">
        <v>230</v>
      </c>
      <c r="K39" s="246" t="s">
        <v>230</v>
      </c>
      <c r="L39" s="246" t="s">
        <v>230</v>
      </c>
      <c r="M39" s="246">
        <v>8</v>
      </c>
      <c r="N39" s="246" t="s">
        <v>29</v>
      </c>
      <c r="O39" s="246">
        <v>342</v>
      </c>
      <c r="P39" s="246">
        <v>59</v>
      </c>
      <c r="Q39" s="246">
        <v>940</v>
      </c>
      <c r="R39" s="246">
        <v>436</v>
      </c>
      <c r="S39" s="246">
        <v>23</v>
      </c>
      <c r="T39" s="246">
        <v>5</v>
      </c>
      <c r="U39" s="246">
        <v>98</v>
      </c>
      <c r="V39" s="246">
        <v>41</v>
      </c>
      <c r="W39" s="246">
        <v>244</v>
      </c>
      <c r="X39" s="246">
        <v>71</v>
      </c>
      <c r="Y39" s="246">
        <v>499</v>
      </c>
      <c r="Z39" s="246">
        <v>597</v>
      </c>
      <c r="AA39" s="246">
        <v>71</v>
      </c>
      <c r="AB39" s="246">
        <v>76</v>
      </c>
      <c r="AC39" s="246">
        <v>40</v>
      </c>
      <c r="AD39" s="246">
        <v>12</v>
      </c>
      <c r="AE39" s="246">
        <v>120</v>
      </c>
      <c r="AF39" s="246">
        <v>157</v>
      </c>
      <c r="AG39" s="246">
        <v>102</v>
      </c>
      <c r="AH39" s="246">
        <v>349</v>
      </c>
      <c r="AI39" s="246">
        <v>89</v>
      </c>
      <c r="AJ39" s="246">
        <v>112</v>
      </c>
      <c r="AK39" s="246">
        <v>40</v>
      </c>
      <c r="AL39" s="246">
        <v>12</v>
      </c>
      <c r="AM39" s="246">
        <v>414</v>
      </c>
      <c r="AN39" s="246">
        <v>328</v>
      </c>
      <c r="AO39" s="246">
        <v>379</v>
      </c>
      <c r="AP39" s="246">
        <v>79</v>
      </c>
      <c r="AQ39" s="246">
        <v>6</v>
      </c>
      <c r="AR39" s="246">
        <v>3</v>
      </c>
    </row>
    <row r="40" spans="2:44" s="2" customFormat="1" ht="12" customHeight="1">
      <c r="B40" s="15"/>
      <c r="C40" s="123"/>
      <c r="D40" s="49" t="s">
        <v>378</v>
      </c>
      <c r="E40" s="246">
        <f t="shared" si="11"/>
        <v>1843</v>
      </c>
      <c r="F40" s="246">
        <f t="shared" si="11"/>
        <v>1365</v>
      </c>
      <c r="G40" s="246">
        <v>133</v>
      </c>
      <c r="H40" s="246">
        <v>50</v>
      </c>
      <c r="I40" s="246">
        <v>5</v>
      </c>
      <c r="J40" s="246">
        <v>2</v>
      </c>
      <c r="K40" s="246">
        <v>1</v>
      </c>
      <c r="L40" s="246">
        <v>1</v>
      </c>
      <c r="M40" s="246">
        <v>7</v>
      </c>
      <c r="N40" s="246" t="s">
        <v>29</v>
      </c>
      <c r="O40" s="246">
        <v>308</v>
      </c>
      <c r="P40" s="246">
        <v>39</v>
      </c>
      <c r="Q40" s="246">
        <v>469</v>
      </c>
      <c r="R40" s="246">
        <v>402</v>
      </c>
      <c r="S40" s="246">
        <v>6</v>
      </c>
      <c r="T40" s="246" t="s">
        <v>230</v>
      </c>
      <c r="U40" s="246">
        <v>9</v>
      </c>
      <c r="V40" s="246">
        <v>2</v>
      </c>
      <c r="W40" s="246">
        <v>97</v>
      </c>
      <c r="X40" s="246">
        <v>16</v>
      </c>
      <c r="Y40" s="246">
        <v>338</v>
      </c>
      <c r="Z40" s="246">
        <v>263</v>
      </c>
      <c r="AA40" s="246">
        <v>11</v>
      </c>
      <c r="AB40" s="246">
        <v>22</v>
      </c>
      <c r="AC40" s="246">
        <v>8</v>
      </c>
      <c r="AD40" s="246">
        <v>3</v>
      </c>
      <c r="AE40" s="246">
        <v>49</v>
      </c>
      <c r="AF40" s="246">
        <v>100</v>
      </c>
      <c r="AG40" s="246">
        <v>49</v>
      </c>
      <c r="AH40" s="246">
        <v>223</v>
      </c>
      <c r="AI40" s="246">
        <v>41</v>
      </c>
      <c r="AJ40" s="246">
        <v>46</v>
      </c>
      <c r="AK40" s="246">
        <v>24</v>
      </c>
      <c r="AL40" s="246">
        <v>11</v>
      </c>
      <c r="AM40" s="246">
        <v>224</v>
      </c>
      <c r="AN40" s="246">
        <v>168</v>
      </c>
      <c r="AO40" s="246">
        <v>64</v>
      </c>
      <c r="AP40" s="246">
        <v>15</v>
      </c>
      <c r="AQ40" s="246" t="s">
        <v>29</v>
      </c>
      <c r="AR40" s="246">
        <v>2</v>
      </c>
    </row>
    <row r="41" spans="2:44" s="2" customFormat="1" ht="12" customHeight="1">
      <c r="B41" s="15"/>
      <c r="C41" s="123"/>
      <c r="D41" s="49" t="s">
        <v>379</v>
      </c>
      <c r="E41" s="246">
        <f t="shared" si="11"/>
        <v>7558</v>
      </c>
      <c r="F41" s="246">
        <f t="shared" si="11"/>
        <v>5416</v>
      </c>
      <c r="G41" s="246">
        <v>656</v>
      </c>
      <c r="H41" s="246">
        <v>528</v>
      </c>
      <c r="I41" s="246" t="s">
        <v>29</v>
      </c>
      <c r="J41" s="246" t="s">
        <v>29</v>
      </c>
      <c r="K41" s="246" t="s">
        <v>230</v>
      </c>
      <c r="L41" s="246" t="s">
        <v>230</v>
      </c>
      <c r="M41" s="246">
        <v>1</v>
      </c>
      <c r="N41" s="246" t="s">
        <v>29</v>
      </c>
      <c r="O41" s="246">
        <v>903</v>
      </c>
      <c r="P41" s="246">
        <v>143</v>
      </c>
      <c r="Q41" s="246">
        <v>2224</v>
      </c>
      <c r="R41" s="246">
        <v>1239</v>
      </c>
      <c r="S41" s="246">
        <v>32</v>
      </c>
      <c r="T41" s="246">
        <v>5</v>
      </c>
      <c r="U41" s="246">
        <v>133</v>
      </c>
      <c r="V41" s="246">
        <v>61</v>
      </c>
      <c r="W41" s="246">
        <v>508</v>
      </c>
      <c r="X41" s="246">
        <v>97</v>
      </c>
      <c r="Y41" s="246">
        <v>955</v>
      </c>
      <c r="Z41" s="246">
        <v>1069</v>
      </c>
      <c r="AA41" s="246">
        <v>129</v>
      </c>
      <c r="AB41" s="246">
        <v>138</v>
      </c>
      <c r="AC41" s="246">
        <v>40</v>
      </c>
      <c r="AD41" s="246">
        <v>22</v>
      </c>
      <c r="AE41" s="246">
        <v>157</v>
      </c>
      <c r="AF41" s="246">
        <v>223</v>
      </c>
      <c r="AG41" s="246">
        <v>200</v>
      </c>
      <c r="AH41" s="246">
        <v>813</v>
      </c>
      <c r="AI41" s="246">
        <v>212</v>
      </c>
      <c r="AJ41" s="246">
        <v>230</v>
      </c>
      <c r="AK41" s="246">
        <v>106</v>
      </c>
      <c r="AL41" s="246">
        <v>53</v>
      </c>
      <c r="AM41" s="246">
        <v>816</v>
      </c>
      <c r="AN41" s="246">
        <v>688</v>
      </c>
      <c r="AO41" s="246">
        <v>449</v>
      </c>
      <c r="AP41" s="246">
        <v>91</v>
      </c>
      <c r="AQ41" s="246">
        <v>37</v>
      </c>
      <c r="AR41" s="246">
        <v>16</v>
      </c>
    </row>
    <row r="42" spans="2:44" s="2" customFormat="1" ht="12" customHeight="1">
      <c r="B42" s="15"/>
      <c r="C42" s="123"/>
      <c r="D42" s="49" t="s">
        <v>127</v>
      </c>
      <c r="E42" s="246">
        <f t="shared" si="11"/>
        <v>485</v>
      </c>
      <c r="F42" s="246">
        <f t="shared" si="11"/>
        <v>237</v>
      </c>
      <c r="G42" s="246">
        <v>52</v>
      </c>
      <c r="H42" s="246">
        <v>20</v>
      </c>
      <c r="I42" s="246">
        <v>31</v>
      </c>
      <c r="J42" s="246">
        <v>1</v>
      </c>
      <c r="K42" s="246" t="s">
        <v>230</v>
      </c>
      <c r="L42" s="246" t="s">
        <v>230</v>
      </c>
      <c r="M42" s="246">
        <v>7</v>
      </c>
      <c r="N42" s="246" t="s">
        <v>29</v>
      </c>
      <c r="O42" s="246">
        <v>91</v>
      </c>
      <c r="P42" s="246">
        <v>12</v>
      </c>
      <c r="Q42" s="246">
        <v>45</v>
      </c>
      <c r="R42" s="246">
        <v>28</v>
      </c>
      <c r="S42" s="246">
        <v>3</v>
      </c>
      <c r="T42" s="246">
        <v>1</v>
      </c>
      <c r="U42" s="246">
        <v>1</v>
      </c>
      <c r="V42" s="246" t="s">
        <v>29</v>
      </c>
      <c r="W42" s="246">
        <v>7</v>
      </c>
      <c r="X42" s="246" t="s">
        <v>29</v>
      </c>
      <c r="Y42" s="246">
        <v>20</v>
      </c>
      <c r="Z42" s="246">
        <v>31</v>
      </c>
      <c r="AA42" s="246" t="s">
        <v>29</v>
      </c>
      <c r="AB42" s="246">
        <v>1</v>
      </c>
      <c r="AC42" s="246" t="s">
        <v>29</v>
      </c>
      <c r="AD42" s="246" t="s">
        <v>230</v>
      </c>
      <c r="AE42" s="246">
        <v>26</v>
      </c>
      <c r="AF42" s="246">
        <v>30</v>
      </c>
      <c r="AG42" s="246">
        <v>11</v>
      </c>
      <c r="AH42" s="246">
        <v>33</v>
      </c>
      <c r="AI42" s="246">
        <v>17</v>
      </c>
      <c r="AJ42" s="246">
        <v>18</v>
      </c>
      <c r="AK42" s="246">
        <v>43</v>
      </c>
      <c r="AL42" s="246">
        <v>24</v>
      </c>
      <c r="AM42" s="246">
        <v>91</v>
      </c>
      <c r="AN42" s="246">
        <v>26</v>
      </c>
      <c r="AO42" s="246">
        <v>40</v>
      </c>
      <c r="AP42" s="246">
        <v>8</v>
      </c>
      <c r="AQ42" s="246" t="s">
        <v>230</v>
      </c>
      <c r="AR42" s="246">
        <v>4</v>
      </c>
    </row>
    <row r="43" spans="2:44" s="2" customFormat="1" ht="12" customHeight="1">
      <c r="B43" s="15"/>
      <c r="C43" s="123"/>
      <c r="D43" s="49" t="s">
        <v>380</v>
      </c>
      <c r="E43" s="246">
        <f t="shared" si="11"/>
        <v>674</v>
      </c>
      <c r="F43" s="246">
        <f t="shared" si="11"/>
        <v>460</v>
      </c>
      <c r="G43" s="246">
        <v>57</v>
      </c>
      <c r="H43" s="246">
        <v>30</v>
      </c>
      <c r="I43" s="246">
        <v>6</v>
      </c>
      <c r="J43" s="246" t="s">
        <v>29</v>
      </c>
      <c r="K43" s="246">
        <v>2</v>
      </c>
      <c r="L43" s="246" t="s">
        <v>230</v>
      </c>
      <c r="M43" s="246">
        <v>28</v>
      </c>
      <c r="N43" s="246">
        <v>2</v>
      </c>
      <c r="O43" s="246">
        <v>166</v>
      </c>
      <c r="P43" s="246">
        <v>27</v>
      </c>
      <c r="Q43" s="246">
        <v>69</v>
      </c>
      <c r="R43" s="246">
        <v>85</v>
      </c>
      <c r="S43" s="246">
        <v>2</v>
      </c>
      <c r="T43" s="246" t="s">
        <v>230</v>
      </c>
      <c r="U43" s="246">
        <v>2</v>
      </c>
      <c r="V43" s="246" t="s">
        <v>29</v>
      </c>
      <c r="W43" s="246">
        <v>11</v>
      </c>
      <c r="X43" s="246" t="s">
        <v>29</v>
      </c>
      <c r="Y43" s="246">
        <v>99</v>
      </c>
      <c r="Z43" s="246">
        <v>86</v>
      </c>
      <c r="AA43" s="246">
        <v>5</v>
      </c>
      <c r="AB43" s="246">
        <v>6</v>
      </c>
      <c r="AC43" s="246">
        <v>1</v>
      </c>
      <c r="AD43" s="246" t="s">
        <v>230</v>
      </c>
      <c r="AE43" s="246">
        <v>22</v>
      </c>
      <c r="AF43" s="246">
        <v>40</v>
      </c>
      <c r="AG43" s="246">
        <v>19</v>
      </c>
      <c r="AH43" s="246">
        <v>64</v>
      </c>
      <c r="AI43" s="246">
        <v>16</v>
      </c>
      <c r="AJ43" s="246">
        <v>30</v>
      </c>
      <c r="AK43" s="246">
        <v>44</v>
      </c>
      <c r="AL43" s="246">
        <v>16</v>
      </c>
      <c r="AM43" s="246">
        <v>55</v>
      </c>
      <c r="AN43" s="246">
        <v>50</v>
      </c>
      <c r="AO43" s="246">
        <v>70</v>
      </c>
      <c r="AP43" s="246">
        <v>24</v>
      </c>
      <c r="AQ43" s="246" t="s">
        <v>230</v>
      </c>
      <c r="AR43" s="246" t="s">
        <v>230</v>
      </c>
    </row>
    <row r="44" spans="2:44" s="2" customFormat="1" ht="12" customHeight="1">
      <c r="B44" s="15"/>
      <c r="C44" s="292" t="s">
        <v>129</v>
      </c>
      <c r="D44" s="293"/>
      <c r="E44" s="245">
        <f>SUM(E45:E48)</f>
        <v>9258</v>
      </c>
      <c r="F44" s="245">
        <f aca="true" t="shared" si="12" ref="F44:AR44">SUM(F45:F48)</f>
        <v>6964</v>
      </c>
      <c r="G44" s="245">
        <f t="shared" si="12"/>
        <v>1322</v>
      </c>
      <c r="H44" s="245">
        <f t="shared" si="12"/>
        <v>888</v>
      </c>
      <c r="I44" s="245">
        <f t="shared" si="12"/>
        <v>34</v>
      </c>
      <c r="J44" s="245">
        <f t="shared" si="12"/>
        <v>4</v>
      </c>
      <c r="K44" s="245" t="s">
        <v>29</v>
      </c>
      <c r="L44" s="245" t="s">
        <v>29</v>
      </c>
      <c r="M44" s="245">
        <f t="shared" si="12"/>
        <v>8</v>
      </c>
      <c r="N44" s="245">
        <f t="shared" si="12"/>
        <v>1</v>
      </c>
      <c r="O44" s="245">
        <f t="shared" si="12"/>
        <v>1403</v>
      </c>
      <c r="P44" s="245">
        <f t="shared" si="12"/>
        <v>240</v>
      </c>
      <c r="Q44" s="245">
        <f t="shared" si="12"/>
        <v>2828</v>
      </c>
      <c r="R44" s="245">
        <f t="shared" si="12"/>
        <v>2027</v>
      </c>
      <c r="S44" s="245">
        <f t="shared" si="12"/>
        <v>24</v>
      </c>
      <c r="T44" s="245">
        <f t="shared" si="12"/>
        <v>3</v>
      </c>
      <c r="U44" s="245">
        <f t="shared" si="12"/>
        <v>77</v>
      </c>
      <c r="V44" s="245">
        <f t="shared" si="12"/>
        <v>26</v>
      </c>
      <c r="W44" s="245">
        <f t="shared" si="12"/>
        <v>452</v>
      </c>
      <c r="X44" s="245">
        <f t="shared" si="12"/>
        <v>63</v>
      </c>
      <c r="Y44" s="245">
        <f t="shared" si="12"/>
        <v>917</v>
      </c>
      <c r="Z44" s="245">
        <f t="shared" si="12"/>
        <v>1080</v>
      </c>
      <c r="AA44" s="245">
        <f t="shared" si="12"/>
        <v>116</v>
      </c>
      <c r="AB44" s="245">
        <f t="shared" si="12"/>
        <v>113</v>
      </c>
      <c r="AC44" s="245">
        <f t="shared" si="12"/>
        <v>31</v>
      </c>
      <c r="AD44" s="245">
        <f t="shared" si="12"/>
        <v>19</v>
      </c>
      <c r="AE44" s="245">
        <f t="shared" si="12"/>
        <v>200</v>
      </c>
      <c r="AF44" s="245">
        <f t="shared" si="12"/>
        <v>316</v>
      </c>
      <c r="AG44" s="245">
        <f t="shared" si="12"/>
        <v>215</v>
      </c>
      <c r="AH44" s="245">
        <f t="shared" si="12"/>
        <v>928</v>
      </c>
      <c r="AI44" s="245">
        <f t="shared" si="12"/>
        <v>177</v>
      </c>
      <c r="AJ44" s="245">
        <f t="shared" si="12"/>
        <v>254</v>
      </c>
      <c r="AK44" s="245">
        <f t="shared" si="12"/>
        <v>209</v>
      </c>
      <c r="AL44" s="245">
        <f t="shared" si="12"/>
        <v>97</v>
      </c>
      <c r="AM44" s="245">
        <f t="shared" si="12"/>
        <v>842</v>
      </c>
      <c r="AN44" s="245">
        <f t="shared" si="12"/>
        <v>752</v>
      </c>
      <c r="AO44" s="245">
        <f t="shared" si="12"/>
        <v>361</v>
      </c>
      <c r="AP44" s="245">
        <f t="shared" si="12"/>
        <v>123</v>
      </c>
      <c r="AQ44" s="245">
        <f t="shared" si="12"/>
        <v>42</v>
      </c>
      <c r="AR44" s="245">
        <f t="shared" si="12"/>
        <v>30</v>
      </c>
    </row>
    <row r="45" spans="2:44" s="2" customFormat="1" ht="12" customHeight="1">
      <c r="B45" s="15"/>
      <c r="C45" s="123"/>
      <c r="D45" s="49" t="s">
        <v>381</v>
      </c>
      <c r="E45" s="246">
        <f aca="true" t="shared" si="13" ref="E45:F48">SUM(G45,I45,K45,M45,O45,Q45,S45,U45,W45,Y45,AA45,AC45,AE45,AG45,AI45,AK45,AM45,AO45,AQ45)</f>
        <v>1463</v>
      </c>
      <c r="F45" s="246">
        <f t="shared" si="13"/>
        <v>1097</v>
      </c>
      <c r="G45" s="246">
        <v>297</v>
      </c>
      <c r="H45" s="246">
        <v>202</v>
      </c>
      <c r="I45" s="246">
        <v>6</v>
      </c>
      <c r="J45" s="246">
        <v>3</v>
      </c>
      <c r="K45" s="246" t="s">
        <v>230</v>
      </c>
      <c r="L45" s="246" t="s">
        <v>230</v>
      </c>
      <c r="M45" s="246">
        <v>2</v>
      </c>
      <c r="N45" s="246" t="s">
        <v>230</v>
      </c>
      <c r="O45" s="246">
        <v>221</v>
      </c>
      <c r="P45" s="246">
        <v>26</v>
      </c>
      <c r="Q45" s="246">
        <v>460</v>
      </c>
      <c r="R45" s="246">
        <v>264</v>
      </c>
      <c r="S45" s="246">
        <v>3</v>
      </c>
      <c r="T45" s="246" t="s">
        <v>29</v>
      </c>
      <c r="U45" s="246">
        <v>8</v>
      </c>
      <c r="V45" s="246">
        <v>1</v>
      </c>
      <c r="W45" s="246">
        <v>76</v>
      </c>
      <c r="X45" s="246">
        <v>11</v>
      </c>
      <c r="Y45" s="246">
        <v>102</v>
      </c>
      <c r="Z45" s="246">
        <v>159</v>
      </c>
      <c r="AA45" s="246">
        <v>10</v>
      </c>
      <c r="AB45" s="246">
        <v>9</v>
      </c>
      <c r="AC45" s="246">
        <v>3</v>
      </c>
      <c r="AD45" s="246">
        <v>2</v>
      </c>
      <c r="AE45" s="246">
        <v>27</v>
      </c>
      <c r="AF45" s="246">
        <v>63</v>
      </c>
      <c r="AG45" s="246">
        <v>40</v>
      </c>
      <c r="AH45" s="246">
        <v>152</v>
      </c>
      <c r="AI45" s="246">
        <v>28</v>
      </c>
      <c r="AJ45" s="246">
        <v>42</v>
      </c>
      <c r="AK45" s="246">
        <v>28</v>
      </c>
      <c r="AL45" s="246">
        <v>14</v>
      </c>
      <c r="AM45" s="246">
        <v>97</v>
      </c>
      <c r="AN45" s="246">
        <v>130</v>
      </c>
      <c r="AO45" s="246">
        <v>55</v>
      </c>
      <c r="AP45" s="246">
        <v>19</v>
      </c>
      <c r="AQ45" s="246" t="s">
        <v>29</v>
      </c>
      <c r="AR45" s="246" t="s">
        <v>230</v>
      </c>
    </row>
    <row r="46" spans="2:44" s="2" customFormat="1" ht="12" customHeight="1">
      <c r="B46" s="15"/>
      <c r="C46" s="123"/>
      <c r="D46" s="49" t="s">
        <v>130</v>
      </c>
      <c r="E46" s="246">
        <f t="shared" si="13"/>
        <v>2838</v>
      </c>
      <c r="F46" s="246">
        <f t="shared" si="13"/>
        <v>2084</v>
      </c>
      <c r="G46" s="246">
        <v>369</v>
      </c>
      <c r="H46" s="246">
        <v>215</v>
      </c>
      <c r="I46" s="246">
        <v>16</v>
      </c>
      <c r="J46" s="246" t="s">
        <v>29</v>
      </c>
      <c r="K46" s="246" t="s">
        <v>29</v>
      </c>
      <c r="L46" s="246" t="s">
        <v>29</v>
      </c>
      <c r="M46" s="246">
        <v>3</v>
      </c>
      <c r="N46" s="246">
        <v>1</v>
      </c>
      <c r="O46" s="246">
        <v>488</v>
      </c>
      <c r="P46" s="246">
        <v>73</v>
      </c>
      <c r="Q46" s="246">
        <v>805</v>
      </c>
      <c r="R46" s="246">
        <v>606</v>
      </c>
      <c r="S46" s="246">
        <v>13</v>
      </c>
      <c r="T46" s="246">
        <v>2</v>
      </c>
      <c r="U46" s="246">
        <v>10</v>
      </c>
      <c r="V46" s="246">
        <v>6</v>
      </c>
      <c r="W46" s="246">
        <v>128</v>
      </c>
      <c r="X46" s="246">
        <v>20</v>
      </c>
      <c r="Y46" s="246">
        <v>328</v>
      </c>
      <c r="Z46" s="246">
        <v>334</v>
      </c>
      <c r="AA46" s="246">
        <v>32</v>
      </c>
      <c r="AB46" s="246">
        <v>36</v>
      </c>
      <c r="AC46" s="246">
        <v>9</v>
      </c>
      <c r="AD46" s="246">
        <v>2</v>
      </c>
      <c r="AE46" s="246">
        <v>82</v>
      </c>
      <c r="AF46" s="246">
        <v>116</v>
      </c>
      <c r="AG46" s="246">
        <v>63</v>
      </c>
      <c r="AH46" s="246">
        <v>312</v>
      </c>
      <c r="AI46" s="246">
        <v>47</v>
      </c>
      <c r="AJ46" s="246">
        <v>58</v>
      </c>
      <c r="AK46" s="246">
        <v>73</v>
      </c>
      <c r="AL46" s="246">
        <v>31</v>
      </c>
      <c r="AM46" s="246">
        <v>260</v>
      </c>
      <c r="AN46" s="246">
        <v>238</v>
      </c>
      <c r="AO46" s="246">
        <v>107</v>
      </c>
      <c r="AP46" s="246">
        <v>32</v>
      </c>
      <c r="AQ46" s="246">
        <v>5</v>
      </c>
      <c r="AR46" s="246">
        <v>2</v>
      </c>
    </row>
    <row r="47" spans="2:44" s="2" customFormat="1" ht="12" customHeight="1">
      <c r="B47" s="15"/>
      <c r="C47" s="123"/>
      <c r="D47" s="49" t="s">
        <v>131</v>
      </c>
      <c r="E47" s="246">
        <f t="shared" si="13"/>
        <v>642</v>
      </c>
      <c r="F47" s="246">
        <f t="shared" si="13"/>
        <v>447</v>
      </c>
      <c r="G47" s="246">
        <v>81</v>
      </c>
      <c r="H47" s="246">
        <v>38</v>
      </c>
      <c r="I47" s="246">
        <v>12</v>
      </c>
      <c r="J47" s="246">
        <v>1</v>
      </c>
      <c r="K47" s="246" t="s">
        <v>230</v>
      </c>
      <c r="L47" s="246" t="s">
        <v>230</v>
      </c>
      <c r="M47" s="246" t="s">
        <v>29</v>
      </c>
      <c r="N47" s="246" t="s">
        <v>29</v>
      </c>
      <c r="O47" s="246">
        <v>103</v>
      </c>
      <c r="P47" s="246">
        <v>10</v>
      </c>
      <c r="Q47" s="246">
        <v>167</v>
      </c>
      <c r="R47" s="246">
        <v>151</v>
      </c>
      <c r="S47" s="246">
        <v>1</v>
      </c>
      <c r="T47" s="246" t="s">
        <v>230</v>
      </c>
      <c r="U47" s="246">
        <v>1</v>
      </c>
      <c r="V47" s="246">
        <v>1</v>
      </c>
      <c r="W47" s="246">
        <v>42</v>
      </c>
      <c r="X47" s="246">
        <v>4</v>
      </c>
      <c r="Y47" s="246">
        <v>74</v>
      </c>
      <c r="Z47" s="246">
        <v>67</v>
      </c>
      <c r="AA47" s="246">
        <v>5</v>
      </c>
      <c r="AB47" s="246">
        <v>8</v>
      </c>
      <c r="AC47" s="246">
        <v>1</v>
      </c>
      <c r="AD47" s="246" t="s">
        <v>230</v>
      </c>
      <c r="AE47" s="246">
        <v>17</v>
      </c>
      <c r="AF47" s="246">
        <v>17</v>
      </c>
      <c r="AG47" s="246">
        <v>15</v>
      </c>
      <c r="AH47" s="246">
        <v>76</v>
      </c>
      <c r="AI47" s="246">
        <v>5</v>
      </c>
      <c r="AJ47" s="246">
        <v>11</v>
      </c>
      <c r="AK47" s="246">
        <v>28</v>
      </c>
      <c r="AL47" s="246">
        <v>14</v>
      </c>
      <c r="AM47" s="246">
        <v>54</v>
      </c>
      <c r="AN47" s="246">
        <v>33</v>
      </c>
      <c r="AO47" s="246">
        <v>36</v>
      </c>
      <c r="AP47" s="246">
        <v>16</v>
      </c>
      <c r="AQ47" s="246" t="s">
        <v>230</v>
      </c>
      <c r="AR47" s="246" t="s">
        <v>230</v>
      </c>
    </row>
    <row r="48" spans="2:44" s="2" customFormat="1" ht="12" customHeight="1">
      <c r="B48" s="15"/>
      <c r="C48" s="123"/>
      <c r="D48" s="49" t="s">
        <v>132</v>
      </c>
      <c r="E48" s="246">
        <f t="shared" si="13"/>
        <v>4315</v>
      </c>
      <c r="F48" s="246">
        <f t="shared" si="13"/>
        <v>3336</v>
      </c>
      <c r="G48" s="246">
        <v>575</v>
      </c>
      <c r="H48" s="246">
        <v>433</v>
      </c>
      <c r="I48" s="246" t="s">
        <v>29</v>
      </c>
      <c r="J48" s="246" t="s">
        <v>29</v>
      </c>
      <c r="K48" s="246" t="s">
        <v>230</v>
      </c>
      <c r="L48" s="246" t="s">
        <v>230</v>
      </c>
      <c r="M48" s="246">
        <v>3</v>
      </c>
      <c r="N48" s="246" t="s">
        <v>230</v>
      </c>
      <c r="O48" s="246">
        <v>591</v>
      </c>
      <c r="P48" s="246">
        <v>131</v>
      </c>
      <c r="Q48" s="246">
        <v>1396</v>
      </c>
      <c r="R48" s="246">
        <v>1006</v>
      </c>
      <c r="S48" s="246">
        <v>7</v>
      </c>
      <c r="T48" s="246">
        <v>1</v>
      </c>
      <c r="U48" s="246">
        <v>58</v>
      </c>
      <c r="V48" s="246">
        <v>18</v>
      </c>
      <c r="W48" s="246">
        <v>206</v>
      </c>
      <c r="X48" s="246">
        <v>28</v>
      </c>
      <c r="Y48" s="246">
        <v>413</v>
      </c>
      <c r="Z48" s="246">
        <v>520</v>
      </c>
      <c r="AA48" s="246">
        <v>69</v>
      </c>
      <c r="AB48" s="246">
        <v>60</v>
      </c>
      <c r="AC48" s="246">
        <v>18</v>
      </c>
      <c r="AD48" s="246">
        <v>15</v>
      </c>
      <c r="AE48" s="246">
        <v>74</v>
      </c>
      <c r="AF48" s="246">
        <v>120</v>
      </c>
      <c r="AG48" s="246">
        <v>97</v>
      </c>
      <c r="AH48" s="246">
        <v>388</v>
      </c>
      <c r="AI48" s="246">
        <v>97</v>
      </c>
      <c r="AJ48" s="246">
        <v>143</v>
      </c>
      <c r="AK48" s="246">
        <v>80</v>
      </c>
      <c r="AL48" s="246">
        <v>38</v>
      </c>
      <c r="AM48" s="246">
        <v>431</v>
      </c>
      <c r="AN48" s="246">
        <v>351</v>
      </c>
      <c r="AO48" s="246">
        <v>163</v>
      </c>
      <c r="AP48" s="246">
        <v>56</v>
      </c>
      <c r="AQ48" s="246">
        <v>37</v>
      </c>
      <c r="AR48" s="246">
        <v>28</v>
      </c>
    </row>
    <row r="49" spans="2:44" s="2" customFormat="1" ht="12" customHeight="1">
      <c r="B49" s="15"/>
      <c r="C49" s="292" t="s">
        <v>382</v>
      </c>
      <c r="D49" s="293"/>
      <c r="E49" s="245">
        <f>SUM(E50)</f>
        <v>4561</v>
      </c>
      <c r="F49" s="245">
        <f aca="true" t="shared" si="14" ref="F49:AR49">SUM(F50)</f>
        <v>3259</v>
      </c>
      <c r="G49" s="245">
        <f t="shared" si="14"/>
        <v>469</v>
      </c>
      <c r="H49" s="245">
        <f t="shared" si="14"/>
        <v>319</v>
      </c>
      <c r="I49" s="245">
        <f t="shared" si="14"/>
        <v>12</v>
      </c>
      <c r="J49" s="245" t="s">
        <v>29</v>
      </c>
      <c r="K49" s="245" t="s">
        <v>29</v>
      </c>
      <c r="L49" s="245">
        <f t="shared" si="14"/>
        <v>2</v>
      </c>
      <c r="M49" s="245">
        <f t="shared" si="14"/>
        <v>6</v>
      </c>
      <c r="N49" s="245">
        <f t="shared" si="14"/>
        <v>1</v>
      </c>
      <c r="O49" s="245">
        <f t="shared" si="14"/>
        <v>513</v>
      </c>
      <c r="P49" s="245">
        <f t="shared" si="14"/>
        <v>71</v>
      </c>
      <c r="Q49" s="245">
        <f t="shared" si="14"/>
        <v>1365</v>
      </c>
      <c r="R49" s="245">
        <f t="shared" si="14"/>
        <v>666</v>
      </c>
      <c r="S49" s="245">
        <f t="shared" si="14"/>
        <v>40</v>
      </c>
      <c r="T49" s="245">
        <f t="shared" si="14"/>
        <v>1</v>
      </c>
      <c r="U49" s="245">
        <f t="shared" si="14"/>
        <v>55</v>
      </c>
      <c r="V49" s="245">
        <f t="shared" si="14"/>
        <v>19</v>
      </c>
      <c r="W49" s="245">
        <f t="shared" si="14"/>
        <v>386</v>
      </c>
      <c r="X49" s="245">
        <f t="shared" si="14"/>
        <v>45</v>
      </c>
      <c r="Y49" s="245">
        <f t="shared" si="14"/>
        <v>465</v>
      </c>
      <c r="Z49" s="245">
        <f t="shared" si="14"/>
        <v>528</v>
      </c>
      <c r="AA49" s="245">
        <f t="shared" si="14"/>
        <v>57</v>
      </c>
      <c r="AB49" s="245">
        <f t="shared" si="14"/>
        <v>68</v>
      </c>
      <c r="AC49" s="245">
        <f t="shared" si="14"/>
        <v>25</v>
      </c>
      <c r="AD49" s="245">
        <f t="shared" si="14"/>
        <v>7</v>
      </c>
      <c r="AE49" s="245">
        <f t="shared" si="14"/>
        <v>146</v>
      </c>
      <c r="AF49" s="245">
        <f t="shared" si="14"/>
        <v>228</v>
      </c>
      <c r="AG49" s="245">
        <f t="shared" si="14"/>
        <v>121</v>
      </c>
      <c r="AH49" s="245">
        <f t="shared" si="14"/>
        <v>531</v>
      </c>
      <c r="AI49" s="245">
        <f t="shared" si="14"/>
        <v>138</v>
      </c>
      <c r="AJ49" s="245">
        <f t="shared" si="14"/>
        <v>169</v>
      </c>
      <c r="AK49" s="245">
        <f t="shared" si="14"/>
        <v>68</v>
      </c>
      <c r="AL49" s="245">
        <f t="shared" si="14"/>
        <v>56</v>
      </c>
      <c r="AM49" s="245">
        <f t="shared" si="14"/>
        <v>473</v>
      </c>
      <c r="AN49" s="245">
        <f t="shared" si="14"/>
        <v>465</v>
      </c>
      <c r="AO49" s="245">
        <f t="shared" si="14"/>
        <v>192</v>
      </c>
      <c r="AP49" s="245">
        <f t="shared" si="14"/>
        <v>66</v>
      </c>
      <c r="AQ49" s="245">
        <f t="shared" si="14"/>
        <v>30</v>
      </c>
      <c r="AR49" s="245">
        <f t="shared" si="14"/>
        <v>17</v>
      </c>
    </row>
    <row r="50" spans="2:44" s="2" customFormat="1" ht="12" customHeight="1">
      <c r="B50" s="15"/>
      <c r="C50" s="123"/>
      <c r="D50" s="49" t="s">
        <v>383</v>
      </c>
      <c r="E50" s="246">
        <f>SUM(G50,I50,K50,M50,O50,Q50,S50,U50,W50,Y50,AA50,AC50,AE50,AG50,AI50,AK50,AM50,AO50,AQ50)</f>
        <v>4561</v>
      </c>
      <c r="F50" s="246">
        <f>SUM(H50,J50,L50,N50,P50,R50,T50,V50,X50,Z50,AB50,AD50,AF50,AH50,AJ50,AL50,AN50,AP50,AR50)</f>
        <v>3259</v>
      </c>
      <c r="G50" s="246">
        <v>469</v>
      </c>
      <c r="H50" s="246">
        <v>319</v>
      </c>
      <c r="I50" s="246">
        <v>12</v>
      </c>
      <c r="J50" s="246" t="s">
        <v>29</v>
      </c>
      <c r="K50" s="246" t="s">
        <v>29</v>
      </c>
      <c r="L50" s="246">
        <v>2</v>
      </c>
      <c r="M50" s="246">
        <v>6</v>
      </c>
      <c r="N50" s="246">
        <v>1</v>
      </c>
      <c r="O50" s="246">
        <v>513</v>
      </c>
      <c r="P50" s="246">
        <v>71</v>
      </c>
      <c r="Q50" s="246">
        <v>1365</v>
      </c>
      <c r="R50" s="246">
        <v>666</v>
      </c>
      <c r="S50" s="246">
        <v>40</v>
      </c>
      <c r="T50" s="246">
        <v>1</v>
      </c>
      <c r="U50" s="246">
        <v>55</v>
      </c>
      <c r="V50" s="246">
        <v>19</v>
      </c>
      <c r="W50" s="246">
        <v>386</v>
      </c>
      <c r="X50" s="246">
        <v>45</v>
      </c>
      <c r="Y50" s="246">
        <v>465</v>
      </c>
      <c r="Z50" s="246">
        <v>528</v>
      </c>
      <c r="AA50" s="246">
        <v>57</v>
      </c>
      <c r="AB50" s="246">
        <v>68</v>
      </c>
      <c r="AC50" s="246">
        <v>25</v>
      </c>
      <c r="AD50" s="246">
        <v>7</v>
      </c>
      <c r="AE50" s="246">
        <v>146</v>
      </c>
      <c r="AF50" s="246">
        <v>228</v>
      </c>
      <c r="AG50" s="246">
        <v>121</v>
      </c>
      <c r="AH50" s="246">
        <v>531</v>
      </c>
      <c r="AI50" s="246">
        <v>138</v>
      </c>
      <c r="AJ50" s="246">
        <v>169</v>
      </c>
      <c r="AK50" s="246">
        <v>68</v>
      </c>
      <c r="AL50" s="246">
        <v>56</v>
      </c>
      <c r="AM50" s="246">
        <v>473</v>
      </c>
      <c r="AN50" s="246">
        <v>465</v>
      </c>
      <c r="AO50" s="246">
        <v>192</v>
      </c>
      <c r="AP50" s="246">
        <v>66</v>
      </c>
      <c r="AQ50" s="246">
        <v>30</v>
      </c>
      <c r="AR50" s="246">
        <v>17</v>
      </c>
    </row>
    <row r="51" spans="2:44" s="2" customFormat="1" ht="12" customHeight="1">
      <c r="B51" s="15"/>
      <c r="C51" s="292" t="s">
        <v>133</v>
      </c>
      <c r="D51" s="293"/>
      <c r="E51" s="245">
        <f>SUM(E52:E59)</f>
        <v>19851</v>
      </c>
      <c r="F51" s="245">
        <f aca="true" t="shared" si="15" ref="F51:AR51">SUM(F52:F59)</f>
        <v>15142</v>
      </c>
      <c r="G51" s="245">
        <f t="shared" si="15"/>
        <v>3378</v>
      </c>
      <c r="H51" s="245">
        <f t="shared" si="15"/>
        <v>2420</v>
      </c>
      <c r="I51" s="245">
        <f t="shared" si="15"/>
        <v>105</v>
      </c>
      <c r="J51" s="245">
        <f t="shared" si="15"/>
        <v>22</v>
      </c>
      <c r="K51" s="245">
        <f t="shared" si="15"/>
        <v>11</v>
      </c>
      <c r="L51" s="245">
        <f t="shared" si="15"/>
        <v>6</v>
      </c>
      <c r="M51" s="245">
        <f t="shared" si="15"/>
        <v>22</v>
      </c>
      <c r="N51" s="245">
        <f t="shared" si="15"/>
        <v>8</v>
      </c>
      <c r="O51" s="245">
        <f t="shared" si="15"/>
        <v>2993</v>
      </c>
      <c r="P51" s="245">
        <f t="shared" si="15"/>
        <v>441</v>
      </c>
      <c r="Q51" s="245">
        <f t="shared" si="15"/>
        <v>2016</v>
      </c>
      <c r="R51" s="245">
        <f t="shared" si="15"/>
        <v>1201</v>
      </c>
      <c r="S51" s="245">
        <f t="shared" si="15"/>
        <v>150</v>
      </c>
      <c r="T51" s="245">
        <f t="shared" si="15"/>
        <v>15</v>
      </c>
      <c r="U51" s="245">
        <f t="shared" si="15"/>
        <v>100</v>
      </c>
      <c r="V51" s="245">
        <f t="shared" si="15"/>
        <v>39</v>
      </c>
      <c r="W51" s="245">
        <f t="shared" si="15"/>
        <v>1075</v>
      </c>
      <c r="X51" s="245">
        <f t="shared" si="15"/>
        <v>140</v>
      </c>
      <c r="Y51" s="245">
        <f t="shared" si="15"/>
        <v>2053</v>
      </c>
      <c r="Z51" s="245">
        <f t="shared" si="15"/>
        <v>2409</v>
      </c>
      <c r="AA51" s="245">
        <f t="shared" si="15"/>
        <v>190</v>
      </c>
      <c r="AB51" s="245">
        <f t="shared" si="15"/>
        <v>216</v>
      </c>
      <c r="AC51" s="245">
        <f t="shared" si="15"/>
        <v>223</v>
      </c>
      <c r="AD51" s="245">
        <f t="shared" si="15"/>
        <v>119</v>
      </c>
      <c r="AE51" s="245">
        <f t="shared" si="15"/>
        <v>2352</v>
      </c>
      <c r="AF51" s="245">
        <f t="shared" si="15"/>
        <v>2590</v>
      </c>
      <c r="AG51" s="245">
        <f t="shared" si="15"/>
        <v>776</v>
      </c>
      <c r="AH51" s="245">
        <f t="shared" si="15"/>
        <v>2257</v>
      </c>
      <c r="AI51" s="245">
        <f t="shared" si="15"/>
        <v>607</v>
      </c>
      <c r="AJ51" s="245">
        <f t="shared" si="15"/>
        <v>668</v>
      </c>
      <c r="AK51" s="245">
        <f t="shared" si="15"/>
        <v>482</v>
      </c>
      <c r="AL51" s="245">
        <f t="shared" si="15"/>
        <v>219</v>
      </c>
      <c r="AM51" s="245">
        <f t="shared" si="15"/>
        <v>2396</v>
      </c>
      <c r="AN51" s="245">
        <f t="shared" si="15"/>
        <v>2109</v>
      </c>
      <c r="AO51" s="245">
        <f t="shared" si="15"/>
        <v>883</v>
      </c>
      <c r="AP51" s="245">
        <f t="shared" si="15"/>
        <v>228</v>
      </c>
      <c r="AQ51" s="245">
        <f t="shared" si="15"/>
        <v>39</v>
      </c>
      <c r="AR51" s="245">
        <f t="shared" si="15"/>
        <v>35</v>
      </c>
    </row>
    <row r="52" spans="2:44" s="2" customFormat="1" ht="12" customHeight="1">
      <c r="B52" s="15"/>
      <c r="C52" s="123"/>
      <c r="D52" s="49" t="s">
        <v>134</v>
      </c>
      <c r="E52" s="246">
        <f aca="true" t="shared" si="16" ref="E52:F59">SUM(G52,I52,K52,M52,O52,Q52,S52,U52,W52,Y52,AA52,AC52,AE52,AG52,AI52,AK52,AM52,AO52,AQ52)</f>
        <v>5119</v>
      </c>
      <c r="F52" s="246">
        <f t="shared" si="16"/>
        <v>3951</v>
      </c>
      <c r="G52" s="246">
        <v>612</v>
      </c>
      <c r="H52" s="246">
        <v>428</v>
      </c>
      <c r="I52" s="246">
        <v>27</v>
      </c>
      <c r="J52" s="246">
        <v>4</v>
      </c>
      <c r="K52" s="246">
        <v>2</v>
      </c>
      <c r="L52" s="246" t="s">
        <v>230</v>
      </c>
      <c r="M52" s="246">
        <v>3</v>
      </c>
      <c r="N52" s="246">
        <v>1</v>
      </c>
      <c r="O52" s="246">
        <v>740</v>
      </c>
      <c r="P52" s="246">
        <v>80</v>
      </c>
      <c r="Q52" s="246">
        <v>744</v>
      </c>
      <c r="R52" s="246">
        <v>490</v>
      </c>
      <c r="S52" s="246">
        <v>38</v>
      </c>
      <c r="T52" s="246">
        <v>6</v>
      </c>
      <c r="U52" s="246">
        <v>31</v>
      </c>
      <c r="V52" s="246">
        <v>5</v>
      </c>
      <c r="W52" s="246">
        <v>300</v>
      </c>
      <c r="X52" s="246">
        <v>24</v>
      </c>
      <c r="Y52" s="246">
        <v>637</v>
      </c>
      <c r="Z52" s="246">
        <v>781</v>
      </c>
      <c r="AA52" s="246">
        <v>68</v>
      </c>
      <c r="AB52" s="246">
        <v>67</v>
      </c>
      <c r="AC52" s="246">
        <v>18</v>
      </c>
      <c r="AD52" s="246">
        <v>10</v>
      </c>
      <c r="AE52" s="246">
        <v>425</v>
      </c>
      <c r="AF52" s="246">
        <v>512</v>
      </c>
      <c r="AG52" s="246">
        <v>222</v>
      </c>
      <c r="AH52" s="246">
        <v>693</v>
      </c>
      <c r="AI52" s="246">
        <v>227</v>
      </c>
      <c r="AJ52" s="246">
        <v>235</v>
      </c>
      <c r="AK52" s="246">
        <v>147</v>
      </c>
      <c r="AL52" s="246">
        <v>61</v>
      </c>
      <c r="AM52" s="246">
        <v>614</v>
      </c>
      <c r="AN52" s="246">
        <v>485</v>
      </c>
      <c r="AO52" s="246">
        <v>253</v>
      </c>
      <c r="AP52" s="246">
        <v>60</v>
      </c>
      <c r="AQ52" s="246">
        <v>11</v>
      </c>
      <c r="AR52" s="246">
        <v>9</v>
      </c>
    </row>
    <row r="53" spans="2:44" s="2" customFormat="1" ht="12" customHeight="1">
      <c r="B53" s="15"/>
      <c r="C53" s="123"/>
      <c r="D53" s="49" t="s">
        <v>368</v>
      </c>
      <c r="E53" s="246">
        <f t="shared" si="16"/>
        <v>719</v>
      </c>
      <c r="F53" s="246">
        <f t="shared" si="16"/>
        <v>511</v>
      </c>
      <c r="G53" s="246">
        <v>126</v>
      </c>
      <c r="H53" s="246">
        <v>89</v>
      </c>
      <c r="I53" s="246">
        <v>2</v>
      </c>
      <c r="J53" s="246">
        <v>1</v>
      </c>
      <c r="K53" s="246">
        <v>4</v>
      </c>
      <c r="L53" s="246">
        <v>1</v>
      </c>
      <c r="M53" s="246">
        <v>2</v>
      </c>
      <c r="N53" s="246" t="s">
        <v>29</v>
      </c>
      <c r="O53" s="246">
        <v>110</v>
      </c>
      <c r="P53" s="246">
        <v>13</v>
      </c>
      <c r="Q53" s="246">
        <v>126</v>
      </c>
      <c r="R53" s="246">
        <v>51</v>
      </c>
      <c r="S53" s="246">
        <v>6</v>
      </c>
      <c r="T53" s="246" t="s">
        <v>29</v>
      </c>
      <c r="U53" s="246">
        <v>6</v>
      </c>
      <c r="V53" s="246">
        <v>2</v>
      </c>
      <c r="W53" s="246">
        <v>46</v>
      </c>
      <c r="X53" s="246">
        <v>1</v>
      </c>
      <c r="Y53" s="246">
        <v>67</v>
      </c>
      <c r="Z53" s="246">
        <v>75</v>
      </c>
      <c r="AA53" s="246">
        <v>14</v>
      </c>
      <c r="AB53" s="246">
        <v>11</v>
      </c>
      <c r="AC53" s="246">
        <v>2</v>
      </c>
      <c r="AD53" s="246" t="s">
        <v>230</v>
      </c>
      <c r="AE53" s="246">
        <v>16</v>
      </c>
      <c r="AF53" s="246">
        <v>58</v>
      </c>
      <c r="AG53" s="246">
        <v>21</v>
      </c>
      <c r="AH53" s="246">
        <v>86</v>
      </c>
      <c r="AI53" s="246">
        <v>17</v>
      </c>
      <c r="AJ53" s="246">
        <v>25</v>
      </c>
      <c r="AK53" s="246">
        <v>26</v>
      </c>
      <c r="AL53" s="246">
        <v>7</v>
      </c>
      <c r="AM53" s="246">
        <v>75</v>
      </c>
      <c r="AN53" s="246">
        <v>70</v>
      </c>
      <c r="AO53" s="246">
        <v>48</v>
      </c>
      <c r="AP53" s="246">
        <v>15</v>
      </c>
      <c r="AQ53" s="246">
        <v>5</v>
      </c>
      <c r="AR53" s="246">
        <v>6</v>
      </c>
    </row>
    <row r="54" spans="2:44" s="2" customFormat="1" ht="12" customHeight="1">
      <c r="B54" s="15"/>
      <c r="C54" s="123"/>
      <c r="D54" s="49" t="s">
        <v>384</v>
      </c>
      <c r="E54" s="246">
        <f t="shared" si="16"/>
        <v>4284</v>
      </c>
      <c r="F54" s="246">
        <f t="shared" si="16"/>
        <v>3197</v>
      </c>
      <c r="G54" s="246">
        <v>857</v>
      </c>
      <c r="H54" s="246">
        <v>653</v>
      </c>
      <c r="I54" s="246">
        <v>34</v>
      </c>
      <c r="J54" s="246">
        <v>2</v>
      </c>
      <c r="K54" s="246" t="s">
        <v>230</v>
      </c>
      <c r="L54" s="246" t="s">
        <v>230</v>
      </c>
      <c r="M54" s="246">
        <v>1</v>
      </c>
      <c r="N54" s="246">
        <v>1</v>
      </c>
      <c r="O54" s="246">
        <v>662</v>
      </c>
      <c r="P54" s="246">
        <v>80</v>
      </c>
      <c r="Q54" s="246">
        <v>760</v>
      </c>
      <c r="R54" s="246">
        <v>485</v>
      </c>
      <c r="S54" s="246">
        <v>39</v>
      </c>
      <c r="T54" s="246">
        <v>4</v>
      </c>
      <c r="U54" s="246">
        <v>23</v>
      </c>
      <c r="V54" s="246">
        <v>10</v>
      </c>
      <c r="W54" s="246">
        <v>201</v>
      </c>
      <c r="X54" s="246">
        <v>26</v>
      </c>
      <c r="Y54" s="246">
        <v>415</v>
      </c>
      <c r="Z54" s="246">
        <v>525</v>
      </c>
      <c r="AA54" s="246">
        <v>45</v>
      </c>
      <c r="AB54" s="246">
        <v>47</v>
      </c>
      <c r="AC54" s="246">
        <v>16</v>
      </c>
      <c r="AD54" s="246">
        <v>6</v>
      </c>
      <c r="AE54" s="246">
        <v>142</v>
      </c>
      <c r="AF54" s="246">
        <v>161</v>
      </c>
      <c r="AG54" s="246">
        <v>204</v>
      </c>
      <c r="AH54" s="246">
        <v>540</v>
      </c>
      <c r="AI54" s="246">
        <v>162</v>
      </c>
      <c r="AJ54" s="246">
        <v>151</v>
      </c>
      <c r="AK54" s="246">
        <v>116</v>
      </c>
      <c r="AL54" s="246">
        <v>51</v>
      </c>
      <c r="AM54" s="246">
        <v>447</v>
      </c>
      <c r="AN54" s="246">
        <v>402</v>
      </c>
      <c r="AO54" s="246">
        <v>156</v>
      </c>
      <c r="AP54" s="246">
        <v>48</v>
      </c>
      <c r="AQ54" s="246">
        <v>4</v>
      </c>
      <c r="AR54" s="246">
        <v>5</v>
      </c>
    </row>
    <row r="55" spans="2:44" s="2" customFormat="1" ht="12" customHeight="1">
      <c r="B55" s="15"/>
      <c r="C55" s="123"/>
      <c r="D55" s="49" t="s">
        <v>135</v>
      </c>
      <c r="E55" s="246">
        <f t="shared" si="16"/>
        <v>2022</v>
      </c>
      <c r="F55" s="246">
        <f t="shared" si="16"/>
        <v>1462</v>
      </c>
      <c r="G55" s="246">
        <v>304</v>
      </c>
      <c r="H55" s="246">
        <v>216</v>
      </c>
      <c r="I55" s="246">
        <v>5</v>
      </c>
      <c r="J55" s="246">
        <v>2</v>
      </c>
      <c r="K55" s="246" t="s">
        <v>29</v>
      </c>
      <c r="L55" s="246" t="s">
        <v>230</v>
      </c>
      <c r="M55" s="246">
        <v>2</v>
      </c>
      <c r="N55" s="246">
        <v>1</v>
      </c>
      <c r="O55" s="246">
        <v>376</v>
      </c>
      <c r="P55" s="246">
        <v>74</v>
      </c>
      <c r="Q55" s="246">
        <v>69</v>
      </c>
      <c r="R55" s="246">
        <v>29</v>
      </c>
      <c r="S55" s="246">
        <v>30</v>
      </c>
      <c r="T55" s="246">
        <v>2</v>
      </c>
      <c r="U55" s="246">
        <v>11</v>
      </c>
      <c r="V55" s="246">
        <v>4</v>
      </c>
      <c r="W55" s="246">
        <v>124</v>
      </c>
      <c r="X55" s="246">
        <v>20</v>
      </c>
      <c r="Y55" s="246">
        <v>198</v>
      </c>
      <c r="Z55" s="246">
        <v>218</v>
      </c>
      <c r="AA55" s="246">
        <v>15</v>
      </c>
      <c r="AB55" s="246">
        <v>22</v>
      </c>
      <c r="AC55" s="246">
        <v>49</v>
      </c>
      <c r="AD55" s="246">
        <v>23</v>
      </c>
      <c r="AE55" s="246">
        <v>221</v>
      </c>
      <c r="AF55" s="246">
        <v>223</v>
      </c>
      <c r="AG55" s="246">
        <v>72</v>
      </c>
      <c r="AH55" s="246">
        <v>205</v>
      </c>
      <c r="AI55" s="246">
        <v>64</v>
      </c>
      <c r="AJ55" s="246">
        <v>84</v>
      </c>
      <c r="AK55" s="246">
        <v>48</v>
      </c>
      <c r="AL55" s="246">
        <v>24</v>
      </c>
      <c r="AM55" s="246">
        <v>299</v>
      </c>
      <c r="AN55" s="246">
        <v>283</v>
      </c>
      <c r="AO55" s="246">
        <v>124</v>
      </c>
      <c r="AP55" s="246">
        <v>27</v>
      </c>
      <c r="AQ55" s="246">
        <v>11</v>
      </c>
      <c r="AR55" s="246">
        <v>5</v>
      </c>
    </row>
    <row r="56" spans="2:44" s="2" customFormat="1" ht="12" customHeight="1">
      <c r="B56" s="15"/>
      <c r="C56" s="123"/>
      <c r="D56" s="49" t="s">
        <v>136</v>
      </c>
      <c r="E56" s="246">
        <f t="shared" si="16"/>
        <v>3600</v>
      </c>
      <c r="F56" s="246">
        <f t="shared" si="16"/>
        <v>2633</v>
      </c>
      <c r="G56" s="246">
        <v>1145</v>
      </c>
      <c r="H56" s="246">
        <v>773</v>
      </c>
      <c r="I56" s="246">
        <v>9</v>
      </c>
      <c r="J56" s="246">
        <v>3</v>
      </c>
      <c r="K56" s="246">
        <v>5</v>
      </c>
      <c r="L56" s="246">
        <v>5</v>
      </c>
      <c r="M56" s="246">
        <v>14</v>
      </c>
      <c r="N56" s="246">
        <v>4</v>
      </c>
      <c r="O56" s="246">
        <v>480</v>
      </c>
      <c r="P56" s="246">
        <v>98</v>
      </c>
      <c r="Q56" s="246">
        <v>74</v>
      </c>
      <c r="R56" s="246">
        <v>40</v>
      </c>
      <c r="S56" s="246">
        <v>17</v>
      </c>
      <c r="T56" s="246">
        <v>1</v>
      </c>
      <c r="U56" s="246">
        <v>10</v>
      </c>
      <c r="V56" s="246">
        <v>10</v>
      </c>
      <c r="W56" s="246">
        <v>218</v>
      </c>
      <c r="X56" s="246">
        <v>36</v>
      </c>
      <c r="Y56" s="246">
        <v>286</v>
      </c>
      <c r="Z56" s="246">
        <v>317</v>
      </c>
      <c r="AA56" s="246">
        <v>19</v>
      </c>
      <c r="AB56" s="246">
        <v>35</v>
      </c>
      <c r="AC56" s="246">
        <v>67</v>
      </c>
      <c r="AD56" s="246">
        <v>42</v>
      </c>
      <c r="AE56" s="246">
        <v>540</v>
      </c>
      <c r="AF56" s="246">
        <v>518</v>
      </c>
      <c r="AG56" s="246">
        <v>56</v>
      </c>
      <c r="AH56" s="246">
        <v>209</v>
      </c>
      <c r="AI56" s="246">
        <v>70</v>
      </c>
      <c r="AJ56" s="246">
        <v>85</v>
      </c>
      <c r="AK56" s="246">
        <v>94</v>
      </c>
      <c r="AL56" s="246">
        <v>47</v>
      </c>
      <c r="AM56" s="246">
        <v>387</v>
      </c>
      <c r="AN56" s="246">
        <v>381</v>
      </c>
      <c r="AO56" s="246">
        <v>109</v>
      </c>
      <c r="AP56" s="246">
        <v>28</v>
      </c>
      <c r="AQ56" s="246" t="s">
        <v>29</v>
      </c>
      <c r="AR56" s="246">
        <v>1</v>
      </c>
    </row>
    <row r="57" spans="2:44" s="2" customFormat="1" ht="12" customHeight="1">
      <c r="B57" s="15"/>
      <c r="C57" s="123"/>
      <c r="D57" s="49" t="s">
        <v>137</v>
      </c>
      <c r="E57" s="246">
        <f t="shared" si="16"/>
        <v>2393</v>
      </c>
      <c r="F57" s="246">
        <f t="shared" si="16"/>
        <v>2137</v>
      </c>
      <c r="G57" s="246">
        <v>23</v>
      </c>
      <c r="H57" s="246">
        <v>11</v>
      </c>
      <c r="I57" s="246">
        <v>3</v>
      </c>
      <c r="J57" s="246">
        <v>2</v>
      </c>
      <c r="K57" s="246" t="s">
        <v>29</v>
      </c>
      <c r="L57" s="246" t="s">
        <v>230</v>
      </c>
      <c r="M57" s="246" t="s">
        <v>29</v>
      </c>
      <c r="N57" s="246" t="s">
        <v>29</v>
      </c>
      <c r="O57" s="246">
        <v>258</v>
      </c>
      <c r="P57" s="246">
        <v>59</v>
      </c>
      <c r="Q57" s="246">
        <v>30</v>
      </c>
      <c r="R57" s="246">
        <v>8</v>
      </c>
      <c r="S57" s="246">
        <v>9</v>
      </c>
      <c r="T57" s="246">
        <v>1</v>
      </c>
      <c r="U57" s="246">
        <v>8</v>
      </c>
      <c r="V57" s="246">
        <v>3</v>
      </c>
      <c r="W57" s="246">
        <v>67</v>
      </c>
      <c r="X57" s="246">
        <v>19</v>
      </c>
      <c r="Y57" s="246">
        <v>320</v>
      </c>
      <c r="Z57" s="246">
        <v>351</v>
      </c>
      <c r="AA57" s="246">
        <v>18</v>
      </c>
      <c r="AB57" s="246">
        <v>22</v>
      </c>
      <c r="AC57" s="246">
        <v>58</v>
      </c>
      <c r="AD57" s="246">
        <v>34</v>
      </c>
      <c r="AE57" s="246">
        <v>938</v>
      </c>
      <c r="AF57" s="246">
        <v>996</v>
      </c>
      <c r="AG57" s="246">
        <v>128</v>
      </c>
      <c r="AH57" s="246">
        <v>253</v>
      </c>
      <c r="AI57" s="246">
        <v>28</v>
      </c>
      <c r="AJ57" s="246">
        <v>45</v>
      </c>
      <c r="AK57" s="246">
        <v>19</v>
      </c>
      <c r="AL57" s="246">
        <v>9</v>
      </c>
      <c r="AM57" s="246">
        <v>390</v>
      </c>
      <c r="AN57" s="246">
        <v>300</v>
      </c>
      <c r="AO57" s="246">
        <v>90</v>
      </c>
      <c r="AP57" s="246">
        <v>19</v>
      </c>
      <c r="AQ57" s="246">
        <v>6</v>
      </c>
      <c r="AR57" s="246">
        <v>5</v>
      </c>
    </row>
    <row r="58" spans="2:44" s="2" customFormat="1" ht="12" customHeight="1">
      <c r="B58" s="15"/>
      <c r="C58" s="123"/>
      <c r="D58" s="49" t="s">
        <v>385</v>
      </c>
      <c r="E58" s="246">
        <f t="shared" si="16"/>
        <v>523</v>
      </c>
      <c r="F58" s="246">
        <f t="shared" si="16"/>
        <v>397</v>
      </c>
      <c r="G58" s="246">
        <v>89</v>
      </c>
      <c r="H58" s="246">
        <v>83</v>
      </c>
      <c r="I58" s="246">
        <v>15</v>
      </c>
      <c r="J58" s="246">
        <v>6</v>
      </c>
      <c r="K58" s="246" t="s">
        <v>230</v>
      </c>
      <c r="L58" s="246" t="s">
        <v>230</v>
      </c>
      <c r="M58" s="246" t="s">
        <v>29</v>
      </c>
      <c r="N58" s="246">
        <v>1</v>
      </c>
      <c r="O58" s="246">
        <v>126</v>
      </c>
      <c r="P58" s="246">
        <v>13</v>
      </c>
      <c r="Q58" s="246">
        <v>24</v>
      </c>
      <c r="R58" s="246">
        <v>6</v>
      </c>
      <c r="S58" s="246">
        <v>5</v>
      </c>
      <c r="T58" s="246">
        <v>1</v>
      </c>
      <c r="U58" s="246">
        <v>3</v>
      </c>
      <c r="V58" s="246" t="s">
        <v>29</v>
      </c>
      <c r="W58" s="246">
        <v>22</v>
      </c>
      <c r="X58" s="246">
        <v>1</v>
      </c>
      <c r="Y58" s="246">
        <v>32</v>
      </c>
      <c r="Z58" s="246">
        <v>29</v>
      </c>
      <c r="AA58" s="246">
        <v>2</v>
      </c>
      <c r="AB58" s="246">
        <v>2</v>
      </c>
      <c r="AC58" s="246">
        <v>4</v>
      </c>
      <c r="AD58" s="246" t="s">
        <v>29</v>
      </c>
      <c r="AE58" s="246">
        <v>39</v>
      </c>
      <c r="AF58" s="246">
        <v>77</v>
      </c>
      <c r="AG58" s="246">
        <v>29</v>
      </c>
      <c r="AH58" s="246">
        <v>97</v>
      </c>
      <c r="AI58" s="246">
        <v>29</v>
      </c>
      <c r="AJ58" s="246">
        <v>18</v>
      </c>
      <c r="AK58" s="246">
        <v>4</v>
      </c>
      <c r="AL58" s="246">
        <v>6</v>
      </c>
      <c r="AM58" s="246">
        <v>54</v>
      </c>
      <c r="AN58" s="246">
        <v>48</v>
      </c>
      <c r="AO58" s="246">
        <v>46</v>
      </c>
      <c r="AP58" s="246">
        <v>9</v>
      </c>
      <c r="AQ58" s="246" t="s">
        <v>29</v>
      </c>
      <c r="AR58" s="246" t="s">
        <v>230</v>
      </c>
    </row>
    <row r="59" spans="2:44" s="2" customFormat="1" ht="12" customHeight="1">
      <c r="B59" s="15"/>
      <c r="C59" s="123"/>
      <c r="D59" s="49" t="s">
        <v>138</v>
      </c>
      <c r="E59" s="246">
        <f t="shared" si="16"/>
        <v>1191</v>
      </c>
      <c r="F59" s="246">
        <f t="shared" si="16"/>
        <v>854</v>
      </c>
      <c r="G59" s="246">
        <v>222</v>
      </c>
      <c r="H59" s="246">
        <v>167</v>
      </c>
      <c r="I59" s="246">
        <v>10</v>
      </c>
      <c r="J59" s="246">
        <v>2</v>
      </c>
      <c r="K59" s="246" t="s">
        <v>230</v>
      </c>
      <c r="L59" s="246" t="s">
        <v>230</v>
      </c>
      <c r="M59" s="246" t="s">
        <v>29</v>
      </c>
      <c r="N59" s="246" t="s">
        <v>230</v>
      </c>
      <c r="O59" s="246">
        <v>241</v>
      </c>
      <c r="P59" s="246">
        <v>24</v>
      </c>
      <c r="Q59" s="246">
        <v>189</v>
      </c>
      <c r="R59" s="246">
        <v>92</v>
      </c>
      <c r="S59" s="246">
        <v>6</v>
      </c>
      <c r="T59" s="246" t="s">
        <v>230</v>
      </c>
      <c r="U59" s="246">
        <v>8</v>
      </c>
      <c r="V59" s="246">
        <v>5</v>
      </c>
      <c r="W59" s="246">
        <v>97</v>
      </c>
      <c r="X59" s="246">
        <v>13</v>
      </c>
      <c r="Y59" s="246">
        <v>98</v>
      </c>
      <c r="Z59" s="246">
        <v>113</v>
      </c>
      <c r="AA59" s="246">
        <v>9</v>
      </c>
      <c r="AB59" s="246">
        <v>10</v>
      </c>
      <c r="AC59" s="246">
        <v>9</v>
      </c>
      <c r="AD59" s="246">
        <v>4</v>
      </c>
      <c r="AE59" s="246">
        <v>31</v>
      </c>
      <c r="AF59" s="246">
        <v>45</v>
      </c>
      <c r="AG59" s="246">
        <v>44</v>
      </c>
      <c r="AH59" s="246">
        <v>174</v>
      </c>
      <c r="AI59" s="246">
        <v>10</v>
      </c>
      <c r="AJ59" s="246">
        <v>25</v>
      </c>
      <c r="AK59" s="246">
        <v>28</v>
      </c>
      <c r="AL59" s="246">
        <v>14</v>
      </c>
      <c r="AM59" s="246">
        <v>130</v>
      </c>
      <c r="AN59" s="246">
        <v>140</v>
      </c>
      <c r="AO59" s="246">
        <v>57</v>
      </c>
      <c r="AP59" s="246">
        <v>22</v>
      </c>
      <c r="AQ59" s="246">
        <v>2</v>
      </c>
      <c r="AR59" s="246">
        <v>4</v>
      </c>
    </row>
    <row r="60" spans="2:44" s="2" customFormat="1" ht="12" customHeight="1">
      <c r="B60" s="15"/>
      <c r="C60" s="292" t="s">
        <v>140</v>
      </c>
      <c r="D60" s="293"/>
      <c r="E60" s="245">
        <f aca="true" t="shared" si="17" ref="E60:AR60">SUM(E61:E64)</f>
        <v>11904</v>
      </c>
      <c r="F60" s="245">
        <f t="shared" si="17"/>
        <v>9308</v>
      </c>
      <c r="G60" s="245">
        <f t="shared" si="17"/>
        <v>2451</v>
      </c>
      <c r="H60" s="245">
        <f t="shared" si="17"/>
        <v>2041</v>
      </c>
      <c r="I60" s="245">
        <f t="shared" si="17"/>
        <v>102</v>
      </c>
      <c r="J60" s="245">
        <f t="shared" si="17"/>
        <v>11</v>
      </c>
      <c r="K60" s="245">
        <f t="shared" si="17"/>
        <v>7</v>
      </c>
      <c r="L60" s="245">
        <f t="shared" si="17"/>
        <v>2</v>
      </c>
      <c r="M60" s="245">
        <f t="shared" si="17"/>
        <v>13</v>
      </c>
      <c r="N60" s="245">
        <f t="shared" si="17"/>
        <v>3</v>
      </c>
      <c r="O60" s="245">
        <f t="shared" si="17"/>
        <v>1834</v>
      </c>
      <c r="P60" s="245">
        <f t="shared" si="17"/>
        <v>228</v>
      </c>
      <c r="Q60" s="245">
        <f t="shared" si="17"/>
        <v>1439</v>
      </c>
      <c r="R60" s="245">
        <f t="shared" si="17"/>
        <v>875</v>
      </c>
      <c r="S60" s="245">
        <f t="shared" si="17"/>
        <v>93</v>
      </c>
      <c r="T60" s="245">
        <f t="shared" si="17"/>
        <v>10</v>
      </c>
      <c r="U60" s="245">
        <f t="shared" si="17"/>
        <v>69</v>
      </c>
      <c r="V60" s="245">
        <f t="shared" si="17"/>
        <v>30</v>
      </c>
      <c r="W60" s="245">
        <f t="shared" si="17"/>
        <v>649</v>
      </c>
      <c r="X60" s="245">
        <f t="shared" si="17"/>
        <v>92</v>
      </c>
      <c r="Y60" s="245">
        <f t="shared" si="17"/>
        <v>1160</v>
      </c>
      <c r="Z60" s="245">
        <f t="shared" si="17"/>
        <v>1384</v>
      </c>
      <c r="AA60" s="245">
        <f t="shared" si="17"/>
        <v>103</v>
      </c>
      <c r="AB60" s="245">
        <f t="shared" si="17"/>
        <v>135</v>
      </c>
      <c r="AC60" s="245">
        <f t="shared" si="17"/>
        <v>29</v>
      </c>
      <c r="AD60" s="245">
        <f t="shared" si="17"/>
        <v>14</v>
      </c>
      <c r="AE60" s="245">
        <f t="shared" si="17"/>
        <v>1333</v>
      </c>
      <c r="AF60" s="245">
        <f t="shared" si="17"/>
        <v>1739</v>
      </c>
      <c r="AG60" s="245">
        <f t="shared" si="17"/>
        <v>390</v>
      </c>
      <c r="AH60" s="245">
        <f t="shared" si="17"/>
        <v>1192</v>
      </c>
      <c r="AI60" s="245">
        <f t="shared" si="17"/>
        <v>288</v>
      </c>
      <c r="AJ60" s="245">
        <f t="shared" si="17"/>
        <v>338</v>
      </c>
      <c r="AK60" s="245">
        <f t="shared" si="17"/>
        <v>266</v>
      </c>
      <c r="AL60" s="245">
        <f t="shared" si="17"/>
        <v>116</v>
      </c>
      <c r="AM60" s="245">
        <f t="shared" si="17"/>
        <v>1170</v>
      </c>
      <c r="AN60" s="245">
        <f t="shared" si="17"/>
        <v>939</v>
      </c>
      <c r="AO60" s="245">
        <f t="shared" si="17"/>
        <v>490</v>
      </c>
      <c r="AP60" s="245">
        <f t="shared" si="17"/>
        <v>134</v>
      </c>
      <c r="AQ60" s="245">
        <f t="shared" si="17"/>
        <v>18</v>
      </c>
      <c r="AR60" s="245">
        <f t="shared" si="17"/>
        <v>25</v>
      </c>
    </row>
    <row r="61" spans="2:44" s="2" customFormat="1" ht="12" customHeight="1">
      <c r="B61" s="15"/>
      <c r="C61" s="123"/>
      <c r="D61" s="49" t="s">
        <v>141</v>
      </c>
      <c r="E61" s="246">
        <f aca="true" t="shared" si="18" ref="E61:F64">SUM(G61,I61,K61,M61,O61,Q61,S61,U61,W61,Y61,AA61,AC61,AE61,AG61,AI61,AK61,AM61,AO61,AQ61)</f>
        <v>1642</v>
      </c>
      <c r="F61" s="246">
        <f t="shared" si="18"/>
        <v>1282</v>
      </c>
      <c r="G61" s="246">
        <v>261</v>
      </c>
      <c r="H61" s="246">
        <v>281</v>
      </c>
      <c r="I61" s="246">
        <v>45</v>
      </c>
      <c r="J61" s="246">
        <v>6</v>
      </c>
      <c r="K61" s="246">
        <v>5</v>
      </c>
      <c r="L61" s="246">
        <v>1</v>
      </c>
      <c r="M61" s="246">
        <v>13</v>
      </c>
      <c r="N61" s="246">
        <v>2</v>
      </c>
      <c r="O61" s="246">
        <v>322</v>
      </c>
      <c r="P61" s="246">
        <v>53</v>
      </c>
      <c r="Q61" s="246">
        <v>112</v>
      </c>
      <c r="R61" s="246">
        <v>117</v>
      </c>
      <c r="S61" s="246">
        <v>5</v>
      </c>
      <c r="T61" s="246" t="s">
        <v>29</v>
      </c>
      <c r="U61" s="246">
        <v>4</v>
      </c>
      <c r="V61" s="246">
        <v>2</v>
      </c>
      <c r="W61" s="246">
        <v>103</v>
      </c>
      <c r="X61" s="246">
        <v>25</v>
      </c>
      <c r="Y61" s="246">
        <v>113</v>
      </c>
      <c r="Z61" s="246">
        <v>154</v>
      </c>
      <c r="AA61" s="246">
        <v>5</v>
      </c>
      <c r="AB61" s="246">
        <v>16</v>
      </c>
      <c r="AC61" s="246">
        <v>5</v>
      </c>
      <c r="AD61" s="246" t="s">
        <v>230</v>
      </c>
      <c r="AE61" s="246">
        <v>299</v>
      </c>
      <c r="AF61" s="246">
        <v>347</v>
      </c>
      <c r="AG61" s="246">
        <v>28</v>
      </c>
      <c r="AH61" s="246">
        <v>108</v>
      </c>
      <c r="AI61" s="246">
        <v>24</v>
      </c>
      <c r="AJ61" s="246">
        <v>28</v>
      </c>
      <c r="AK61" s="246">
        <v>55</v>
      </c>
      <c r="AL61" s="246">
        <v>17</v>
      </c>
      <c r="AM61" s="246">
        <v>163</v>
      </c>
      <c r="AN61" s="246">
        <v>92</v>
      </c>
      <c r="AO61" s="246">
        <v>76</v>
      </c>
      <c r="AP61" s="246">
        <v>26</v>
      </c>
      <c r="AQ61" s="246">
        <v>4</v>
      </c>
      <c r="AR61" s="246">
        <v>7</v>
      </c>
    </row>
    <row r="62" spans="2:44" s="2" customFormat="1" ht="12" customHeight="1">
      <c r="B62" s="15"/>
      <c r="C62" s="123"/>
      <c r="D62" s="49" t="s">
        <v>142</v>
      </c>
      <c r="E62" s="246">
        <f t="shared" si="18"/>
        <v>1076</v>
      </c>
      <c r="F62" s="246">
        <f t="shared" si="18"/>
        <v>827</v>
      </c>
      <c r="G62" s="246">
        <v>287</v>
      </c>
      <c r="H62" s="246">
        <v>229</v>
      </c>
      <c r="I62" s="246">
        <v>14</v>
      </c>
      <c r="J62" s="246">
        <v>1</v>
      </c>
      <c r="K62" s="246">
        <v>2</v>
      </c>
      <c r="L62" s="246">
        <v>1</v>
      </c>
      <c r="M62" s="246" t="s">
        <v>29</v>
      </c>
      <c r="N62" s="246" t="s">
        <v>29</v>
      </c>
      <c r="O62" s="246">
        <v>161</v>
      </c>
      <c r="P62" s="246">
        <v>20</v>
      </c>
      <c r="Q62" s="246">
        <v>165</v>
      </c>
      <c r="R62" s="246">
        <v>114</v>
      </c>
      <c r="S62" s="246">
        <v>3</v>
      </c>
      <c r="T62" s="246" t="s">
        <v>230</v>
      </c>
      <c r="U62" s="246">
        <v>6</v>
      </c>
      <c r="V62" s="246">
        <v>4</v>
      </c>
      <c r="W62" s="246">
        <v>39</v>
      </c>
      <c r="X62" s="246">
        <v>2</v>
      </c>
      <c r="Y62" s="246">
        <v>90</v>
      </c>
      <c r="Z62" s="246">
        <v>89</v>
      </c>
      <c r="AA62" s="246">
        <v>11</v>
      </c>
      <c r="AB62" s="246">
        <v>11</v>
      </c>
      <c r="AC62" s="246">
        <v>3</v>
      </c>
      <c r="AD62" s="246">
        <v>1</v>
      </c>
      <c r="AE62" s="246">
        <v>52</v>
      </c>
      <c r="AF62" s="246">
        <v>57</v>
      </c>
      <c r="AG62" s="246">
        <v>43</v>
      </c>
      <c r="AH62" s="246">
        <v>143</v>
      </c>
      <c r="AI62" s="246">
        <v>12</v>
      </c>
      <c r="AJ62" s="246">
        <v>24</v>
      </c>
      <c r="AK62" s="246">
        <v>46</v>
      </c>
      <c r="AL62" s="246">
        <v>15</v>
      </c>
      <c r="AM62" s="246">
        <v>74</v>
      </c>
      <c r="AN62" s="246">
        <v>79</v>
      </c>
      <c r="AO62" s="246">
        <v>65</v>
      </c>
      <c r="AP62" s="246">
        <v>33</v>
      </c>
      <c r="AQ62" s="246">
        <v>3</v>
      </c>
      <c r="AR62" s="246">
        <v>4</v>
      </c>
    </row>
    <row r="63" spans="2:44" s="2" customFormat="1" ht="12" customHeight="1">
      <c r="B63" s="15"/>
      <c r="C63" s="123"/>
      <c r="D63" s="49" t="s">
        <v>143</v>
      </c>
      <c r="E63" s="246">
        <f t="shared" si="18"/>
        <v>2432</v>
      </c>
      <c r="F63" s="246">
        <f t="shared" si="18"/>
        <v>1918</v>
      </c>
      <c r="G63" s="246">
        <v>1073</v>
      </c>
      <c r="H63" s="246">
        <v>932</v>
      </c>
      <c r="I63" s="246">
        <v>9</v>
      </c>
      <c r="J63" s="246">
        <v>1</v>
      </c>
      <c r="K63" s="246" t="s">
        <v>230</v>
      </c>
      <c r="L63" s="246" t="s">
        <v>230</v>
      </c>
      <c r="M63" s="246" t="s">
        <v>230</v>
      </c>
      <c r="N63" s="246" t="s">
        <v>230</v>
      </c>
      <c r="O63" s="246">
        <v>312</v>
      </c>
      <c r="P63" s="246">
        <v>42</v>
      </c>
      <c r="Q63" s="246">
        <v>238</v>
      </c>
      <c r="R63" s="246">
        <v>176</v>
      </c>
      <c r="S63" s="246">
        <v>17</v>
      </c>
      <c r="T63" s="246">
        <v>2</v>
      </c>
      <c r="U63" s="246">
        <v>10</v>
      </c>
      <c r="V63" s="246">
        <v>6</v>
      </c>
      <c r="W63" s="246">
        <v>108</v>
      </c>
      <c r="X63" s="246">
        <v>11</v>
      </c>
      <c r="Y63" s="246">
        <v>193</v>
      </c>
      <c r="Z63" s="246">
        <v>189</v>
      </c>
      <c r="AA63" s="246">
        <v>19</v>
      </c>
      <c r="AB63" s="246">
        <v>25</v>
      </c>
      <c r="AC63" s="246">
        <v>5</v>
      </c>
      <c r="AD63" s="246">
        <v>6</v>
      </c>
      <c r="AE63" s="246">
        <v>40</v>
      </c>
      <c r="AF63" s="246">
        <v>60</v>
      </c>
      <c r="AG63" s="246">
        <v>67</v>
      </c>
      <c r="AH63" s="246">
        <v>242</v>
      </c>
      <c r="AI63" s="246">
        <v>43</v>
      </c>
      <c r="AJ63" s="246">
        <v>51</v>
      </c>
      <c r="AK63" s="246">
        <v>43</v>
      </c>
      <c r="AL63" s="246">
        <v>22</v>
      </c>
      <c r="AM63" s="246">
        <v>190</v>
      </c>
      <c r="AN63" s="246">
        <v>130</v>
      </c>
      <c r="AO63" s="246">
        <v>62</v>
      </c>
      <c r="AP63" s="246">
        <v>17</v>
      </c>
      <c r="AQ63" s="246">
        <v>3</v>
      </c>
      <c r="AR63" s="246">
        <v>6</v>
      </c>
    </row>
    <row r="64" spans="2:44" s="2" customFormat="1" ht="12" customHeight="1">
      <c r="B64" s="15"/>
      <c r="C64" s="401" t="s">
        <v>144</v>
      </c>
      <c r="D64" s="402"/>
      <c r="E64" s="246">
        <f t="shared" si="18"/>
        <v>6754</v>
      </c>
      <c r="F64" s="246">
        <f t="shared" si="18"/>
        <v>5281</v>
      </c>
      <c r="G64" s="246">
        <v>830</v>
      </c>
      <c r="H64" s="246">
        <v>599</v>
      </c>
      <c r="I64" s="246">
        <v>34</v>
      </c>
      <c r="J64" s="246">
        <v>3</v>
      </c>
      <c r="K64" s="246" t="s">
        <v>230</v>
      </c>
      <c r="L64" s="246" t="s">
        <v>230</v>
      </c>
      <c r="M64" s="246" t="s">
        <v>29</v>
      </c>
      <c r="N64" s="246">
        <v>1</v>
      </c>
      <c r="O64" s="246">
        <v>1039</v>
      </c>
      <c r="P64" s="246">
        <v>113</v>
      </c>
      <c r="Q64" s="246">
        <v>924</v>
      </c>
      <c r="R64" s="246">
        <v>468</v>
      </c>
      <c r="S64" s="246">
        <v>68</v>
      </c>
      <c r="T64" s="246">
        <v>8</v>
      </c>
      <c r="U64" s="246">
        <v>49</v>
      </c>
      <c r="V64" s="246">
        <v>18</v>
      </c>
      <c r="W64" s="246">
        <v>399</v>
      </c>
      <c r="X64" s="246">
        <v>54</v>
      </c>
      <c r="Y64" s="246">
        <v>764</v>
      </c>
      <c r="Z64" s="246">
        <v>952</v>
      </c>
      <c r="AA64" s="246">
        <v>68</v>
      </c>
      <c r="AB64" s="246">
        <v>83</v>
      </c>
      <c r="AC64" s="246">
        <v>16</v>
      </c>
      <c r="AD64" s="246">
        <v>7</v>
      </c>
      <c r="AE64" s="246">
        <v>942</v>
      </c>
      <c r="AF64" s="246">
        <v>1275</v>
      </c>
      <c r="AG64" s="246">
        <v>252</v>
      </c>
      <c r="AH64" s="246">
        <v>699</v>
      </c>
      <c r="AI64" s="246">
        <v>209</v>
      </c>
      <c r="AJ64" s="246">
        <v>235</v>
      </c>
      <c r="AK64" s="246">
        <v>122</v>
      </c>
      <c r="AL64" s="246">
        <v>62</v>
      </c>
      <c r="AM64" s="246">
        <v>743</v>
      </c>
      <c r="AN64" s="246">
        <v>638</v>
      </c>
      <c r="AO64" s="246">
        <v>287</v>
      </c>
      <c r="AP64" s="246">
        <v>58</v>
      </c>
      <c r="AQ64" s="246">
        <v>8</v>
      </c>
      <c r="AR64" s="246">
        <v>8</v>
      </c>
    </row>
    <row r="65" spans="2:44" s="2" customFormat="1" ht="12" customHeight="1">
      <c r="B65" s="15"/>
      <c r="C65" s="292" t="s">
        <v>145</v>
      </c>
      <c r="D65" s="293"/>
      <c r="E65" s="245">
        <f aca="true" t="shared" si="19" ref="E65:AR65">SUM(E66:E66)</f>
        <v>11026</v>
      </c>
      <c r="F65" s="245">
        <f t="shared" si="19"/>
        <v>8152</v>
      </c>
      <c r="G65" s="245">
        <f t="shared" si="19"/>
        <v>449</v>
      </c>
      <c r="H65" s="245">
        <f t="shared" si="19"/>
        <v>290</v>
      </c>
      <c r="I65" s="245">
        <f t="shared" si="19"/>
        <v>1</v>
      </c>
      <c r="J65" s="245" t="s">
        <v>29</v>
      </c>
      <c r="K65" s="245">
        <f t="shared" si="19"/>
        <v>1</v>
      </c>
      <c r="L65" s="245" t="s">
        <v>29</v>
      </c>
      <c r="M65" s="245">
        <f t="shared" si="19"/>
        <v>5</v>
      </c>
      <c r="N65" s="245" t="s">
        <v>29</v>
      </c>
      <c r="O65" s="245">
        <f t="shared" si="19"/>
        <v>1234</v>
      </c>
      <c r="P65" s="245">
        <f t="shared" si="19"/>
        <v>231</v>
      </c>
      <c r="Q65" s="245">
        <f t="shared" si="19"/>
        <v>3285</v>
      </c>
      <c r="R65" s="245">
        <f t="shared" si="19"/>
        <v>1805</v>
      </c>
      <c r="S65" s="245">
        <f t="shared" si="19"/>
        <v>36</v>
      </c>
      <c r="T65" s="245">
        <f t="shared" si="19"/>
        <v>10</v>
      </c>
      <c r="U65" s="245">
        <f t="shared" si="19"/>
        <v>243</v>
      </c>
      <c r="V65" s="245">
        <f t="shared" si="19"/>
        <v>82</v>
      </c>
      <c r="W65" s="245">
        <f t="shared" si="19"/>
        <v>1029</v>
      </c>
      <c r="X65" s="245">
        <f t="shared" si="19"/>
        <v>360</v>
      </c>
      <c r="Y65" s="245">
        <f t="shared" si="19"/>
        <v>1650</v>
      </c>
      <c r="Z65" s="245">
        <f t="shared" si="19"/>
        <v>1787</v>
      </c>
      <c r="AA65" s="245">
        <f t="shared" si="19"/>
        <v>168</v>
      </c>
      <c r="AB65" s="245">
        <f t="shared" si="19"/>
        <v>206</v>
      </c>
      <c r="AC65" s="245">
        <f t="shared" si="19"/>
        <v>77</v>
      </c>
      <c r="AD65" s="245">
        <f t="shared" si="19"/>
        <v>43</v>
      </c>
      <c r="AE65" s="245">
        <f t="shared" si="19"/>
        <v>234</v>
      </c>
      <c r="AF65" s="245">
        <f t="shared" si="19"/>
        <v>389</v>
      </c>
      <c r="AG65" s="245">
        <f t="shared" si="19"/>
        <v>284</v>
      </c>
      <c r="AH65" s="245">
        <f t="shared" si="19"/>
        <v>1168</v>
      </c>
      <c r="AI65" s="245">
        <f t="shared" si="19"/>
        <v>274</v>
      </c>
      <c r="AJ65" s="245">
        <f t="shared" si="19"/>
        <v>386</v>
      </c>
      <c r="AK65" s="245">
        <f t="shared" si="19"/>
        <v>118</v>
      </c>
      <c r="AL65" s="245">
        <f t="shared" si="19"/>
        <v>74</v>
      </c>
      <c r="AM65" s="245">
        <f t="shared" si="19"/>
        <v>1348</v>
      </c>
      <c r="AN65" s="245">
        <f t="shared" si="19"/>
        <v>1090</v>
      </c>
      <c r="AO65" s="245">
        <f t="shared" si="19"/>
        <v>463</v>
      </c>
      <c r="AP65" s="245">
        <f t="shared" si="19"/>
        <v>153</v>
      </c>
      <c r="AQ65" s="245">
        <f t="shared" si="19"/>
        <v>127</v>
      </c>
      <c r="AR65" s="245">
        <f t="shared" si="19"/>
        <v>78</v>
      </c>
    </row>
    <row r="66" spans="2:44" s="2" customFormat="1" ht="12" customHeight="1">
      <c r="B66" s="15"/>
      <c r="C66" s="123"/>
      <c r="D66" s="49" t="s">
        <v>146</v>
      </c>
      <c r="E66" s="246">
        <f>SUM(G66,I66,K66,M66,O66,Q66,S66,U66,W66,Y66,AA66,AC66,AE66,AG66,AI66,AK66,AM66,AO66,AQ66)</f>
        <v>11026</v>
      </c>
      <c r="F66" s="246">
        <f>SUM(H66,J66,L66,N66,P66,R66,T66,V66,X66,Z66,AB66,AD66,AF66,AH66,AJ66,AL66,AN66,AP66,AR66)</f>
        <v>8152</v>
      </c>
      <c r="G66" s="246">
        <v>449</v>
      </c>
      <c r="H66" s="246">
        <v>290</v>
      </c>
      <c r="I66" s="246">
        <v>1</v>
      </c>
      <c r="J66" s="246" t="s">
        <v>230</v>
      </c>
      <c r="K66" s="246">
        <v>1</v>
      </c>
      <c r="L66" s="246" t="s">
        <v>230</v>
      </c>
      <c r="M66" s="246">
        <v>5</v>
      </c>
      <c r="N66" s="246" t="s">
        <v>230</v>
      </c>
      <c r="O66" s="246">
        <v>1234</v>
      </c>
      <c r="P66" s="246">
        <v>231</v>
      </c>
      <c r="Q66" s="246">
        <v>3285</v>
      </c>
      <c r="R66" s="246">
        <v>1805</v>
      </c>
      <c r="S66" s="246">
        <v>36</v>
      </c>
      <c r="T66" s="246">
        <v>10</v>
      </c>
      <c r="U66" s="246">
        <v>243</v>
      </c>
      <c r="V66" s="246">
        <v>82</v>
      </c>
      <c r="W66" s="246">
        <v>1029</v>
      </c>
      <c r="X66" s="246">
        <v>360</v>
      </c>
      <c r="Y66" s="246">
        <v>1650</v>
      </c>
      <c r="Z66" s="246">
        <v>1787</v>
      </c>
      <c r="AA66" s="246">
        <v>168</v>
      </c>
      <c r="AB66" s="246">
        <v>206</v>
      </c>
      <c r="AC66" s="246">
        <v>77</v>
      </c>
      <c r="AD66" s="246">
        <v>43</v>
      </c>
      <c r="AE66" s="246">
        <v>234</v>
      </c>
      <c r="AF66" s="246">
        <v>389</v>
      </c>
      <c r="AG66" s="246">
        <v>284</v>
      </c>
      <c r="AH66" s="246">
        <v>1168</v>
      </c>
      <c r="AI66" s="246">
        <v>274</v>
      </c>
      <c r="AJ66" s="246">
        <v>386</v>
      </c>
      <c r="AK66" s="246">
        <v>118</v>
      </c>
      <c r="AL66" s="246">
        <v>74</v>
      </c>
      <c r="AM66" s="246">
        <v>1348</v>
      </c>
      <c r="AN66" s="246">
        <v>1090</v>
      </c>
      <c r="AO66" s="246">
        <v>463</v>
      </c>
      <c r="AP66" s="246">
        <v>153</v>
      </c>
      <c r="AQ66" s="246">
        <v>127</v>
      </c>
      <c r="AR66" s="246">
        <v>78</v>
      </c>
    </row>
    <row r="67" spans="2:44" s="2" customFormat="1" ht="12" customHeight="1">
      <c r="B67" s="15"/>
      <c r="C67" s="292" t="s">
        <v>386</v>
      </c>
      <c r="D67" s="293"/>
      <c r="E67" s="245">
        <f aca="true" t="shared" si="20" ref="E67:AR67">SUM(E68:E68)</f>
        <v>8326</v>
      </c>
      <c r="F67" s="245">
        <f t="shared" si="20"/>
        <v>6130</v>
      </c>
      <c r="G67" s="245">
        <f t="shared" si="20"/>
        <v>564</v>
      </c>
      <c r="H67" s="245">
        <f t="shared" si="20"/>
        <v>504</v>
      </c>
      <c r="I67" s="245">
        <f t="shared" si="20"/>
        <v>1</v>
      </c>
      <c r="J67" s="245" t="s">
        <v>29</v>
      </c>
      <c r="K67" s="245" t="s">
        <v>29</v>
      </c>
      <c r="L67" s="245" t="s">
        <v>29</v>
      </c>
      <c r="M67" s="245">
        <f t="shared" si="20"/>
        <v>2</v>
      </c>
      <c r="N67" s="245" t="s">
        <v>29</v>
      </c>
      <c r="O67" s="245">
        <f t="shared" si="20"/>
        <v>915</v>
      </c>
      <c r="P67" s="245">
        <f t="shared" si="20"/>
        <v>160</v>
      </c>
      <c r="Q67" s="245">
        <f t="shared" si="20"/>
        <v>2946</v>
      </c>
      <c r="R67" s="245">
        <f t="shared" si="20"/>
        <v>1590</v>
      </c>
      <c r="S67" s="245">
        <f t="shared" si="20"/>
        <v>30</v>
      </c>
      <c r="T67" s="245">
        <f t="shared" si="20"/>
        <v>7</v>
      </c>
      <c r="U67" s="245">
        <f t="shared" si="20"/>
        <v>170</v>
      </c>
      <c r="V67" s="245">
        <f t="shared" si="20"/>
        <v>50</v>
      </c>
      <c r="W67" s="245">
        <f t="shared" si="20"/>
        <v>672</v>
      </c>
      <c r="X67" s="245">
        <f t="shared" si="20"/>
        <v>136</v>
      </c>
      <c r="Y67" s="245">
        <f t="shared" si="20"/>
        <v>981</v>
      </c>
      <c r="Z67" s="245">
        <f t="shared" si="20"/>
        <v>1080</v>
      </c>
      <c r="AA67" s="245">
        <f t="shared" si="20"/>
        <v>89</v>
      </c>
      <c r="AB67" s="245">
        <f t="shared" si="20"/>
        <v>120</v>
      </c>
      <c r="AC67" s="245">
        <f t="shared" si="20"/>
        <v>80</v>
      </c>
      <c r="AD67" s="245">
        <f t="shared" si="20"/>
        <v>63</v>
      </c>
      <c r="AE67" s="245">
        <f t="shared" si="20"/>
        <v>202</v>
      </c>
      <c r="AF67" s="245">
        <f t="shared" si="20"/>
        <v>302</v>
      </c>
      <c r="AG67" s="245">
        <f t="shared" si="20"/>
        <v>222</v>
      </c>
      <c r="AH67" s="245">
        <f t="shared" si="20"/>
        <v>1002</v>
      </c>
      <c r="AI67" s="245">
        <f t="shared" si="20"/>
        <v>207</v>
      </c>
      <c r="AJ67" s="245">
        <f t="shared" si="20"/>
        <v>262</v>
      </c>
      <c r="AK67" s="245">
        <f t="shared" si="20"/>
        <v>96</v>
      </c>
      <c r="AL67" s="245">
        <f t="shared" si="20"/>
        <v>55</v>
      </c>
      <c r="AM67" s="245">
        <f t="shared" si="20"/>
        <v>800</v>
      </c>
      <c r="AN67" s="245">
        <f t="shared" si="20"/>
        <v>651</v>
      </c>
      <c r="AO67" s="245">
        <f t="shared" si="20"/>
        <v>252</v>
      </c>
      <c r="AP67" s="245">
        <f t="shared" si="20"/>
        <v>81</v>
      </c>
      <c r="AQ67" s="245">
        <f t="shared" si="20"/>
        <v>97</v>
      </c>
      <c r="AR67" s="245">
        <f t="shared" si="20"/>
        <v>67</v>
      </c>
    </row>
    <row r="68" spans="2:44" s="2" customFormat="1" ht="12" customHeight="1">
      <c r="B68" s="15"/>
      <c r="C68" s="123"/>
      <c r="D68" s="49" t="s">
        <v>387</v>
      </c>
      <c r="E68" s="246">
        <f>SUM(G68,I68,K68,M68,O68,Q68,S68,U68,W68,Y68,AA68,AC68,AE68,AG68,AI68,AK68,AM68,AO68,AQ68)</f>
        <v>8326</v>
      </c>
      <c r="F68" s="246">
        <f>SUM(H68,J68,L68,N68,P68,R68,T68,V68,X68,Z68,AB68,AD68,AF68,AH68,AJ68,AL68,AN68,AP68,AR68)</f>
        <v>6130</v>
      </c>
      <c r="G68" s="246">
        <v>564</v>
      </c>
      <c r="H68" s="246">
        <v>504</v>
      </c>
      <c r="I68" s="246">
        <v>1</v>
      </c>
      <c r="J68" s="246" t="s">
        <v>230</v>
      </c>
      <c r="K68" s="246" t="s">
        <v>230</v>
      </c>
      <c r="L68" s="246" t="s">
        <v>230</v>
      </c>
      <c r="M68" s="246">
        <v>2</v>
      </c>
      <c r="N68" s="246" t="s">
        <v>29</v>
      </c>
      <c r="O68" s="246">
        <v>915</v>
      </c>
      <c r="P68" s="246">
        <v>160</v>
      </c>
      <c r="Q68" s="246">
        <v>2946</v>
      </c>
      <c r="R68" s="246">
        <v>1590</v>
      </c>
      <c r="S68" s="246">
        <v>30</v>
      </c>
      <c r="T68" s="246">
        <v>7</v>
      </c>
      <c r="U68" s="246">
        <v>170</v>
      </c>
      <c r="V68" s="246">
        <v>50</v>
      </c>
      <c r="W68" s="246">
        <v>672</v>
      </c>
      <c r="X68" s="246">
        <v>136</v>
      </c>
      <c r="Y68" s="246">
        <v>981</v>
      </c>
      <c r="Z68" s="246">
        <v>1080</v>
      </c>
      <c r="AA68" s="246">
        <v>89</v>
      </c>
      <c r="AB68" s="246">
        <v>120</v>
      </c>
      <c r="AC68" s="246">
        <v>80</v>
      </c>
      <c r="AD68" s="246">
        <v>63</v>
      </c>
      <c r="AE68" s="246">
        <v>202</v>
      </c>
      <c r="AF68" s="246">
        <v>302</v>
      </c>
      <c r="AG68" s="246">
        <v>222</v>
      </c>
      <c r="AH68" s="246">
        <v>1002</v>
      </c>
      <c r="AI68" s="246">
        <v>207</v>
      </c>
      <c r="AJ68" s="246">
        <v>262</v>
      </c>
      <c r="AK68" s="246">
        <v>96</v>
      </c>
      <c r="AL68" s="246">
        <v>55</v>
      </c>
      <c r="AM68" s="246">
        <v>800</v>
      </c>
      <c r="AN68" s="246">
        <v>651</v>
      </c>
      <c r="AO68" s="246">
        <v>252</v>
      </c>
      <c r="AP68" s="246">
        <v>81</v>
      </c>
      <c r="AQ68" s="246">
        <v>97</v>
      </c>
      <c r="AR68" s="246">
        <v>67</v>
      </c>
    </row>
    <row r="69" spans="2:44" s="2" customFormat="1" ht="12" customHeight="1">
      <c r="B69" s="15"/>
      <c r="C69" s="292" t="s">
        <v>388</v>
      </c>
      <c r="D69" s="293"/>
      <c r="E69" s="245">
        <f>SUM(E70)</f>
        <v>6252</v>
      </c>
      <c r="F69" s="245">
        <f aca="true" t="shared" si="21" ref="F69:AR69">SUM(F70)</f>
        <v>4426</v>
      </c>
      <c r="G69" s="245">
        <f t="shared" si="21"/>
        <v>224</v>
      </c>
      <c r="H69" s="245">
        <f t="shared" si="21"/>
        <v>120</v>
      </c>
      <c r="I69" s="245">
        <f t="shared" si="21"/>
        <v>9</v>
      </c>
      <c r="J69" s="245">
        <f t="shared" si="21"/>
        <v>1</v>
      </c>
      <c r="K69" s="245">
        <f t="shared" si="21"/>
        <v>2</v>
      </c>
      <c r="L69" s="245">
        <f t="shared" si="21"/>
        <v>2</v>
      </c>
      <c r="M69" s="245">
        <f t="shared" si="21"/>
        <v>14</v>
      </c>
      <c r="N69" s="245">
        <f t="shared" si="21"/>
        <v>3</v>
      </c>
      <c r="O69" s="245">
        <f t="shared" si="21"/>
        <v>762</v>
      </c>
      <c r="P69" s="245">
        <f t="shared" si="21"/>
        <v>121</v>
      </c>
      <c r="Q69" s="245">
        <f t="shared" si="21"/>
        <v>2006</v>
      </c>
      <c r="R69" s="245">
        <f t="shared" si="21"/>
        <v>1062</v>
      </c>
      <c r="S69" s="245">
        <f t="shared" si="21"/>
        <v>33</v>
      </c>
      <c r="T69" s="245">
        <f t="shared" si="21"/>
        <v>7</v>
      </c>
      <c r="U69" s="245">
        <f t="shared" si="21"/>
        <v>59</v>
      </c>
      <c r="V69" s="245">
        <f t="shared" si="21"/>
        <v>28</v>
      </c>
      <c r="W69" s="245">
        <f t="shared" si="21"/>
        <v>443</v>
      </c>
      <c r="X69" s="245">
        <f t="shared" si="21"/>
        <v>77</v>
      </c>
      <c r="Y69" s="245">
        <f t="shared" si="21"/>
        <v>928</v>
      </c>
      <c r="Z69" s="245">
        <f t="shared" si="21"/>
        <v>988</v>
      </c>
      <c r="AA69" s="245">
        <f t="shared" si="21"/>
        <v>69</v>
      </c>
      <c r="AB69" s="245">
        <f t="shared" si="21"/>
        <v>103</v>
      </c>
      <c r="AC69" s="245">
        <f t="shared" si="21"/>
        <v>45</v>
      </c>
      <c r="AD69" s="245">
        <f t="shared" si="21"/>
        <v>34</v>
      </c>
      <c r="AE69" s="245">
        <f t="shared" si="21"/>
        <v>218</v>
      </c>
      <c r="AF69" s="245">
        <f t="shared" si="21"/>
        <v>292</v>
      </c>
      <c r="AG69" s="245">
        <f t="shared" si="21"/>
        <v>193</v>
      </c>
      <c r="AH69" s="245">
        <f t="shared" si="21"/>
        <v>703</v>
      </c>
      <c r="AI69" s="245">
        <f t="shared" si="21"/>
        <v>157</v>
      </c>
      <c r="AJ69" s="245">
        <f t="shared" si="21"/>
        <v>184</v>
      </c>
      <c r="AK69" s="245">
        <f t="shared" si="21"/>
        <v>83</v>
      </c>
      <c r="AL69" s="245">
        <f t="shared" si="21"/>
        <v>37</v>
      </c>
      <c r="AM69" s="245">
        <f t="shared" si="21"/>
        <v>801</v>
      </c>
      <c r="AN69" s="245">
        <f t="shared" si="21"/>
        <v>609</v>
      </c>
      <c r="AO69" s="245">
        <f t="shared" si="21"/>
        <v>193</v>
      </c>
      <c r="AP69" s="245">
        <f t="shared" si="21"/>
        <v>47</v>
      </c>
      <c r="AQ69" s="245">
        <f t="shared" si="21"/>
        <v>13</v>
      </c>
      <c r="AR69" s="245">
        <f t="shared" si="21"/>
        <v>8</v>
      </c>
    </row>
    <row r="70" spans="2:44" s="2" customFormat="1" ht="12" customHeight="1">
      <c r="B70" s="15"/>
      <c r="C70" s="123"/>
      <c r="D70" s="49" t="s">
        <v>389</v>
      </c>
      <c r="E70" s="246">
        <f>SUM(G70,I70,K70,M70,O70,Q70,S70,U70,W70,Y70,AA70,AC70,AE70,AG70,AI70,AK70,AM70,AO70,AQ70)</f>
        <v>6252</v>
      </c>
      <c r="F70" s="246">
        <f>SUM(H70,J70,L70,N70,P70,R70,T70,V70,X70,Z70,AB70,AD70,AF70,AH70,AJ70,AL70,AN70,AP70,AR70)</f>
        <v>4426</v>
      </c>
      <c r="G70" s="246">
        <v>224</v>
      </c>
      <c r="H70" s="246">
        <v>120</v>
      </c>
      <c r="I70" s="246">
        <v>9</v>
      </c>
      <c r="J70" s="246">
        <v>1</v>
      </c>
      <c r="K70" s="246">
        <v>2</v>
      </c>
      <c r="L70" s="246">
        <v>2</v>
      </c>
      <c r="M70" s="246">
        <v>14</v>
      </c>
      <c r="N70" s="246">
        <v>3</v>
      </c>
      <c r="O70" s="246">
        <v>762</v>
      </c>
      <c r="P70" s="246">
        <v>121</v>
      </c>
      <c r="Q70" s="246">
        <v>2006</v>
      </c>
      <c r="R70" s="246">
        <v>1062</v>
      </c>
      <c r="S70" s="246">
        <v>33</v>
      </c>
      <c r="T70" s="246">
        <v>7</v>
      </c>
      <c r="U70" s="246">
        <v>59</v>
      </c>
      <c r="V70" s="246">
        <v>28</v>
      </c>
      <c r="W70" s="246">
        <v>443</v>
      </c>
      <c r="X70" s="246">
        <v>77</v>
      </c>
      <c r="Y70" s="246">
        <v>928</v>
      </c>
      <c r="Z70" s="246">
        <v>988</v>
      </c>
      <c r="AA70" s="246">
        <v>69</v>
      </c>
      <c r="AB70" s="246">
        <v>103</v>
      </c>
      <c r="AC70" s="246">
        <v>45</v>
      </c>
      <c r="AD70" s="246">
        <v>34</v>
      </c>
      <c r="AE70" s="246">
        <v>218</v>
      </c>
      <c r="AF70" s="246">
        <v>292</v>
      </c>
      <c r="AG70" s="246">
        <v>193</v>
      </c>
      <c r="AH70" s="246">
        <v>703</v>
      </c>
      <c r="AI70" s="246">
        <v>157</v>
      </c>
      <c r="AJ70" s="246">
        <v>184</v>
      </c>
      <c r="AK70" s="246">
        <v>83</v>
      </c>
      <c r="AL70" s="246">
        <v>37</v>
      </c>
      <c r="AM70" s="246">
        <v>801</v>
      </c>
      <c r="AN70" s="246">
        <v>609</v>
      </c>
      <c r="AO70" s="246">
        <v>193</v>
      </c>
      <c r="AP70" s="246">
        <v>47</v>
      </c>
      <c r="AQ70" s="246">
        <v>13</v>
      </c>
      <c r="AR70" s="246">
        <v>8</v>
      </c>
    </row>
    <row r="71" spans="2:44" s="2" customFormat="1" ht="12" customHeight="1">
      <c r="B71" s="15"/>
      <c r="C71" s="292" t="s">
        <v>147</v>
      </c>
      <c r="D71" s="293"/>
      <c r="E71" s="245">
        <f>SUM(E72:E76)</f>
        <v>34449</v>
      </c>
      <c r="F71" s="245">
        <f aca="true" t="shared" si="22" ref="F71:AR71">SUM(F72:F76)</f>
        <v>22524</v>
      </c>
      <c r="G71" s="245">
        <f t="shared" si="22"/>
        <v>2256</v>
      </c>
      <c r="H71" s="245">
        <f t="shared" si="22"/>
        <v>1706</v>
      </c>
      <c r="I71" s="245" t="s">
        <v>29</v>
      </c>
      <c r="J71" s="245" t="s">
        <v>29</v>
      </c>
      <c r="K71" s="245">
        <f t="shared" si="22"/>
        <v>1</v>
      </c>
      <c r="L71" s="245" t="s">
        <v>29</v>
      </c>
      <c r="M71" s="245">
        <f t="shared" si="22"/>
        <v>7</v>
      </c>
      <c r="N71" s="245">
        <f t="shared" si="22"/>
        <v>1</v>
      </c>
      <c r="O71" s="245">
        <f t="shared" si="22"/>
        <v>2909</v>
      </c>
      <c r="P71" s="245">
        <f t="shared" si="22"/>
        <v>542</v>
      </c>
      <c r="Q71" s="245">
        <f t="shared" si="22"/>
        <v>15187</v>
      </c>
      <c r="R71" s="245">
        <f t="shared" si="22"/>
        <v>6601</v>
      </c>
      <c r="S71" s="245">
        <f t="shared" si="22"/>
        <v>97</v>
      </c>
      <c r="T71" s="245">
        <f t="shared" si="22"/>
        <v>11</v>
      </c>
      <c r="U71" s="245">
        <f t="shared" si="22"/>
        <v>346</v>
      </c>
      <c r="V71" s="245">
        <f t="shared" si="22"/>
        <v>86</v>
      </c>
      <c r="W71" s="245">
        <f t="shared" si="22"/>
        <v>2557</v>
      </c>
      <c r="X71" s="245">
        <f t="shared" si="22"/>
        <v>702</v>
      </c>
      <c r="Y71" s="245">
        <f t="shared" si="22"/>
        <v>3363</v>
      </c>
      <c r="Z71" s="245">
        <f t="shared" si="22"/>
        <v>3880</v>
      </c>
      <c r="AA71" s="245">
        <f t="shared" si="22"/>
        <v>283</v>
      </c>
      <c r="AB71" s="245">
        <f t="shared" si="22"/>
        <v>421</v>
      </c>
      <c r="AC71" s="245">
        <f t="shared" si="22"/>
        <v>184</v>
      </c>
      <c r="AD71" s="245">
        <f t="shared" si="22"/>
        <v>128</v>
      </c>
      <c r="AE71" s="245">
        <f t="shared" si="22"/>
        <v>633</v>
      </c>
      <c r="AF71" s="245">
        <f t="shared" si="22"/>
        <v>1143</v>
      </c>
      <c r="AG71" s="245">
        <f t="shared" si="22"/>
        <v>642</v>
      </c>
      <c r="AH71" s="245">
        <f t="shared" si="22"/>
        <v>2645</v>
      </c>
      <c r="AI71" s="245">
        <f t="shared" si="22"/>
        <v>683</v>
      </c>
      <c r="AJ71" s="245">
        <f t="shared" si="22"/>
        <v>1098</v>
      </c>
      <c r="AK71" s="245">
        <f t="shared" si="22"/>
        <v>309</v>
      </c>
      <c r="AL71" s="245">
        <f t="shared" si="22"/>
        <v>174</v>
      </c>
      <c r="AM71" s="245">
        <f t="shared" si="22"/>
        <v>4104</v>
      </c>
      <c r="AN71" s="245">
        <f t="shared" si="22"/>
        <v>3017</v>
      </c>
      <c r="AO71" s="245">
        <f t="shared" si="22"/>
        <v>829</v>
      </c>
      <c r="AP71" s="245">
        <f t="shared" si="22"/>
        <v>320</v>
      </c>
      <c r="AQ71" s="245">
        <f t="shared" si="22"/>
        <v>59</v>
      </c>
      <c r="AR71" s="245">
        <f t="shared" si="22"/>
        <v>49</v>
      </c>
    </row>
    <row r="72" spans="2:44" s="2" customFormat="1" ht="12" customHeight="1">
      <c r="B72" s="15"/>
      <c r="C72" s="123"/>
      <c r="D72" s="49" t="s">
        <v>148</v>
      </c>
      <c r="E72" s="246">
        <f aca="true" t="shared" si="23" ref="E72:F76">SUM(G72,I72,K72,M72,O72,Q72,S72,U72,W72,Y72,AA72,AC72,AE72,AG72,AI72,AK72,AM72,AO72,AQ72)</f>
        <v>4926</v>
      </c>
      <c r="F72" s="246">
        <f t="shared" si="23"/>
        <v>3647</v>
      </c>
      <c r="G72" s="246">
        <v>1008</v>
      </c>
      <c r="H72" s="246">
        <v>869</v>
      </c>
      <c r="I72" s="246" t="s">
        <v>230</v>
      </c>
      <c r="J72" s="246" t="s">
        <v>230</v>
      </c>
      <c r="K72" s="246">
        <v>1</v>
      </c>
      <c r="L72" s="246" t="s">
        <v>230</v>
      </c>
      <c r="M72" s="246">
        <v>3</v>
      </c>
      <c r="N72" s="246">
        <v>1</v>
      </c>
      <c r="O72" s="246">
        <v>567</v>
      </c>
      <c r="P72" s="246">
        <v>96</v>
      </c>
      <c r="Q72" s="246">
        <v>1274</v>
      </c>
      <c r="R72" s="246">
        <v>769</v>
      </c>
      <c r="S72" s="246">
        <v>26</v>
      </c>
      <c r="T72" s="246">
        <v>1</v>
      </c>
      <c r="U72" s="246">
        <v>46</v>
      </c>
      <c r="V72" s="246">
        <v>6</v>
      </c>
      <c r="W72" s="246">
        <v>432</v>
      </c>
      <c r="X72" s="246">
        <v>130</v>
      </c>
      <c r="Y72" s="246">
        <v>547</v>
      </c>
      <c r="Z72" s="246">
        <v>568</v>
      </c>
      <c r="AA72" s="246">
        <v>53</v>
      </c>
      <c r="AB72" s="246">
        <v>63</v>
      </c>
      <c r="AC72" s="246">
        <v>25</v>
      </c>
      <c r="AD72" s="246">
        <v>17</v>
      </c>
      <c r="AE72" s="246">
        <v>96</v>
      </c>
      <c r="AF72" s="246">
        <v>162</v>
      </c>
      <c r="AG72" s="246">
        <v>106</v>
      </c>
      <c r="AH72" s="246">
        <v>390</v>
      </c>
      <c r="AI72" s="246">
        <v>112</v>
      </c>
      <c r="AJ72" s="246">
        <v>179</v>
      </c>
      <c r="AK72" s="246">
        <v>90</v>
      </c>
      <c r="AL72" s="246">
        <v>42</v>
      </c>
      <c r="AM72" s="246">
        <v>404</v>
      </c>
      <c r="AN72" s="246">
        <v>298</v>
      </c>
      <c r="AO72" s="246">
        <v>135</v>
      </c>
      <c r="AP72" s="246">
        <v>56</v>
      </c>
      <c r="AQ72" s="246">
        <v>1</v>
      </c>
      <c r="AR72" s="246" t="s">
        <v>29</v>
      </c>
    </row>
    <row r="73" spans="2:44" s="2" customFormat="1" ht="12" customHeight="1">
      <c r="B73" s="15"/>
      <c r="C73" s="123"/>
      <c r="D73" s="49" t="s">
        <v>149</v>
      </c>
      <c r="E73" s="246">
        <f t="shared" si="23"/>
        <v>3584</v>
      </c>
      <c r="F73" s="246">
        <f t="shared" si="23"/>
        <v>2400</v>
      </c>
      <c r="G73" s="246">
        <v>389</v>
      </c>
      <c r="H73" s="246">
        <v>289</v>
      </c>
      <c r="I73" s="246" t="s">
        <v>29</v>
      </c>
      <c r="J73" s="246" t="s">
        <v>230</v>
      </c>
      <c r="K73" s="246" t="s">
        <v>230</v>
      </c>
      <c r="L73" s="246" t="s">
        <v>230</v>
      </c>
      <c r="M73" s="246" t="s">
        <v>29</v>
      </c>
      <c r="N73" s="246" t="s">
        <v>29</v>
      </c>
      <c r="O73" s="246">
        <v>308</v>
      </c>
      <c r="P73" s="246">
        <v>57</v>
      </c>
      <c r="Q73" s="246">
        <v>1326</v>
      </c>
      <c r="R73" s="246">
        <v>692</v>
      </c>
      <c r="S73" s="246">
        <v>19</v>
      </c>
      <c r="T73" s="246">
        <v>3</v>
      </c>
      <c r="U73" s="246">
        <v>52</v>
      </c>
      <c r="V73" s="246">
        <v>12</v>
      </c>
      <c r="W73" s="246">
        <v>368</v>
      </c>
      <c r="X73" s="246">
        <v>69</v>
      </c>
      <c r="Y73" s="246">
        <v>358</v>
      </c>
      <c r="Z73" s="246">
        <v>429</v>
      </c>
      <c r="AA73" s="246">
        <v>39</v>
      </c>
      <c r="AB73" s="246">
        <v>46</v>
      </c>
      <c r="AC73" s="246">
        <v>23</v>
      </c>
      <c r="AD73" s="246">
        <v>8</v>
      </c>
      <c r="AE73" s="246">
        <v>64</v>
      </c>
      <c r="AF73" s="246">
        <v>92</v>
      </c>
      <c r="AG73" s="246">
        <v>67</v>
      </c>
      <c r="AH73" s="246">
        <v>274</v>
      </c>
      <c r="AI73" s="246">
        <v>91</v>
      </c>
      <c r="AJ73" s="246">
        <v>101</v>
      </c>
      <c r="AK73" s="246">
        <v>41</v>
      </c>
      <c r="AL73" s="246">
        <v>27</v>
      </c>
      <c r="AM73" s="246">
        <v>304</v>
      </c>
      <c r="AN73" s="246">
        <v>253</v>
      </c>
      <c r="AO73" s="246">
        <v>119</v>
      </c>
      <c r="AP73" s="246">
        <v>37</v>
      </c>
      <c r="AQ73" s="246">
        <v>16</v>
      </c>
      <c r="AR73" s="246">
        <v>11</v>
      </c>
    </row>
    <row r="74" spans="2:44" s="2" customFormat="1" ht="12" customHeight="1">
      <c r="B74" s="15"/>
      <c r="C74" s="123"/>
      <c r="D74" s="49" t="s">
        <v>150</v>
      </c>
      <c r="E74" s="246">
        <f t="shared" si="23"/>
        <v>3591</v>
      </c>
      <c r="F74" s="246">
        <f t="shared" si="23"/>
        <v>2424</v>
      </c>
      <c r="G74" s="246">
        <v>305</v>
      </c>
      <c r="H74" s="246">
        <v>174</v>
      </c>
      <c r="I74" s="246" t="s">
        <v>230</v>
      </c>
      <c r="J74" s="246" t="s">
        <v>230</v>
      </c>
      <c r="K74" s="246" t="s">
        <v>230</v>
      </c>
      <c r="L74" s="246" t="s">
        <v>230</v>
      </c>
      <c r="M74" s="246">
        <v>2</v>
      </c>
      <c r="N74" s="246" t="s">
        <v>29</v>
      </c>
      <c r="O74" s="246">
        <v>387</v>
      </c>
      <c r="P74" s="246">
        <v>76</v>
      </c>
      <c r="Q74" s="246">
        <v>1430</v>
      </c>
      <c r="R74" s="246">
        <v>812</v>
      </c>
      <c r="S74" s="246">
        <v>14</v>
      </c>
      <c r="T74" s="246">
        <v>2</v>
      </c>
      <c r="U74" s="246">
        <v>40</v>
      </c>
      <c r="V74" s="246">
        <v>4</v>
      </c>
      <c r="W74" s="246">
        <v>339</v>
      </c>
      <c r="X74" s="246">
        <v>112</v>
      </c>
      <c r="Y74" s="246">
        <v>380</v>
      </c>
      <c r="Z74" s="246">
        <v>353</v>
      </c>
      <c r="AA74" s="246">
        <v>27</v>
      </c>
      <c r="AB74" s="246">
        <v>39</v>
      </c>
      <c r="AC74" s="246">
        <v>10</v>
      </c>
      <c r="AD74" s="246">
        <v>12</v>
      </c>
      <c r="AE74" s="246">
        <v>62</v>
      </c>
      <c r="AF74" s="246">
        <v>98</v>
      </c>
      <c r="AG74" s="246">
        <v>68</v>
      </c>
      <c r="AH74" s="246">
        <v>319</v>
      </c>
      <c r="AI74" s="246">
        <v>63</v>
      </c>
      <c r="AJ74" s="246">
        <v>102</v>
      </c>
      <c r="AK74" s="246">
        <v>36</v>
      </c>
      <c r="AL74" s="246">
        <v>28</v>
      </c>
      <c r="AM74" s="246">
        <v>310</v>
      </c>
      <c r="AN74" s="246">
        <v>252</v>
      </c>
      <c r="AO74" s="246">
        <v>106</v>
      </c>
      <c r="AP74" s="246">
        <v>31</v>
      </c>
      <c r="AQ74" s="246">
        <v>12</v>
      </c>
      <c r="AR74" s="246">
        <v>10</v>
      </c>
    </row>
    <row r="75" spans="2:44" s="2" customFormat="1" ht="12" customHeight="1">
      <c r="B75" s="15"/>
      <c r="C75" s="123"/>
      <c r="D75" s="49" t="s">
        <v>151</v>
      </c>
      <c r="E75" s="246">
        <f t="shared" si="23"/>
        <v>13952</v>
      </c>
      <c r="F75" s="246">
        <f t="shared" si="23"/>
        <v>8399</v>
      </c>
      <c r="G75" s="246">
        <v>118</v>
      </c>
      <c r="H75" s="246">
        <v>71</v>
      </c>
      <c r="I75" s="246" t="s">
        <v>29</v>
      </c>
      <c r="J75" s="246" t="s">
        <v>230</v>
      </c>
      <c r="K75" s="246" t="s">
        <v>230</v>
      </c>
      <c r="L75" s="246" t="s">
        <v>230</v>
      </c>
      <c r="M75" s="246" t="s">
        <v>29</v>
      </c>
      <c r="N75" s="246" t="s">
        <v>29</v>
      </c>
      <c r="O75" s="246">
        <v>951</v>
      </c>
      <c r="P75" s="246">
        <v>184</v>
      </c>
      <c r="Q75" s="246">
        <v>7408</v>
      </c>
      <c r="R75" s="246">
        <v>2653</v>
      </c>
      <c r="S75" s="246">
        <v>17</v>
      </c>
      <c r="T75" s="246">
        <v>3</v>
      </c>
      <c r="U75" s="246">
        <v>124</v>
      </c>
      <c r="V75" s="246">
        <v>40</v>
      </c>
      <c r="W75" s="246">
        <v>706</v>
      </c>
      <c r="X75" s="246">
        <v>195</v>
      </c>
      <c r="Y75" s="246">
        <v>1156</v>
      </c>
      <c r="Z75" s="246">
        <v>1471</v>
      </c>
      <c r="AA75" s="246">
        <v>90</v>
      </c>
      <c r="AB75" s="246">
        <v>143</v>
      </c>
      <c r="AC75" s="246">
        <v>71</v>
      </c>
      <c r="AD75" s="246">
        <v>52</v>
      </c>
      <c r="AE75" s="246">
        <v>245</v>
      </c>
      <c r="AF75" s="246">
        <v>495</v>
      </c>
      <c r="AG75" s="246">
        <v>211</v>
      </c>
      <c r="AH75" s="246">
        <v>798</v>
      </c>
      <c r="AI75" s="246">
        <v>226</v>
      </c>
      <c r="AJ75" s="246">
        <v>482</v>
      </c>
      <c r="AK75" s="246">
        <v>53</v>
      </c>
      <c r="AL75" s="246">
        <v>34</v>
      </c>
      <c r="AM75" s="246">
        <v>2313</v>
      </c>
      <c r="AN75" s="246">
        <v>1634</v>
      </c>
      <c r="AO75" s="246">
        <v>244</v>
      </c>
      <c r="AP75" s="246">
        <v>123</v>
      </c>
      <c r="AQ75" s="246">
        <v>19</v>
      </c>
      <c r="AR75" s="246">
        <v>21</v>
      </c>
    </row>
    <row r="76" spans="2:44" s="2" customFormat="1" ht="12" customHeight="1">
      <c r="B76" s="15"/>
      <c r="C76" s="123"/>
      <c r="D76" s="49" t="s">
        <v>152</v>
      </c>
      <c r="E76" s="246">
        <f t="shared" si="23"/>
        <v>8396</v>
      </c>
      <c r="F76" s="246">
        <f t="shared" si="23"/>
        <v>5654</v>
      </c>
      <c r="G76" s="246">
        <v>436</v>
      </c>
      <c r="H76" s="246">
        <v>303</v>
      </c>
      <c r="I76" s="246" t="s">
        <v>230</v>
      </c>
      <c r="J76" s="246" t="s">
        <v>230</v>
      </c>
      <c r="K76" s="246" t="s">
        <v>29</v>
      </c>
      <c r="L76" s="246" t="s">
        <v>29</v>
      </c>
      <c r="M76" s="246">
        <v>2</v>
      </c>
      <c r="N76" s="246" t="s">
        <v>230</v>
      </c>
      <c r="O76" s="246">
        <v>696</v>
      </c>
      <c r="P76" s="246">
        <v>129</v>
      </c>
      <c r="Q76" s="246">
        <v>3749</v>
      </c>
      <c r="R76" s="246">
        <v>1675</v>
      </c>
      <c r="S76" s="246">
        <v>21</v>
      </c>
      <c r="T76" s="246">
        <v>2</v>
      </c>
      <c r="U76" s="246">
        <v>84</v>
      </c>
      <c r="V76" s="246">
        <v>24</v>
      </c>
      <c r="W76" s="246">
        <v>712</v>
      </c>
      <c r="X76" s="246">
        <v>196</v>
      </c>
      <c r="Y76" s="246">
        <v>922</v>
      </c>
      <c r="Z76" s="246">
        <v>1059</v>
      </c>
      <c r="AA76" s="246">
        <v>74</v>
      </c>
      <c r="AB76" s="246">
        <v>130</v>
      </c>
      <c r="AC76" s="246">
        <v>55</v>
      </c>
      <c r="AD76" s="246">
        <v>39</v>
      </c>
      <c r="AE76" s="246">
        <v>166</v>
      </c>
      <c r="AF76" s="246">
        <v>296</v>
      </c>
      <c r="AG76" s="246">
        <v>190</v>
      </c>
      <c r="AH76" s="246">
        <v>864</v>
      </c>
      <c r="AI76" s="246">
        <v>191</v>
      </c>
      <c r="AJ76" s="246">
        <v>234</v>
      </c>
      <c r="AK76" s="246">
        <v>89</v>
      </c>
      <c r="AL76" s="246">
        <v>43</v>
      </c>
      <c r="AM76" s="246">
        <v>773</v>
      </c>
      <c r="AN76" s="246">
        <v>580</v>
      </c>
      <c r="AO76" s="246">
        <v>225</v>
      </c>
      <c r="AP76" s="246">
        <v>73</v>
      </c>
      <c r="AQ76" s="246">
        <v>11</v>
      </c>
      <c r="AR76" s="246">
        <v>7</v>
      </c>
    </row>
    <row r="77" spans="2:4" s="2" customFormat="1" ht="12" customHeight="1">
      <c r="B77" s="6"/>
      <c r="C77" s="6"/>
      <c r="D77" s="6"/>
    </row>
    <row r="78" spans="2:7" s="2" customFormat="1" ht="12" customHeight="1">
      <c r="B78" s="296" t="s">
        <v>390</v>
      </c>
      <c r="C78" s="273"/>
      <c r="D78" s="273"/>
      <c r="E78" s="273"/>
      <c r="F78" s="273"/>
      <c r="G78" s="273"/>
    </row>
    <row r="79" spans="2:9" s="2" customFormat="1" ht="12" customHeight="1">
      <c r="B79" s="296" t="s">
        <v>391</v>
      </c>
      <c r="C79" s="273"/>
      <c r="D79" s="273"/>
      <c r="E79" s="273"/>
      <c r="F79" s="273"/>
      <c r="G79" s="273"/>
      <c r="H79" s="273"/>
      <c r="I79" s="273"/>
    </row>
  </sheetData>
  <sheetProtection/>
  <mergeCells count="51">
    <mergeCell ref="C71:D71"/>
    <mergeCell ref="B78:G78"/>
    <mergeCell ref="B79:I79"/>
    <mergeCell ref="C51:D51"/>
    <mergeCell ref="C60:D60"/>
    <mergeCell ref="C64:D64"/>
    <mergeCell ref="C65:D65"/>
    <mergeCell ref="C67:D67"/>
    <mergeCell ref="C69:D69"/>
    <mergeCell ref="C22:D22"/>
    <mergeCell ref="C27:D27"/>
    <mergeCell ref="C32:D32"/>
    <mergeCell ref="C38:D38"/>
    <mergeCell ref="C44:D44"/>
    <mergeCell ref="C49:D49"/>
    <mergeCell ref="C16:D16"/>
    <mergeCell ref="C17:D17"/>
    <mergeCell ref="C18:D18"/>
    <mergeCell ref="C19:D19"/>
    <mergeCell ref="C20:D20"/>
    <mergeCell ref="B21:D21"/>
    <mergeCell ref="C10:D10"/>
    <mergeCell ref="C11:D11"/>
    <mergeCell ref="C12:D12"/>
    <mergeCell ref="C13:D13"/>
    <mergeCell ref="C14:D14"/>
    <mergeCell ref="C15:D15"/>
    <mergeCell ref="AM3:AN4"/>
    <mergeCell ref="AO3:AP4"/>
    <mergeCell ref="AQ3:AR4"/>
    <mergeCell ref="B7:D7"/>
    <mergeCell ref="B8:D8"/>
    <mergeCell ref="B9:D9"/>
    <mergeCell ref="AA3:AB4"/>
    <mergeCell ref="AC3:AD4"/>
    <mergeCell ref="AE3:AF4"/>
    <mergeCell ref="AG3:AH4"/>
    <mergeCell ref="AI3:AJ4"/>
    <mergeCell ref="AK3:AL4"/>
    <mergeCell ref="O3:P4"/>
    <mergeCell ref="Q3:R4"/>
    <mergeCell ref="S3:T4"/>
    <mergeCell ref="U3:V4"/>
    <mergeCell ref="W3:X4"/>
    <mergeCell ref="Y3:Z4"/>
    <mergeCell ref="B3:D5"/>
    <mergeCell ref="E3:F4"/>
    <mergeCell ref="G3:H4"/>
    <mergeCell ref="I3:J4"/>
    <mergeCell ref="K3:L4"/>
    <mergeCell ref="M3:N4"/>
  </mergeCells>
  <printOptions/>
  <pageMargins left="0.7" right="0.7" top="0.75" bottom="0.75" header="0.3" footer="0.3"/>
  <pageSetup horizontalDpi="300" verticalDpi="300" orientation="portrait" paperSize="9" scale="70" r:id="rId1"/>
  <colBreaks count="3" manualBreakCount="3">
    <brk id="14" max="65535" man="1"/>
    <brk id="24" max="65535" man="1"/>
    <brk id="34" max="65535" man="1"/>
  </colBreaks>
</worksheet>
</file>

<file path=xl/worksheets/sheet12.xml><?xml version="1.0" encoding="utf-8"?>
<worksheet xmlns="http://schemas.openxmlformats.org/spreadsheetml/2006/main" xmlns:r="http://schemas.openxmlformats.org/officeDocument/2006/relationships">
  <dimension ref="B1:AA57"/>
  <sheetViews>
    <sheetView workbookViewId="0" topLeftCell="A1">
      <selection activeCell="A1" sqref="A1"/>
    </sheetView>
  </sheetViews>
  <sheetFormatPr defaultColWidth="9.00390625" defaultRowHeight="13.5"/>
  <cols>
    <col min="1" max="1" width="2.625" style="0" customWidth="1"/>
    <col min="2" max="3" width="2.125" style="0" customWidth="1"/>
    <col min="4" max="4" width="8.00390625" style="0" customWidth="1"/>
    <col min="5" max="26" width="11.375" style="0" customWidth="1"/>
    <col min="27" max="27" width="9.625" style="0" customWidth="1"/>
  </cols>
  <sheetData>
    <row r="1" spans="2:10" ht="14.25" customHeight="1">
      <c r="B1" s="16" t="s">
        <v>392</v>
      </c>
      <c r="C1" s="1"/>
      <c r="D1" s="1"/>
      <c r="J1" t="s">
        <v>393</v>
      </c>
    </row>
    <row r="2" ht="12" customHeight="1"/>
    <row r="3" spans="2:27" s="2" customFormat="1" ht="12" customHeight="1">
      <c r="B3" s="254" t="s">
        <v>106</v>
      </c>
      <c r="C3" s="305"/>
      <c r="D3" s="306"/>
      <c r="E3" s="271" t="s">
        <v>79</v>
      </c>
      <c r="F3" s="271" t="s">
        <v>394</v>
      </c>
      <c r="G3" s="260" t="s">
        <v>395</v>
      </c>
      <c r="H3" s="260" t="s">
        <v>396</v>
      </c>
      <c r="I3" s="260" t="s">
        <v>397</v>
      </c>
      <c r="J3" s="260" t="s">
        <v>398</v>
      </c>
      <c r="K3" s="260" t="s">
        <v>399</v>
      </c>
      <c r="L3" s="260" t="s">
        <v>400</v>
      </c>
      <c r="M3" s="260" t="s">
        <v>401</v>
      </c>
      <c r="N3" s="260" t="s">
        <v>402</v>
      </c>
      <c r="O3" s="260" t="s">
        <v>403</v>
      </c>
      <c r="P3" s="260" t="s">
        <v>404</v>
      </c>
      <c r="Q3" s="260" t="s">
        <v>405</v>
      </c>
      <c r="R3" s="260" t="s">
        <v>406</v>
      </c>
      <c r="S3" s="260" t="s">
        <v>407</v>
      </c>
      <c r="T3" s="260" t="s">
        <v>408</v>
      </c>
      <c r="U3" s="260" t="s">
        <v>409</v>
      </c>
      <c r="V3" s="260" t="s">
        <v>410</v>
      </c>
      <c r="W3" s="260" t="s">
        <v>411</v>
      </c>
      <c r="X3" s="260" t="s">
        <v>412</v>
      </c>
      <c r="Y3" s="260" t="s">
        <v>413</v>
      </c>
      <c r="Z3" s="260" t="s">
        <v>414</v>
      </c>
      <c r="AA3" s="260" t="s">
        <v>415</v>
      </c>
    </row>
    <row r="4" spans="2:27" s="2" customFormat="1" ht="12" customHeight="1">
      <c r="B4" s="307"/>
      <c r="C4" s="308"/>
      <c r="D4" s="309"/>
      <c r="E4" s="364"/>
      <c r="F4" s="364"/>
      <c r="G4" s="369"/>
      <c r="H4" s="369"/>
      <c r="I4" s="369"/>
      <c r="J4" s="369"/>
      <c r="K4" s="369"/>
      <c r="L4" s="369"/>
      <c r="M4" s="369"/>
      <c r="N4" s="369"/>
      <c r="O4" s="369"/>
      <c r="P4" s="369"/>
      <c r="Q4" s="369"/>
      <c r="R4" s="369"/>
      <c r="S4" s="369"/>
      <c r="T4" s="369"/>
      <c r="U4" s="369"/>
      <c r="V4" s="369"/>
      <c r="W4" s="369"/>
      <c r="X4" s="369"/>
      <c r="Y4" s="369"/>
      <c r="Z4" s="369"/>
      <c r="AA4" s="369"/>
    </row>
    <row r="5" spans="2:27" s="2" customFormat="1" ht="12" customHeight="1">
      <c r="B5" s="310"/>
      <c r="C5" s="311"/>
      <c r="D5" s="312"/>
      <c r="E5" s="276"/>
      <c r="F5" s="276"/>
      <c r="G5" s="370"/>
      <c r="H5" s="370"/>
      <c r="I5" s="370"/>
      <c r="J5" s="370"/>
      <c r="K5" s="370"/>
      <c r="L5" s="370"/>
      <c r="M5" s="370"/>
      <c r="N5" s="370"/>
      <c r="O5" s="370"/>
      <c r="P5" s="370"/>
      <c r="Q5" s="370"/>
      <c r="R5" s="370"/>
      <c r="S5" s="370"/>
      <c r="T5" s="370"/>
      <c r="U5" s="370"/>
      <c r="V5" s="370"/>
      <c r="W5" s="370"/>
      <c r="X5" s="370"/>
      <c r="Y5" s="370"/>
      <c r="Z5" s="370"/>
      <c r="AA5" s="370"/>
    </row>
    <row r="6" spans="2:27" s="2" customFormat="1" ht="12" customHeight="1">
      <c r="B6" s="42"/>
      <c r="C6" s="92"/>
      <c r="D6" s="43"/>
      <c r="E6" s="32" t="s">
        <v>58</v>
      </c>
      <c r="F6" s="32" t="s">
        <v>58</v>
      </c>
      <c r="G6" s="32" t="s">
        <v>58</v>
      </c>
      <c r="H6" s="32" t="s">
        <v>58</v>
      </c>
      <c r="I6" s="32" t="s">
        <v>58</v>
      </c>
      <c r="J6" s="32" t="s">
        <v>58</v>
      </c>
      <c r="K6" s="32" t="s">
        <v>58</v>
      </c>
      <c r="L6" s="32" t="s">
        <v>58</v>
      </c>
      <c r="M6" s="32" t="s">
        <v>58</v>
      </c>
      <c r="N6" s="32" t="s">
        <v>58</v>
      </c>
      <c r="O6" s="32" t="s">
        <v>58</v>
      </c>
      <c r="P6" s="32" t="s">
        <v>58</v>
      </c>
      <c r="Q6" s="32" t="s">
        <v>58</v>
      </c>
      <c r="R6" s="32" t="s">
        <v>58</v>
      </c>
      <c r="S6" s="32" t="s">
        <v>58</v>
      </c>
      <c r="T6" s="32" t="s">
        <v>58</v>
      </c>
      <c r="U6" s="32" t="s">
        <v>58</v>
      </c>
      <c r="V6" s="32" t="s">
        <v>58</v>
      </c>
      <c r="W6" s="32" t="s">
        <v>58</v>
      </c>
      <c r="X6" s="32" t="s">
        <v>58</v>
      </c>
      <c r="Y6" s="32" t="s">
        <v>58</v>
      </c>
      <c r="Z6" s="32" t="s">
        <v>58</v>
      </c>
      <c r="AA6" s="32" t="s">
        <v>58</v>
      </c>
    </row>
    <row r="7" spans="2:27" s="2" customFormat="1" ht="12" customHeight="1">
      <c r="B7" s="286" t="s">
        <v>295</v>
      </c>
      <c r="C7" s="303"/>
      <c r="D7" s="304"/>
      <c r="E7" s="249">
        <v>2014076</v>
      </c>
      <c r="F7" s="249">
        <v>88068</v>
      </c>
      <c r="G7" s="249">
        <v>96442</v>
      </c>
      <c r="H7" s="249">
        <v>100219</v>
      </c>
      <c r="I7" s="249">
        <v>101809</v>
      </c>
      <c r="J7" s="249">
        <v>97752</v>
      </c>
      <c r="K7" s="249">
        <v>107429</v>
      </c>
      <c r="L7" s="249">
        <v>136880</v>
      </c>
      <c r="M7" s="249">
        <v>148025</v>
      </c>
      <c r="N7" s="249">
        <v>129074</v>
      </c>
      <c r="O7" s="249">
        <v>119282</v>
      </c>
      <c r="P7" s="249">
        <v>127470</v>
      </c>
      <c r="Q7" s="249">
        <v>160583</v>
      </c>
      <c r="R7" s="249">
        <v>146618</v>
      </c>
      <c r="S7" s="249">
        <v>126269</v>
      </c>
      <c r="T7" s="249">
        <v>106155</v>
      </c>
      <c r="U7" s="249">
        <v>92277</v>
      </c>
      <c r="V7" s="249">
        <v>69757</v>
      </c>
      <c r="W7" s="249">
        <v>37065</v>
      </c>
      <c r="X7" s="249">
        <v>16464</v>
      </c>
      <c r="Y7" s="249">
        <v>4654</v>
      </c>
      <c r="Z7" s="249">
        <v>812</v>
      </c>
      <c r="AA7" s="249">
        <v>972</v>
      </c>
    </row>
    <row r="8" spans="2:27" s="214" customFormat="1" ht="12" customHeight="1">
      <c r="B8" s="300" t="s">
        <v>297</v>
      </c>
      <c r="C8" s="301"/>
      <c r="D8" s="293"/>
      <c r="E8" s="250">
        <v>2008452</v>
      </c>
      <c r="F8" s="250">
        <v>87277</v>
      </c>
      <c r="G8" s="250">
        <v>94694</v>
      </c>
      <c r="H8" s="250">
        <v>99600</v>
      </c>
      <c r="I8" s="250">
        <v>100894</v>
      </c>
      <c r="J8" s="250">
        <v>98613</v>
      </c>
      <c r="K8" s="250">
        <v>100965</v>
      </c>
      <c r="L8" s="250">
        <v>129620</v>
      </c>
      <c r="M8" s="250">
        <v>150021</v>
      </c>
      <c r="N8" s="250">
        <v>131957</v>
      </c>
      <c r="O8" s="250">
        <v>119538</v>
      </c>
      <c r="P8" s="250">
        <v>125103</v>
      </c>
      <c r="Q8" s="250">
        <v>150106</v>
      </c>
      <c r="R8" s="250">
        <v>153835</v>
      </c>
      <c r="S8" s="250">
        <v>132994</v>
      </c>
      <c r="T8" s="250">
        <v>104577</v>
      </c>
      <c r="U8" s="250">
        <v>92971</v>
      </c>
      <c r="V8" s="250">
        <v>71984</v>
      </c>
      <c r="W8" s="250">
        <v>40009</v>
      </c>
      <c r="X8" s="250">
        <v>16622</v>
      </c>
      <c r="Y8" s="250">
        <v>5164</v>
      </c>
      <c r="Z8" s="250">
        <v>936</v>
      </c>
      <c r="AA8" s="250">
        <v>972</v>
      </c>
    </row>
    <row r="9" spans="2:27" s="214" customFormat="1" ht="12" customHeight="1">
      <c r="B9" s="300" t="s">
        <v>109</v>
      </c>
      <c r="C9" s="301"/>
      <c r="D9" s="293"/>
      <c r="E9" s="250">
        <v>1700776</v>
      </c>
      <c r="F9" s="250">
        <v>75587</v>
      </c>
      <c r="G9" s="250">
        <v>81154</v>
      </c>
      <c r="H9" s="250">
        <v>84248</v>
      </c>
      <c r="I9" s="250">
        <v>84341</v>
      </c>
      <c r="J9" s="250">
        <v>83532</v>
      </c>
      <c r="K9" s="250">
        <v>86619</v>
      </c>
      <c r="L9" s="250">
        <v>111755</v>
      </c>
      <c r="M9" s="250">
        <v>129594</v>
      </c>
      <c r="N9" s="250">
        <v>112660</v>
      </c>
      <c r="O9" s="250">
        <v>100689</v>
      </c>
      <c r="P9" s="250">
        <v>104072</v>
      </c>
      <c r="Q9" s="250">
        <v>124958</v>
      </c>
      <c r="R9" s="250">
        <v>130130</v>
      </c>
      <c r="S9" s="250">
        <v>113356</v>
      </c>
      <c r="T9" s="250">
        <v>88619</v>
      </c>
      <c r="U9" s="250">
        <v>77859</v>
      </c>
      <c r="V9" s="250">
        <v>59284</v>
      </c>
      <c r="W9" s="250">
        <v>32813</v>
      </c>
      <c r="X9" s="250">
        <v>13605</v>
      </c>
      <c r="Y9" s="250">
        <v>4198</v>
      </c>
      <c r="Z9" s="250">
        <v>770</v>
      </c>
      <c r="AA9" s="250">
        <v>933</v>
      </c>
    </row>
    <row r="10" spans="2:27" s="2" customFormat="1" ht="12" customHeight="1">
      <c r="B10" s="4"/>
      <c r="C10" s="298" t="s">
        <v>110</v>
      </c>
      <c r="D10" s="299"/>
      <c r="E10" s="249">
        <v>338992</v>
      </c>
      <c r="F10" s="249">
        <v>14604</v>
      </c>
      <c r="G10" s="249">
        <v>15747</v>
      </c>
      <c r="H10" s="249">
        <v>16383</v>
      </c>
      <c r="I10" s="249">
        <v>16737</v>
      </c>
      <c r="J10" s="249">
        <v>17330</v>
      </c>
      <c r="K10" s="249">
        <v>17153</v>
      </c>
      <c r="L10" s="249">
        <v>21631</v>
      </c>
      <c r="M10" s="249">
        <v>25430</v>
      </c>
      <c r="N10" s="249">
        <v>22715</v>
      </c>
      <c r="O10" s="249">
        <v>20742</v>
      </c>
      <c r="P10" s="249">
        <v>21393</v>
      </c>
      <c r="Q10" s="249">
        <v>24916</v>
      </c>
      <c r="R10" s="249">
        <v>25315</v>
      </c>
      <c r="S10" s="249">
        <v>22373</v>
      </c>
      <c r="T10" s="249">
        <v>17707</v>
      </c>
      <c r="U10" s="249">
        <v>16117</v>
      </c>
      <c r="V10" s="249">
        <v>12099</v>
      </c>
      <c r="W10" s="249">
        <v>6430</v>
      </c>
      <c r="X10" s="249">
        <v>2624</v>
      </c>
      <c r="Y10" s="249">
        <v>798</v>
      </c>
      <c r="Z10" s="249">
        <v>292</v>
      </c>
      <c r="AA10" s="249">
        <v>456</v>
      </c>
    </row>
    <row r="11" spans="2:27" s="2" customFormat="1" ht="12" customHeight="1">
      <c r="B11" s="4"/>
      <c r="C11" s="298" t="s">
        <v>111</v>
      </c>
      <c r="D11" s="299"/>
      <c r="E11" s="249">
        <v>369767</v>
      </c>
      <c r="F11" s="249">
        <v>17196</v>
      </c>
      <c r="G11" s="249">
        <v>17378</v>
      </c>
      <c r="H11" s="249">
        <v>18091</v>
      </c>
      <c r="I11" s="249">
        <v>18323</v>
      </c>
      <c r="J11" s="249">
        <v>19127</v>
      </c>
      <c r="K11" s="249">
        <v>19561</v>
      </c>
      <c r="L11" s="249">
        <v>25257</v>
      </c>
      <c r="M11" s="249">
        <v>29535</v>
      </c>
      <c r="N11" s="249">
        <v>25088</v>
      </c>
      <c r="O11" s="249">
        <v>21839</v>
      </c>
      <c r="P11" s="249">
        <v>22060</v>
      </c>
      <c r="Q11" s="249">
        <v>26158</v>
      </c>
      <c r="R11" s="249">
        <v>27689</v>
      </c>
      <c r="S11" s="249">
        <v>24462</v>
      </c>
      <c r="T11" s="249">
        <v>18664</v>
      </c>
      <c r="U11" s="249">
        <v>16192</v>
      </c>
      <c r="V11" s="249">
        <v>12335</v>
      </c>
      <c r="W11" s="249">
        <v>6800</v>
      </c>
      <c r="X11" s="249">
        <v>2861</v>
      </c>
      <c r="Y11" s="249">
        <v>968</v>
      </c>
      <c r="Z11" s="249">
        <v>139</v>
      </c>
      <c r="AA11" s="249">
        <v>44</v>
      </c>
    </row>
    <row r="12" spans="2:27" s="2" customFormat="1" ht="12" customHeight="1">
      <c r="B12" s="15"/>
      <c r="C12" s="298" t="s">
        <v>112</v>
      </c>
      <c r="D12" s="299"/>
      <c r="E12" s="249">
        <v>122410</v>
      </c>
      <c r="F12" s="249">
        <v>4144</v>
      </c>
      <c r="G12" s="249">
        <v>5087</v>
      </c>
      <c r="H12" s="249">
        <v>5686</v>
      </c>
      <c r="I12" s="249">
        <v>5841</v>
      </c>
      <c r="J12" s="249">
        <v>5800</v>
      </c>
      <c r="K12" s="249">
        <v>5390</v>
      </c>
      <c r="L12" s="249">
        <v>6454</v>
      </c>
      <c r="M12" s="249">
        <v>8110</v>
      </c>
      <c r="N12" s="249">
        <v>7582</v>
      </c>
      <c r="O12" s="249">
        <v>7150</v>
      </c>
      <c r="P12" s="249">
        <v>7356</v>
      </c>
      <c r="Q12" s="249">
        <v>8831</v>
      </c>
      <c r="R12" s="249">
        <v>10458</v>
      </c>
      <c r="S12" s="249">
        <v>9781</v>
      </c>
      <c r="T12" s="249">
        <v>7918</v>
      </c>
      <c r="U12" s="249">
        <v>7016</v>
      </c>
      <c r="V12" s="249">
        <v>5215</v>
      </c>
      <c r="W12" s="249">
        <v>2924</v>
      </c>
      <c r="X12" s="249">
        <v>1168</v>
      </c>
      <c r="Y12" s="249">
        <v>382</v>
      </c>
      <c r="Z12" s="249">
        <v>44</v>
      </c>
      <c r="AA12" s="249">
        <v>73</v>
      </c>
    </row>
    <row r="13" spans="2:27" s="2" customFormat="1" ht="12" customHeight="1">
      <c r="B13" s="15"/>
      <c r="C13" s="298" t="s">
        <v>113</v>
      </c>
      <c r="D13" s="299"/>
      <c r="E13" s="249">
        <v>205210</v>
      </c>
      <c r="F13" s="249">
        <v>10489</v>
      </c>
      <c r="G13" s="249">
        <v>10953</v>
      </c>
      <c r="H13" s="249">
        <v>10797</v>
      </c>
      <c r="I13" s="249">
        <v>10366</v>
      </c>
      <c r="J13" s="249">
        <v>10687</v>
      </c>
      <c r="K13" s="249">
        <v>11794</v>
      </c>
      <c r="L13" s="249">
        <v>15424</v>
      </c>
      <c r="M13" s="249">
        <v>16780</v>
      </c>
      <c r="N13" s="249">
        <v>14174</v>
      </c>
      <c r="O13" s="249">
        <v>12150</v>
      </c>
      <c r="P13" s="249">
        <v>12062</v>
      </c>
      <c r="Q13" s="249">
        <v>13768</v>
      </c>
      <c r="R13" s="249">
        <v>14396</v>
      </c>
      <c r="S13" s="249">
        <v>12199</v>
      </c>
      <c r="T13" s="249">
        <v>9497</v>
      </c>
      <c r="U13" s="249">
        <v>8374</v>
      </c>
      <c r="V13" s="249">
        <v>6075</v>
      </c>
      <c r="W13" s="249">
        <v>3308</v>
      </c>
      <c r="X13" s="249">
        <v>1364</v>
      </c>
      <c r="Y13" s="249">
        <v>404</v>
      </c>
      <c r="Z13" s="249">
        <v>64</v>
      </c>
      <c r="AA13" s="249">
        <v>85</v>
      </c>
    </row>
    <row r="14" spans="2:27" s="2" customFormat="1" ht="12" customHeight="1">
      <c r="B14" s="15"/>
      <c r="C14" s="298" t="s">
        <v>114</v>
      </c>
      <c r="D14" s="299"/>
      <c r="E14" s="249">
        <v>215158</v>
      </c>
      <c r="F14" s="249">
        <v>11078</v>
      </c>
      <c r="G14" s="249">
        <v>11496</v>
      </c>
      <c r="H14" s="249">
        <v>10787</v>
      </c>
      <c r="I14" s="249">
        <v>10286</v>
      </c>
      <c r="J14" s="249">
        <v>10437</v>
      </c>
      <c r="K14" s="249">
        <v>11989</v>
      </c>
      <c r="L14" s="249">
        <v>16009</v>
      </c>
      <c r="M14" s="249">
        <v>18284</v>
      </c>
      <c r="N14" s="249">
        <v>15152</v>
      </c>
      <c r="O14" s="249">
        <v>12146</v>
      </c>
      <c r="P14" s="249">
        <v>12143</v>
      </c>
      <c r="Q14" s="249">
        <v>15459</v>
      </c>
      <c r="R14" s="249">
        <v>16978</v>
      </c>
      <c r="S14" s="249">
        <v>13958</v>
      </c>
      <c r="T14" s="249">
        <v>9855</v>
      </c>
      <c r="U14" s="249">
        <v>7671</v>
      </c>
      <c r="V14" s="249">
        <v>5762</v>
      </c>
      <c r="W14" s="249">
        <v>3464</v>
      </c>
      <c r="X14" s="249">
        <v>1565</v>
      </c>
      <c r="Y14" s="249">
        <v>417</v>
      </c>
      <c r="Z14" s="249">
        <v>64</v>
      </c>
      <c r="AA14" s="249">
        <v>158</v>
      </c>
    </row>
    <row r="15" spans="2:27" s="2" customFormat="1" ht="12" customHeight="1">
      <c r="B15" s="15"/>
      <c r="C15" s="298" t="s">
        <v>115</v>
      </c>
      <c r="D15" s="299"/>
      <c r="E15" s="249">
        <v>51322</v>
      </c>
      <c r="F15" s="249">
        <v>2088</v>
      </c>
      <c r="G15" s="249">
        <v>2341</v>
      </c>
      <c r="H15" s="249">
        <v>2727</v>
      </c>
      <c r="I15" s="249">
        <v>2615</v>
      </c>
      <c r="J15" s="249">
        <v>2054</v>
      </c>
      <c r="K15" s="249">
        <v>2040</v>
      </c>
      <c r="L15" s="249">
        <v>2828</v>
      </c>
      <c r="M15" s="249">
        <v>3319</v>
      </c>
      <c r="N15" s="249">
        <v>3105</v>
      </c>
      <c r="O15" s="249">
        <v>3105</v>
      </c>
      <c r="P15" s="249">
        <v>3631</v>
      </c>
      <c r="Q15" s="249">
        <v>4005</v>
      </c>
      <c r="R15" s="249">
        <v>3717</v>
      </c>
      <c r="S15" s="249">
        <v>3421</v>
      </c>
      <c r="T15" s="249">
        <v>3025</v>
      </c>
      <c r="U15" s="249">
        <v>3041</v>
      </c>
      <c r="V15" s="249">
        <v>2383</v>
      </c>
      <c r="W15" s="249">
        <v>1245</v>
      </c>
      <c r="X15" s="249">
        <v>442</v>
      </c>
      <c r="Y15" s="249">
        <v>126</v>
      </c>
      <c r="Z15" s="249">
        <v>10</v>
      </c>
      <c r="AA15" s="249">
        <v>54</v>
      </c>
    </row>
    <row r="16" spans="2:27" s="2" customFormat="1" ht="12" customHeight="1">
      <c r="B16" s="15"/>
      <c r="C16" s="298" t="s">
        <v>116</v>
      </c>
      <c r="D16" s="299"/>
      <c r="E16" s="249">
        <v>78756</v>
      </c>
      <c r="F16" s="249">
        <v>3487</v>
      </c>
      <c r="G16" s="249">
        <v>3796</v>
      </c>
      <c r="H16" s="249">
        <v>3948</v>
      </c>
      <c r="I16" s="249">
        <v>3910</v>
      </c>
      <c r="J16" s="249">
        <v>3660</v>
      </c>
      <c r="K16" s="249">
        <v>4104</v>
      </c>
      <c r="L16" s="249">
        <v>5392</v>
      </c>
      <c r="M16" s="249">
        <v>6258</v>
      </c>
      <c r="N16" s="249">
        <v>5316</v>
      </c>
      <c r="O16" s="249">
        <v>4600</v>
      </c>
      <c r="P16" s="249">
        <v>4767</v>
      </c>
      <c r="Q16" s="249">
        <v>5919</v>
      </c>
      <c r="R16" s="249">
        <v>6345</v>
      </c>
      <c r="S16" s="249">
        <v>5207</v>
      </c>
      <c r="T16" s="249">
        <v>4013</v>
      </c>
      <c r="U16" s="249">
        <v>3413</v>
      </c>
      <c r="V16" s="249">
        <v>2524</v>
      </c>
      <c r="W16" s="249">
        <v>1374</v>
      </c>
      <c r="X16" s="249">
        <v>563</v>
      </c>
      <c r="Y16" s="249">
        <v>136</v>
      </c>
      <c r="Z16" s="249">
        <v>19</v>
      </c>
      <c r="AA16" s="249">
        <v>5</v>
      </c>
    </row>
    <row r="17" spans="2:27" s="2" customFormat="1" ht="12" customHeight="1">
      <c r="B17" s="15"/>
      <c r="C17" s="298" t="s">
        <v>117</v>
      </c>
      <c r="D17" s="299"/>
      <c r="E17" s="249">
        <v>85104</v>
      </c>
      <c r="F17" s="249">
        <v>2995</v>
      </c>
      <c r="G17" s="249">
        <v>3582</v>
      </c>
      <c r="H17" s="249">
        <v>4016</v>
      </c>
      <c r="I17" s="249">
        <v>4231</v>
      </c>
      <c r="J17" s="249">
        <v>4040</v>
      </c>
      <c r="K17" s="249">
        <v>3981</v>
      </c>
      <c r="L17" s="249">
        <v>4838</v>
      </c>
      <c r="M17" s="249">
        <v>5351</v>
      </c>
      <c r="N17" s="249">
        <v>5029</v>
      </c>
      <c r="O17" s="249">
        <v>5109</v>
      </c>
      <c r="P17" s="249">
        <v>5731</v>
      </c>
      <c r="Q17" s="249">
        <v>7214</v>
      </c>
      <c r="R17" s="249">
        <v>6728</v>
      </c>
      <c r="S17" s="249">
        <v>6006</v>
      </c>
      <c r="T17" s="249">
        <v>5080</v>
      </c>
      <c r="U17" s="249">
        <v>4524</v>
      </c>
      <c r="V17" s="249">
        <v>3577</v>
      </c>
      <c r="W17" s="249">
        <v>2005</v>
      </c>
      <c r="X17" s="249">
        <v>802</v>
      </c>
      <c r="Y17" s="249">
        <v>235</v>
      </c>
      <c r="Z17" s="249">
        <v>29</v>
      </c>
      <c r="AA17" s="249">
        <v>1</v>
      </c>
    </row>
    <row r="18" spans="2:27" s="2" customFormat="1" ht="12" customHeight="1">
      <c r="B18" s="15"/>
      <c r="C18" s="298" t="s">
        <v>118</v>
      </c>
      <c r="D18" s="299"/>
      <c r="E18" s="249">
        <v>68132</v>
      </c>
      <c r="F18" s="249">
        <v>2826</v>
      </c>
      <c r="G18" s="249">
        <v>3143</v>
      </c>
      <c r="H18" s="249">
        <v>3532</v>
      </c>
      <c r="I18" s="249">
        <v>3629</v>
      </c>
      <c r="J18" s="249">
        <v>3168</v>
      </c>
      <c r="K18" s="249">
        <v>3147</v>
      </c>
      <c r="L18" s="249">
        <v>4081</v>
      </c>
      <c r="M18" s="249">
        <v>4898</v>
      </c>
      <c r="N18" s="249">
        <v>4322</v>
      </c>
      <c r="O18" s="249">
        <v>4140</v>
      </c>
      <c r="P18" s="249">
        <v>4371</v>
      </c>
      <c r="Q18" s="249">
        <v>5430</v>
      </c>
      <c r="R18" s="249">
        <v>5428</v>
      </c>
      <c r="S18" s="249">
        <v>4527</v>
      </c>
      <c r="T18" s="249">
        <v>3669</v>
      </c>
      <c r="U18" s="249">
        <v>3213</v>
      </c>
      <c r="V18" s="249">
        <v>2437</v>
      </c>
      <c r="W18" s="249">
        <v>1369</v>
      </c>
      <c r="X18" s="249">
        <v>574</v>
      </c>
      <c r="Y18" s="249">
        <v>188</v>
      </c>
      <c r="Z18" s="249">
        <v>39</v>
      </c>
      <c r="AA18" s="249">
        <v>1</v>
      </c>
    </row>
    <row r="19" spans="2:27" s="2" customFormat="1" ht="12" customHeight="1">
      <c r="B19" s="15"/>
      <c r="C19" s="298" t="s">
        <v>119</v>
      </c>
      <c r="D19" s="299"/>
      <c r="E19" s="249">
        <v>52693</v>
      </c>
      <c r="F19" s="249">
        <v>2064</v>
      </c>
      <c r="G19" s="249">
        <v>2404</v>
      </c>
      <c r="H19" s="249">
        <v>2572</v>
      </c>
      <c r="I19" s="249">
        <v>2696</v>
      </c>
      <c r="J19" s="249">
        <v>2350</v>
      </c>
      <c r="K19" s="249">
        <v>2326</v>
      </c>
      <c r="L19" s="249">
        <v>2992</v>
      </c>
      <c r="M19" s="249">
        <v>3544</v>
      </c>
      <c r="N19" s="249">
        <v>3134</v>
      </c>
      <c r="O19" s="249">
        <v>3132</v>
      </c>
      <c r="P19" s="249">
        <v>3471</v>
      </c>
      <c r="Q19" s="249">
        <v>4204</v>
      </c>
      <c r="R19" s="249">
        <v>4056</v>
      </c>
      <c r="S19" s="249">
        <v>3559</v>
      </c>
      <c r="T19" s="249">
        <v>2936</v>
      </c>
      <c r="U19" s="249">
        <v>2755</v>
      </c>
      <c r="V19" s="249">
        <v>2356</v>
      </c>
      <c r="W19" s="249">
        <v>1344</v>
      </c>
      <c r="X19" s="249">
        <v>565</v>
      </c>
      <c r="Y19" s="249">
        <v>198</v>
      </c>
      <c r="Z19" s="249">
        <v>19</v>
      </c>
      <c r="AA19" s="251">
        <v>16</v>
      </c>
    </row>
    <row r="20" spans="2:27" s="2" customFormat="1" ht="12" customHeight="1">
      <c r="B20" s="15"/>
      <c r="C20" s="298" t="s">
        <v>120</v>
      </c>
      <c r="D20" s="299"/>
      <c r="E20" s="249">
        <v>61503</v>
      </c>
      <c r="F20" s="249">
        <v>2153</v>
      </c>
      <c r="G20" s="249">
        <v>2589</v>
      </c>
      <c r="H20" s="249">
        <v>3077</v>
      </c>
      <c r="I20" s="249">
        <v>3181</v>
      </c>
      <c r="J20" s="249">
        <v>2607</v>
      </c>
      <c r="K20" s="249">
        <v>2478</v>
      </c>
      <c r="L20" s="249">
        <v>3225</v>
      </c>
      <c r="M20" s="249">
        <v>4006</v>
      </c>
      <c r="N20" s="249">
        <v>3686</v>
      </c>
      <c r="O20" s="249">
        <v>3650</v>
      </c>
      <c r="P20" s="249">
        <v>3956</v>
      </c>
      <c r="Q20" s="249">
        <v>5082</v>
      </c>
      <c r="R20" s="249">
        <v>5032</v>
      </c>
      <c r="S20" s="249">
        <v>4429</v>
      </c>
      <c r="T20" s="249">
        <v>3683</v>
      </c>
      <c r="U20" s="249">
        <v>3386</v>
      </c>
      <c r="V20" s="249">
        <v>2729</v>
      </c>
      <c r="W20" s="249">
        <v>1610</v>
      </c>
      <c r="X20" s="249">
        <v>683</v>
      </c>
      <c r="Y20" s="249">
        <v>223</v>
      </c>
      <c r="Z20" s="249">
        <v>38</v>
      </c>
      <c r="AA20" s="251" t="s">
        <v>230</v>
      </c>
    </row>
    <row r="21" spans="2:27" s="2" customFormat="1" ht="12" customHeight="1">
      <c r="B21" s="15"/>
      <c r="C21" s="298" t="s">
        <v>121</v>
      </c>
      <c r="D21" s="299"/>
      <c r="E21" s="249">
        <v>51729</v>
      </c>
      <c r="F21" s="249">
        <v>2463</v>
      </c>
      <c r="G21" s="249">
        <v>2638</v>
      </c>
      <c r="H21" s="249">
        <v>2632</v>
      </c>
      <c r="I21" s="249">
        <v>2526</v>
      </c>
      <c r="J21" s="249">
        <v>2272</v>
      </c>
      <c r="K21" s="249">
        <v>2656</v>
      </c>
      <c r="L21" s="249">
        <v>3624</v>
      </c>
      <c r="M21" s="249">
        <v>4079</v>
      </c>
      <c r="N21" s="249">
        <v>3357</v>
      </c>
      <c r="O21" s="249">
        <v>2926</v>
      </c>
      <c r="P21" s="249">
        <v>3131</v>
      </c>
      <c r="Q21" s="249">
        <v>3972</v>
      </c>
      <c r="R21" s="249">
        <v>3988</v>
      </c>
      <c r="S21" s="249">
        <v>3434</v>
      </c>
      <c r="T21" s="249">
        <v>2572</v>
      </c>
      <c r="U21" s="249">
        <v>2157</v>
      </c>
      <c r="V21" s="249">
        <v>1792</v>
      </c>
      <c r="W21" s="249">
        <v>940</v>
      </c>
      <c r="X21" s="249">
        <v>394</v>
      </c>
      <c r="Y21" s="249">
        <v>123</v>
      </c>
      <c r="Z21" s="249">
        <v>13</v>
      </c>
      <c r="AA21" s="251">
        <v>40</v>
      </c>
    </row>
    <row r="22" spans="2:27" s="214" customFormat="1" ht="12" customHeight="1">
      <c r="B22" s="300" t="s">
        <v>122</v>
      </c>
      <c r="C22" s="301"/>
      <c r="D22" s="293"/>
      <c r="E22" s="250">
        <v>307676</v>
      </c>
      <c r="F22" s="250">
        <v>11690</v>
      </c>
      <c r="G22" s="250">
        <v>13540</v>
      </c>
      <c r="H22" s="250">
        <v>15352</v>
      </c>
      <c r="I22" s="250">
        <v>16553</v>
      </c>
      <c r="J22" s="250">
        <v>15081</v>
      </c>
      <c r="K22" s="250">
        <v>14346</v>
      </c>
      <c r="L22" s="250">
        <v>17865</v>
      </c>
      <c r="M22" s="250">
        <v>20427</v>
      </c>
      <c r="N22" s="250">
        <v>19297</v>
      </c>
      <c r="O22" s="250">
        <v>18849</v>
      </c>
      <c r="P22" s="250">
        <v>21031</v>
      </c>
      <c r="Q22" s="250">
        <v>25148</v>
      </c>
      <c r="R22" s="250">
        <v>23705</v>
      </c>
      <c r="S22" s="250">
        <v>19638</v>
      </c>
      <c r="T22" s="250">
        <v>15958</v>
      </c>
      <c r="U22" s="250">
        <v>15112</v>
      </c>
      <c r="V22" s="250">
        <v>12700</v>
      </c>
      <c r="W22" s="250">
        <v>7196</v>
      </c>
      <c r="X22" s="250">
        <v>3017</v>
      </c>
      <c r="Y22" s="250">
        <v>966</v>
      </c>
      <c r="Z22" s="250">
        <v>166</v>
      </c>
      <c r="AA22" s="250">
        <v>39</v>
      </c>
    </row>
    <row r="23" spans="2:27" s="214" customFormat="1" ht="12" customHeight="1">
      <c r="B23" s="105"/>
      <c r="C23" s="292" t="s">
        <v>123</v>
      </c>
      <c r="D23" s="293"/>
      <c r="E23" s="250">
        <v>33548</v>
      </c>
      <c r="F23" s="250">
        <v>1699</v>
      </c>
      <c r="G23" s="250">
        <v>1846</v>
      </c>
      <c r="H23" s="250">
        <v>1818</v>
      </c>
      <c r="I23" s="250">
        <v>1764</v>
      </c>
      <c r="J23" s="250">
        <v>1821</v>
      </c>
      <c r="K23" s="250">
        <v>1704</v>
      </c>
      <c r="L23" s="250">
        <v>2505</v>
      </c>
      <c r="M23" s="250">
        <v>2592</v>
      </c>
      <c r="N23" s="250">
        <v>2250</v>
      </c>
      <c r="O23" s="250">
        <v>2054</v>
      </c>
      <c r="P23" s="250">
        <v>2153</v>
      </c>
      <c r="Q23" s="250">
        <v>2459</v>
      </c>
      <c r="R23" s="250">
        <v>2372</v>
      </c>
      <c r="S23" s="250">
        <v>1902</v>
      </c>
      <c r="T23" s="250">
        <v>1385</v>
      </c>
      <c r="U23" s="250">
        <v>1294</v>
      </c>
      <c r="V23" s="250">
        <v>967</v>
      </c>
      <c r="W23" s="250">
        <v>564</v>
      </c>
      <c r="X23" s="250">
        <v>270</v>
      </c>
      <c r="Y23" s="250">
        <v>109</v>
      </c>
      <c r="Z23" s="250">
        <v>19</v>
      </c>
      <c r="AA23" s="250">
        <v>1</v>
      </c>
    </row>
    <row r="24" spans="2:27" s="2" customFormat="1" ht="12" customHeight="1">
      <c r="B24" s="15"/>
      <c r="C24" s="123"/>
      <c r="D24" s="49" t="s">
        <v>124</v>
      </c>
      <c r="E24" s="249">
        <v>14338</v>
      </c>
      <c r="F24" s="249">
        <v>644</v>
      </c>
      <c r="G24" s="249">
        <v>719</v>
      </c>
      <c r="H24" s="249">
        <v>785</v>
      </c>
      <c r="I24" s="249">
        <v>813</v>
      </c>
      <c r="J24" s="249">
        <v>934</v>
      </c>
      <c r="K24" s="249">
        <v>781</v>
      </c>
      <c r="L24" s="249">
        <v>1032</v>
      </c>
      <c r="M24" s="249">
        <v>1064</v>
      </c>
      <c r="N24" s="249">
        <v>970</v>
      </c>
      <c r="O24" s="249">
        <v>825</v>
      </c>
      <c r="P24" s="249">
        <v>941</v>
      </c>
      <c r="Q24" s="249">
        <v>1087</v>
      </c>
      <c r="R24" s="249">
        <v>999</v>
      </c>
      <c r="S24" s="249">
        <v>795</v>
      </c>
      <c r="T24" s="249">
        <v>583</v>
      </c>
      <c r="U24" s="249">
        <v>567</v>
      </c>
      <c r="V24" s="249">
        <v>432</v>
      </c>
      <c r="W24" s="249">
        <v>219</v>
      </c>
      <c r="X24" s="249">
        <v>93</v>
      </c>
      <c r="Y24" s="249">
        <v>48</v>
      </c>
      <c r="Z24" s="249">
        <v>7</v>
      </c>
      <c r="AA24" s="251" t="s">
        <v>230</v>
      </c>
    </row>
    <row r="25" spans="2:27" s="2" customFormat="1" ht="12" customHeight="1">
      <c r="B25" s="15"/>
      <c r="C25" s="123"/>
      <c r="D25" s="49" t="s">
        <v>125</v>
      </c>
      <c r="E25" s="249">
        <v>19210</v>
      </c>
      <c r="F25" s="249">
        <v>1055</v>
      </c>
      <c r="G25" s="249">
        <v>1127</v>
      </c>
      <c r="H25" s="249">
        <v>1033</v>
      </c>
      <c r="I25" s="249">
        <v>951</v>
      </c>
      <c r="J25" s="249">
        <v>887</v>
      </c>
      <c r="K25" s="249">
        <v>923</v>
      </c>
      <c r="L25" s="249">
        <v>1473</v>
      </c>
      <c r="M25" s="249">
        <v>1528</v>
      </c>
      <c r="N25" s="249">
        <v>1280</v>
      </c>
      <c r="O25" s="249">
        <v>1229</v>
      </c>
      <c r="P25" s="249">
        <v>1212</v>
      </c>
      <c r="Q25" s="249">
        <v>1372</v>
      </c>
      <c r="R25" s="249">
        <v>1373</v>
      </c>
      <c r="S25" s="249">
        <v>1107</v>
      </c>
      <c r="T25" s="249">
        <v>802</v>
      </c>
      <c r="U25" s="249">
        <v>727</v>
      </c>
      <c r="V25" s="249">
        <v>535</v>
      </c>
      <c r="W25" s="249">
        <v>345</v>
      </c>
      <c r="X25" s="249">
        <v>177</v>
      </c>
      <c r="Y25" s="249">
        <v>61</v>
      </c>
      <c r="Z25" s="249">
        <v>12</v>
      </c>
      <c r="AA25" s="249">
        <v>1</v>
      </c>
    </row>
    <row r="26" spans="2:27" s="214" customFormat="1" ht="12" customHeight="1">
      <c r="B26" s="105"/>
      <c r="C26" s="292" t="s">
        <v>126</v>
      </c>
      <c r="D26" s="293"/>
      <c r="E26" s="252">
        <v>3779</v>
      </c>
      <c r="F26" s="252">
        <v>71</v>
      </c>
      <c r="G26" s="252">
        <v>83</v>
      </c>
      <c r="H26" s="252">
        <v>105</v>
      </c>
      <c r="I26" s="252">
        <v>116</v>
      </c>
      <c r="J26" s="252">
        <v>65</v>
      </c>
      <c r="K26" s="252">
        <v>72</v>
      </c>
      <c r="L26" s="252">
        <v>121</v>
      </c>
      <c r="M26" s="252">
        <v>139</v>
      </c>
      <c r="N26" s="252">
        <v>144</v>
      </c>
      <c r="O26" s="252">
        <v>146</v>
      </c>
      <c r="P26" s="252">
        <v>239</v>
      </c>
      <c r="Q26" s="252">
        <v>333</v>
      </c>
      <c r="R26" s="252">
        <v>314</v>
      </c>
      <c r="S26" s="252">
        <v>334</v>
      </c>
      <c r="T26" s="252">
        <v>395</v>
      </c>
      <c r="U26" s="252">
        <v>442</v>
      </c>
      <c r="V26" s="252">
        <v>364</v>
      </c>
      <c r="W26" s="252">
        <v>199</v>
      </c>
      <c r="X26" s="252">
        <v>69</v>
      </c>
      <c r="Y26" s="252">
        <v>22</v>
      </c>
      <c r="Z26" s="252">
        <v>6</v>
      </c>
      <c r="AA26" s="252" t="s">
        <v>230</v>
      </c>
    </row>
    <row r="27" spans="2:27" s="2" customFormat="1" ht="12" customHeight="1">
      <c r="B27" s="15"/>
      <c r="C27" s="123"/>
      <c r="D27" s="49" t="s">
        <v>127</v>
      </c>
      <c r="E27" s="249">
        <v>1369</v>
      </c>
      <c r="F27" s="249">
        <v>35</v>
      </c>
      <c r="G27" s="249">
        <v>42</v>
      </c>
      <c r="H27" s="249">
        <v>56</v>
      </c>
      <c r="I27" s="249">
        <v>39</v>
      </c>
      <c r="J27" s="249">
        <v>32</v>
      </c>
      <c r="K27" s="249">
        <v>50</v>
      </c>
      <c r="L27" s="249">
        <v>47</v>
      </c>
      <c r="M27" s="249">
        <v>79</v>
      </c>
      <c r="N27" s="249">
        <v>64</v>
      </c>
      <c r="O27" s="249">
        <v>61</v>
      </c>
      <c r="P27" s="249">
        <v>75</v>
      </c>
      <c r="Q27" s="249">
        <v>114</v>
      </c>
      <c r="R27" s="249">
        <v>99</v>
      </c>
      <c r="S27" s="249">
        <v>107</v>
      </c>
      <c r="T27" s="249">
        <v>119</v>
      </c>
      <c r="U27" s="249">
        <v>153</v>
      </c>
      <c r="V27" s="249">
        <v>112</v>
      </c>
      <c r="W27" s="249">
        <v>59</v>
      </c>
      <c r="X27" s="249">
        <v>16</v>
      </c>
      <c r="Y27" s="249">
        <v>8</v>
      </c>
      <c r="Z27" s="251">
        <v>2</v>
      </c>
      <c r="AA27" s="252" t="s">
        <v>230</v>
      </c>
    </row>
    <row r="28" spans="2:27" s="2" customFormat="1" ht="12" customHeight="1">
      <c r="B28" s="15"/>
      <c r="C28" s="123"/>
      <c r="D28" s="49" t="s">
        <v>416</v>
      </c>
      <c r="E28" s="249">
        <v>2410</v>
      </c>
      <c r="F28" s="249">
        <v>36</v>
      </c>
      <c r="G28" s="249">
        <v>41</v>
      </c>
      <c r="H28" s="249">
        <v>49</v>
      </c>
      <c r="I28" s="249">
        <v>77</v>
      </c>
      <c r="J28" s="249">
        <v>33</v>
      </c>
      <c r="K28" s="249">
        <v>22</v>
      </c>
      <c r="L28" s="249">
        <v>74</v>
      </c>
      <c r="M28" s="249">
        <v>60</v>
      </c>
      <c r="N28" s="249">
        <v>80</v>
      </c>
      <c r="O28" s="249">
        <v>85</v>
      </c>
      <c r="P28" s="249">
        <v>164</v>
      </c>
      <c r="Q28" s="249">
        <v>219</v>
      </c>
      <c r="R28" s="249">
        <v>215</v>
      </c>
      <c r="S28" s="249">
        <v>227</v>
      </c>
      <c r="T28" s="249">
        <v>276</v>
      </c>
      <c r="U28" s="249">
        <v>289</v>
      </c>
      <c r="V28" s="249">
        <v>252</v>
      </c>
      <c r="W28" s="249">
        <v>140</v>
      </c>
      <c r="X28" s="249">
        <v>53</v>
      </c>
      <c r="Y28" s="249">
        <v>14</v>
      </c>
      <c r="Z28" s="249">
        <v>4</v>
      </c>
      <c r="AA28" s="252" t="s">
        <v>230</v>
      </c>
    </row>
    <row r="29" spans="2:27" s="2" customFormat="1" ht="12" customHeight="1">
      <c r="B29" s="15"/>
      <c r="C29" s="292" t="s">
        <v>129</v>
      </c>
      <c r="D29" s="293"/>
      <c r="E29" s="250">
        <v>25474</v>
      </c>
      <c r="F29" s="250">
        <v>633</v>
      </c>
      <c r="G29" s="250">
        <v>870</v>
      </c>
      <c r="H29" s="250">
        <v>1114</v>
      </c>
      <c r="I29" s="250">
        <v>1259</v>
      </c>
      <c r="J29" s="250">
        <v>1029</v>
      </c>
      <c r="K29" s="250">
        <v>851</v>
      </c>
      <c r="L29" s="250">
        <v>1030</v>
      </c>
      <c r="M29" s="250">
        <v>1256</v>
      </c>
      <c r="N29" s="250">
        <v>1275</v>
      </c>
      <c r="O29" s="250">
        <v>1498</v>
      </c>
      <c r="P29" s="250">
        <v>1813</v>
      </c>
      <c r="Q29" s="250">
        <v>2198</v>
      </c>
      <c r="R29" s="250">
        <v>2007</v>
      </c>
      <c r="S29" s="250">
        <v>1849</v>
      </c>
      <c r="T29" s="250">
        <v>1755</v>
      </c>
      <c r="U29" s="250">
        <v>1924</v>
      </c>
      <c r="V29" s="250">
        <v>1764</v>
      </c>
      <c r="W29" s="250">
        <v>905</v>
      </c>
      <c r="X29" s="250">
        <v>319</v>
      </c>
      <c r="Y29" s="250">
        <v>110</v>
      </c>
      <c r="Z29" s="250">
        <v>15</v>
      </c>
      <c r="AA29" s="252" t="s">
        <v>230</v>
      </c>
    </row>
    <row r="30" spans="2:27" s="2" customFormat="1" ht="12" customHeight="1">
      <c r="B30" s="15"/>
      <c r="C30" s="123"/>
      <c r="D30" s="49" t="s">
        <v>130</v>
      </c>
      <c r="E30" s="249">
        <v>9152</v>
      </c>
      <c r="F30" s="249">
        <v>177</v>
      </c>
      <c r="G30" s="249">
        <v>254</v>
      </c>
      <c r="H30" s="249">
        <v>345</v>
      </c>
      <c r="I30" s="249">
        <v>412</v>
      </c>
      <c r="J30" s="249">
        <v>300</v>
      </c>
      <c r="K30" s="249">
        <v>263</v>
      </c>
      <c r="L30" s="249">
        <v>288</v>
      </c>
      <c r="M30" s="249">
        <v>353</v>
      </c>
      <c r="N30" s="249">
        <v>401</v>
      </c>
      <c r="O30" s="249">
        <v>517</v>
      </c>
      <c r="P30" s="249">
        <v>683</v>
      </c>
      <c r="Q30" s="249">
        <v>775</v>
      </c>
      <c r="R30" s="249">
        <v>720</v>
      </c>
      <c r="S30" s="249">
        <v>735</v>
      </c>
      <c r="T30" s="249">
        <v>733</v>
      </c>
      <c r="U30" s="249">
        <v>821</v>
      </c>
      <c r="V30" s="249">
        <v>783</v>
      </c>
      <c r="W30" s="249">
        <v>401</v>
      </c>
      <c r="X30" s="249">
        <v>137</v>
      </c>
      <c r="Y30" s="249">
        <v>48</v>
      </c>
      <c r="Z30" s="249">
        <v>6</v>
      </c>
      <c r="AA30" s="252" t="s">
        <v>230</v>
      </c>
    </row>
    <row r="31" spans="2:27" s="2" customFormat="1" ht="12" customHeight="1">
      <c r="B31" s="15"/>
      <c r="C31" s="123"/>
      <c r="D31" s="49" t="s">
        <v>131</v>
      </c>
      <c r="E31" s="249">
        <v>2532</v>
      </c>
      <c r="F31" s="249">
        <v>19</v>
      </c>
      <c r="G31" s="249">
        <v>39</v>
      </c>
      <c r="H31" s="249">
        <v>49</v>
      </c>
      <c r="I31" s="249">
        <v>60</v>
      </c>
      <c r="J31" s="249">
        <v>70</v>
      </c>
      <c r="K31" s="249">
        <v>33</v>
      </c>
      <c r="L31" s="249">
        <v>45</v>
      </c>
      <c r="M31" s="249">
        <v>54</v>
      </c>
      <c r="N31" s="249">
        <v>90</v>
      </c>
      <c r="O31" s="249">
        <v>90</v>
      </c>
      <c r="P31" s="249">
        <v>153</v>
      </c>
      <c r="Q31" s="249">
        <v>182</v>
      </c>
      <c r="R31" s="249">
        <v>184</v>
      </c>
      <c r="S31" s="249">
        <v>248</v>
      </c>
      <c r="T31" s="249">
        <v>283</v>
      </c>
      <c r="U31" s="249">
        <v>370</v>
      </c>
      <c r="V31" s="249">
        <v>334</v>
      </c>
      <c r="W31" s="249">
        <v>155</v>
      </c>
      <c r="X31" s="249">
        <v>49</v>
      </c>
      <c r="Y31" s="249">
        <v>21</v>
      </c>
      <c r="Z31" s="251">
        <v>4</v>
      </c>
      <c r="AA31" s="252" t="s">
        <v>230</v>
      </c>
    </row>
    <row r="32" spans="2:27" s="2" customFormat="1" ht="12" customHeight="1">
      <c r="B32" s="15"/>
      <c r="C32" s="123"/>
      <c r="D32" s="49" t="s">
        <v>132</v>
      </c>
      <c r="E32" s="249">
        <v>13790</v>
      </c>
      <c r="F32" s="249">
        <v>437</v>
      </c>
      <c r="G32" s="249">
        <v>577</v>
      </c>
      <c r="H32" s="249">
        <v>720</v>
      </c>
      <c r="I32" s="249">
        <v>787</v>
      </c>
      <c r="J32" s="249">
        <v>659</v>
      </c>
      <c r="K32" s="249">
        <v>555</v>
      </c>
      <c r="L32" s="249">
        <v>697</v>
      </c>
      <c r="M32" s="249">
        <v>849</v>
      </c>
      <c r="N32" s="249">
        <v>784</v>
      </c>
      <c r="O32" s="249">
        <v>891</v>
      </c>
      <c r="P32" s="249">
        <v>977</v>
      </c>
      <c r="Q32" s="249">
        <v>1241</v>
      </c>
      <c r="R32" s="249">
        <v>1103</v>
      </c>
      <c r="S32" s="249">
        <v>866</v>
      </c>
      <c r="T32" s="249">
        <v>739</v>
      </c>
      <c r="U32" s="249">
        <v>733</v>
      </c>
      <c r="V32" s="249">
        <v>647</v>
      </c>
      <c r="W32" s="249">
        <v>349</v>
      </c>
      <c r="X32" s="249">
        <v>133</v>
      </c>
      <c r="Y32" s="249">
        <v>41</v>
      </c>
      <c r="Z32" s="249">
        <v>5</v>
      </c>
      <c r="AA32" s="252" t="s">
        <v>230</v>
      </c>
    </row>
    <row r="33" spans="2:27" s="2" customFormat="1" ht="12" customHeight="1">
      <c r="B33" s="15"/>
      <c r="C33" s="292" t="s">
        <v>133</v>
      </c>
      <c r="D33" s="293"/>
      <c r="E33" s="250">
        <v>62437</v>
      </c>
      <c r="F33" s="250">
        <v>2028</v>
      </c>
      <c r="G33" s="250">
        <v>2451</v>
      </c>
      <c r="H33" s="250">
        <v>2901</v>
      </c>
      <c r="I33" s="250">
        <v>3223</v>
      </c>
      <c r="J33" s="250">
        <v>2352</v>
      </c>
      <c r="K33" s="250">
        <v>2159</v>
      </c>
      <c r="L33" s="250">
        <v>2931</v>
      </c>
      <c r="M33" s="250">
        <v>3631</v>
      </c>
      <c r="N33" s="250">
        <v>3503</v>
      </c>
      <c r="O33" s="250">
        <v>3688</v>
      </c>
      <c r="P33" s="250">
        <v>4305</v>
      </c>
      <c r="Q33" s="250">
        <v>5286</v>
      </c>
      <c r="R33" s="250">
        <v>4837</v>
      </c>
      <c r="S33" s="250">
        <v>4532</v>
      </c>
      <c r="T33" s="250">
        <v>4141</v>
      </c>
      <c r="U33" s="250">
        <v>4029</v>
      </c>
      <c r="V33" s="250">
        <v>3431</v>
      </c>
      <c r="W33" s="250">
        <v>1922</v>
      </c>
      <c r="X33" s="250">
        <v>802</v>
      </c>
      <c r="Y33" s="250">
        <v>240</v>
      </c>
      <c r="Z33" s="250">
        <v>44</v>
      </c>
      <c r="AA33" s="250">
        <v>1</v>
      </c>
    </row>
    <row r="34" spans="2:27" s="2" customFormat="1" ht="12" customHeight="1">
      <c r="B34" s="15"/>
      <c r="C34" s="123"/>
      <c r="D34" s="49" t="s">
        <v>134</v>
      </c>
      <c r="E34" s="249">
        <v>16759</v>
      </c>
      <c r="F34" s="249">
        <v>533</v>
      </c>
      <c r="G34" s="249">
        <v>639</v>
      </c>
      <c r="H34" s="249">
        <v>752</v>
      </c>
      <c r="I34" s="249">
        <v>852</v>
      </c>
      <c r="J34" s="249">
        <v>682</v>
      </c>
      <c r="K34" s="249">
        <v>563</v>
      </c>
      <c r="L34" s="249">
        <v>778</v>
      </c>
      <c r="M34" s="249">
        <v>925</v>
      </c>
      <c r="N34" s="249">
        <v>946</v>
      </c>
      <c r="O34" s="249">
        <v>927</v>
      </c>
      <c r="P34" s="249">
        <v>1120</v>
      </c>
      <c r="Q34" s="249">
        <v>1330</v>
      </c>
      <c r="R34" s="249">
        <v>1324</v>
      </c>
      <c r="S34" s="249">
        <v>1197</v>
      </c>
      <c r="T34" s="249">
        <v>1163</v>
      </c>
      <c r="U34" s="249">
        <v>1162</v>
      </c>
      <c r="V34" s="249">
        <v>963</v>
      </c>
      <c r="W34" s="249">
        <v>557</v>
      </c>
      <c r="X34" s="249">
        <v>257</v>
      </c>
      <c r="Y34" s="249">
        <v>82</v>
      </c>
      <c r="Z34" s="249">
        <v>7</v>
      </c>
      <c r="AA34" s="251" t="s">
        <v>230</v>
      </c>
    </row>
    <row r="35" spans="2:27" s="2" customFormat="1" ht="12" customHeight="1">
      <c r="B35" s="15"/>
      <c r="C35" s="123"/>
      <c r="D35" s="49" t="s">
        <v>135</v>
      </c>
      <c r="E35" s="249">
        <v>6182</v>
      </c>
      <c r="F35" s="249">
        <v>229</v>
      </c>
      <c r="G35" s="249">
        <v>276</v>
      </c>
      <c r="H35" s="249">
        <v>315</v>
      </c>
      <c r="I35" s="249">
        <v>287</v>
      </c>
      <c r="J35" s="249">
        <v>173</v>
      </c>
      <c r="K35" s="249">
        <v>229</v>
      </c>
      <c r="L35" s="249">
        <v>336</v>
      </c>
      <c r="M35" s="249">
        <v>435</v>
      </c>
      <c r="N35" s="249">
        <v>357</v>
      </c>
      <c r="O35" s="249">
        <v>395</v>
      </c>
      <c r="P35" s="249">
        <v>432</v>
      </c>
      <c r="Q35" s="249">
        <v>523</v>
      </c>
      <c r="R35" s="249">
        <v>467</v>
      </c>
      <c r="S35" s="249">
        <v>434</v>
      </c>
      <c r="T35" s="249">
        <v>374</v>
      </c>
      <c r="U35" s="249">
        <v>341</v>
      </c>
      <c r="V35" s="249">
        <v>283</v>
      </c>
      <c r="W35" s="249">
        <v>171</v>
      </c>
      <c r="X35" s="249">
        <v>85</v>
      </c>
      <c r="Y35" s="249">
        <v>33</v>
      </c>
      <c r="Z35" s="251">
        <v>7</v>
      </c>
      <c r="AA35" s="251" t="s">
        <v>230</v>
      </c>
    </row>
    <row r="36" spans="2:27" s="2" customFormat="1" ht="12" customHeight="1">
      <c r="B36" s="15"/>
      <c r="C36" s="123"/>
      <c r="D36" s="49" t="s">
        <v>136</v>
      </c>
      <c r="E36" s="249">
        <v>10462</v>
      </c>
      <c r="F36" s="249">
        <v>365</v>
      </c>
      <c r="G36" s="249">
        <v>415</v>
      </c>
      <c r="H36" s="249">
        <v>517</v>
      </c>
      <c r="I36" s="249">
        <v>564</v>
      </c>
      <c r="J36" s="249">
        <v>337</v>
      </c>
      <c r="K36" s="249">
        <v>417</v>
      </c>
      <c r="L36" s="249">
        <v>566</v>
      </c>
      <c r="M36" s="249">
        <v>657</v>
      </c>
      <c r="N36" s="249">
        <v>596</v>
      </c>
      <c r="O36" s="249">
        <v>696</v>
      </c>
      <c r="P36" s="249">
        <v>784</v>
      </c>
      <c r="Q36" s="249">
        <v>823</v>
      </c>
      <c r="R36" s="249">
        <v>805</v>
      </c>
      <c r="S36" s="249">
        <v>740</v>
      </c>
      <c r="T36" s="249">
        <v>661</v>
      </c>
      <c r="U36" s="249">
        <v>594</v>
      </c>
      <c r="V36" s="249">
        <v>516</v>
      </c>
      <c r="W36" s="249">
        <v>263</v>
      </c>
      <c r="X36" s="249">
        <v>112</v>
      </c>
      <c r="Y36" s="251">
        <v>26</v>
      </c>
      <c r="Z36" s="249">
        <v>8</v>
      </c>
      <c r="AA36" s="251" t="s">
        <v>230</v>
      </c>
    </row>
    <row r="37" spans="2:27" s="2" customFormat="1" ht="12" customHeight="1">
      <c r="B37" s="15"/>
      <c r="C37" s="123"/>
      <c r="D37" s="49" t="s">
        <v>137</v>
      </c>
      <c r="E37" s="249">
        <v>7236</v>
      </c>
      <c r="F37" s="249">
        <v>220</v>
      </c>
      <c r="G37" s="249">
        <v>297</v>
      </c>
      <c r="H37" s="249">
        <v>296</v>
      </c>
      <c r="I37" s="249">
        <v>274</v>
      </c>
      <c r="J37" s="249">
        <v>190</v>
      </c>
      <c r="K37" s="249">
        <v>219</v>
      </c>
      <c r="L37" s="249">
        <v>362</v>
      </c>
      <c r="M37" s="249">
        <v>500</v>
      </c>
      <c r="N37" s="249">
        <v>442</v>
      </c>
      <c r="O37" s="249">
        <v>372</v>
      </c>
      <c r="P37" s="249">
        <v>445</v>
      </c>
      <c r="Q37" s="249">
        <v>667</v>
      </c>
      <c r="R37" s="249">
        <v>692</v>
      </c>
      <c r="S37" s="249">
        <v>691</v>
      </c>
      <c r="T37" s="249">
        <v>564</v>
      </c>
      <c r="U37" s="249">
        <v>414</v>
      </c>
      <c r="V37" s="249">
        <v>305</v>
      </c>
      <c r="W37" s="249">
        <v>189</v>
      </c>
      <c r="X37" s="249">
        <v>63</v>
      </c>
      <c r="Y37" s="249">
        <v>24</v>
      </c>
      <c r="Z37" s="249">
        <v>10</v>
      </c>
      <c r="AA37" s="251" t="s">
        <v>230</v>
      </c>
    </row>
    <row r="38" spans="2:27" s="2" customFormat="1" ht="12" customHeight="1">
      <c r="B38" s="15"/>
      <c r="C38" s="123"/>
      <c r="D38" s="49" t="s">
        <v>385</v>
      </c>
      <c r="E38" s="249">
        <v>1696</v>
      </c>
      <c r="F38" s="249">
        <v>39</v>
      </c>
      <c r="G38" s="249">
        <v>61</v>
      </c>
      <c r="H38" s="249">
        <v>93</v>
      </c>
      <c r="I38" s="249">
        <v>155</v>
      </c>
      <c r="J38" s="249">
        <v>53</v>
      </c>
      <c r="K38" s="249">
        <v>31</v>
      </c>
      <c r="L38" s="249">
        <v>49</v>
      </c>
      <c r="M38" s="249">
        <v>80</v>
      </c>
      <c r="N38" s="249">
        <v>102</v>
      </c>
      <c r="O38" s="249">
        <v>97</v>
      </c>
      <c r="P38" s="249">
        <v>98</v>
      </c>
      <c r="Q38" s="249">
        <v>131</v>
      </c>
      <c r="R38" s="249">
        <v>127</v>
      </c>
      <c r="S38" s="249">
        <v>100</v>
      </c>
      <c r="T38" s="249">
        <v>127</v>
      </c>
      <c r="U38" s="249">
        <v>129</v>
      </c>
      <c r="V38" s="249">
        <v>116</v>
      </c>
      <c r="W38" s="249">
        <v>72</v>
      </c>
      <c r="X38" s="249">
        <v>23</v>
      </c>
      <c r="Y38" s="249">
        <v>13</v>
      </c>
      <c r="Z38" s="251" t="s">
        <v>29</v>
      </c>
      <c r="AA38" s="251" t="s">
        <v>230</v>
      </c>
    </row>
    <row r="39" spans="2:27" s="2" customFormat="1" ht="12" customHeight="1">
      <c r="B39" s="15"/>
      <c r="C39" s="123"/>
      <c r="D39" s="49" t="s">
        <v>138</v>
      </c>
      <c r="E39" s="249">
        <v>4177</v>
      </c>
      <c r="F39" s="249">
        <v>136</v>
      </c>
      <c r="G39" s="249">
        <v>190</v>
      </c>
      <c r="H39" s="249">
        <v>193</v>
      </c>
      <c r="I39" s="249">
        <v>214</v>
      </c>
      <c r="J39" s="249">
        <v>323</v>
      </c>
      <c r="K39" s="249">
        <v>193</v>
      </c>
      <c r="L39" s="249">
        <v>183</v>
      </c>
      <c r="M39" s="249">
        <v>221</v>
      </c>
      <c r="N39" s="249">
        <v>210</v>
      </c>
      <c r="O39" s="249">
        <v>254</v>
      </c>
      <c r="P39" s="249">
        <v>257</v>
      </c>
      <c r="Q39" s="249">
        <v>305</v>
      </c>
      <c r="R39" s="249">
        <v>270</v>
      </c>
      <c r="S39" s="249">
        <v>218</v>
      </c>
      <c r="T39" s="249">
        <v>264</v>
      </c>
      <c r="U39" s="249">
        <v>275</v>
      </c>
      <c r="V39" s="249">
        <v>235</v>
      </c>
      <c r="W39" s="249">
        <v>152</v>
      </c>
      <c r="X39" s="249">
        <v>64</v>
      </c>
      <c r="Y39" s="249">
        <v>14</v>
      </c>
      <c r="Z39" s="251">
        <v>6</v>
      </c>
      <c r="AA39" s="251" t="s">
        <v>230</v>
      </c>
    </row>
    <row r="40" spans="2:27" s="2" customFormat="1" ht="12" customHeight="1">
      <c r="B40" s="15"/>
      <c r="C40" s="123"/>
      <c r="D40" s="49" t="s">
        <v>139</v>
      </c>
      <c r="E40" s="249">
        <v>15925</v>
      </c>
      <c r="F40" s="249">
        <v>506</v>
      </c>
      <c r="G40" s="249">
        <v>573</v>
      </c>
      <c r="H40" s="249">
        <v>735</v>
      </c>
      <c r="I40" s="249">
        <v>877</v>
      </c>
      <c r="J40" s="249">
        <v>594</v>
      </c>
      <c r="K40" s="249">
        <v>507</v>
      </c>
      <c r="L40" s="249">
        <v>657</v>
      </c>
      <c r="M40" s="249">
        <v>813</v>
      </c>
      <c r="N40" s="249">
        <v>850</v>
      </c>
      <c r="O40" s="249">
        <v>947</v>
      </c>
      <c r="P40" s="249">
        <v>1169</v>
      </c>
      <c r="Q40" s="249">
        <v>1507</v>
      </c>
      <c r="R40" s="249">
        <v>1152</v>
      </c>
      <c r="S40" s="249">
        <v>1152</v>
      </c>
      <c r="T40" s="249">
        <v>988</v>
      </c>
      <c r="U40" s="249">
        <v>1114</v>
      </c>
      <c r="V40" s="249">
        <v>1013</v>
      </c>
      <c r="W40" s="249">
        <v>518</v>
      </c>
      <c r="X40" s="249">
        <v>198</v>
      </c>
      <c r="Y40" s="249">
        <v>48</v>
      </c>
      <c r="Z40" s="251">
        <v>6</v>
      </c>
      <c r="AA40" s="251">
        <v>1</v>
      </c>
    </row>
    <row r="41" spans="2:27" s="2" customFormat="1" ht="12" customHeight="1">
      <c r="B41" s="15"/>
      <c r="C41" s="292" t="s">
        <v>140</v>
      </c>
      <c r="D41" s="293"/>
      <c r="E41" s="252">
        <v>38416</v>
      </c>
      <c r="F41" s="252">
        <v>1184</v>
      </c>
      <c r="G41" s="252">
        <v>1549</v>
      </c>
      <c r="H41" s="252">
        <v>1883</v>
      </c>
      <c r="I41" s="252">
        <v>2110</v>
      </c>
      <c r="J41" s="252">
        <v>1513</v>
      </c>
      <c r="K41" s="252">
        <v>1256</v>
      </c>
      <c r="L41" s="252">
        <v>1686</v>
      </c>
      <c r="M41" s="252">
        <v>1921</v>
      </c>
      <c r="N41" s="252">
        <v>2016</v>
      </c>
      <c r="O41" s="252">
        <v>2263</v>
      </c>
      <c r="P41" s="252">
        <v>2839</v>
      </c>
      <c r="Q41" s="252">
        <v>3396</v>
      </c>
      <c r="R41" s="252">
        <v>2868</v>
      </c>
      <c r="S41" s="252">
        <v>2504</v>
      </c>
      <c r="T41" s="252">
        <v>2434</v>
      </c>
      <c r="U41" s="252">
        <v>2532</v>
      </c>
      <c r="V41" s="252">
        <v>2251</v>
      </c>
      <c r="W41" s="252">
        <v>1396</v>
      </c>
      <c r="X41" s="252">
        <v>556</v>
      </c>
      <c r="Y41" s="252">
        <v>214</v>
      </c>
      <c r="Z41" s="252">
        <v>43</v>
      </c>
      <c r="AA41" s="252">
        <v>2</v>
      </c>
    </row>
    <row r="42" spans="2:27" s="2" customFormat="1" ht="12" customHeight="1">
      <c r="B42" s="15"/>
      <c r="C42" s="123"/>
      <c r="D42" s="49" t="s">
        <v>141</v>
      </c>
      <c r="E42" s="249">
        <v>4998</v>
      </c>
      <c r="F42" s="249">
        <v>142</v>
      </c>
      <c r="G42" s="249">
        <v>214</v>
      </c>
      <c r="H42" s="249">
        <v>272</v>
      </c>
      <c r="I42" s="249">
        <v>327</v>
      </c>
      <c r="J42" s="249">
        <v>148</v>
      </c>
      <c r="K42" s="249">
        <v>100</v>
      </c>
      <c r="L42" s="249">
        <v>179</v>
      </c>
      <c r="M42" s="249">
        <v>263</v>
      </c>
      <c r="N42" s="249">
        <v>281</v>
      </c>
      <c r="O42" s="249">
        <v>353</v>
      </c>
      <c r="P42" s="249">
        <v>412</v>
      </c>
      <c r="Q42" s="249">
        <v>443</v>
      </c>
      <c r="R42" s="249">
        <v>392</v>
      </c>
      <c r="S42" s="249">
        <v>282</v>
      </c>
      <c r="T42" s="249">
        <v>357</v>
      </c>
      <c r="U42" s="249">
        <v>330</v>
      </c>
      <c r="V42" s="249">
        <v>270</v>
      </c>
      <c r="W42" s="249">
        <v>148</v>
      </c>
      <c r="X42" s="249">
        <v>60</v>
      </c>
      <c r="Y42" s="249">
        <v>23</v>
      </c>
      <c r="Z42" s="251">
        <v>2</v>
      </c>
      <c r="AA42" s="251" t="s">
        <v>230</v>
      </c>
    </row>
    <row r="43" spans="2:27" s="2" customFormat="1" ht="12" customHeight="1">
      <c r="B43" s="15"/>
      <c r="C43" s="123"/>
      <c r="D43" s="49" t="s">
        <v>142</v>
      </c>
      <c r="E43" s="249">
        <v>4037</v>
      </c>
      <c r="F43" s="249">
        <v>141</v>
      </c>
      <c r="G43" s="249">
        <v>167</v>
      </c>
      <c r="H43" s="249">
        <v>185</v>
      </c>
      <c r="I43" s="249">
        <v>174</v>
      </c>
      <c r="J43" s="249">
        <v>120</v>
      </c>
      <c r="K43" s="249">
        <v>130</v>
      </c>
      <c r="L43" s="249">
        <v>170</v>
      </c>
      <c r="M43" s="249">
        <v>173</v>
      </c>
      <c r="N43" s="249">
        <v>165</v>
      </c>
      <c r="O43" s="249">
        <v>170</v>
      </c>
      <c r="P43" s="249">
        <v>263</v>
      </c>
      <c r="Q43" s="249">
        <v>340</v>
      </c>
      <c r="R43" s="249">
        <v>248</v>
      </c>
      <c r="S43" s="249">
        <v>243</v>
      </c>
      <c r="T43" s="249">
        <v>202</v>
      </c>
      <c r="U43" s="249">
        <v>274</v>
      </c>
      <c r="V43" s="249">
        <v>325</v>
      </c>
      <c r="W43" s="249">
        <v>284</v>
      </c>
      <c r="X43" s="249">
        <v>153</v>
      </c>
      <c r="Y43" s="249">
        <v>79</v>
      </c>
      <c r="Z43" s="249">
        <v>31</v>
      </c>
      <c r="AA43" s="251" t="s">
        <v>230</v>
      </c>
    </row>
    <row r="44" spans="2:27" s="2" customFormat="1" ht="12" customHeight="1">
      <c r="B44" s="15"/>
      <c r="C44" s="123"/>
      <c r="D44" s="49" t="s">
        <v>143</v>
      </c>
      <c r="E44" s="249">
        <v>7769</v>
      </c>
      <c r="F44" s="249">
        <v>302</v>
      </c>
      <c r="G44" s="249">
        <v>356</v>
      </c>
      <c r="H44" s="249">
        <v>386</v>
      </c>
      <c r="I44" s="249">
        <v>398</v>
      </c>
      <c r="J44" s="249">
        <v>409</v>
      </c>
      <c r="K44" s="249">
        <v>409</v>
      </c>
      <c r="L44" s="249">
        <v>460</v>
      </c>
      <c r="M44" s="249">
        <v>400</v>
      </c>
      <c r="N44" s="249">
        <v>416</v>
      </c>
      <c r="O44" s="249">
        <v>431</v>
      </c>
      <c r="P44" s="249">
        <v>581</v>
      </c>
      <c r="Q44" s="249">
        <v>719</v>
      </c>
      <c r="R44" s="249">
        <v>523</v>
      </c>
      <c r="S44" s="249">
        <v>414</v>
      </c>
      <c r="T44" s="249">
        <v>407</v>
      </c>
      <c r="U44" s="249">
        <v>449</v>
      </c>
      <c r="V44" s="249">
        <v>354</v>
      </c>
      <c r="W44" s="249">
        <v>250</v>
      </c>
      <c r="X44" s="249">
        <v>78</v>
      </c>
      <c r="Y44" s="249">
        <v>24</v>
      </c>
      <c r="Z44" s="249">
        <v>3</v>
      </c>
      <c r="AA44" s="251" t="s">
        <v>230</v>
      </c>
    </row>
    <row r="45" spans="2:27" s="2" customFormat="1" ht="12" customHeight="1">
      <c r="B45" s="15"/>
      <c r="C45" s="405" t="s">
        <v>144</v>
      </c>
      <c r="D45" s="295"/>
      <c r="E45" s="249">
        <v>21612</v>
      </c>
      <c r="F45" s="249">
        <v>599</v>
      </c>
      <c r="G45" s="249">
        <v>812</v>
      </c>
      <c r="H45" s="249">
        <v>1040</v>
      </c>
      <c r="I45" s="249">
        <v>1211</v>
      </c>
      <c r="J45" s="249">
        <v>836</v>
      </c>
      <c r="K45" s="249">
        <v>617</v>
      </c>
      <c r="L45" s="249">
        <v>877</v>
      </c>
      <c r="M45" s="249">
        <v>1085</v>
      </c>
      <c r="N45" s="249">
        <v>1154</v>
      </c>
      <c r="O45" s="249">
        <v>1309</v>
      </c>
      <c r="P45" s="249">
        <v>1583</v>
      </c>
      <c r="Q45" s="249">
        <v>1894</v>
      </c>
      <c r="R45" s="249">
        <v>1705</v>
      </c>
      <c r="S45" s="249">
        <v>1565</v>
      </c>
      <c r="T45" s="249">
        <v>1468</v>
      </c>
      <c r="U45" s="249">
        <v>1479</v>
      </c>
      <c r="V45" s="249">
        <v>1302</v>
      </c>
      <c r="W45" s="249">
        <v>714</v>
      </c>
      <c r="X45" s="249">
        <v>265</v>
      </c>
      <c r="Y45" s="249">
        <v>88</v>
      </c>
      <c r="Z45" s="249">
        <v>7</v>
      </c>
      <c r="AA45" s="251">
        <v>2</v>
      </c>
    </row>
    <row r="46" spans="2:27" s="2" customFormat="1" ht="12" customHeight="1">
      <c r="B46" s="15"/>
      <c r="C46" s="292" t="s">
        <v>145</v>
      </c>
      <c r="D46" s="293"/>
      <c r="E46" s="250">
        <v>37809</v>
      </c>
      <c r="F46" s="250">
        <v>1633</v>
      </c>
      <c r="G46" s="250">
        <v>1889</v>
      </c>
      <c r="H46" s="250">
        <v>2304</v>
      </c>
      <c r="I46" s="250">
        <v>2577</v>
      </c>
      <c r="J46" s="250">
        <v>2372</v>
      </c>
      <c r="K46" s="250">
        <v>2120</v>
      </c>
      <c r="L46" s="250">
        <v>2511</v>
      </c>
      <c r="M46" s="250">
        <v>2805</v>
      </c>
      <c r="N46" s="250">
        <v>2824</v>
      </c>
      <c r="O46" s="250">
        <v>2760</v>
      </c>
      <c r="P46" s="250">
        <v>2699</v>
      </c>
      <c r="Q46" s="250">
        <v>2809</v>
      </c>
      <c r="R46" s="250">
        <v>2679</v>
      </c>
      <c r="S46" s="250">
        <v>1896</v>
      </c>
      <c r="T46" s="250">
        <v>1272</v>
      </c>
      <c r="U46" s="250">
        <v>1083</v>
      </c>
      <c r="V46" s="250">
        <v>828</v>
      </c>
      <c r="W46" s="250">
        <v>466</v>
      </c>
      <c r="X46" s="250">
        <v>200</v>
      </c>
      <c r="Y46" s="250">
        <v>52</v>
      </c>
      <c r="Z46" s="250">
        <v>6</v>
      </c>
      <c r="AA46" s="250">
        <v>24</v>
      </c>
    </row>
    <row r="47" spans="2:27" s="2" customFormat="1" ht="12" customHeight="1">
      <c r="B47" s="15"/>
      <c r="C47" s="123"/>
      <c r="D47" s="49" t="s">
        <v>146</v>
      </c>
      <c r="E47" s="249">
        <v>37809</v>
      </c>
      <c r="F47" s="249">
        <v>1633</v>
      </c>
      <c r="G47" s="249">
        <v>1889</v>
      </c>
      <c r="H47" s="249">
        <v>2304</v>
      </c>
      <c r="I47" s="249">
        <v>2577</v>
      </c>
      <c r="J47" s="249">
        <v>2372</v>
      </c>
      <c r="K47" s="249">
        <v>2120</v>
      </c>
      <c r="L47" s="249">
        <v>2511</v>
      </c>
      <c r="M47" s="249">
        <v>2805</v>
      </c>
      <c r="N47" s="249">
        <v>2824</v>
      </c>
      <c r="O47" s="249">
        <v>2760</v>
      </c>
      <c r="P47" s="249">
        <v>2699</v>
      </c>
      <c r="Q47" s="249">
        <v>2809</v>
      </c>
      <c r="R47" s="249">
        <v>2679</v>
      </c>
      <c r="S47" s="249">
        <v>1896</v>
      </c>
      <c r="T47" s="249">
        <v>1272</v>
      </c>
      <c r="U47" s="249">
        <v>1083</v>
      </c>
      <c r="V47" s="249">
        <v>828</v>
      </c>
      <c r="W47" s="249">
        <v>466</v>
      </c>
      <c r="X47" s="249">
        <v>200</v>
      </c>
      <c r="Y47" s="249">
        <v>52</v>
      </c>
      <c r="Z47" s="249">
        <v>6</v>
      </c>
      <c r="AA47" s="249">
        <v>24</v>
      </c>
    </row>
    <row r="48" spans="2:27" s="2" customFormat="1" ht="12" customHeight="1">
      <c r="B48" s="15"/>
      <c r="C48" s="292" t="s">
        <v>147</v>
      </c>
      <c r="D48" s="293"/>
      <c r="E48" s="252">
        <v>106213</v>
      </c>
      <c r="F48" s="252">
        <v>4442</v>
      </c>
      <c r="G48" s="252">
        <v>4852</v>
      </c>
      <c r="H48" s="252">
        <v>5227</v>
      </c>
      <c r="I48" s="252">
        <v>5504</v>
      </c>
      <c r="J48" s="252">
        <v>5929</v>
      </c>
      <c r="K48" s="252">
        <v>6184</v>
      </c>
      <c r="L48" s="252">
        <v>7081</v>
      </c>
      <c r="M48" s="252">
        <v>8083</v>
      </c>
      <c r="N48" s="252">
        <v>7285</v>
      </c>
      <c r="O48" s="252">
        <v>6440</v>
      </c>
      <c r="P48" s="252">
        <v>6983</v>
      </c>
      <c r="Q48" s="252">
        <v>8667</v>
      </c>
      <c r="R48" s="252">
        <v>8628</v>
      </c>
      <c r="S48" s="252">
        <v>6621</v>
      </c>
      <c r="T48" s="252">
        <v>4576</v>
      </c>
      <c r="U48" s="252">
        <v>3808</v>
      </c>
      <c r="V48" s="252">
        <v>3095</v>
      </c>
      <c r="W48" s="252">
        <v>1744</v>
      </c>
      <c r="X48" s="252">
        <v>801</v>
      </c>
      <c r="Y48" s="252">
        <v>219</v>
      </c>
      <c r="Z48" s="252">
        <v>33</v>
      </c>
      <c r="AA48" s="252">
        <v>11</v>
      </c>
    </row>
    <row r="49" spans="2:27" s="2" customFormat="1" ht="12" customHeight="1">
      <c r="B49" s="15"/>
      <c r="C49" s="123"/>
      <c r="D49" s="49" t="s">
        <v>148</v>
      </c>
      <c r="E49" s="249">
        <v>15758</v>
      </c>
      <c r="F49" s="249">
        <v>529</v>
      </c>
      <c r="G49" s="249">
        <v>643</v>
      </c>
      <c r="H49" s="249">
        <v>771</v>
      </c>
      <c r="I49" s="249">
        <v>806</v>
      </c>
      <c r="J49" s="249">
        <v>901</v>
      </c>
      <c r="K49" s="249">
        <v>855</v>
      </c>
      <c r="L49" s="249">
        <v>856</v>
      </c>
      <c r="M49" s="249">
        <v>950</v>
      </c>
      <c r="N49" s="249">
        <v>922</v>
      </c>
      <c r="O49" s="249">
        <v>908</v>
      </c>
      <c r="P49" s="249">
        <v>1143</v>
      </c>
      <c r="Q49" s="249">
        <v>1456</v>
      </c>
      <c r="R49" s="249">
        <v>1304</v>
      </c>
      <c r="S49" s="249">
        <v>996</v>
      </c>
      <c r="T49" s="249">
        <v>761</v>
      </c>
      <c r="U49" s="249">
        <v>730</v>
      </c>
      <c r="V49" s="249">
        <v>679</v>
      </c>
      <c r="W49" s="249">
        <v>346</v>
      </c>
      <c r="X49" s="249">
        <v>150</v>
      </c>
      <c r="Y49" s="249">
        <v>43</v>
      </c>
      <c r="Z49" s="249">
        <v>6</v>
      </c>
      <c r="AA49" s="251">
        <v>3</v>
      </c>
    </row>
    <row r="50" spans="2:27" s="2" customFormat="1" ht="12" customHeight="1">
      <c r="B50" s="15"/>
      <c r="C50" s="123"/>
      <c r="D50" s="49" t="s">
        <v>149</v>
      </c>
      <c r="E50" s="249">
        <v>11282</v>
      </c>
      <c r="F50" s="249">
        <v>463</v>
      </c>
      <c r="G50" s="249">
        <v>492</v>
      </c>
      <c r="H50" s="249">
        <v>532</v>
      </c>
      <c r="I50" s="249">
        <v>565</v>
      </c>
      <c r="J50" s="249">
        <v>661</v>
      </c>
      <c r="K50" s="249">
        <v>599</v>
      </c>
      <c r="L50" s="249">
        <v>723</v>
      </c>
      <c r="M50" s="249">
        <v>752</v>
      </c>
      <c r="N50" s="249">
        <v>629</v>
      </c>
      <c r="O50" s="249">
        <v>663</v>
      </c>
      <c r="P50" s="249">
        <v>772</v>
      </c>
      <c r="Q50" s="249">
        <v>1036</v>
      </c>
      <c r="R50" s="249">
        <v>919</v>
      </c>
      <c r="S50" s="249">
        <v>689</v>
      </c>
      <c r="T50" s="249">
        <v>522</v>
      </c>
      <c r="U50" s="249">
        <v>501</v>
      </c>
      <c r="V50" s="249">
        <v>434</v>
      </c>
      <c r="W50" s="249">
        <v>197</v>
      </c>
      <c r="X50" s="249">
        <v>105</v>
      </c>
      <c r="Y50" s="249">
        <v>21</v>
      </c>
      <c r="Z50" s="251">
        <v>3</v>
      </c>
      <c r="AA50" s="251">
        <v>4</v>
      </c>
    </row>
    <row r="51" spans="2:27" s="2" customFormat="1" ht="12" customHeight="1">
      <c r="B51" s="15"/>
      <c r="C51" s="123"/>
      <c r="D51" s="49" t="s">
        <v>150</v>
      </c>
      <c r="E51" s="249">
        <v>11552</v>
      </c>
      <c r="F51" s="249">
        <v>488</v>
      </c>
      <c r="G51" s="249">
        <v>552</v>
      </c>
      <c r="H51" s="249">
        <v>545</v>
      </c>
      <c r="I51" s="249">
        <v>562</v>
      </c>
      <c r="J51" s="249">
        <v>640</v>
      </c>
      <c r="K51" s="249">
        <v>563</v>
      </c>
      <c r="L51" s="249">
        <v>774</v>
      </c>
      <c r="M51" s="249">
        <v>827</v>
      </c>
      <c r="N51" s="249">
        <v>705</v>
      </c>
      <c r="O51" s="249">
        <v>672</v>
      </c>
      <c r="P51" s="249">
        <v>759</v>
      </c>
      <c r="Q51" s="249">
        <v>964</v>
      </c>
      <c r="R51" s="249">
        <v>971</v>
      </c>
      <c r="S51" s="249">
        <v>704</v>
      </c>
      <c r="T51" s="249">
        <v>511</v>
      </c>
      <c r="U51" s="249">
        <v>517</v>
      </c>
      <c r="V51" s="249">
        <v>398</v>
      </c>
      <c r="W51" s="249">
        <v>259</v>
      </c>
      <c r="X51" s="249">
        <v>113</v>
      </c>
      <c r="Y51" s="249">
        <v>21</v>
      </c>
      <c r="Z51" s="249">
        <v>7</v>
      </c>
      <c r="AA51" s="251" t="s">
        <v>230</v>
      </c>
    </row>
    <row r="52" spans="2:27" s="2" customFormat="1" ht="12" customHeight="1">
      <c r="B52" s="15"/>
      <c r="C52" s="123"/>
      <c r="D52" s="49" t="s">
        <v>151</v>
      </c>
      <c r="E52" s="249">
        <v>40620</v>
      </c>
      <c r="F52" s="249">
        <v>1866</v>
      </c>
      <c r="G52" s="249">
        <v>1897</v>
      </c>
      <c r="H52" s="249">
        <v>2060</v>
      </c>
      <c r="I52" s="249">
        <v>2178</v>
      </c>
      <c r="J52" s="249">
        <v>2395</v>
      </c>
      <c r="K52" s="249">
        <v>2767</v>
      </c>
      <c r="L52" s="249">
        <v>3036</v>
      </c>
      <c r="M52" s="249">
        <v>3501</v>
      </c>
      <c r="N52" s="249">
        <v>3389</v>
      </c>
      <c r="O52" s="249">
        <v>2680</v>
      </c>
      <c r="P52" s="249">
        <v>2503</v>
      </c>
      <c r="Q52" s="249">
        <v>2842</v>
      </c>
      <c r="R52" s="249">
        <v>2890</v>
      </c>
      <c r="S52" s="249">
        <v>2346</v>
      </c>
      <c r="T52" s="249">
        <v>1544</v>
      </c>
      <c r="U52" s="249">
        <v>1110</v>
      </c>
      <c r="V52" s="249">
        <v>802</v>
      </c>
      <c r="W52" s="249">
        <v>488</v>
      </c>
      <c r="X52" s="249">
        <v>237</v>
      </c>
      <c r="Y52" s="249">
        <v>73</v>
      </c>
      <c r="Z52" s="249">
        <v>12</v>
      </c>
      <c r="AA52" s="251">
        <v>4</v>
      </c>
    </row>
    <row r="53" spans="2:27" s="2" customFormat="1" ht="12" customHeight="1">
      <c r="B53" s="15"/>
      <c r="C53" s="123"/>
      <c r="D53" s="49" t="s">
        <v>152</v>
      </c>
      <c r="E53" s="249">
        <v>27001</v>
      </c>
      <c r="F53" s="249">
        <v>1096</v>
      </c>
      <c r="G53" s="249">
        <v>1268</v>
      </c>
      <c r="H53" s="249">
        <v>1319</v>
      </c>
      <c r="I53" s="249">
        <v>1393</v>
      </c>
      <c r="J53" s="249">
        <v>1332</v>
      </c>
      <c r="K53" s="249">
        <v>1400</v>
      </c>
      <c r="L53" s="249">
        <v>1692</v>
      </c>
      <c r="M53" s="249">
        <v>2053</v>
      </c>
      <c r="N53" s="249">
        <v>1640</v>
      </c>
      <c r="O53" s="249">
        <v>1517</v>
      </c>
      <c r="P53" s="249">
        <v>1806</v>
      </c>
      <c r="Q53" s="249">
        <v>2369</v>
      </c>
      <c r="R53" s="249">
        <v>2544</v>
      </c>
      <c r="S53" s="249">
        <v>1886</v>
      </c>
      <c r="T53" s="249">
        <v>1238</v>
      </c>
      <c r="U53" s="249">
        <v>950</v>
      </c>
      <c r="V53" s="249">
        <v>782</v>
      </c>
      <c r="W53" s="249">
        <v>454</v>
      </c>
      <c r="X53" s="249">
        <v>196</v>
      </c>
      <c r="Y53" s="249">
        <v>61</v>
      </c>
      <c r="Z53" s="249">
        <v>5</v>
      </c>
      <c r="AA53" s="251" t="s">
        <v>230</v>
      </c>
    </row>
    <row r="54" spans="2:4" s="2" customFormat="1" ht="12" customHeight="1">
      <c r="B54" s="6"/>
      <c r="C54" s="6"/>
      <c r="D54" s="6"/>
    </row>
    <row r="55" spans="2:8" s="2" customFormat="1" ht="12" customHeight="1">
      <c r="B55" s="296" t="s">
        <v>417</v>
      </c>
      <c r="C55" s="403"/>
      <c r="D55" s="403"/>
      <c r="E55" s="403"/>
      <c r="F55" s="403"/>
      <c r="G55" s="403"/>
      <c r="H55" s="403"/>
    </row>
    <row r="56" spans="2:8" s="2" customFormat="1" ht="12" customHeight="1">
      <c r="B56" s="296" t="s">
        <v>418</v>
      </c>
      <c r="C56" s="404"/>
      <c r="D56" s="404"/>
      <c r="E56" s="404"/>
      <c r="F56" s="404"/>
      <c r="G56" s="404"/>
      <c r="H56" s="404"/>
    </row>
    <row r="57" spans="5:6" ht="13.5">
      <c r="E57" s="253"/>
      <c r="F57" s="253"/>
    </row>
  </sheetData>
  <sheetProtection/>
  <mergeCells count="50">
    <mergeCell ref="B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B7:D7"/>
    <mergeCell ref="B8:D8"/>
    <mergeCell ref="B9:D9"/>
    <mergeCell ref="C10:D10"/>
    <mergeCell ref="C11:D11"/>
    <mergeCell ref="C12:D12"/>
    <mergeCell ref="C13:D13"/>
    <mergeCell ref="C14:D14"/>
    <mergeCell ref="C15:D15"/>
    <mergeCell ref="C16:D16"/>
    <mergeCell ref="C17:D17"/>
    <mergeCell ref="C18:D18"/>
    <mergeCell ref="C19:D19"/>
    <mergeCell ref="C20:D20"/>
    <mergeCell ref="C21:D21"/>
    <mergeCell ref="B22:D22"/>
    <mergeCell ref="C23:D23"/>
    <mergeCell ref="C26:D26"/>
    <mergeCell ref="B55:H55"/>
    <mergeCell ref="B56:H56"/>
    <mergeCell ref="C29:D29"/>
    <mergeCell ref="C33:D33"/>
    <mergeCell ref="C41:D41"/>
    <mergeCell ref="C45:D45"/>
    <mergeCell ref="C46:D46"/>
    <mergeCell ref="C48:D48"/>
  </mergeCells>
  <printOptions/>
  <pageMargins left="0.7" right="0.7" top="0.75" bottom="0.75" header="0.3" footer="0.3"/>
  <pageSetup horizontalDpi="300" verticalDpi="300" orientation="landscape" paperSize="9" scale="78"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B1:O30"/>
  <sheetViews>
    <sheetView zoomScalePageLayoutView="0" workbookViewId="0" topLeftCell="A1">
      <selection activeCell="A1" sqref="A1"/>
    </sheetView>
  </sheetViews>
  <sheetFormatPr defaultColWidth="9.00390625" defaultRowHeight="13.5"/>
  <cols>
    <col min="1" max="1" width="2.625" style="0" customWidth="1"/>
    <col min="2" max="2" width="5.75390625" style="0" customWidth="1"/>
    <col min="3" max="3" width="15.625" style="0" customWidth="1"/>
    <col min="4" max="11" width="12.625" style="0" customWidth="1"/>
    <col min="12" max="15" width="9.625" style="0" customWidth="1"/>
  </cols>
  <sheetData>
    <row r="1" spans="2:3" ht="14.25" customHeight="1">
      <c r="B1" s="16" t="s">
        <v>47</v>
      </c>
      <c r="C1" s="1"/>
    </row>
    <row r="2" ht="12" customHeight="1"/>
    <row r="3" spans="2:15" s="2" customFormat="1" ht="12" customHeight="1">
      <c r="B3" s="254" t="s">
        <v>48</v>
      </c>
      <c r="C3" s="255"/>
      <c r="D3" s="262" t="s">
        <v>49</v>
      </c>
      <c r="E3" s="268"/>
      <c r="F3" s="262" t="s">
        <v>50</v>
      </c>
      <c r="G3" s="267"/>
      <c r="H3" s="267"/>
      <c r="I3" s="267"/>
      <c r="J3" s="267"/>
      <c r="K3" s="268"/>
      <c r="L3" s="274" t="s">
        <v>51</v>
      </c>
      <c r="M3" s="275"/>
      <c r="N3" s="262" t="s">
        <v>52</v>
      </c>
      <c r="O3" s="266"/>
    </row>
    <row r="4" spans="2:15" s="2" customFormat="1" ht="12" customHeight="1">
      <c r="B4" s="256"/>
      <c r="C4" s="257"/>
      <c r="D4" s="260" t="s">
        <v>53</v>
      </c>
      <c r="E4" s="269" t="s">
        <v>54</v>
      </c>
      <c r="F4" s="271" t="s">
        <v>53</v>
      </c>
      <c r="G4" s="28"/>
      <c r="H4" s="30"/>
      <c r="I4" s="262" t="s">
        <v>54</v>
      </c>
      <c r="J4" s="28"/>
      <c r="K4" s="28"/>
      <c r="L4" s="276"/>
      <c r="M4" s="277"/>
      <c r="N4" s="260" t="s">
        <v>53</v>
      </c>
      <c r="O4" s="269" t="s">
        <v>54</v>
      </c>
    </row>
    <row r="5" spans="2:15" s="2" customFormat="1" ht="12" customHeight="1">
      <c r="B5" s="258"/>
      <c r="C5" s="259"/>
      <c r="D5" s="261"/>
      <c r="E5" s="270"/>
      <c r="F5" s="261"/>
      <c r="G5" s="3" t="s">
        <v>55</v>
      </c>
      <c r="H5" s="3" t="s">
        <v>56</v>
      </c>
      <c r="I5" s="270"/>
      <c r="J5" s="3" t="s">
        <v>55</v>
      </c>
      <c r="K5" s="27" t="s">
        <v>56</v>
      </c>
      <c r="L5" s="3" t="s">
        <v>53</v>
      </c>
      <c r="M5" s="3" t="s">
        <v>54</v>
      </c>
      <c r="N5" s="261"/>
      <c r="O5" s="270"/>
    </row>
    <row r="6" spans="2:15" s="2" customFormat="1" ht="12" customHeight="1">
      <c r="B6" s="4"/>
      <c r="C6" s="5"/>
      <c r="D6" s="13" t="s">
        <v>57</v>
      </c>
      <c r="E6" s="13" t="s">
        <v>57</v>
      </c>
      <c r="F6" s="13" t="s">
        <v>58</v>
      </c>
      <c r="G6" s="31" t="s">
        <v>58</v>
      </c>
      <c r="H6" s="13" t="s">
        <v>58</v>
      </c>
      <c r="I6" s="13" t="s">
        <v>58</v>
      </c>
      <c r="J6" s="13" t="s">
        <v>58</v>
      </c>
      <c r="K6" s="13" t="s">
        <v>58</v>
      </c>
      <c r="L6" s="32" t="s">
        <v>58</v>
      </c>
      <c r="M6" s="32" t="s">
        <v>58</v>
      </c>
      <c r="N6" s="32" t="s">
        <v>28</v>
      </c>
      <c r="O6" s="32" t="s">
        <v>28</v>
      </c>
    </row>
    <row r="7" spans="2:15" s="2" customFormat="1" ht="12" customHeight="1">
      <c r="B7" s="15" t="s">
        <v>59</v>
      </c>
      <c r="C7" s="23" t="s">
        <v>60</v>
      </c>
      <c r="D7" s="33">
        <v>16.74</v>
      </c>
      <c r="E7" s="33">
        <v>6298.54</v>
      </c>
      <c r="F7" s="8">
        <v>99117</v>
      </c>
      <c r="G7" s="34">
        <v>47006</v>
      </c>
      <c r="H7" s="35">
        <v>52111</v>
      </c>
      <c r="I7" s="8">
        <v>953493</v>
      </c>
      <c r="J7" s="8">
        <v>467100</v>
      </c>
      <c r="K7" s="8">
        <v>486393</v>
      </c>
      <c r="L7" s="8">
        <v>5921</v>
      </c>
      <c r="M7" s="8">
        <v>151</v>
      </c>
      <c r="N7" s="10">
        <v>9.4</v>
      </c>
      <c r="O7" s="10">
        <v>90.6</v>
      </c>
    </row>
    <row r="8" spans="2:15" s="2" customFormat="1" ht="12" customHeight="1">
      <c r="B8" s="15"/>
      <c r="C8" s="23" t="s">
        <v>61</v>
      </c>
      <c r="D8" s="33">
        <v>28.69</v>
      </c>
      <c r="E8" s="33">
        <v>6286.59</v>
      </c>
      <c r="F8" s="8">
        <v>161939</v>
      </c>
      <c r="G8" s="34">
        <v>77017</v>
      </c>
      <c r="H8" s="8">
        <v>84922</v>
      </c>
      <c r="I8" s="8">
        <v>956919</v>
      </c>
      <c r="J8" s="8">
        <v>471616</v>
      </c>
      <c r="K8" s="8">
        <v>485303</v>
      </c>
      <c r="L8" s="8">
        <v>5644</v>
      </c>
      <c r="M8" s="8">
        <v>152</v>
      </c>
      <c r="N8" s="10">
        <v>14.5</v>
      </c>
      <c r="O8" s="10">
        <v>85.5</v>
      </c>
    </row>
    <row r="9" spans="2:15" s="2" customFormat="1" ht="12" customHeight="1">
      <c r="B9" s="15" t="s">
        <v>62</v>
      </c>
      <c r="C9" s="23" t="s">
        <v>40</v>
      </c>
      <c r="D9" s="33">
        <v>51.59</v>
      </c>
      <c r="E9" s="33">
        <v>6284.23</v>
      </c>
      <c r="F9" s="8">
        <v>197759</v>
      </c>
      <c r="G9" s="34">
        <v>94879</v>
      </c>
      <c r="H9" s="8">
        <v>102880</v>
      </c>
      <c r="I9" s="8">
        <v>988321</v>
      </c>
      <c r="J9" s="8">
        <v>486128</v>
      </c>
      <c r="K9" s="8">
        <v>502193</v>
      </c>
      <c r="L9" s="8">
        <v>3833</v>
      </c>
      <c r="M9" s="8">
        <v>157</v>
      </c>
      <c r="N9" s="10">
        <v>16.7</v>
      </c>
      <c r="O9" s="10">
        <v>83.3</v>
      </c>
    </row>
    <row r="10" spans="2:15" s="2" customFormat="1" ht="12" customHeight="1">
      <c r="B10" s="15"/>
      <c r="C10" s="23" t="s">
        <v>12</v>
      </c>
      <c r="D10" s="33">
        <v>55.66</v>
      </c>
      <c r="E10" s="33">
        <v>6280.21</v>
      </c>
      <c r="F10" s="8">
        <v>227609</v>
      </c>
      <c r="G10" s="34">
        <v>108811</v>
      </c>
      <c r="H10" s="8">
        <v>118798</v>
      </c>
      <c r="I10" s="8">
        <v>1014844</v>
      </c>
      <c r="J10" s="8">
        <v>497968</v>
      </c>
      <c r="K10" s="8">
        <v>516876</v>
      </c>
      <c r="L10" s="8">
        <v>4089</v>
      </c>
      <c r="M10" s="8">
        <v>162</v>
      </c>
      <c r="N10" s="10">
        <v>18.3</v>
      </c>
      <c r="O10" s="10">
        <v>81.7</v>
      </c>
    </row>
    <row r="11" spans="2:15" s="2" customFormat="1" ht="12" customHeight="1">
      <c r="B11" s="15"/>
      <c r="C11" s="23" t="s">
        <v>13</v>
      </c>
      <c r="D11" s="33">
        <v>95.8</v>
      </c>
      <c r="E11" s="33">
        <v>6240.07</v>
      </c>
      <c r="F11" s="8">
        <v>284089</v>
      </c>
      <c r="G11" s="34">
        <v>133708</v>
      </c>
      <c r="H11" s="8">
        <v>150381</v>
      </c>
      <c r="I11" s="8">
        <v>1014938</v>
      </c>
      <c r="J11" s="8">
        <v>504000</v>
      </c>
      <c r="K11" s="8">
        <v>510938</v>
      </c>
      <c r="L11" s="8">
        <v>2965</v>
      </c>
      <c r="M11" s="8">
        <v>163</v>
      </c>
      <c r="N11" s="10">
        <v>21.9</v>
      </c>
      <c r="O11" s="10">
        <v>78.1</v>
      </c>
    </row>
    <row r="12" spans="2:15" s="2" customFormat="1" ht="12" customHeight="1">
      <c r="B12" s="15"/>
      <c r="C12" s="23" t="s">
        <v>36</v>
      </c>
      <c r="D12" s="33">
        <v>95.8</v>
      </c>
      <c r="E12" s="33">
        <v>6240.07</v>
      </c>
      <c r="F12" s="8">
        <v>273701</v>
      </c>
      <c r="G12" s="34">
        <v>123493</v>
      </c>
      <c r="H12" s="8">
        <v>150208</v>
      </c>
      <c r="I12" s="8">
        <v>1045079</v>
      </c>
      <c r="J12" s="8">
        <v>501084</v>
      </c>
      <c r="K12" s="8">
        <v>543995</v>
      </c>
      <c r="L12" s="8">
        <v>2857</v>
      </c>
      <c r="M12" s="8">
        <v>167</v>
      </c>
      <c r="N12" s="10">
        <v>20.7</v>
      </c>
      <c r="O12" s="10">
        <v>79.3</v>
      </c>
    </row>
    <row r="13" spans="2:15" s="2" customFormat="1" ht="12" customHeight="1">
      <c r="B13" s="15"/>
      <c r="C13" s="23" t="s">
        <v>63</v>
      </c>
      <c r="D13" s="33">
        <v>95.8</v>
      </c>
      <c r="E13" s="33">
        <v>6240.07</v>
      </c>
      <c r="F13" s="8">
        <v>287116</v>
      </c>
      <c r="G13" s="34">
        <v>133687</v>
      </c>
      <c r="H13" s="8">
        <v>153429</v>
      </c>
      <c r="I13" s="8">
        <v>1258965</v>
      </c>
      <c r="J13" s="8">
        <v>590117</v>
      </c>
      <c r="K13" s="8">
        <v>668848</v>
      </c>
      <c r="L13" s="8">
        <v>2997</v>
      </c>
      <c r="M13" s="8">
        <v>202</v>
      </c>
      <c r="N13" s="10">
        <v>18.6</v>
      </c>
      <c r="O13" s="10">
        <v>81.4</v>
      </c>
    </row>
    <row r="14" spans="2:15" s="2" customFormat="1" ht="12" customHeight="1">
      <c r="B14" s="15"/>
      <c r="C14" s="23" t="s">
        <v>15</v>
      </c>
      <c r="D14" s="33">
        <v>95.8</v>
      </c>
      <c r="E14" s="33">
        <v>6240.07</v>
      </c>
      <c r="F14" s="8">
        <v>294380</v>
      </c>
      <c r="G14" s="34">
        <v>138598</v>
      </c>
      <c r="H14" s="8">
        <v>155782</v>
      </c>
      <c r="I14" s="8">
        <v>1230255</v>
      </c>
      <c r="J14" s="8">
        <v>583745</v>
      </c>
      <c r="K14" s="8">
        <v>646510</v>
      </c>
      <c r="L14" s="8">
        <v>3073</v>
      </c>
      <c r="M14" s="8">
        <v>197</v>
      </c>
      <c r="N14" s="10">
        <v>19.3</v>
      </c>
      <c r="O14" s="10">
        <v>80.7</v>
      </c>
    </row>
    <row r="15" spans="2:15" s="2" customFormat="1" ht="12" customHeight="1">
      <c r="B15" s="15"/>
      <c r="C15" s="23" t="s">
        <v>64</v>
      </c>
      <c r="D15" s="33">
        <v>95.8</v>
      </c>
      <c r="E15" s="33">
        <v>6240.07</v>
      </c>
      <c r="F15" s="8">
        <v>316443</v>
      </c>
      <c r="G15" s="34">
        <v>150633</v>
      </c>
      <c r="H15" s="8">
        <v>165810</v>
      </c>
      <c r="I15" s="8">
        <v>1256344</v>
      </c>
      <c r="J15" s="8">
        <v>608507</v>
      </c>
      <c r="K15" s="8">
        <v>647837</v>
      </c>
      <c r="L15" s="8">
        <v>3303</v>
      </c>
      <c r="M15" s="8">
        <v>201</v>
      </c>
      <c r="N15" s="10">
        <v>20.1</v>
      </c>
      <c r="O15" s="10">
        <v>79.9</v>
      </c>
    </row>
    <row r="16" spans="2:15" s="2" customFormat="1" ht="12" customHeight="1">
      <c r="B16" s="15"/>
      <c r="C16" s="23" t="s">
        <v>65</v>
      </c>
      <c r="D16" s="33">
        <v>138.32</v>
      </c>
      <c r="E16" s="33">
        <v>6197.59</v>
      </c>
      <c r="F16" s="8">
        <v>377483</v>
      </c>
      <c r="G16" s="34">
        <v>181213</v>
      </c>
      <c r="H16" s="8">
        <v>196270</v>
      </c>
      <c r="I16" s="8">
        <v>1231411</v>
      </c>
      <c r="J16" s="8">
        <v>606209</v>
      </c>
      <c r="K16" s="8">
        <v>625202</v>
      </c>
      <c r="L16" s="8">
        <v>2729</v>
      </c>
      <c r="M16" s="8">
        <v>199</v>
      </c>
      <c r="N16" s="10">
        <v>23.5</v>
      </c>
      <c r="O16" s="10">
        <v>76.5</v>
      </c>
    </row>
    <row r="17" spans="2:15" s="2" customFormat="1" ht="12" customHeight="1">
      <c r="B17" s="15"/>
      <c r="C17" s="23" t="s">
        <v>18</v>
      </c>
      <c r="D17" s="33">
        <v>137.75</v>
      </c>
      <c r="E17" s="33">
        <v>6196.37</v>
      </c>
      <c r="F17" s="8">
        <v>384150</v>
      </c>
      <c r="G17" s="34">
        <v>184274</v>
      </c>
      <c r="H17" s="8">
        <v>199876</v>
      </c>
      <c r="I17" s="8">
        <v>1217230</v>
      </c>
      <c r="J17" s="8">
        <v>594636</v>
      </c>
      <c r="K17" s="8">
        <v>622594</v>
      </c>
      <c r="L17" s="8">
        <v>2789</v>
      </c>
      <c r="M17" s="8">
        <v>196</v>
      </c>
      <c r="N17" s="10">
        <v>24</v>
      </c>
      <c r="O17" s="10">
        <v>76</v>
      </c>
    </row>
    <row r="18" spans="2:15" s="2" customFormat="1" ht="12" customHeight="1">
      <c r="B18" s="15"/>
      <c r="C18" s="23" t="s">
        <v>19</v>
      </c>
      <c r="D18" s="33">
        <v>841.1</v>
      </c>
      <c r="E18" s="33">
        <v>5490.76</v>
      </c>
      <c r="F18" s="8">
        <v>772234</v>
      </c>
      <c r="G18" s="34">
        <v>370310</v>
      </c>
      <c r="H18" s="8">
        <v>401924</v>
      </c>
      <c r="I18" s="8">
        <v>841315</v>
      </c>
      <c r="J18" s="8">
        <v>411297</v>
      </c>
      <c r="K18" s="8">
        <v>430018</v>
      </c>
      <c r="L18" s="8">
        <v>918</v>
      </c>
      <c r="M18" s="8">
        <v>153</v>
      </c>
      <c r="N18" s="10">
        <v>47.9</v>
      </c>
      <c r="O18" s="10">
        <v>52.1</v>
      </c>
    </row>
    <row r="19" spans="2:15" s="2" customFormat="1" ht="12" customHeight="1">
      <c r="B19" s="15"/>
      <c r="C19" s="23" t="s">
        <v>20</v>
      </c>
      <c r="D19" s="33">
        <v>1033.97</v>
      </c>
      <c r="E19" s="33">
        <v>5315.99</v>
      </c>
      <c r="F19" s="8">
        <v>858420</v>
      </c>
      <c r="G19" s="34">
        <v>409678</v>
      </c>
      <c r="H19" s="8">
        <v>448742</v>
      </c>
      <c r="I19" s="8">
        <v>720056</v>
      </c>
      <c r="J19" s="8">
        <v>349961</v>
      </c>
      <c r="K19" s="8">
        <v>370095</v>
      </c>
      <c r="L19" s="8">
        <v>830</v>
      </c>
      <c r="M19" s="8">
        <v>136</v>
      </c>
      <c r="N19" s="10">
        <v>54.4</v>
      </c>
      <c r="O19" s="10">
        <v>45.6</v>
      </c>
    </row>
    <row r="20" spans="2:15" s="2" customFormat="1" ht="12" customHeight="1">
      <c r="B20" s="15"/>
      <c r="C20" s="23" t="s">
        <v>21</v>
      </c>
      <c r="D20" s="33">
        <v>1085.39</v>
      </c>
      <c r="E20" s="33">
        <v>5264.57</v>
      </c>
      <c r="F20" s="8">
        <v>945541</v>
      </c>
      <c r="G20" s="34">
        <v>456186</v>
      </c>
      <c r="H20" s="8">
        <v>489355</v>
      </c>
      <c r="I20" s="8">
        <v>660043</v>
      </c>
      <c r="J20" s="8">
        <v>322730</v>
      </c>
      <c r="K20" s="8">
        <v>337313</v>
      </c>
      <c r="L20" s="8">
        <v>871</v>
      </c>
      <c r="M20" s="8">
        <v>125</v>
      </c>
      <c r="N20" s="10">
        <v>58.9</v>
      </c>
      <c r="O20" s="10">
        <v>41.1</v>
      </c>
    </row>
    <row r="21" spans="2:15" s="2" customFormat="1" ht="12" customHeight="1">
      <c r="B21" s="15"/>
      <c r="C21" s="23" t="s">
        <v>22</v>
      </c>
      <c r="D21" s="33">
        <v>1124.94</v>
      </c>
      <c r="E21" s="36">
        <v>5230.67</v>
      </c>
      <c r="F21" s="8">
        <v>1028979</v>
      </c>
      <c r="G21" s="34">
        <v>500430</v>
      </c>
      <c r="H21" s="8">
        <v>528549</v>
      </c>
      <c r="I21" s="8">
        <v>629930</v>
      </c>
      <c r="J21" s="8">
        <v>307840</v>
      </c>
      <c r="K21" s="8">
        <v>322090</v>
      </c>
      <c r="L21" s="8">
        <v>915</v>
      </c>
      <c r="M21" s="8">
        <v>120</v>
      </c>
      <c r="N21" s="10">
        <v>62</v>
      </c>
      <c r="O21" s="10">
        <v>38</v>
      </c>
    </row>
    <row r="22" spans="2:15" s="2" customFormat="1" ht="12" customHeight="1">
      <c r="B22" s="15"/>
      <c r="C22" s="23" t="s">
        <v>23</v>
      </c>
      <c r="D22" s="33">
        <v>1124.94</v>
      </c>
      <c r="E22" s="33">
        <v>5230.67</v>
      </c>
      <c r="F22" s="8">
        <v>1100699</v>
      </c>
      <c r="G22" s="34">
        <v>536826</v>
      </c>
      <c r="H22" s="8">
        <v>563873</v>
      </c>
      <c r="I22" s="8">
        <v>655781</v>
      </c>
      <c r="J22" s="8">
        <v>322538</v>
      </c>
      <c r="K22" s="8">
        <v>333243</v>
      </c>
      <c r="L22" s="8">
        <v>979</v>
      </c>
      <c r="M22" s="8">
        <v>125</v>
      </c>
      <c r="N22" s="10">
        <v>62.7</v>
      </c>
      <c r="O22" s="10">
        <v>37.3</v>
      </c>
    </row>
    <row r="23" spans="2:15" s="2" customFormat="1" ht="12" customHeight="1">
      <c r="B23" s="15"/>
      <c r="C23" s="23" t="s">
        <v>24</v>
      </c>
      <c r="D23" s="33">
        <v>1125.33</v>
      </c>
      <c r="E23" s="33">
        <v>5230.28</v>
      </c>
      <c r="F23" s="8">
        <v>1157925</v>
      </c>
      <c r="G23" s="34">
        <v>567721</v>
      </c>
      <c r="H23" s="8">
        <v>590204</v>
      </c>
      <c r="I23" s="8">
        <v>690637</v>
      </c>
      <c r="J23" s="8">
        <v>341150</v>
      </c>
      <c r="K23" s="8">
        <v>349487</v>
      </c>
      <c r="L23" s="8">
        <v>1029</v>
      </c>
      <c r="M23" s="8">
        <v>132</v>
      </c>
      <c r="N23" s="10">
        <v>62.6</v>
      </c>
      <c r="O23" s="10">
        <v>37.4</v>
      </c>
    </row>
    <row r="24" spans="2:15" s="2" customFormat="1" ht="12" customHeight="1">
      <c r="B24" s="15"/>
      <c r="C24" s="23" t="s">
        <v>25</v>
      </c>
      <c r="D24" s="33">
        <v>1125.33</v>
      </c>
      <c r="E24" s="33">
        <v>5230.28</v>
      </c>
      <c r="F24" s="8">
        <v>1206849</v>
      </c>
      <c r="G24" s="34">
        <v>593736</v>
      </c>
      <c r="H24" s="8">
        <v>613113</v>
      </c>
      <c r="I24" s="8">
        <v>714410</v>
      </c>
      <c r="J24" s="8">
        <v>353277</v>
      </c>
      <c r="K24" s="8">
        <v>361133</v>
      </c>
      <c r="L24" s="8">
        <v>1072</v>
      </c>
      <c r="M24" s="8">
        <v>137</v>
      </c>
      <c r="N24" s="10">
        <v>62.8</v>
      </c>
      <c r="O24" s="10">
        <v>37.2</v>
      </c>
    </row>
    <row r="25" spans="2:15" s="2" customFormat="1" ht="12" customHeight="1">
      <c r="B25" s="15" t="s">
        <v>66</v>
      </c>
      <c r="C25" s="23" t="s">
        <v>67</v>
      </c>
      <c r="D25" s="33">
        <v>1130.8</v>
      </c>
      <c r="E25" s="33">
        <v>5232.38</v>
      </c>
      <c r="F25" s="8">
        <v>1232572</v>
      </c>
      <c r="G25" s="34">
        <v>607652</v>
      </c>
      <c r="H25" s="8">
        <v>624920</v>
      </c>
      <c r="I25" s="8">
        <v>733693</v>
      </c>
      <c r="J25" s="8">
        <v>364052</v>
      </c>
      <c r="K25" s="8">
        <v>369641</v>
      </c>
      <c r="L25" s="8">
        <v>1090</v>
      </c>
      <c r="M25" s="8">
        <v>140</v>
      </c>
      <c r="N25" s="10">
        <v>62.7</v>
      </c>
      <c r="O25" s="10">
        <v>37.3</v>
      </c>
    </row>
    <row r="26" spans="2:15" s="2" customFormat="1" ht="12" customHeight="1">
      <c r="B26" s="15"/>
      <c r="C26" s="23" t="s">
        <v>68</v>
      </c>
      <c r="D26" s="33">
        <v>1130.64</v>
      </c>
      <c r="E26" s="33">
        <v>5232.54</v>
      </c>
      <c r="F26" s="8">
        <v>1238845</v>
      </c>
      <c r="G26" s="34">
        <v>610892</v>
      </c>
      <c r="H26" s="8">
        <v>627953</v>
      </c>
      <c r="I26" s="8">
        <v>764695</v>
      </c>
      <c r="J26" s="8">
        <v>378718</v>
      </c>
      <c r="K26" s="8">
        <v>385977</v>
      </c>
      <c r="L26" s="8">
        <v>1096</v>
      </c>
      <c r="M26" s="8">
        <v>146</v>
      </c>
      <c r="N26" s="10">
        <v>61.8</v>
      </c>
      <c r="O26" s="10">
        <v>38.2</v>
      </c>
    </row>
    <row r="27" spans="2:15" s="2" customFormat="1" ht="12" customHeight="1">
      <c r="B27" s="15"/>
      <c r="C27" s="37" t="s">
        <v>34</v>
      </c>
      <c r="D27" s="33">
        <v>1130.61</v>
      </c>
      <c r="E27" s="33">
        <v>5232.55</v>
      </c>
      <c r="F27" s="8">
        <v>1247586</v>
      </c>
      <c r="G27" s="34">
        <v>614532</v>
      </c>
      <c r="H27" s="8">
        <v>633054</v>
      </c>
      <c r="I27" s="8">
        <v>777266</v>
      </c>
      <c r="J27" s="8">
        <v>384817</v>
      </c>
      <c r="K27" s="8">
        <v>392449</v>
      </c>
      <c r="L27" s="8">
        <v>1103</v>
      </c>
      <c r="M27" s="8">
        <v>148.5</v>
      </c>
      <c r="N27" s="10">
        <v>61.6</v>
      </c>
      <c r="O27" s="10">
        <v>38.4</v>
      </c>
    </row>
    <row r="28" spans="2:15" s="2" customFormat="1" ht="12" customHeight="1">
      <c r="B28" s="15"/>
      <c r="C28" s="38" t="s">
        <v>45</v>
      </c>
      <c r="D28" s="39">
        <v>1821.34</v>
      </c>
      <c r="E28" s="39">
        <v>4541.82</v>
      </c>
      <c r="F28" s="9">
        <v>1446488</v>
      </c>
      <c r="G28" s="40">
        <v>712267</v>
      </c>
      <c r="H28" s="9">
        <v>734221</v>
      </c>
      <c r="I28" s="9">
        <v>577647</v>
      </c>
      <c r="J28" s="9">
        <v>284079</v>
      </c>
      <c r="K28" s="9">
        <v>293568</v>
      </c>
      <c r="L28" s="9">
        <v>794.2</v>
      </c>
      <c r="M28" s="9">
        <v>127.2</v>
      </c>
      <c r="N28" s="41">
        <v>71.46</v>
      </c>
      <c r="O28" s="41">
        <v>28.53</v>
      </c>
    </row>
    <row r="29" spans="2:3" s="2" customFormat="1" ht="12" customHeight="1">
      <c r="B29" s="6"/>
      <c r="C29" s="6"/>
    </row>
    <row r="30" spans="2:13" s="2" customFormat="1" ht="12" customHeight="1">
      <c r="B30" s="272" t="s">
        <v>69</v>
      </c>
      <c r="C30" s="273"/>
      <c r="D30" s="273"/>
      <c r="F30" s="18"/>
      <c r="H30" s="18"/>
      <c r="M30" s="18"/>
    </row>
  </sheetData>
  <sheetProtection/>
  <mergeCells count="12">
    <mergeCell ref="N3:O3"/>
    <mergeCell ref="D4:D5"/>
    <mergeCell ref="E4:E5"/>
    <mergeCell ref="F4:F5"/>
    <mergeCell ref="I4:I5"/>
    <mergeCell ref="N4:N5"/>
    <mergeCell ref="O4:O5"/>
    <mergeCell ref="B30:D30"/>
    <mergeCell ref="B3:C5"/>
    <mergeCell ref="D3:E3"/>
    <mergeCell ref="F3:K3"/>
    <mergeCell ref="L3:M4"/>
  </mergeCells>
  <printOptions/>
  <pageMargins left="0.7" right="0.7" top="0.75" bottom="0.75" header="0.3" footer="0.3"/>
  <pageSetup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dimension ref="B1:M131"/>
  <sheetViews>
    <sheetView zoomScalePageLayoutView="0" workbookViewId="0" topLeftCell="A1">
      <selection activeCell="A1" sqref="A1"/>
    </sheetView>
  </sheetViews>
  <sheetFormatPr defaultColWidth="9.00390625" defaultRowHeight="13.5"/>
  <cols>
    <col min="1" max="1" width="2.625" style="0" customWidth="1"/>
    <col min="2" max="3" width="4.50390625" style="0" customWidth="1"/>
    <col min="4" max="4" width="11.375" style="0" bestFit="1" customWidth="1"/>
    <col min="5" max="5" width="11.50390625" style="0" customWidth="1"/>
    <col min="6" max="6" width="10.875" style="0" customWidth="1"/>
    <col min="7" max="7" width="11.50390625" style="0" customWidth="1"/>
    <col min="8" max="10" width="10.875" style="0" customWidth="1"/>
    <col min="11" max="11" width="12.00390625" style="0" customWidth="1"/>
    <col min="12" max="12" width="10.875" style="0" customWidth="1"/>
  </cols>
  <sheetData>
    <row r="1" spans="2:3" ht="14.25" customHeight="1">
      <c r="B1" s="16" t="s">
        <v>70</v>
      </c>
      <c r="C1" s="1"/>
    </row>
    <row r="2" ht="12" customHeight="1"/>
    <row r="3" spans="2:12" s="2" customFormat="1" ht="12" customHeight="1">
      <c r="B3" s="254" t="s">
        <v>71</v>
      </c>
      <c r="C3" s="255"/>
      <c r="D3" s="260" t="s">
        <v>72</v>
      </c>
      <c r="E3" s="271" t="s">
        <v>73</v>
      </c>
      <c r="F3" s="290"/>
      <c r="G3" s="275"/>
      <c r="H3" s="281" t="s">
        <v>74</v>
      </c>
      <c r="I3" s="281" t="s">
        <v>75</v>
      </c>
      <c r="J3" s="281" t="s">
        <v>76</v>
      </c>
      <c r="K3" s="281" t="s">
        <v>77</v>
      </c>
      <c r="L3" s="281" t="s">
        <v>78</v>
      </c>
    </row>
    <row r="4" spans="2:12" s="2" customFormat="1" ht="12" customHeight="1">
      <c r="B4" s="256"/>
      <c r="C4" s="257"/>
      <c r="D4" s="288"/>
      <c r="E4" s="276"/>
      <c r="F4" s="291"/>
      <c r="G4" s="277"/>
      <c r="H4" s="282"/>
      <c r="I4" s="282"/>
      <c r="J4" s="282"/>
      <c r="K4" s="282"/>
      <c r="L4" s="282"/>
    </row>
    <row r="5" spans="2:12" s="2" customFormat="1" ht="12" customHeight="1">
      <c r="B5" s="256"/>
      <c r="C5" s="257"/>
      <c r="D5" s="289"/>
      <c r="E5" s="284" t="s">
        <v>79</v>
      </c>
      <c r="F5" s="260" t="s">
        <v>55</v>
      </c>
      <c r="G5" s="260" t="s">
        <v>56</v>
      </c>
      <c r="H5" s="282"/>
      <c r="I5" s="282"/>
      <c r="J5" s="282"/>
      <c r="K5" s="282"/>
      <c r="L5" s="282"/>
    </row>
    <row r="6" spans="2:12" s="2" customFormat="1" ht="12" customHeight="1">
      <c r="B6" s="258"/>
      <c r="C6" s="259"/>
      <c r="D6" s="261"/>
      <c r="E6" s="285"/>
      <c r="F6" s="261"/>
      <c r="G6" s="261"/>
      <c r="H6" s="283"/>
      <c r="I6" s="283"/>
      <c r="J6" s="283"/>
      <c r="K6" s="283"/>
      <c r="L6" s="283"/>
    </row>
    <row r="7" spans="2:12" s="2" customFormat="1" ht="12" customHeight="1">
      <c r="B7" s="42"/>
      <c r="C7" s="43"/>
      <c r="D7" s="32"/>
      <c r="E7" s="32" t="s">
        <v>58</v>
      </c>
      <c r="F7" s="32" t="s">
        <v>58</v>
      </c>
      <c r="G7" s="32" t="s">
        <v>58</v>
      </c>
      <c r="H7" s="32" t="s">
        <v>58</v>
      </c>
      <c r="I7" s="32" t="s">
        <v>28</v>
      </c>
      <c r="J7" s="32" t="s">
        <v>58</v>
      </c>
      <c r="K7" s="32" t="s">
        <v>58</v>
      </c>
      <c r="L7" s="32" t="s">
        <v>58</v>
      </c>
    </row>
    <row r="8" spans="2:12" s="2" customFormat="1" ht="12" customHeight="1">
      <c r="B8" s="44" t="s">
        <v>80</v>
      </c>
      <c r="C8" s="45">
        <v>35</v>
      </c>
      <c r="D8" s="46">
        <v>140031</v>
      </c>
      <c r="E8" s="46">
        <v>887878</v>
      </c>
      <c r="F8" s="46">
        <v>440153</v>
      </c>
      <c r="G8" s="46">
        <v>447725</v>
      </c>
      <c r="H8" s="46">
        <v>16030</v>
      </c>
      <c r="I8" s="47">
        <v>1.84</v>
      </c>
      <c r="J8" s="47">
        <v>6.34</v>
      </c>
      <c r="K8" s="11">
        <v>140.2</v>
      </c>
      <c r="L8" s="47">
        <v>98.31</v>
      </c>
    </row>
    <row r="9" spans="2:12" s="2" customFormat="1" ht="12" customHeight="1">
      <c r="B9" s="4"/>
      <c r="C9" s="48">
        <v>36</v>
      </c>
      <c r="D9" s="46">
        <v>140160</v>
      </c>
      <c r="E9" s="46">
        <v>901131</v>
      </c>
      <c r="F9" s="46">
        <v>447040</v>
      </c>
      <c r="G9" s="46">
        <v>454091</v>
      </c>
      <c r="H9" s="46">
        <v>13253</v>
      </c>
      <c r="I9" s="47">
        <v>1.49</v>
      </c>
      <c r="J9" s="47">
        <v>6.43</v>
      </c>
      <c r="K9" s="11">
        <v>142.3</v>
      </c>
      <c r="L9" s="47">
        <v>98.45</v>
      </c>
    </row>
    <row r="10" spans="2:12" s="2" customFormat="1" ht="12" customHeight="1">
      <c r="B10" s="4"/>
      <c r="C10" s="48">
        <v>37</v>
      </c>
      <c r="D10" s="46">
        <v>140109</v>
      </c>
      <c r="E10" s="46">
        <v>901267</v>
      </c>
      <c r="F10" s="46">
        <v>440321</v>
      </c>
      <c r="G10" s="46">
        <v>460946</v>
      </c>
      <c r="H10" s="46">
        <v>136</v>
      </c>
      <c r="I10" s="47">
        <v>0.02</v>
      </c>
      <c r="J10" s="47">
        <v>6.43</v>
      </c>
      <c r="K10" s="11">
        <v>142.3</v>
      </c>
      <c r="L10" s="47">
        <v>95.53</v>
      </c>
    </row>
    <row r="11" spans="2:12" s="2" customFormat="1" ht="12" customHeight="1">
      <c r="B11" s="4"/>
      <c r="C11" s="48">
        <v>38</v>
      </c>
      <c r="D11" s="46">
        <v>141495</v>
      </c>
      <c r="E11" s="46">
        <v>915740</v>
      </c>
      <c r="F11" s="46">
        <v>449959</v>
      </c>
      <c r="G11" s="46">
        <v>465781</v>
      </c>
      <c r="H11" s="46">
        <v>14473</v>
      </c>
      <c r="I11" s="47">
        <v>1.61</v>
      </c>
      <c r="J11" s="47">
        <v>6.47</v>
      </c>
      <c r="K11" s="11">
        <v>144.6</v>
      </c>
      <c r="L11" s="47">
        <v>96.6</v>
      </c>
    </row>
    <row r="12" spans="2:12" s="2" customFormat="1" ht="12" customHeight="1">
      <c r="B12" s="15"/>
      <c r="C12" s="48">
        <v>39</v>
      </c>
      <c r="D12" s="46">
        <v>143985</v>
      </c>
      <c r="E12" s="46">
        <v>933265</v>
      </c>
      <c r="F12" s="46">
        <v>461659</v>
      </c>
      <c r="G12" s="46">
        <v>471606</v>
      </c>
      <c r="H12" s="46">
        <v>17525</v>
      </c>
      <c r="I12" s="47">
        <v>1.91</v>
      </c>
      <c r="J12" s="47">
        <v>6.48</v>
      </c>
      <c r="K12" s="11">
        <v>147.3</v>
      </c>
      <c r="L12" s="47">
        <v>97.89</v>
      </c>
    </row>
    <row r="13" spans="2:12" s="2" customFormat="1" ht="12" customHeight="1">
      <c r="B13" s="15"/>
      <c r="C13" s="48">
        <v>40</v>
      </c>
      <c r="D13" s="46">
        <v>145566</v>
      </c>
      <c r="E13" s="46">
        <v>945726</v>
      </c>
      <c r="F13" s="46">
        <v>467883</v>
      </c>
      <c r="G13" s="46">
        <v>477843</v>
      </c>
      <c r="H13" s="46">
        <v>12461</v>
      </c>
      <c r="I13" s="47">
        <v>1.34</v>
      </c>
      <c r="J13" s="47">
        <v>6.5</v>
      </c>
      <c r="K13" s="11">
        <v>149.3</v>
      </c>
      <c r="L13" s="47">
        <v>97.92</v>
      </c>
    </row>
    <row r="14" spans="2:12" s="2" customFormat="1" ht="12" customHeight="1">
      <c r="B14" s="15"/>
      <c r="C14" s="48">
        <v>41</v>
      </c>
      <c r="D14" s="46">
        <v>147189</v>
      </c>
      <c r="E14" s="46">
        <v>958054</v>
      </c>
      <c r="F14" s="46">
        <v>474158</v>
      </c>
      <c r="G14" s="46">
        <v>483896</v>
      </c>
      <c r="H14" s="46">
        <v>12328</v>
      </c>
      <c r="I14" s="47">
        <v>1.3</v>
      </c>
      <c r="J14" s="47">
        <v>6.51</v>
      </c>
      <c r="K14" s="11">
        <v>151.3</v>
      </c>
      <c r="L14" s="47">
        <v>97.99</v>
      </c>
    </row>
    <row r="15" spans="2:12" s="2" customFormat="1" ht="12" customHeight="1">
      <c r="B15" s="15"/>
      <c r="C15" s="48">
        <v>42</v>
      </c>
      <c r="D15" s="46">
        <v>148482</v>
      </c>
      <c r="E15" s="46">
        <v>966409</v>
      </c>
      <c r="F15" s="46">
        <v>477920</v>
      </c>
      <c r="G15" s="46">
        <v>488489</v>
      </c>
      <c r="H15" s="46">
        <v>8355</v>
      </c>
      <c r="I15" s="47">
        <v>0.87</v>
      </c>
      <c r="J15" s="47">
        <v>6.51</v>
      </c>
      <c r="K15" s="11">
        <v>152.6</v>
      </c>
      <c r="L15" s="47">
        <v>97.84</v>
      </c>
    </row>
    <row r="16" spans="2:12" s="2" customFormat="1" ht="12" customHeight="1">
      <c r="B16" s="15"/>
      <c r="C16" s="48">
        <v>43</v>
      </c>
      <c r="D16" s="46">
        <v>149657</v>
      </c>
      <c r="E16" s="46">
        <v>988241</v>
      </c>
      <c r="F16" s="46">
        <v>488237</v>
      </c>
      <c r="G16" s="46">
        <v>500004</v>
      </c>
      <c r="H16" s="46">
        <v>21832</v>
      </c>
      <c r="I16" s="47">
        <v>2.26</v>
      </c>
      <c r="J16" s="47">
        <v>6.6</v>
      </c>
      <c r="K16" s="11">
        <v>156</v>
      </c>
      <c r="L16" s="47">
        <v>97.65</v>
      </c>
    </row>
    <row r="17" spans="2:12" s="2" customFormat="1" ht="12" customHeight="1">
      <c r="B17" s="15"/>
      <c r="C17" s="48">
        <v>44</v>
      </c>
      <c r="D17" s="46">
        <v>151194</v>
      </c>
      <c r="E17" s="46">
        <v>995552</v>
      </c>
      <c r="F17" s="46">
        <v>492560</v>
      </c>
      <c r="G17" s="46">
        <v>502992</v>
      </c>
      <c r="H17" s="46">
        <v>7311</v>
      </c>
      <c r="I17" s="47">
        <v>0.74</v>
      </c>
      <c r="J17" s="47">
        <v>6.58</v>
      </c>
      <c r="K17" s="11">
        <v>157.2</v>
      </c>
      <c r="L17" s="47">
        <v>97.93</v>
      </c>
    </row>
    <row r="18" spans="2:12" s="2" customFormat="1" ht="12" customHeight="1">
      <c r="B18" s="286" t="s">
        <v>81</v>
      </c>
      <c r="C18" s="287"/>
      <c r="D18" s="46">
        <v>152511</v>
      </c>
      <c r="E18" s="46">
        <v>1007648</v>
      </c>
      <c r="F18" s="46">
        <v>498194</v>
      </c>
      <c r="G18" s="46">
        <v>509454</v>
      </c>
      <c r="H18" s="46">
        <v>12096</v>
      </c>
      <c r="I18" s="47">
        <v>1.22</v>
      </c>
      <c r="J18" s="47">
        <v>6.61</v>
      </c>
      <c r="K18" s="11">
        <v>159.1</v>
      </c>
      <c r="L18" s="47">
        <v>97.79</v>
      </c>
    </row>
    <row r="19" spans="2:12" s="2" customFormat="1" ht="12" customHeight="1">
      <c r="B19" s="15"/>
      <c r="C19" s="48">
        <v>2</v>
      </c>
      <c r="D19" s="46">
        <v>156220</v>
      </c>
      <c r="E19" s="46">
        <v>1017984</v>
      </c>
      <c r="F19" s="46">
        <v>502609</v>
      </c>
      <c r="G19" s="46">
        <v>515375</v>
      </c>
      <c r="H19" s="46">
        <v>10336</v>
      </c>
      <c r="I19" s="47">
        <v>1.03</v>
      </c>
      <c r="J19" s="47">
        <v>6.52</v>
      </c>
      <c r="K19" s="11">
        <v>160.7</v>
      </c>
      <c r="L19" s="47">
        <v>97.52</v>
      </c>
    </row>
    <row r="20" spans="2:12" s="2" customFormat="1" ht="12" customHeight="1">
      <c r="B20" s="15"/>
      <c r="C20" s="48">
        <v>3</v>
      </c>
      <c r="D20" s="46">
        <v>158981</v>
      </c>
      <c r="E20" s="46">
        <v>1032698</v>
      </c>
      <c r="F20" s="46">
        <v>510329</v>
      </c>
      <c r="G20" s="46">
        <v>522369</v>
      </c>
      <c r="H20" s="46">
        <v>14714</v>
      </c>
      <c r="I20" s="47">
        <v>1.45</v>
      </c>
      <c r="J20" s="47">
        <v>6.5</v>
      </c>
      <c r="K20" s="11">
        <v>163</v>
      </c>
      <c r="L20" s="47">
        <v>97.7</v>
      </c>
    </row>
    <row r="21" spans="2:12" s="2" customFormat="1" ht="12" customHeight="1">
      <c r="B21" s="15"/>
      <c r="C21" s="48">
        <v>4</v>
      </c>
      <c r="D21" s="46">
        <v>161186</v>
      </c>
      <c r="E21" s="46">
        <v>1042279</v>
      </c>
      <c r="F21" s="46">
        <v>514208</v>
      </c>
      <c r="G21" s="46">
        <v>528071</v>
      </c>
      <c r="H21" s="46">
        <v>9581</v>
      </c>
      <c r="I21" s="47">
        <v>0.93</v>
      </c>
      <c r="J21" s="47">
        <v>6.47</v>
      </c>
      <c r="K21" s="11">
        <v>164.5</v>
      </c>
      <c r="L21" s="47">
        <v>97.37</v>
      </c>
    </row>
    <row r="22" spans="2:12" s="2" customFormat="1" ht="12" customHeight="1">
      <c r="B22" s="15"/>
      <c r="C22" s="48">
        <v>5</v>
      </c>
      <c r="D22" s="46">
        <v>164694</v>
      </c>
      <c r="E22" s="46">
        <v>1060893</v>
      </c>
      <c r="F22" s="46">
        <v>523448</v>
      </c>
      <c r="G22" s="46">
        <v>537445</v>
      </c>
      <c r="H22" s="46">
        <v>18614</v>
      </c>
      <c r="I22" s="47">
        <v>1.79</v>
      </c>
      <c r="J22" s="47">
        <v>6.44</v>
      </c>
      <c r="K22" s="11">
        <v>167.5</v>
      </c>
      <c r="L22" s="47">
        <v>97.4</v>
      </c>
    </row>
    <row r="23" spans="2:12" s="2" customFormat="1" ht="12" customHeight="1">
      <c r="B23" s="15"/>
      <c r="C23" s="48">
        <v>6</v>
      </c>
      <c r="D23" s="46">
        <v>167343</v>
      </c>
      <c r="E23" s="46">
        <v>1080239</v>
      </c>
      <c r="F23" s="46">
        <v>532965</v>
      </c>
      <c r="G23" s="46">
        <v>547274</v>
      </c>
      <c r="H23" s="46">
        <v>19346</v>
      </c>
      <c r="I23" s="47">
        <v>1.82</v>
      </c>
      <c r="J23" s="47">
        <v>6.46</v>
      </c>
      <c r="K23" s="11">
        <v>170.5</v>
      </c>
      <c r="L23" s="47">
        <v>97.39</v>
      </c>
    </row>
    <row r="24" spans="2:12" s="2" customFormat="1" ht="12" customHeight="1">
      <c r="B24" s="15"/>
      <c r="C24" s="48">
        <v>7</v>
      </c>
      <c r="D24" s="46">
        <v>172695</v>
      </c>
      <c r="E24" s="46">
        <v>1079363</v>
      </c>
      <c r="F24" s="46">
        <v>530675</v>
      </c>
      <c r="G24" s="46">
        <v>548688</v>
      </c>
      <c r="H24" s="8" t="s">
        <v>82</v>
      </c>
      <c r="I24" s="47">
        <v>-0.08</v>
      </c>
      <c r="J24" s="47">
        <v>6.25</v>
      </c>
      <c r="K24" s="11">
        <v>170.4</v>
      </c>
      <c r="L24" s="47">
        <v>96.72</v>
      </c>
    </row>
    <row r="25" spans="2:12" s="2" customFormat="1" ht="12" customHeight="1">
      <c r="B25" s="15"/>
      <c r="C25" s="48">
        <v>8</v>
      </c>
      <c r="D25" s="46">
        <v>185181</v>
      </c>
      <c r="E25" s="46">
        <v>1093801</v>
      </c>
      <c r="F25" s="46">
        <v>538166</v>
      </c>
      <c r="G25" s="46">
        <v>555635</v>
      </c>
      <c r="H25" s="46">
        <v>14438</v>
      </c>
      <c r="I25" s="47">
        <v>1.34</v>
      </c>
      <c r="J25" s="47">
        <v>5.91</v>
      </c>
      <c r="K25" s="11">
        <v>172.7</v>
      </c>
      <c r="L25" s="47">
        <v>96.86</v>
      </c>
    </row>
    <row r="26" spans="2:12" s="6" customFormat="1" ht="12" customHeight="1">
      <c r="B26" s="50"/>
      <c r="C26" s="51">
        <v>9</v>
      </c>
      <c r="D26" s="52">
        <v>195486</v>
      </c>
      <c r="E26" s="52">
        <v>1052610</v>
      </c>
      <c r="F26" s="52">
        <v>514106</v>
      </c>
      <c r="G26" s="52">
        <v>538504</v>
      </c>
      <c r="H26" s="34">
        <v>-41191</v>
      </c>
      <c r="I26" s="53">
        <v>-3.77</v>
      </c>
      <c r="J26" s="53">
        <v>5.38</v>
      </c>
      <c r="K26" s="54">
        <v>166.7</v>
      </c>
      <c r="L26" s="53">
        <v>95.47</v>
      </c>
    </row>
    <row r="27" spans="2:12" s="6" customFormat="1" ht="12" customHeight="1">
      <c r="B27" s="50"/>
      <c r="C27" s="55">
        <v>10</v>
      </c>
      <c r="D27" s="52">
        <v>198190</v>
      </c>
      <c r="E27" s="52">
        <v>1067100</v>
      </c>
      <c r="F27" s="52">
        <v>520900</v>
      </c>
      <c r="G27" s="52">
        <v>546200</v>
      </c>
      <c r="H27" s="52">
        <v>14490</v>
      </c>
      <c r="I27" s="53">
        <v>1.38</v>
      </c>
      <c r="J27" s="53">
        <v>5.38</v>
      </c>
      <c r="K27" s="54">
        <v>168.5</v>
      </c>
      <c r="L27" s="53">
        <v>95.37</v>
      </c>
    </row>
    <row r="28" spans="2:12" s="6" customFormat="1" ht="12" customHeight="1">
      <c r="B28" s="50"/>
      <c r="C28" s="55">
        <v>11</v>
      </c>
      <c r="D28" s="52">
        <v>201060</v>
      </c>
      <c r="E28" s="52">
        <v>1082600</v>
      </c>
      <c r="F28" s="52">
        <v>528300</v>
      </c>
      <c r="G28" s="52">
        <v>554300</v>
      </c>
      <c r="H28" s="52">
        <v>15500</v>
      </c>
      <c r="I28" s="53">
        <v>1.45</v>
      </c>
      <c r="J28" s="53">
        <v>5.38</v>
      </c>
      <c r="K28" s="54">
        <v>170.9</v>
      </c>
      <c r="L28" s="53">
        <v>95.31</v>
      </c>
    </row>
    <row r="29" spans="2:12" s="6" customFormat="1" ht="12" customHeight="1">
      <c r="B29" s="50"/>
      <c r="C29" s="55">
        <v>12</v>
      </c>
      <c r="D29" s="52">
        <v>203670</v>
      </c>
      <c r="E29" s="52">
        <v>1096500</v>
      </c>
      <c r="F29" s="52">
        <v>534700</v>
      </c>
      <c r="G29" s="52">
        <v>561800</v>
      </c>
      <c r="H29" s="52">
        <v>13900</v>
      </c>
      <c r="I29" s="53">
        <v>1.28</v>
      </c>
      <c r="J29" s="53">
        <v>5.38</v>
      </c>
      <c r="K29" s="54">
        <v>173.1</v>
      </c>
      <c r="L29" s="53">
        <v>95.18</v>
      </c>
    </row>
    <row r="30" spans="2:12" s="6" customFormat="1" ht="12" customHeight="1">
      <c r="B30" s="50"/>
      <c r="C30" s="55">
        <v>13</v>
      </c>
      <c r="D30" s="52">
        <v>207160</v>
      </c>
      <c r="E30" s="52">
        <v>1115200</v>
      </c>
      <c r="F30" s="52">
        <v>543200</v>
      </c>
      <c r="G30" s="52">
        <v>572000</v>
      </c>
      <c r="H30" s="52">
        <v>18700</v>
      </c>
      <c r="I30" s="53">
        <v>1.71</v>
      </c>
      <c r="J30" s="53">
        <v>5.38</v>
      </c>
      <c r="K30" s="54">
        <v>176.1</v>
      </c>
      <c r="L30" s="53">
        <v>94.97</v>
      </c>
    </row>
    <row r="31" spans="2:12" s="6" customFormat="1" ht="12" customHeight="1">
      <c r="B31" s="50"/>
      <c r="C31" s="55">
        <v>14</v>
      </c>
      <c r="D31" s="52">
        <v>207223</v>
      </c>
      <c r="E31" s="52">
        <v>1118858</v>
      </c>
      <c r="F31" s="52">
        <v>548633</v>
      </c>
      <c r="G31" s="52">
        <v>570225</v>
      </c>
      <c r="H31" s="52">
        <v>3658</v>
      </c>
      <c r="I31" s="53">
        <v>0.33</v>
      </c>
      <c r="J31" s="53">
        <v>5.4</v>
      </c>
      <c r="K31" s="54">
        <v>177.2</v>
      </c>
      <c r="L31" s="53">
        <v>96.21</v>
      </c>
    </row>
    <row r="32" spans="2:12" s="6" customFormat="1" ht="12" customHeight="1">
      <c r="B32" s="278" t="s">
        <v>83</v>
      </c>
      <c r="C32" s="279"/>
      <c r="D32" s="52">
        <v>209770</v>
      </c>
      <c r="E32" s="52">
        <v>1132600</v>
      </c>
      <c r="F32" s="52">
        <v>555700</v>
      </c>
      <c r="G32" s="52">
        <v>576900</v>
      </c>
      <c r="H32" s="52">
        <v>13742</v>
      </c>
      <c r="I32" s="53">
        <v>1.23</v>
      </c>
      <c r="J32" s="53">
        <v>5.4</v>
      </c>
      <c r="K32" s="54">
        <v>178.8</v>
      </c>
      <c r="L32" s="53">
        <v>96.33</v>
      </c>
    </row>
    <row r="33" spans="2:12" s="6" customFormat="1" ht="12" customHeight="1">
      <c r="B33" s="50"/>
      <c r="C33" s="51">
        <v>2</v>
      </c>
      <c r="D33" s="52">
        <v>212470</v>
      </c>
      <c r="E33" s="52">
        <v>1146600</v>
      </c>
      <c r="F33" s="52">
        <v>563100</v>
      </c>
      <c r="G33" s="52">
        <v>583500</v>
      </c>
      <c r="H33" s="52">
        <v>14000</v>
      </c>
      <c r="I33" s="53">
        <v>1.24</v>
      </c>
      <c r="J33" s="53">
        <v>5.4</v>
      </c>
      <c r="K33" s="54">
        <v>181</v>
      </c>
      <c r="L33" s="53">
        <v>96.5</v>
      </c>
    </row>
    <row r="34" spans="2:12" s="6" customFormat="1" ht="12" customHeight="1">
      <c r="B34" s="50"/>
      <c r="C34" s="51">
        <v>3</v>
      </c>
      <c r="D34" s="52">
        <v>215140</v>
      </c>
      <c r="E34" s="52">
        <v>1160700</v>
      </c>
      <c r="F34" s="52">
        <v>570400</v>
      </c>
      <c r="G34" s="52">
        <v>590300</v>
      </c>
      <c r="H34" s="52">
        <v>14100</v>
      </c>
      <c r="I34" s="53">
        <v>1.23</v>
      </c>
      <c r="J34" s="53">
        <v>5.4</v>
      </c>
      <c r="K34" s="54">
        <v>183.2</v>
      </c>
      <c r="L34" s="53">
        <v>96.63</v>
      </c>
    </row>
    <row r="35" spans="2:12" s="6" customFormat="1" ht="12" customHeight="1">
      <c r="B35" s="50"/>
      <c r="C35" s="51">
        <v>4</v>
      </c>
      <c r="D35" s="52">
        <v>217900</v>
      </c>
      <c r="E35" s="52">
        <v>1175100</v>
      </c>
      <c r="F35" s="52">
        <v>577900</v>
      </c>
      <c r="G35" s="52">
        <v>597200</v>
      </c>
      <c r="H35" s="52">
        <v>14400</v>
      </c>
      <c r="I35" s="53">
        <v>1.24</v>
      </c>
      <c r="J35" s="53">
        <v>5.39</v>
      </c>
      <c r="K35" s="54">
        <v>185.5</v>
      </c>
      <c r="L35" s="53">
        <v>96.77</v>
      </c>
    </row>
    <row r="36" spans="2:12" s="6" customFormat="1" ht="12" customHeight="1">
      <c r="B36" s="50"/>
      <c r="C36" s="51">
        <v>5</v>
      </c>
      <c r="D36" s="52">
        <v>217058</v>
      </c>
      <c r="E36" s="52">
        <v>1186080</v>
      </c>
      <c r="F36" s="52">
        <v>581007</v>
      </c>
      <c r="G36" s="52">
        <v>605073</v>
      </c>
      <c r="H36" s="52">
        <v>10980</v>
      </c>
      <c r="I36" s="53">
        <v>0.93</v>
      </c>
      <c r="J36" s="53">
        <v>5.46</v>
      </c>
      <c r="K36" s="54">
        <v>187.2</v>
      </c>
      <c r="L36" s="53">
        <v>96.02</v>
      </c>
    </row>
    <row r="37" spans="2:12" s="6" customFormat="1" ht="12" customHeight="1">
      <c r="B37" s="50"/>
      <c r="C37" s="51">
        <v>6</v>
      </c>
      <c r="D37" s="52">
        <v>219430</v>
      </c>
      <c r="E37" s="52">
        <v>1199200</v>
      </c>
      <c r="F37" s="56">
        <v>587300</v>
      </c>
      <c r="G37" s="52">
        <v>611900</v>
      </c>
      <c r="H37" s="52">
        <v>13120</v>
      </c>
      <c r="I37" s="53">
        <v>1.11</v>
      </c>
      <c r="J37" s="53">
        <v>5.47</v>
      </c>
      <c r="K37" s="54">
        <v>189.3</v>
      </c>
      <c r="L37" s="53">
        <v>95.98</v>
      </c>
    </row>
    <row r="38" spans="2:12" s="6" customFormat="1" ht="12" customHeight="1">
      <c r="B38" s="50"/>
      <c r="C38" s="51">
        <v>7</v>
      </c>
      <c r="D38" s="52">
        <v>221840</v>
      </c>
      <c r="E38" s="52">
        <v>1212400</v>
      </c>
      <c r="F38" s="52">
        <v>593700</v>
      </c>
      <c r="G38" s="52">
        <v>618700</v>
      </c>
      <c r="H38" s="52">
        <v>13200</v>
      </c>
      <c r="I38" s="53">
        <v>1.1</v>
      </c>
      <c r="J38" s="53">
        <v>5.47</v>
      </c>
      <c r="K38" s="54">
        <v>191.4</v>
      </c>
      <c r="L38" s="53">
        <v>95.96</v>
      </c>
    </row>
    <row r="39" spans="2:12" s="6" customFormat="1" ht="12" customHeight="1">
      <c r="B39" s="50"/>
      <c r="C39" s="51">
        <v>8</v>
      </c>
      <c r="D39" s="52">
        <v>224380</v>
      </c>
      <c r="E39" s="52">
        <v>1225900</v>
      </c>
      <c r="F39" s="52">
        <v>600200</v>
      </c>
      <c r="G39" s="52">
        <v>625700</v>
      </c>
      <c r="H39" s="52">
        <v>13500</v>
      </c>
      <c r="I39" s="53">
        <v>1.11</v>
      </c>
      <c r="J39" s="53">
        <v>5.46</v>
      </c>
      <c r="K39" s="54">
        <v>193.5</v>
      </c>
      <c r="L39" s="53">
        <v>95.92</v>
      </c>
    </row>
    <row r="40" spans="2:12" s="6" customFormat="1" ht="12" customHeight="1">
      <c r="B40" s="50"/>
      <c r="C40" s="51">
        <v>9</v>
      </c>
      <c r="D40" s="52">
        <v>226880</v>
      </c>
      <c r="E40" s="52">
        <v>1239500</v>
      </c>
      <c r="F40" s="52">
        <v>606700</v>
      </c>
      <c r="G40" s="52">
        <v>632800</v>
      </c>
      <c r="H40" s="52">
        <v>13600</v>
      </c>
      <c r="I40" s="53">
        <v>1.11</v>
      </c>
      <c r="J40" s="53">
        <v>5.46</v>
      </c>
      <c r="K40" s="54">
        <v>197.7</v>
      </c>
      <c r="L40" s="53">
        <v>95.88</v>
      </c>
    </row>
    <row r="41" spans="2:12" s="6" customFormat="1" ht="12" customHeight="1">
      <c r="B41" s="50"/>
      <c r="C41" s="55">
        <v>10</v>
      </c>
      <c r="D41" s="52">
        <v>225223</v>
      </c>
      <c r="E41" s="52">
        <v>1242453</v>
      </c>
      <c r="F41" s="52">
        <v>606779</v>
      </c>
      <c r="G41" s="52">
        <v>635674</v>
      </c>
      <c r="H41" s="52">
        <v>2953</v>
      </c>
      <c r="I41" s="53">
        <v>0.24</v>
      </c>
      <c r="J41" s="53">
        <v>5.52</v>
      </c>
      <c r="K41" s="54">
        <v>196.1</v>
      </c>
      <c r="L41" s="53">
        <v>95.45</v>
      </c>
    </row>
    <row r="42" spans="2:12" s="6" customFormat="1" ht="12" customHeight="1">
      <c r="B42" s="50"/>
      <c r="C42" s="55">
        <v>11</v>
      </c>
      <c r="D42" s="52">
        <v>227350</v>
      </c>
      <c r="E42" s="52">
        <v>1254200</v>
      </c>
      <c r="F42" s="52">
        <v>612000</v>
      </c>
      <c r="G42" s="52">
        <v>642200</v>
      </c>
      <c r="H42" s="52">
        <v>11747</v>
      </c>
      <c r="I42" s="53">
        <v>0.95</v>
      </c>
      <c r="J42" s="53">
        <v>5.52</v>
      </c>
      <c r="K42" s="54">
        <v>198</v>
      </c>
      <c r="L42" s="53">
        <v>95.3</v>
      </c>
    </row>
    <row r="43" spans="2:12" s="6" customFormat="1" ht="12" customHeight="1">
      <c r="B43" s="50"/>
      <c r="C43" s="55">
        <v>12</v>
      </c>
      <c r="D43" s="52">
        <v>229500</v>
      </c>
      <c r="E43" s="52">
        <v>1265900</v>
      </c>
      <c r="F43" s="52">
        <v>617600</v>
      </c>
      <c r="G43" s="52">
        <v>648300</v>
      </c>
      <c r="H43" s="52">
        <v>11700</v>
      </c>
      <c r="I43" s="53">
        <v>0.93</v>
      </c>
      <c r="J43" s="53">
        <v>5.52</v>
      </c>
      <c r="K43" s="54">
        <v>199.9</v>
      </c>
      <c r="L43" s="53">
        <v>95.26</v>
      </c>
    </row>
    <row r="44" spans="2:12" s="6" customFormat="1" ht="12" customHeight="1">
      <c r="B44" s="50"/>
      <c r="C44" s="55">
        <v>13</v>
      </c>
      <c r="D44" s="52">
        <v>231670</v>
      </c>
      <c r="E44" s="52">
        <v>1277300</v>
      </c>
      <c r="F44" s="52">
        <v>622800</v>
      </c>
      <c r="G44" s="52">
        <v>654500</v>
      </c>
      <c r="H44" s="52">
        <v>11400</v>
      </c>
      <c r="I44" s="53">
        <v>0.9</v>
      </c>
      <c r="J44" s="53">
        <v>5.51</v>
      </c>
      <c r="K44" s="54">
        <v>201.7</v>
      </c>
      <c r="L44" s="53">
        <v>95.16</v>
      </c>
    </row>
    <row r="45" spans="2:12" s="6" customFormat="1" ht="12" customHeight="1">
      <c r="B45" s="50"/>
      <c r="C45" s="55">
        <v>14</v>
      </c>
      <c r="D45" s="52">
        <v>232920</v>
      </c>
      <c r="E45" s="52">
        <v>1284900</v>
      </c>
      <c r="F45" s="52">
        <v>626300</v>
      </c>
      <c r="G45" s="52">
        <v>658600</v>
      </c>
      <c r="H45" s="52">
        <v>7600</v>
      </c>
      <c r="I45" s="53">
        <v>0.6</v>
      </c>
      <c r="J45" s="53">
        <v>5.52</v>
      </c>
      <c r="K45" s="54">
        <v>202.9</v>
      </c>
      <c r="L45" s="53">
        <v>95.1</v>
      </c>
    </row>
    <row r="46" spans="2:12" s="6" customFormat="1" ht="12" customHeight="1">
      <c r="B46" s="50"/>
      <c r="C46" s="55">
        <v>15</v>
      </c>
      <c r="D46" s="52">
        <v>234332</v>
      </c>
      <c r="E46" s="52">
        <v>1299027</v>
      </c>
      <c r="F46" s="52">
        <v>637708</v>
      </c>
      <c r="G46" s="52">
        <v>661319</v>
      </c>
      <c r="H46" s="52">
        <v>14127</v>
      </c>
      <c r="I46" s="53">
        <v>1.1</v>
      </c>
      <c r="J46" s="53">
        <v>5.54</v>
      </c>
      <c r="K46" s="54">
        <v>205</v>
      </c>
      <c r="L46" s="53">
        <v>96.43</v>
      </c>
    </row>
    <row r="47" spans="2:12" s="6" customFormat="1" ht="12" customHeight="1">
      <c r="B47" s="50"/>
      <c r="C47" s="55">
        <v>16</v>
      </c>
      <c r="D47" s="57" t="s">
        <v>33</v>
      </c>
      <c r="E47" s="52">
        <v>1312800</v>
      </c>
      <c r="F47" s="52">
        <v>644300</v>
      </c>
      <c r="G47" s="52">
        <v>668500</v>
      </c>
      <c r="H47" s="52">
        <v>13773</v>
      </c>
      <c r="I47" s="53">
        <v>1.06</v>
      </c>
      <c r="J47" s="57" t="s">
        <v>33</v>
      </c>
      <c r="K47" s="54">
        <v>207.3</v>
      </c>
      <c r="L47" s="53">
        <v>96.38</v>
      </c>
    </row>
    <row r="48" spans="2:12" s="6" customFormat="1" ht="12" customHeight="1">
      <c r="B48" s="50"/>
      <c r="C48" s="55">
        <v>17</v>
      </c>
      <c r="D48" s="57" t="s">
        <v>33</v>
      </c>
      <c r="E48" s="52">
        <v>1329100</v>
      </c>
      <c r="F48" s="52">
        <v>651400</v>
      </c>
      <c r="G48" s="52">
        <v>677700</v>
      </c>
      <c r="H48" s="52">
        <v>16300</v>
      </c>
      <c r="I48" s="53">
        <v>1.24</v>
      </c>
      <c r="J48" s="57" t="s">
        <v>33</v>
      </c>
      <c r="K48" s="54">
        <v>209.8</v>
      </c>
      <c r="L48" s="53">
        <v>96.12</v>
      </c>
    </row>
    <row r="49" spans="2:12" s="6" customFormat="1" ht="12" customHeight="1">
      <c r="B49" s="50"/>
      <c r="C49" s="55">
        <v>18</v>
      </c>
      <c r="D49" s="57" t="s">
        <v>33</v>
      </c>
      <c r="E49" s="57" t="s">
        <v>33</v>
      </c>
      <c r="F49" s="57" t="s">
        <v>33</v>
      </c>
      <c r="G49" s="57" t="s">
        <v>33</v>
      </c>
      <c r="H49" s="57" t="s">
        <v>33</v>
      </c>
      <c r="I49" s="57" t="s">
        <v>33</v>
      </c>
      <c r="J49" s="57" t="s">
        <v>33</v>
      </c>
      <c r="K49" s="57" t="s">
        <v>33</v>
      </c>
      <c r="L49" s="57" t="s">
        <v>33</v>
      </c>
    </row>
    <row r="50" spans="2:12" s="6" customFormat="1" ht="12" customHeight="1">
      <c r="B50" s="50"/>
      <c r="C50" s="55">
        <v>19</v>
      </c>
      <c r="D50" s="52">
        <v>246056</v>
      </c>
      <c r="E50" s="52">
        <v>1319517</v>
      </c>
      <c r="F50" s="52">
        <v>625179</v>
      </c>
      <c r="G50" s="52">
        <v>694338</v>
      </c>
      <c r="H50" s="57" t="s">
        <v>33</v>
      </c>
      <c r="I50" s="57" t="s">
        <v>33</v>
      </c>
      <c r="J50" s="53">
        <v>5.36</v>
      </c>
      <c r="K50" s="54">
        <v>208.2</v>
      </c>
      <c r="L50" s="53">
        <v>90.04</v>
      </c>
    </row>
    <row r="51" spans="2:12" s="6" customFormat="1" ht="12" customHeight="1">
      <c r="B51" s="50"/>
      <c r="C51" s="55">
        <v>20</v>
      </c>
      <c r="D51" s="52">
        <v>286904</v>
      </c>
      <c r="E51" s="52">
        <v>1546081</v>
      </c>
      <c r="F51" s="52">
        <v>723804</v>
      </c>
      <c r="G51" s="52">
        <v>822277</v>
      </c>
      <c r="H51" s="52">
        <v>226564</v>
      </c>
      <c r="I51" s="53">
        <v>17.17</v>
      </c>
      <c r="J51" s="53">
        <v>5.39</v>
      </c>
      <c r="K51" s="54">
        <v>244</v>
      </c>
      <c r="L51" s="53">
        <v>88.02</v>
      </c>
    </row>
    <row r="52" spans="2:12" s="6" customFormat="1" ht="12" customHeight="1">
      <c r="B52" s="50"/>
      <c r="C52" s="55">
        <v>21</v>
      </c>
      <c r="D52" s="52">
        <v>288582</v>
      </c>
      <c r="E52" s="52">
        <v>1524635</v>
      </c>
      <c r="F52" s="52">
        <v>722343</v>
      </c>
      <c r="G52" s="52">
        <v>802292</v>
      </c>
      <c r="H52" s="34">
        <v>-21446</v>
      </c>
      <c r="I52" s="53">
        <v>-1.39</v>
      </c>
      <c r="J52" s="53">
        <v>5.28</v>
      </c>
      <c r="K52" s="54">
        <v>240.7</v>
      </c>
      <c r="L52" s="53">
        <v>90.03</v>
      </c>
    </row>
    <row r="53" spans="2:12" s="6" customFormat="1" ht="12" customHeight="1">
      <c r="B53" s="50"/>
      <c r="C53" s="55">
        <v>22</v>
      </c>
      <c r="D53" s="52">
        <v>295802</v>
      </c>
      <c r="E53" s="52">
        <v>1572787</v>
      </c>
      <c r="F53" s="52">
        <v>759140</v>
      </c>
      <c r="G53" s="52">
        <v>813647</v>
      </c>
      <c r="H53" s="52">
        <v>48152</v>
      </c>
      <c r="I53" s="53">
        <v>3.16</v>
      </c>
      <c r="J53" s="53">
        <v>5.32</v>
      </c>
      <c r="K53" s="54">
        <v>248.2</v>
      </c>
      <c r="L53" s="53">
        <v>93.3</v>
      </c>
    </row>
    <row r="54" spans="2:12" s="6" customFormat="1" ht="12" customHeight="1">
      <c r="B54" s="50"/>
      <c r="C54" s="55">
        <v>23</v>
      </c>
      <c r="D54" s="52">
        <v>296385</v>
      </c>
      <c r="E54" s="52">
        <v>1608894</v>
      </c>
      <c r="F54" s="52">
        <v>787422</v>
      </c>
      <c r="G54" s="52">
        <v>821472</v>
      </c>
      <c r="H54" s="52">
        <v>36107</v>
      </c>
      <c r="I54" s="53">
        <v>2.3</v>
      </c>
      <c r="J54" s="53">
        <v>5.43</v>
      </c>
      <c r="K54" s="54">
        <v>254</v>
      </c>
      <c r="L54" s="53">
        <v>95.86</v>
      </c>
    </row>
    <row r="55" spans="2:12" s="6" customFormat="1" ht="12" customHeight="1">
      <c r="B55" s="50"/>
      <c r="C55" s="55">
        <v>24</v>
      </c>
      <c r="D55" s="52">
        <v>299899</v>
      </c>
      <c r="E55" s="52">
        <v>1611769</v>
      </c>
      <c r="F55" s="52">
        <v>783535</v>
      </c>
      <c r="G55" s="52">
        <v>828234</v>
      </c>
      <c r="H55" s="52">
        <v>2875</v>
      </c>
      <c r="I55" s="53">
        <v>0.18</v>
      </c>
      <c r="J55" s="53">
        <v>5.37</v>
      </c>
      <c r="K55" s="54">
        <v>254.5</v>
      </c>
      <c r="L55" s="53">
        <v>94.6</v>
      </c>
    </row>
    <row r="56" spans="2:12" s="6" customFormat="1" ht="12" customHeight="1">
      <c r="B56" s="278" t="s">
        <v>84</v>
      </c>
      <c r="C56" s="279"/>
      <c r="D56" s="52">
        <v>294846</v>
      </c>
      <c r="E56" s="52">
        <v>1601380</v>
      </c>
      <c r="F56" s="52">
        <v>778910</v>
      </c>
      <c r="G56" s="52">
        <v>822470</v>
      </c>
      <c r="H56" s="34">
        <v>-10389</v>
      </c>
      <c r="I56" s="58">
        <v>-0.64</v>
      </c>
      <c r="J56" s="53">
        <v>5.43</v>
      </c>
      <c r="K56" s="54">
        <v>252.8</v>
      </c>
      <c r="L56" s="53">
        <v>94.7</v>
      </c>
    </row>
    <row r="57" spans="2:12" s="6" customFormat="1" ht="12" customHeight="1">
      <c r="B57" s="50"/>
      <c r="C57" s="55">
        <v>26</v>
      </c>
      <c r="D57" s="52">
        <v>294357</v>
      </c>
      <c r="E57" s="52">
        <v>1605023</v>
      </c>
      <c r="F57" s="52">
        <v>779945</v>
      </c>
      <c r="G57" s="52">
        <v>825078</v>
      </c>
      <c r="H57" s="34">
        <v>3643</v>
      </c>
      <c r="I57" s="58">
        <v>0.23</v>
      </c>
      <c r="J57" s="53">
        <v>5.45</v>
      </c>
      <c r="K57" s="54">
        <v>253.4</v>
      </c>
      <c r="L57" s="53">
        <v>94.53</v>
      </c>
    </row>
    <row r="58" spans="2:12" s="6" customFormat="1" ht="12" customHeight="1">
      <c r="B58" s="50"/>
      <c r="C58" s="55">
        <v>27</v>
      </c>
      <c r="D58" s="52">
        <v>293571</v>
      </c>
      <c r="E58" s="52">
        <v>1605551</v>
      </c>
      <c r="F58" s="52">
        <v>779596</v>
      </c>
      <c r="G58" s="52">
        <v>825955</v>
      </c>
      <c r="H58" s="34">
        <v>528</v>
      </c>
      <c r="I58" s="58">
        <v>0.03</v>
      </c>
      <c r="J58" s="53">
        <v>5.47</v>
      </c>
      <c r="K58" s="54">
        <v>253.5</v>
      </c>
      <c r="L58" s="53">
        <v>94.39</v>
      </c>
    </row>
    <row r="59" spans="2:12" s="6" customFormat="1" ht="12" customHeight="1">
      <c r="B59" s="50"/>
      <c r="C59" s="55">
        <v>28</v>
      </c>
      <c r="D59" s="52">
        <v>293699</v>
      </c>
      <c r="E59" s="52">
        <v>1608908</v>
      </c>
      <c r="F59" s="52">
        <v>780563</v>
      </c>
      <c r="G59" s="52">
        <v>828345</v>
      </c>
      <c r="H59" s="34">
        <v>3357</v>
      </c>
      <c r="I59" s="58">
        <v>0.21</v>
      </c>
      <c r="J59" s="53">
        <v>5.48</v>
      </c>
      <c r="K59" s="54">
        <v>254</v>
      </c>
      <c r="L59" s="53">
        <v>94.23</v>
      </c>
    </row>
    <row r="60" spans="2:12" s="6" customFormat="1" ht="12" customHeight="1">
      <c r="B60" s="50"/>
      <c r="C60" s="55">
        <v>29</v>
      </c>
      <c r="D60" s="52">
        <v>294889</v>
      </c>
      <c r="E60" s="52">
        <v>1611269</v>
      </c>
      <c r="F60" s="52">
        <v>781630</v>
      </c>
      <c r="G60" s="52">
        <v>829639</v>
      </c>
      <c r="H60" s="34">
        <v>2361</v>
      </c>
      <c r="I60" s="58">
        <v>0.15</v>
      </c>
      <c r="J60" s="53">
        <v>5.46</v>
      </c>
      <c r="K60" s="54">
        <v>254.4</v>
      </c>
      <c r="L60" s="53">
        <v>94.21</v>
      </c>
    </row>
    <row r="61" spans="2:12" s="6" customFormat="1" ht="12" customHeight="1">
      <c r="B61" s="50"/>
      <c r="C61" s="55">
        <v>30</v>
      </c>
      <c r="D61" s="52">
        <v>301500</v>
      </c>
      <c r="E61" s="52">
        <v>1613549</v>
      </c>
      <c r="F61" s="52">
        <v>781607</v>
      </c>
      <c r="G61" s="52">
        <v>831942</v>
      </c>
      <c r="H61" s="34">
        <v>2280</v>
      </c>
      <c r="I61" s="58">
        <v>0.14</v>
      </c>
      <c r="J61" s="53">
        <v>5.35</v>
      </c>
      <c r="K61" s="54">
        <v>254.8</v>
      </c>
      <c r="L61" s="53">
        <v>93.95</v>
      </c>
    </row>
    <row r="62" spans="2:12" s="6" customFormat="1" ht="12" customHeight="1">
      <c r="B62" s="50"/>
      <c r="C62" s="55">
        <v>31</v>
      </c>
      <c r="D62" s="52">
        <v>301821</v>
      </c>
      <c r="E62" s="52">
        <v>1610941</v>
      </c>
      <c r="F62" s="52">
        <v>779015</v>
      </c>
      <c r="G62" s="52">
        <v>831926</v>
      </c>
      <c r="H62" s="34" t="s">
        <v>85</v>
      </c>
      <c r="I62" s="58">
        <v>-0.16</v>
      </c>
      <c r="J62" s="53">
        <v>5.34</v>
      </c>
      <c r="K62" s="54">
        <v>254.3</v>
      </c>
      <c r="L62" s="53">
        <v>93.64</v>
      </c>
    </row>
    <row r="63" spans="2:12" s="6" customFormat="1" ht="12" customHeight="1">
      <c r="B63" s="50"/>
      <c r="C63" s="55">
        <v>32</v>
      </c>
      <c r="D63" s="52">
        <v>302268</v>
      </c>
      <c r="E63" s="52">
        <v>1602635</v>
      </c>
      <c r="F63" s="52">
        <v>773613</v>
      </c>
      <c r="G63" s="52">
        <v>829022</v>
      </c>
      <c r="H63" s="34" t="s">
        <v>86</v>
      </c>
      <c r="I63" s="58">
        <v>-0.52</v>
      </c>
      <c r="J63" s="53">
        <v>5.3</v>
      </c>
      <c r="K63" s="54">
        <v>252.2</v>
      </c>
      <c r="L63" s="53">
        <v>93.32</v>
      </c>
    </row>
    <row r="64" spans="2:12" s="6" customFormat="1" ht="12" customHeight="1">
      <c r="B64" s="50"/>
      <c r="C64" s="55">
        <v>33</v>
      </c>
      <c r="D64" s="52">
        <v>303217</v>
      </c>
      <c r="E64" s="52">
        <v>1597175</v>
      </c>
      <c r="F64" s="52">
        <v>770601</v>
      </c>
      <c r="G64" s="52">
        <v>826574</v>
      </c>
      <c r="H64" s="34" t="s">
        <v>87</v>
      </c>
      <c r="I64" s="58">
        <v>-0.34</v>
      </c>
      <c r="J64" s="53">
        <v>5.27</v>
      </c>
      <c r="K64" s="54">
        <v>252.2</v>
      </c>
      <c r="L64" s="53">
        <v>93.23</v>
      </c>
    </row>
    <row r="65" spans="2:12" s="6" customFormat="1" ht="12" customHeight="1">
      <c r="B65" s="50"/>
      <c r="C65" s="55">
        <v>34</v>
      </c>
      <c r="D65" s="52">
        <v>306611</v>
      </c>
      <c r="E65" s="52">
        <v>1600550</v>
      </c>
      <c r="F65" s="52">
        <v>772415</v>
      </c>
      <c r="G65" s="52">
        <v>828135</v>
      </c>
      <c r="H65" s="34">
        <v>3375</v>
      </c>
      <c r="I65" s="58">
        <v>0.21</v>
      </c>
      <c r="J65" s="53">
        <v>5.22</v>
      </c>
      <c r="K65" s="54">
        <v>251.9</v>
      </c>
      <c r="L65" s="53">
        <v>93.27</v>
      </c>
    </row>
    <row r="66" spans="2:12" s="6" customFormat="1" ht="12" customHeight="1">
      <c r="B66" s="50"/>
      <c r="C66" s="55">
        <v>35</v>
      </c>
      <c r="D66" s="52">
        <v>321441</v>
      </c>
      <c r="E66" s="52">
        <v>1578476</v>
      </c>
      <c r="F66" s="52">
        <v>759639</v>
      </c>
      <c r="G66" s="52">
        <v>818837</v>
      </c>
      <c r="H66" s="34">
        <v>-22074</v>
      </c>
      <c r="I66" s="58">
        <v>-1.38</v>
      </c>
      <c r="J66" s="53">
        <v>4.91</v>
      </c>
      <c r="K66" s="54">
        <v>248.6</v>
      </c>
      <c r="L66" s="53">
        <v>92.77</v>
      </c>
    </row>
    <row r="67" spans="2:12" s="6" customFormat="1" ht="12" customHeight="1">
      <c r="B67" s="50"/>
      <c r="C67" s="55">
        <v>36</v>
      </c>
      <c r="D67" s="52">
        <v>325297</v>
      </c>
      <c r="E67" s="52">
        <v>1582014</v>
      </c>
      <c r="F67" s="52">
        <v>762197</v>
      </c>
      <c r="G67" s="52">
        <v>819817</v>
      </c>
      <c r="H67" s="34">
        <v>3538</v>
      </c>
      <c r="I67" s="58">
        <v>0.22</v>
      </c>
      <c r="J67" s="53">
        <v>4.86</v>
      </c>
      <c r="K67" s="54">
        <v>249.1</v>
      </c>
      <c r="L67" s="53">
        <v>92.97</v>
      </c>
    </row>
    <row r="68" spans="2:12" s="6" customFormat="1" ht="12" customHeight="1">
      <c r="B68" s="50"/>
      <c r="C68" s="55">
        <v>37</v>
      </c>
      <c r="D68" s="52">
        <v>330073</v>
      </c>
      <c r="E68" s="52">
        <v>1586072</v>
      </c>
      <c r="F68" s="52">
        <v>765316</v>
      </c>
      <c r="G68" s="52">
        <v>820756</v>
      </c>
      <c r="H68" s="34">
        <v>4058</v>
      </c>
      <c r="I68" s="58">
        <v>0.26</v>
      </c>
      <c r="J68" s="53">
        <v>4.81</v>
      </c>
      <c r="K68" s="54">
        <v>249.8</v>
      </c>
      <c r="L68" s="53">
        <v>93.25</v>
      </c>
    </row>
    <row r="69" spans="2:12" s="6" customFormat="1" ht="12" customHeight="1">
      <c r="B69" s="50"/>
      <c r="C69" s="55">
        <v>38</v>
      </c>
      <c r="D69" s="52">
        <v>337696</v>
      </c>
      <c r="E69" s="52">
        <v>1594023</v>
      </c>
      <c r="F69" s="52">
        <v>770364</v>
      </c>
      <c r="G69" s="52">
        <v>823659</v>
      </c>
      <c r="H69" s="34">
        <v>7951</v>
      </c>
      <c r="I69" s="58">
        <v>0.5</v>
      </c>
      <c r="J69" s="53">
        <v>4.72</v>
      </c>
      <c r="K69" s="54">
        <v>251</v>
      </c>
      <c r="L69" s="53">
        <v>93.53</v>
      </c>
    </row>
    <row r="70" spans="2:12" s="59" customFormat="1" ht="12" customHeight="1">
      <c r="B70" s="50"/>
      <c r="C70" s="55">
        <v>39</v>
      </c>
      <c r="D70" s="52">
        <v>347987</v>
      </c>
      <c r="E70" s="52">
        <v>1609340</v>
      </c>
      <c r="F70" s="52">
        <v>780354</v>
      </c>
      <c r="G70" s="52">
        <v>828986</v>
      </c>
      <c r="H70" s="34">
        <v>15317</v>
      </c>
      <c r="I70" s="58">
        <v>0.96</v>
      </c>
      <c r="J70" s="53">
        <v>4.62</v>
      </c>
      <c r="K70" s="54">
        <v>253.4</v>
      </c>
      <c r="L70" s="53">
        <v>94.13</v>
      </c>
    </row>
    <row r="71" spans="2:12" s="6" customFormat="1" ht="12" customHeight="1">
      <c r="B71" s="50"/>
      <c r="C71" s="55">
        <v>40</v>
      </c>
      <c r="D71" s="52">
        <v>359831</v>
      </c>
      <c r="E71" s="52">
        <v>1605584</v>
      </c>
      <c r="F71" s="52">
        <v>778916</v>
      </c>
      <c r="G71" s="52">
        <v>826668</v>
      </c>
      <c r="H71" s="34">
        <v>-3756</v>
      </c>
      <c r="I71" s="58">
        <v>-0.23</v>
      </c>
      <c r="J71" s="53">
        <v>4.46</v>
      </c>
      <c r="K71" s="54">
        <v>252.8</v>
      </c>
      <c r="L71" s="53">
        <v>94.22</v>
      </c>
    </row>
    <row r="72" spans="2:12" s="6" customFormat="1" ht="12" customHeight="1">
      <c r="B72" s="50"/>
      <c r="C72" s="55">
        <v>41</v>
      </c>
      <c r="D72" s="52">
        <v>367699</v>
      </c>
      <c r="E72" s="52">
        <v>1608107</v>
      </c>
      <c r="F72" s="52">
        <v>780672</v>
      </c>
      <c r="G72" s="52">
        <v>827435</v>
      </c>
      <c r="H72" s="34">
        <v>2523</v>
      </c>
      <c r="I72" s="58">
        <v>0.16</v>
      </c>
      <c r="J72" s="53">
        <v>4.37</v>
      </c>
      <c r="K72" s="54">
        <v>253.2</v>
      </c>
      <c r="L72" s="53">
        <v>94.35</v>
      </c>
    </row>
    <row r="73" spans="2:12" s="6" customFormat="1" ht="12" customHeight="1">
      <c r="B73" s="50"/>
      <c r="C73" s="55">
        <v>42</v>
      </c>
      <c r="D73" s="52">
        <v>375799</v>
      </c>
      <c r="E73" s="52">
        <v>1620179</v>
      </c>
      <c r="F73" s="52">
        <v>788043</v>
      </c>
      <c r="G73" s="52">
        <v>832136</v>
      </c>
      <c r="H73" s="34">
        <v>12072</v>
      </c>
      <c r="I73" s="58">
        <v>0.75</v>
      </c>
      <c r="J73" s="53">
        <v>4.31</v>
      </c>
      <c r="K73" s="54">
        <v>255.1</v>
      </c>
      <c r="L73" s="53">
        <v>94.7</v>
      </c>
    </row>
    <row r="74" spans="2:12" s="6" customFormat="1" ht="12" customHeight="1">
      <c r="B74" s="50"/>
      <c r="C74" s="55">
        <v>43</v>
      </c>
      <c r="D74" s="52">
        <v>384514</v>
      </c>
      <c r="E74" s="52">
        <v>1634198</v>
      </c>
      <c r="F74" s="52">
        <v>796157</v>
      </c>
      <c r="G74" s="52">
        <v>838041</v>
      </c>
      <c r="H74" s="34">
        <v>14019</v>
      </c>
      <c r="I74" s="58">
        <v>0.87</v>
      </c>
      <c r="J74" s="53">
        <v>4.25</v>
      </c>
      <c r="K74" s="54">
        <v>257.1</v>
      </c>
      <c r="L74" s="53">
        <v>95</v>
      </c>
    </row>
    <row r="75" spans="2:12" s="6" customFormat="1" ht="12" customHeight="1">
      <c r="B75" s="50"/>
      <c r="C75" s="55">
        <v>44</v>
      </c>
      <c r="D75" s="52">
        <v>394154</v>
      </c>
      <c r="E75" s="52">
        <v>1647758</v>
      </c>
      <c r="F75" s="52">
        <v>804120</v>
      </c>
      <c r="G75" s="52">
        <v>843638</v>
      </c>
      <c r="H75" s="34">
        <v>13560</v>
      </c>
      <c r="I75" s="58">
        <v>0.83</v>
      </c>
      <c r="J75" s="53">
        <v>4.18</v>
      </c>
      <c r="K75" s="54">
        <v>259.3</v>
      </c>
      <c r="L75" s="53">
        <v>95.32</v>
      </c>
    </row>
    <row r="76" spans="2:12" s="6" customFormat="1" ht="12" customHeight="1">
      <c r="B76" s="50"/>
      <c r="C76" s="55">
        <v>45</v>
      </c>
      <c r="D76" s="52">
        <v>405344</v>
      </c>
      <c r="E76" s="52">
        <v>1658909</v>
      </c>
      <c r="F76" s="52">
        <v>808270</v>
      </c>
      <c r="G76" s="52">
        <v>850639</v>
      </c>
      <c r="H76" s="34">
        <v>11151</v>
      </c>
      <c r="I76" s="58">
        <v>0.68</v>
      </c>
      <c r="J76" s="53">
        <v>4.09</v>
      </c>
      <c r="K76" s="54">
        <v>261</v>
      </c>
      <c r="L76" s="53">
        <v>95.02</v>
      </c>
    </row>
    <row r="77" spans="2:12" s="6" customFormat="1" ht="12" customHeight="1">
      <c r="B77" s="50"/>
      <c r="C77" s="55">
        <v>46</v>
      </c>
      <c r="D77" s="52">
        <v>415225</v>
      </c>
      <c r="E77" s="52">
        <v>1675874</v>
      </c>
      <c r="F77" s="52">
        <v>816977</v>
      </c>
      <c r="G77" s="52">
        <v>858897</v>
      </c>
      <c r="H77" s="34">
        <v>16965</v>
      </c>
      <c r="I77" s="58">
        <v>1.02</v>
      </c>
      <c r="J77" s="53">
        <v>4.04</v>
      </c>
      <c r="K77" s="54">
        <v>263.7</v>
      </c>
      <c r="L77" s="53">
        <v>95.12</v>
      </c>
    </row>
    <row r="78" spans="2:12" s="6" customFormat="1" ht="12" customHeight="1">
      <c r="B78" s="50"/>
      <c r="C78" s="55">
        <v>47</v>
      </c>
      <c r="D78" s="52">
        <v>425782</v>
      </c>
      <c r="E78" s="52">
        <v>1695092</v>
      </c>
      <c r="F78" s="52">
        <v>827238</v>
      </c>
      <c r="G78" s="52">
        <v>867854</v>
      </c>
      <c r="H78" s="34">
        <v>19218</v>
      </c>
      <c r="I78" s="58">
        <v>1.15</v>
      </c>
      <c r="J78" s="53">
        <v>3.98</v>
      </c>
      <c r="K78" s="54">
        <v>266.7</v>
      </c>
      <c r="L78" s="53">
        <v>95.32</v>
      </c>
    </row>
    <row r="79" spans="2:12" s="6" customFormat="1" ht="12" customHeight="1">
      <c r="B79" s="50"/>
      <c r="C79" s="55">
        <v>48</v>
      </c>
      <c r="D79" s="52">
        <v>435929</v>
      </c>
      <c r="E79" s="52">
        <v>1718377</v>
      </c>
      <c r="F79" s="52">
        <v>840081</v>
      </c>
      <c r="G79" s="52">
        <v>878296</v>
      </c>
      <c r="H79" s="34">
        <v>23285</v>
      </c>
      <c r="I79" s="58">
        <v>1.37</v>
      </c>
      <c r="J79" s="53">
        <v>3.94</v>
      </c>
      <c r="K79" s="54">
        <v>270.4</v>
      </c>
      <c r="L79" s="53">
        <v>95.65</v>
      </c>
    </row>
    <row r="80" spans="2:12" s="6" customFormat="1" ht="12" customHeight="1">
      <c r="B80" s="50"/>
      <c r="C80" s="55">
        <v>49</v>
      </c>
      <c r="D80" s="52">
        <v>445368</v>
      </c>
      <c r="E80" s="52">
        <v>1740658</v>
      </c>
      <c r="F80" s="52">
        <v>851769</v>
      </c>
      <c r="G80" s="52">
        <v>888889</v>
      </c>
      <c r="H80" s="34">
        <v>22281</v>
      </c>
      <c r="I80" s="58">
        <v>1.3</v>
      </c>
      <c r="J80" s="53">
        <v>3.91</v>
      </c>
      <c r="K80" s="54">
        <v>273.9</v>
      </c>
      <c r="L80" s="53">
        <v>95.82</v>
      </c>
    </row>
    <row r="81" spans="2:12" s="6" customFormat="1" ht="12" customHeight="1">
      <c r="B81" s="50"/>
      <c r="C81" s="55">
        <v>50</v>
      </c>
      <c r="D81" s="52">
        <v>459914</v>
      </c>
      <c r="E81" s="52">
        <v>1756480</v>
      </c>
      <c r="F81" s="52">
        <v>859364</v>
      </c>
      <c r="G81" s="52">
        <v>897116</v>
      </c>
      <c r="H81" s="34">
        <v>15822</v>
      </c>
      <c r="I81" s="58">
        <v>0.91</v>
      </c>
      <c r="J81" s="53">
        <v>3.82</v>
      </c>
      <c r="K81" s="54">
        <v>276.4</v>
      </c>
      <c r="L81" s="53">
        <v>95.79</v>
      </c>
    </row>
    <row r="82" spans="2:12" s="6" customFormat="1" ht="12" customHeight="1">
      <c r="B82" s="50"/>
      <c r="C82" s="55">
        <v>51</v>
      </c>
      <c r="D82" s="52">
        <v>468437</v>
      </c>
      <c r="E82" s="52">
        <v>1776909</v>
      </c>
      <c r="F82" s="52">
        <v>870189</v>
      </c>
      <c r="G82" s="52">
        <v>906720</v>
      </c>
      <c r="H82" s="60">
        <v>20429</v>
      </c>
      <c r="I82" s="58">
        <v>1.16</v>
      </c>
      <c r="J82" s="53">
        <v>3.79</v>
      </c>
      <c r="K82" s="54">
        <v>279.6</v>
      </c>
      <c r="L82" s="53">
        <v>95.97</v>
      </c>
    </row>
    <row r="83" spans="2:12" s="6" customFormat="1" ht="12" customHeight="1">
      <c r="B83" s="50"/>
      <c r="C83" s="55">
        <v>52</v>
      </c>
      <c r="D83" s="52">
        <v>477148</v>
      </c>
      <c r="E83" s="52">
        <v>1796589</v>
      </c>
      <c r="F83" s="52">
        <v>880300</v>
      </c>
      <c r="G83" s="52">
        <v>916289</v>
      </c>
      <c r="H83" s="34">
        <v>19680</v>
      </c>
      <c r="I83" s="58">
        <v>1.11</v>
      </c>
      <c r="J83" s="53">
        <v>3.77</v>
      </c>
      <c r="K83" s="54">
        <v>282.7</v>
      </c>
      <c r="L83" s="53">
        <v>96.07</v>
      </c>
    </row>
    <row r="84" spans="2:12" s="6" customFormat="1" ht="12" customHeight="1">
      <c r="B84" s="50"/>
      <c r="C84" s="55">
        <v>53</v>
      </c>
      <c r="D84" s="52">
        <v>487264</v>
      </c>
      <c r="E84" s="52">
        <v>1814327</v>
      </c>
      <c r="F84" s="52">
        <v>889443</v>
      </c>
      <c r="G84" s="52">
        <v>924884</v>
      </c>
      <c r="H84" s="34">
        <v>17738</v>
      </c>
      <c r="I84" s="58">
        <v>0.99</v>
      </c>
      <c r="J84" s="53">
        <v>3.72</v>
      </c>
      <c r="K84" s="54">
        <v>285.5</v>
      </c>
      <c r="L84" s="53">
        <v>96.17</v>
      </c>
    </row>
    <row r="85" spans="2:12" s="6" customFormat="1" ht="12" customHeight="1">
      <c r="B85" s="50"/>
      <c r="C85" s="55">
        <v>54</v>
      </c>
      <c r="D85" s="52">
        <v>494920</v>
      </c>
      <c r="E85" s="52">
        <v>1829784</v>
      </c>
      <c r="F85" s="52">
        <v>897636</v>
      </c>
      <c r="G85" s="52">
        <v>932148</v>
      </c>
      <c r="H85" s="34">
        <v>15457</v>
      </c>
      <c r="I85" s="58">
        <v>0.85</v>
      </c>
      <c r="J85" s="53">
        <v>3.7</v>
      </c>
      <c r="K85" s="54">
        <v>287.9</v>
      </c>
      <c r="L85" s="53">
        <v>96.3</v>
      </c>
    </row>
    <row r="86" spans="2:12" s="6" customFormat="1" ht="12" customHeight="1">
      <c r="B86" s="50"/>
      <c r="C86" s="55">
        <v>55</v>
      </c>
      <c r="D86" s="52">
        <v>516390</v>
      </c>
      <c r="E86" s="52">
        <v>1848562</v>
      </c>
      <c r="F86" s="52">
        <v>908871</v>
      </c>
      <c r="G86" s="52">
        <v>939691</v>
      </c>
      <c r="H86" s="34">
        <v>18778</v>
      </c>
      <c r="I86" s="58">
        <v>1.03</v>
      </c>
      <c r="J86" s="53">
        <v>3.58</v>
      </c>
      <c r="K86" s="54">
        <v>290.9</v>
      </c>
      <c r="L86" s="53">
        <v>96.72</v>
      </c>
    </row>
    <row r="87" spans="2:12" s="6" customFormat="1" ht="12" customHeight="1">
      <c r="B87" s="50"/>
      <c r="C87" s="55">
        <v>56</v>
      </c>
      <c r="D87" s="52">
        <v>524523</v>
      </c>
      <c r="E87" s="52">
        <v>1863384</v>
      </c>
      <c r="F87" s="52">
        <v>916582</v>
      </c>
      <c r="G87" s="52">
        <v>946802</v>
      </c>
      <c r="H87" s="34">
        <v>14822</v>
      </c>
      <c r="I87" s="58">
        <v>0.8</v>
      </c>
      <c r="J87" s="53">
        <v>3.55</v>
      </c>
      <c r="K87" s="54">
        <v>293.2</v>
      </c>
      <c r="L87" s="53">
        <v>96.81</v>
      </c>
    </row>
    <row r="88" spans="2:12" s="6" customFormat="1" ht="12" customHeight="1">
      <c r="B88" s="50"/>
      <c r="C88" s="55">
        <v>57</v>
      </c>
      <c r="D88" s="52">
        <v>532441</v>
      </c>
      <c r="E88" s="52">
        <v>1877193</v>
      </c>
      <c r="F88" s="52">
        <v>923591</v>
      </c>
      <c r="G88" s="52">
        <v>953602</v>
      </c>
      <c r="H88" s="34">
        <v>13809</v>
      </c>
      <c r="I88" s="58">
        <v>0.74</v>
      </c>
      <c r="J88" s="53">
        <v>3.53</v>
      </c>
      <c r="K88" s="54">
        <v>295.4</v>
      </c>
      <c r="L88" s="53">
        <v>96.85</v>
      </c>
    </row>
    <row r="89" spans="2:12" s="6" customFormat="1" ht="12" customHeight="1">
      <c r="B89" s="50"/>
      <c r="C89" s="55">
        <v>58</v>
      </c>
      <c r="D89" s="52">
        <v>540217</v>
      </c>
      <c r="E89" s="52">
        <v>1890125</v>
      </c>
      <c r="F89" s="52">
        <v>929783</v>
      </c>
      <c r="G89" s="52">
        <v>960342</v>
      </c>
      <c r="H89" s="34">
        <v>12932</v>
      </c>
      <c r="I89" s="58">
        <v>0.69</v>
      </c>
      <c r="J89" s="53">
        <v>3.5</v>
      </c>
      <c r="K89" s="54">
        <v>297.4</v>
      </c>
      <c r="L89" s="53">
        <v>96.82</v>
      </c>
    </row>
    <row r="90" spans="2:12" s="6" customFormat="1" ht="12" customHeight="1">
      <c r="B90" s="50"/>
      <c r="C90" s="55">
        <v>59</v>
      </c>
      <c r="D90" s="52">
        <v>548519</v>
      </c>
      <c r="E90" s="52">
        <v>1903501</v>
      </c>
      <c r="F90" s="52">
        <v>936727</v>
      </c>
      <c r="G90" s="52">
        <v>966774</v>
      </c>
      <c r="H90" s="34">
        <v>13376</v>
      </c>
      <c r="I90" s="58">
        <v>0.71</v>
      </c>
      <c r="J90" s="53">
        <v>3.47</v>
      </c>
      <c r="K90" s="54">
        <v>299.5</v>
      </c>
      <c r="L90" s="53">
        <v>96.89</v>
      </c>
    </row>
    <row r="91" spans="2:12" s="6" customFormat="1" ht="12" customHeight="1">
      <c r="B91" s="50"/>
      <c r="C91" s="55">
        <v>60</v>
      </c>
      <c r="D91" s="52">
        <v>556268</v>
      </c>
      <c r="E91" s="52">
        <v>1921259</v>
      </c>
      <c r="F91" s="52">
        <v>947013</v>
      </c>
      <c r="G91" s="52">
        <v>974246</v>
      </c>
      <c r="H91" s="34">
        <v>17758</v>
      </c>
      <c r="I91" s="58">
        <v>0.93</v>
      </c>
      <c r="J91" s="53">
        <v>3.45</v>
      </c>
      <c r="K91" s="54">
        <v>302.3</v>
      </c>
      <c r="L91" s="53">
        <v>97.2</v>
      </c>
    </row>
    <row r="92" spans="2:12" s="6" customFormat="1" ht="12" customHeight="1">
      <c r="B92" s="50"/>
      <c r="C92" s="55">
        <v>61</v>
      </c>
      <c r="D92" s="52">
        <v>563889</v>
      </c>
      <c r="E92" s="52">
        <v>1931045</v>
      </c>
      <c r="F92" s="52">
        <v>951892</v>
      </c>
      <c r="G92" s="52">
        <v>979153</v>
      </c>
      <c r="H92" s="34">
        <v>9786</v>
      </c>
      <c r="I92" s="58">
        <v>0.51</v>
      </c>
      <c r="J92" s="53">
        <v>3.42</v>
      </c>
      <c r="K92" s="54">
        <v>303.8</v>
      </c>
      <c r="L92" s="53">
        <v>97.22</v>
      </c>
    </row>
    <row r="93" spans="2:12" s="6" customFormat="1" ht="12" customHeight="1">
      <c r="B93" s="50"/>
      <c r="C93" s="55">
        <v>62</v>
      </c>
      <c r="D93" s="52">
        <v>571209</v>
      </c>
      <c r="E93" s="52">
        <v>1939995</v>
      </c>
      <c r="F93" s="52">
        <v>956633</v>
      </c>
      <c r="G93" s="52">
        <v>983362</v>
      </c>
      <c r="H93" s="34">
        <v>8950</v>
      </c>
      <c r="I93" s="58">
        <v>0.46</v>
      </c>
      <c r="J93" s="53">
        <v>3.4</v>
      </c>
      <c r="K93" s="54">
        <v>304.9</v>
      </c>
      <c r="L93" s="53">
        <v>97.28</v>
      </c>
    </row>
    <row r="94" spans="2:12" s="6" customFormat="1" ht="12" customHeight="1">
      <c r="B94" s="50"/>
      <c r="C94" s="55">
        <v>63</v>
      </c>
      <c r="D94" s="52">
        <v>578925</v>
      </c>
      <c r="E94" s="52">
        <v>1948615</v>
      </c>
      <c r="F94" s="52">
        <v>960811</v>
      </c>
      <c r="G94" s="52">
        <v>987804</v>
      </c>
      <c r="H94" s="34">
        <v>8620</v>
      </c>
      <c r="I94" s="58">
        <v>0.44</v>
      </c>
      <c r="J94" s="53">
        <v>3.37</v>
      </c>
      <c r="K94" s="61">
        <v>-306.2</v>
      </c>
      <c r="L94" s="53">
        <v>97.27</v>
      </c>
    </row>
    <row r="95" spans="2:12" s="6" customFormat="1" ht="12" customHeight="1">
      <c r="B95" s="278" t="s">
        <v>88</v>
      </c>
      <c r="C95" s="279"/>
      <c r="D95" s="52">
        <v>588444</v>
      </c>
      <c r="E95" s="52">
        <v>1958917</v>
      </c>
      <c r="F95" s="52">
        <v>966185</v>
      </c>
      <c r="G95" s="52">
        <v>992732</v>
      </c>
      <c r="H95" s="34">
        <v>10302</v>
      </c>
      <c r="I95" s="58">
        <v>0.53</v>
      </c>
      <c r="J95" s="53">
        <v>3.33</v>
      </c>
      <c r="K95" s="61">
        <v>-307.8</v>
      </c>
      <c r="L95" s="53">
        <v>97.33</v>
      </c>
    </row>
    <row r="96" spans="2:13" s="6" customFormat="1" ht="12" customHeight="1">
      <c r="B96" s="50"/>
      <c r="C96" s="51">
        <v>2</v>
      </c>
      <c r="D96" s="52">
        <v>603198</v>
      </c>
      <c r="E96" s="52">
        <v>1966265</v>
      </c>
      <c r="F96" s="52">
        <v>971704</v>
      </c>
      <c r="G96" s="52">
        <v>994561</v>
      </c>
      <c r="H96" s="34">
        <v>7348</v>
      </c>
      <c r="I96" s="58">
        <v>0.38</v>
      </c>
      <c r="J96" s="53">
        <v>3.26</v>
      </c>
      <c r="K96" s="54">
        <v>309</v>
      </c>
      <c r="L96" s="53">
        <v>97.7</v>
      </c>
      <c r="M96" s="62"/>
    </row>
    <row r="97" spans="2:13" s="6" customFormat="1" ht="12" customHeight="1">
      <c r="B97" s="50"/>
      <c r="C97" s="51">
        <v>3</v>
      </c>
      <c r="D97" s="52">
        <v>616395</v>
      </c>
      <c r="E97" s="52">
        <v>1980818</v>
      </c>
      <c r="F97" s="52">
        <v>979522</v>
      </c>
      <c r="G97" s="52">
        <v>1001296</v>
      </c>
      <c r="H97" s="34">
        <v>14553</v>
      </c>
      <c r="I97" s="58">
        <v>0.74</v>
      </c>
      <c r="J97" s="53">
        <v>3.21</v>
      </c>
      <c r="K97" s="54">
        <v>311.3</v>
      </c>
      <c r="L97" s="53">
        <v>97.83</v>
      </c>
      <c r="M97" s="62"/>
    </row>
    <row r="98" spans="2:13" s="6" customFormat="1" ht="12" customHeight="1">
      <c r="B98" s="50"/>
      <c r="C98" s="51">
        <v>4</v>
      </c>
      <c r="D98" s="52">
        <v>627946</v>
      </c>
      <c r="E98" s="52">
        <v>1992108</v>
      </c>
      <c r="F98" s="52">
        <v>985506</v>
      </c>
      <c r="G98" s="52">
        <v>1006602</v>
      </c>
      <c r="H98" s="34">
        <v>11290</v>
      </c>
      <c r="I98" s="58">
        <v>0.57</v>
      </c>
      <c r="J98" s="53">
        <v>3.17</v>
      </c>
      <c r="K98" s="54">
        <v>313.1</v>
      </c>
      <c r="L98" s="53">
        <v>97.9</v>
      </c>
      <c r="M98" s="62"/>
    </row>
    <row r="99" spans="2:13" s="6" customFormat="1" ht="12" customHeight="1">
      <c r="B99" s="50"/>
      <c r="C99" s="51">
        <v>5</v>
      </c>
      <c r="D99" s="52">
        <v>637526</v>
      </c>
      <c r="E99" s="52">
        <v>1999291</v>
      </c>
      <c r="F99" s="52">
        <v>989281</v>
      </c>
      <c r="G99" s="52">
        <v>1010010</v>
      </c>
      <c r="H99" s="34">
        <v>7183</v>
      </c>
      <c r="I99" s="58">
        <v>0.36</v>
      </c>
      <c r="J99" s="53">
        <v>3.14</v>
      </c>
      <c r="K99" s="54">
        <v>314.2</v>
      </c>
      <c r="L99" s="53">
        <v>97.95</v>
      </c>
      <c r="M99" s="62"/>
    </row>
    <row r="100" spans="2:13" s="6" customFormat="1" ht="12" customHeight="1">
      <c r="B100" s="50"/>
      <c r="C100" s="51">
        <v>6</v>
      </c>
      <c r="D100" s="52">
        <v>646971</v>
      </c>
      <c r="E100" s="52">
        <v>2006292</v>
      </c>
      <c r="F100" s="52">
        <v>992447</v>
      </c>
      <c r="G100" s="52">
        <v>1013845</v>
      </c>
      <c r="H100" s="34">
        <v>7001</v>
      </c>
      <c r="I100" s="58">
        <v>0.35</v>
      </c>
      <c r="J100" s="53">
        <v>3.1</v>
      </c>
      <c r="K100" s="54">
        <v>315.3</v>
      </c>
      <c r="L100" s="53">
        <v>97.89</v>
      </c>
      <c r="M100" s="62"/>
    </row>
    <row r="101" spans="2:13" s="6" customFormat="1" ht="12" customHeight="1">
      <c r="B101" s="50"/>
      <c r="C101" s="51">
        <v>7</v>
      </c>
      <c r="D101" s="52">
        <v>650836</v>
      </c>
      <c r="E101" s="52">
        <v>2003540</v>
      </c>
      <c r="F101" s="52">
        <v>989610</v>
      </c>
      <c r="G101" s="52">
        <v>1013930</v>
      </c>
      <c r="H101" s="34" t="s">
        <v>89</v>
      </c>
      <c r="I101" s="58">
        <v>-0.14</v>
      </c>
      <c r="J101" s="53">
        <v>3.08</v>
      </c>
      <c r="K101" s="54">
        <v>314.9</v>
      </c>
      <c r="L101" s="53">
        <v>97.6</v>
      </c>
      <c r="M101" s="62"/>
    </row>
    <row r="102" spans="2:13" s="6" customFormat="1" ht="12" customHeight="1">
      <c r="B102" s="50"/>
      <c r="C102" s="51">
        <v>8</v>
      </c>
      <c r="D102" s="52">
        <v>661376</v>
      </c>
      <c r="E102" s="52">
        <v>2010742</v>
      </c>
      <c r="F102" s="52">
        <v>993421</v>
      </c>
      <c r="G102" s="52">
        <v>1017321</v>
      </c>
      <c r="H102" s="34">
        <v>7202</v>
      </c>
      <c r="I102" s="58">
        <v>0.36</v>
      </c>
      <c r="J102" s="53">
        <v>3.04</v>
      </c>
      <c r="K102" s="54">
        <v>316</v>
      </c>
      <c r="L102" s="53">
        <v>97.65</v>
      </c>
      <c r="M102" s="62"/>
    </row>
    <row r="103" spans="2:13" s="6" customFormat="1" ht="12" customHeight="1">
      <c r="B103" s="50"/>
      <c r="C103" s="51">
        <v>9</v>
      </c>
      <c r="D103" s="52">
        <v>671945</v>
      </c>
      <c r="E103" s="52">
        <v>2018010</v>
      </c>
      <c r="F103" s="52">
        <v>997085</v>
      </c>
      <c r="G103" s="52">
        <v>1020925</v>
      </c>
      <c r="H103" s="34">
        <v>7268</v>
      </c>
      <c r="I103" s="58">
        <v>0.36</v>
      </c>
      <c r="J103" s="53">
        <v>3</v>
      </c>
      <c r="K103" s="54">
        <v>317.1</v>
      </c>
      <c r="L103" s="53">
        <v>97.66</v>
      </c>
      <c r="M103" s="62"/>
    </row>
    <row r="104" spans="2:13" s="6" customFormat="1" ht="12" customHeight="1">
      <c r="B104" s="50"/>
      <c r="C104" s="63">
        <v>10</v>
      </c>
      <c r="D104" s="52">
        <v>682264</v>
      </c>
      <c r="E104" s="52">
        <v>2023892</v>
      </c>
      <c r="F104" s="52">
        <v>999717</v>
      </c>
      <c r="G104" s="52">
        <v>1024175</v>
      </c>
      <c r="H104" s="34">
        <v>5882</v>
      </c>
      <c r="I104" s="58">
        <v>0.29</v>
      </c>
      <c r="J104" s="53">
        <v>2.97</v>
      </c>
      <c r="K104" s="54">
        <v>318.1</v>
      </c>
      <c r="L104" s="53">
        <v>97.61</v>
      </c>
      <c r="M104" s="62"/>
    </row>
    <row r="105" spans="2:13" s="6" customFormat="1" ht="12" customHeight="1">
      <c r="B105" s="50"/>
      <c r="C105" s="51">
        <v>11</v>
      </c>
      <c r="D105" s="52">
        <v>692300</v>
      </c>
      <c r="E105" s="52">
        <v>2028121</v>
      </c>
      <c r="F105" s="52">
        <v>1001659</v>
      </c>
      <c r="G105" s="52">
        <v>1026462</v>
      </c>
      <c r="H105" s="34">
        <v>4229</v>
      </c>
      <c r="I105" s="58">
        <v>0.21</v>
      </c>
      <c r="J105" s="53">
        <v>2.93</v>
      </c>
      <c r="K105" s="54">
        <v>318.7</v>
      </c>
      <c r="L105" s="53">
        <v>97.58</v>
      </c>
      <c r="M105" s="62"/>
    </row>
    <row r="106" spans="2:13" s="6" customFormat="1" ht="12" customHeight="1">
      <c r="B106" s="50"/>
      <c r="C106" s="51">
        <v>12</v>
      </c>
      <c r="D106" s="52">
        <v>695092</v>
      </c>
      <c r="E106" s="52">
        <v>2024852</v>
      </c>
      <c r="F106" s="52">
        <v>999349</v>
      </c>
      <c r="G106" s="52">
        <v>1025503</v>
      </c>
      <c r="H106" s="34" t="s">
        <v>90</v>
      </c>
      <c r="I106" s="58">
        <v>-0.16</v>
      </c>
      <c r="J106" s="53">
        <v>2.91</v>
      </c>
      <c r="K106" s="54">
        <v>318.2</v>
      </c>
      <c r="L106" s="53">
        <v>97.45</v>
      </c>
      <c r="M106" s="62"/>
    </row>
    <row r="107" spans="2:13" s="6" customFormat="1" ht="12" customHeight="1">
      <c r="B107" s="50"/>
      <c r="C107" s="51">
        <v>13</v>
      </c>
      <c r="D107" s="64">
        <v>704054</v>
      </c>
      <c r="E107" s="64">
        <v>2029227</v>
      </c>
      <c r="F107" s="64">
        <v>1000732</v>
      </c>
      <c r="G107" s="64">
        <v>1028495</v>
      </c>
      <c r="H107" s="65">
        <v>4375</v>
      </c>
      <c r="I107" s="66">
        <v>0.22</v>
      </c>
      <c r="J107" s="67">
        <v>2.88</v>
      </c>
      <c r="K107" s="68">
        <v>318.9</v>
      </c>
      <c r="L107" s="67">
        <v>97.3</v>
      </c>
      <c r="M107" s="62"/>
    </row>
    <row r="108" spans="2:13" s="6" customFormat="1" ht="12" customHeight="1">
      <c r="B108" s="50"/>
      <c r="C108" s="51">
        <v>14</v>
      </c>
      <c r="D108" s="64">
        <v>709435</v>
      </c>
      <c r="E108" s="64">
        <v>2029561</v>
      </c>
      <c r="F108" s="64">
        <v>999740</v>
      </c>
      <c r="G108" s="64">
        <v>1029821</v>
      </c>
      <c r="H108" s="65">
        <v>334</v>
      </c>
      <c r="I108" s="66">
        <v>0.02</v>
      </c>
      <c r="J108" s="67">
        <v>2.86</v>
      </c>
      <c r="K108" s="68">
        <v>319</v>
      </c>
      <c r="L108" s="67">
        <v>97.079</v>
      </c>
      <c r="M108" s="62"/>
    </row>
    <row r="109" spans="2:13" s="6" customFormat="1" ht="12" customHeight="1">
      <c r="B109" s="50"/>
      <c r="C109" s="51">
        <v>15</v>
      </c>
      <c r="D109" s="64">
        <v>715247</v>
      </c>
      <c r="E109" s="64">
        <v>2029625</v>
      </c>
      <c r="F109" s="64">
        <v>999561</v>
      </c>
      <c r="G109" s="64">
        <v>1030064</v>
      </c>
      <c r="H109" s="65">
        <f>E109-E108</f>
        <v>64</v>
      </c>
      <c r="I109" s="66">
        <v>0</v>
      </c>
      <c r="J109" s="67">
        <v>2.84</v>
      </c>
      <c r="K109" s="68">
        <v>319</v>
      </c>
      <c r="L109" s="67">
        <v>97.04</v>
      </c>
      <c r="M109" s="62"/>
    </row>
    <row r="110" spans="2:13" s="6" customFormat="1" ht="12" customHeight="1">
      <c r="B110" s="69"/>
      <c r="C110" s="51">
        <v>16</v>
      </c>
      <c r="D110" s="64">
        <v>721112</v>
      </c>
      <c r="E110" s="64">
        <v>2027362</v>
      </c>
      <c r="F110" s="64">
        <v>998017</v>
      </c>
      <c r="G110" s="64">
        <v>1029345</v>
      </c>
      <c r="H110" s="65">
        <v>-2263</v>
      </c>
      <c r="I110" s="66">
        <v>-0.11</v>
      </c>
      <c r="J110" s="67">
        <v>2.81</v>
      </c>
      <c r="K110" s="68">
        <v>318.6</v>
      </c>
      <c r="L110" s="67">
        <v>96.96</v>
      </c>
      <c r="M110" s="62"/>
    </row>
    <row r="111" spans="2:13" s="6" customFormat="1" ht="12" customHeight="1">
      <c r="B111" s="50"/>
      <c r="C111" s="51">
        <v>17</v>
      </c>
      <c r="D111" s="52">
        <v>726203</v>
      </c>
      <c r="E111" s="52">
        <v>2024135</v>
      </c>
      <c r="F111" s="52">
        <v>996346</v>
      </c>
      <c r="G111" s="52">
        <v>1027789</v>
      </c>
      <c r="H111" s="34">
        <v>-3227</v>
      </c>
      <c r="I111" s="58">
        <v>-0.16</v>
      </c>
      <c r="J111" s="53">
        <v>2.787</v>
      </c>
      <c r="K111" s="54">
        <v>318.1</v>
      </c>
      <c r="L111" s="53">
        <v>96.94</v>
      </c>
      <c r="M111" s="62"/>
    </row>
    <row r="112" spans="2:13" s="6" customFormat="1" ht="12" customHeight="1">
      <c r="B112" s="50"/>
      <c r="C112" s="51">
        <v>18</v>
      </c>
      <c r="D112" s="52">
        <v>734016</v>
      </c>
      <c r="E112" s="52">
        <v>2019297</v>
      </c>
      <c r="F112" s="52">
        <v>994154</v>
      </c>
      <c r="G112" s="52">
        <v>1025143</v>
      </c>
      <c r="H112" s="34">
        <v>-4838</v>
      </c>
      <c r="I112" s="58">
        <v>-0.24</v>
      </c>
      <c r="J112" s="53">
        <v>2.75</v>
      </c>
      <c r="K112" s="54">
        <v>317.3</v>
      </c>
      <c r="L112" s="53">
        <v>96.98</v>
      </c>
      <c r="M112" s="62"/>
    </row>
    <row r="113" spans="2:13" s="6" customFormat="1" ht="12" customHeight="1">
      <c r="B113" s="50"/>
      <c r="C113" s="51">
        <v>19</v>
      </c>
      <c r="D113" s="52">
        <v>742122</v>
      </c>
      <c r="E113" s="52">
        <v>2016027</v>
      </c>
      <c r="F113" s="52">
        <v>992074</v>
      </c>
      <c r="G113" s="52">
        <v>1023953</v>
      </c>
      <c r="H113" s="34">
        <v>-3270</v>
      </c>
      <c r="I113" s="58">
        <v>-0.16</v>
      </c>
      <c r="J113" s="53">
        <v>2.72</v>
      </c>
      <c r="K113" s="54">
        <v>316.8</v>
      </c>
      <c r="L113" s="53">
        <f>F113/G113*100</f>
        <v>96.88667350942866</v>
      </c>
      <c r="M113" s="62"/>
    </row>
    <row r="114" spans="2:13" s="6" customFormat="1" ht="12" customHeight="1">
      <c r="B114" s="50"/>
      <c r="C114" s="51">
        <v>20</v>
      </c>
      <c r="D114" s="52">
        <v>749068</v>
      </c>
      <c r="E114" s="52">
        <v>2012816</v>
      </c>
      <c r="F114" s="52">
        <v>990264</v>
      </c>
      <c r="G114" s="52">
        <v>1022552</v>
      </c>
      <c r="H114" s="34">
        <v>-3211</v>
      </c>
      <c r="I114" s="58">
        <v>-0.16</v>
      </c>
      <c r="J114" s="53">
        <v>2.69</v>
      </c>
      <c r="K114" s="54">
        <v>316.3</v>
      </c>
      <c r="L114" s="53">
        <f>F114/G114*100</f>
        <v>96.8424099703487</v>
      </c>
      <c r="M114" s="62"/>
    </row>
    <row r="115" spans="2:13" s="6" customFormat="1" ht="12" customHeight="1">
      <c r="B115" s="69"/>
      <c r="C115" s="70">
        <v>21</v>
      </c>
      <c r="D115" s="71">
        <v>754197</v>
      </c>
      <c r="E115" s="71">
        <v>2006903</v>
      </c>
      <c r="F115" s="71">
        <v>986813</v>
      </c>
      <c r="G115" s="71">
        <v>1020090</v>
      </c>
      <c r="H115" s="40">
        <v>-5913</v>
      </c>
      <c r="I115" s="72">
        <v>-0.29</v>
      </c>
      <c r="J115" s="73">
        <v>2.66</v>
      </c>
      <c r="K115" s="74">
        <v>315.4</v>
      </c>
      <c r="L115" s="73">
        <f>F115/G115*100</f>
        <v>96.73783685753217</v>
      </c>
      <c r="M115" s="62"/>
    </row>
    <row r="116" spans="2:6" s="2" customFormat="1" ht="12" customHeight="1">
      <c r="B116" s="6"/>
      <c r="C116" s="6"/>
      <c r="F116" s="75" t="s">
        <v>91</v>
      </c>
    </row>
    <row r="117" spans="2:4" s="2" customFormat="1" ht="12" customHeight="1">
      <c r="B117" s="76" t="s">
        <v>92</v>
      </c>
      <c r="C117" s="77"/>
      <c r="D117" s="77"/>
    </row>
    <row r="118" spans="2:12" s="2" customFormat="1" ht="12" customHeight="1">
      <c r="B118" s="76" t="s">
        <v>93</v>
      </c>
      <c r="C118" s="76"/>
      <c r="D118" s="76"/>
      <c r="E118" s="78"/>
      <c r="F118" s="78"/>
      <c r="G118" s="78"/>
      <c r="H118" s="78"/>
      <c r="I118" s="78"/>
      <c r="J118" s="78"/>
      <c r="K118" s="78"/>
      <c r="L118" s="78"/>
    </row>
    <row r="119" spans="2:12" s="2" customFormat="1" ht="12" customHeight="1">
      <c r="B119" s="280" t="s">
        <v>94</v>
      </c>
      <c r="C119" s="280"/>
      <c r="D119" s="280"/>
      <c r="E119" s="280"/>
      <c r="F119" s="280"/>
      <c r="G119" s="280"/>
      <c r="H119" s="280"/>
      <c r="I119" s="280"/>
      <c r="J119" s="280"/>
      <c r="K119" s="280"/>
      <c r="L119" s="280"/>
    </row>
    <row r="120" spans="2:12" s="2" customFormat="1" ht="12" customHeight="1">
      <c r="B120" s="280" t="s">
        <v>95</v>
      </c>
      <c r="C120" s="280"/>
      <c r="D120" s="280"/>
      <c r="E120" s="280"/>
      <c r="F120" s="280"/>
      <c r="G120" s="280"/>
      <c r="H120" s="280"/>
      <c r="I120" s="280"/>
      <c r="J120" s="280"/>
      <c r="K120" s="280"/>
      <c r="L120" s="280"/>
    </row>
    <row r="121" spans="2:12" s="2" customFormat="1" ht="12" customHeight="1">
      <c r="B121" s="76" t="s">
        <v>96</v>
      </c>
      <c r="C121" s="76"/>
      <c r="D121" s="76"/>
      <c r="E121" s="78"/>
      <c r="F121" s="78"/>
      <c r="G121" s="78"/>
      <c r="H121" s="78"/>
      <c r="I121" s="78"/>
      <c r="J121" s="78"/>
      <c r="K121" s="78"/>
      <c r="L121" s="78" t="s">
        <v>91</v>
      </c>
    </row>
    <row r="122" spans="2:12" s="2" customFormat="1" ht="12" customHeight="1">
      <c r="B122" s="76" t="s">
        <v>97</v>
      </c>
      <c r="C122" s="76"/>
      <c r="D122" s="76"/>
      <c r="E122" s="78"/>
      <c r="F122" s="78"/>
      <c r="G122" s="78"/>
      <c r="H122" s="78"/>
      <c r="I122" s="78"/>
      <c r="J122" s="78"/>
      <c r="K122" s="78"/>
      <c r="L122" s="78"/>
    </row>
    <row r="123" spans="2:12" s="2" customFormat="1" ht="12" customHeight="1">
      <c r="B123" s="76" t="s">
        <v>98</v>
      </c>
      <c r="C123" s="76"/>
      <c r="D123" s="76"/>
      <c r="E123" s="78"/>
      <c r="F123" s="78"/>
      <c r="G123" s="78"/>
      <c r="H123" s="78"/>
      <c r="I123" s="78"/>
      <c r="J123" s="78"/>
      <c r="K123" s="78"/>
      <c r="L123" s="78"/>
    </row>
    <row r="124" spans="2:12" s="2" customFormat="1" ht="12" customHeight="1">
      <c r="B124" s="76" t="s">
        <v>99</v>
      </c>
      <c r="C124" s="76"/>
      <c r="D124" s="76"/>
      <c r="E124" s="78"/>
      <c r="F124" s="78"/>
      <c r="G124" s="78"/>
      <c r="H124" s="78"/>
      <c r="I124" s="78"/>
      <c r="J124" s="78"/>
      <c r="K124" s="78"/>
      <c r="L124" s="78"/>
    </row>
    <row r="125" spans="2:12" s="2" customFormat="1" ht="12" customHeight="1">
      <c r="B125" s="76" t="s">
        <v>100</v>
      </c>
      <c r="C125" s="76"/>
      <c r="D125" s="76"/>
      <c r="E125" s="78"/>
      <c r="F125" s="78"/>
      <c r="G125" s="78"/>
      <c r="H125" s="78"/>
      <c r="I125" s="78"/>
      <c r="J125" s="78"/>
      <c r="K125" s="78"/>
      <c r="L125" s="78"/>
    </row>
    <row r="126" spans="2:12" s="2" customFormat="1" ht="12" customHeight="1">
      <c r="B126" s="76" t="s">
        <v>101</v>
      </c>
      <c r="C126" s="76"/>
      <c r="D126" s="76"/>
      <c r="E126" s="78"/>
      <c r="F126" s="78"/>
      <c r="G126" s="78"/>
      <c r="H126" s="78"/>
      <c r="I126" s="78"/>
      <c r="J126" s="78"/>
      <c r="K126" s="78"/>
      <c r="L126" s="78"/>
    </row>
    <row r="127" spans="2:12" s="2" customFormat="1" ht="12" customHeight="1">
      <c r="B127" s="76" t="s">
        <v>102</v>
      </c>
      <c r="C127" s="76"/>
      <c r="D127" s="76"/>
      <c r="E127" s="78"/>
      <c r="F127" s="78"/>
      <c r="G127" s="78"/>
      <c r="H127" s="78"/>
      <c r="I127" s="78"/>
      <c r="J127" s="78"/>
      <c r="K127" s="78"/>
      <c r="L127" s="78"/>
    </row>
    <row r="128" spans="2:12" s="2" customFormat="1" ht="12" customHeight="1">
      <c r="B128" s="76" t="s">
        <v>103</v>
      </c>
      <c r="C128" s="76"/>
      <c r="D128" s="76"/>
      <c r="E128" s="78"/>
      <c r="F128" s="78"/>
      <c r="G128" s="78"/>
      <c r="H128" s="78"/>
      <c r="I128" s="78"/>
      <c r="J128" s="78"/>
      <c r="K128" s="78"/>
      <c r="L128" s="78"/>
    </row>
    <row r="129" ht="13.5">
      <c r="B129" s="76" t="s">
        <v>104</v>
      </c>
    </row>
    <row r="130" spans="2:9" ht="13.5">
      <c r="B130" s="76"/>
      <c r="H130" s="79"/>
      <c r="I130" s="80"/>
    </row>
    <row r="131" spans="2:8" ht="13.5">
      <c r="B131" s="76"/>
      <c r="H131" s="81"/>
    </row>
  </sheetData>
  <sheetProtection/>
  <mergeCells count="17">
    <mergeCell ref="J3:J6"/>
    <mergeCell ref="B18:C18"/>
    <mergeCell ref="B3:C6"/>
    <mergeCell ref="D3:D6"/>
    <mergeCell ref="E3:G4"/>
    <mergeCell ref="H3:H6"/>
    <mergeCell ref="I3:I6"/>
    <mergeCell ref="B32:C32"/>
    <mergeCell ref="B56:C56"/>
    <mergeCell ref="B95:C95"/>
    <mergeCell ref="B119:L119"/>
    <mergeCell ref="B120:L120"/>
    <mergeCell ref="K3:K6"/>
    <mergeCell ref="L3:L6"/>
    <mergeCell ref="E5:E6"/>
    <mergeCell ref="F5:F6"/>
    <mergeCell ref="G5:G6"/>
  </mergeCells>
  <printOptions/>
  <pageMargins left="0.7" right="0.7" top="0.75" bottom="0.75" header="0.3" footer="0.3"/>
  <pageSetup horizontalDpi="300" verticalDpi="300" orientation="portrait" paperSize="9" scale="79" r:id="rId1"/>
  <rowBreaks count="1" manualBreakCount="1">
    <brk id="71" max="255" man="1"/>
  </rowBreaks>
</worksheet>
</file>

<file path=xl/worksheets/sheet4.xml><?xml version="1.0" encoding="utf-8"?>
<worksheet xmlns="http://schemas.openxmlformats.org/spreadsheetml/2006/main" xmlns:r="http://schemas.openxmlformats.org/officeDocument/2006/relationships">
  <dimension ref="B1:M60"/>
  <sheetViews>
    <sheetView zoomScalePageLayoutView="0" workbookViewId="0" topLeftCell="A1">
      <selection activeCell="A1" sqref="A1"/>
    </sheetView>
  </sheetViews>
  <sheetFormatPr defaultColWidth="9.00390625" defaultRowHeight="13.5"/>
  <cols>
    <col min="1" max="1" width="2.625" style="0" customWidth="1"/>
    <col min="2" max="3" width="2.125" style="0" customWidth="1"/>
    <col min="4" max="4" width="8.00390625" style="0" customWidth="1"/>
    <col min="5" max="5" width="11.375" style="0" bestFit="1" customWidth="1"/>
    <col min="6" max="11" width="10.875" style="0" customWidth="1"/>
    <col min="12" max="12" width="11.875" style="0" customWidth="1"/>
    <col min="13" max="13" width="10.875" style="0" customWidth="1"/>
  </cols>
  <sheetData>
    <row r="1" spans="2:13" ht="14.25" customHeight="1">
      <c r="B1" s="16" t="s">
        <v>105</v>
      </c>
      <c r="C1" s="1"/>
      <c r="D1" s="1"/>
      <c r="E1" s="82"/>
      <c r="F1" s="82"/>
      <c r="G1" s="82"/>
      <c r="H1" s="82"/>
      <c r="I1" s="83"/>
      <c r="J1" s="84"/>
      <c r="K1" s="85"/>
      <c r="L1" s="86"/>
      <c r="M1" s="86"/>
    </row>
    <row r="2" spans="5:13" ht="12" customHeight="1">
      <c r="E2" s="87"/>
      <c r="F2" s="87"/>
      <c r="G2" s="87"/>
      <c r="H2" s="87"/>
      <c r="I2" s="88"/>
      <c r="J2" s="89"/>
      <c r="K2" s="90"/>
      <c r="L2" s="91"/>
      <c r="M2" s="91"/>
    </row>
    <row r="3" spans="2:13" s="2" customFormat="1" ht="12" customHeight="1">
      <c r="B3" s="254" t="s">
        <v>106</v>
      </c>
      <c r="C3" s="305"/>
      <c r="D3" s="306"/>
      <c r="E3" s="313" t="s">
        <v>72</v>
      </c>
      <c r="F3" s="317" t="s">
        <v>73</v>
      </c>
      <c r="G3" s="318"/>
      <c r="H3" s="319"/>
      <c r="I3" s="323" t="s">
        <v>74</v>
      </c>
      <c r="J3" s="326" t="s">
        <v>75</v>
      </c>
      <c r="K3" s="326" t="s">
        <v>76</v>
      </c>
      <c r="L3" s="331" t="s">
        <v>77</v>
      </c>
      <c r="M3" s="331" t="s">
        <v>78</v>
      </c>
    </row>
    <row r="4" spans="2:13" s="2" customFormat="1" ht="12" customHeight="1">
      <c r="B4" s="307"/>
      <c r="C4" s="308"/>
      <c r="D4" s="309"/>
      <c r="E4" s="314"/>
      <c r="F4" s="320"/>
      <c r="G4" s="321"/>
      <c r="H4" s="322"/>
      <c r="I4" s="324"/>
      <c r="J4" s="327"/>
      <c r="K4" s="329"/>
      <c r="L4" s="332"/>
      <c r="M4" s="332"/>
    </row>
    <row r="5" spans="2:13" s="2" customFormat="1" ht="12" customHeight="1">
      <c r="B5" s="307"/>
      <c r="C5" s="308"/>
      <c r="D5" s="309"/>
      <c r="E5" s="315"/>
      <c r="F5" s="334" t="s">
        <v>79</v>
      </c>
      <c r="G5" s="313" t="s">
        <v>55</v>
      </c>
      <c r="H5" s="313" t="s">
        <v>56</v>
      </c>
      <c r="I5" s="324"/>
      <c r="J5" s="327"/>
      <c r="K5" s="329"/>
      <c r="L5" s="332"/>
      <c r="M5" s="332"/>
    </row>
    <row r="6" spans="2:13" s="2" customFormat="1" ht="12" customHeight="1">
      <c r="B6" s="310"/>
      <c r="C6" s="311"/>
      <c r="D6" s="312"/>
      <c r="E6" s="316"/>
      <c r="F6" s="335"/>
      <c r="G6" s="316"/>
      <c r="H6" s="316"/>
      <c r="I6" s="325"/>
      <c r="J6" s="328"/>
      <c r="K6" s="330"/>
      <c r="L6" s="333"/>
      <c r="M6" s="333"/>
    </row>
    <row r="7" spans="2:13" s="2" customFormat="1" ht="12" customHeight="1">
      <c r="B7" s="42"/>
      <c r="C7" s="92"/>
      <c r="D7" s="5"/>
      <c r="E7" s="93"/>
      <c r="F7" s="93" t="s">
        <v>58</v>
      </c>
      <c r="G7" s="93" t="s">
        <v>58</v>
      </c>
      <c r="H7" s="93" t="s">
        <v>58</v>
      </c>
      <c r="I7" s="94" t="s">
        <v>58</v>
      </c>
      <c r="J7" s="95" t="s">
        <v>28</v>
      </c>
      <c r="K7" s="96" t="s">
        <v>58</v>
      </c>
      <c r="L7" s="97" t="s">
        <v>58</v>
      </c>
      <c r="M7" s="98" t="s">
        <v>58</v>
      </c>
    </row>
    <row r="8" spans="2:13" s="2" customFormat="1" ht="12" customHeight="1">
      <c r="B8" s="286" t="s">
        <v>107</v>
      </c>
      <c r="C8" s="303"/>
      <c r="D8" s="304"/>
      <c r="E8" s="99">
        <v>754197</v>
      </c>
      <c r="F8" s="99">
        <v>2006903</v>
      </c>
      <c r="G8" s="99">
        <v>986813</v>
      </c>
      <c r="H8" s="99">
        <v>1020090</v>
      </c>
      <c r="I8" s="100">
        <v>-5913</v>
      </c>
      <c r="J8" s="101">
        <v>-0.29376753761893787</v>
      </c>
      <c r="K8" s="102">
        <v>2.66</v>
      </c>
      <c r="L8" s="103">
        <v>315.4</v>
      </c>
      <c r="M8" s="104">
        <v>96.7</v>
      </c>
    </row>
    <row r="9" spans="2:13" s="2" customFormat="1" ht="12" customHeight="1">
      <c r="B9" s="300" t="s">
        <v>108</v>
      </c>
      <c r="C9" s="302"/>
      <c r="D9" s="299"/>
      <c r="E9" s="106">
        <f>SUM(E10,E23)</f>
        <v>755297</v>
      </c>
      <c r="F9" s="106">
        <f>SUM(F10,F23)</f>
        <v>2008170</v>
      </c>
      <c r="G9" s="106" t="s">
        <v>29</v>
      </c>
      <c r="H9" s="106" t="s">
        <v>29</v>
      </c>
      <c r="I9" s="107">
        <v>1267</v>
      </c>
      <c r="J9" s="108">
        <v>0.06313209955837427</v>
      </c>
      <c r="K9" s="109">
        <v>2.6587819096328995</v>
      </c>
      <c r="L9" s="110">
        <v>315.6343666549833</v>
      </c>
      <c r="M9" s="111" t="s">
        <v>29</v>
      </c>
    </row>
    <row r="10" spans="2:13" s="2" customFormat="1" ht="12" customHeight="1">
      <c r="B10" s="300" t="s">
        <v>109</v>
      </c>
      <c r="C10" s="302"/>
      <c r="D10" s="299"/>
      <c r="E10" s="106">
        <f>SUM(E11:E22)</f>
        <v>645782</v>
      </c>
      <c r="F10" s="106">
        <f>SUM(F11:F22)</f>
        <v>1703334</v>
      </c>
      <c r="G10" s="106" t="s">
        <v>29</v>
      </c>
      <c r="H10" s="106" t="s">
        <v>29</v>
      </c>
      <c r="I10" s="107">
        <v>4545</v>
      </c>
      <c r="J10" s="108">
        <v>0.26754352659453295</v>
      </c>
      <c r="K10" s="112">
        <v>2.6376300361422276</v>
      </c>
      <c r="L10" s="110">
        <v>588.7899507075846</v>
      </c>
      <c r="M10" s="111" t="s">
        <v>29</v>
      </c>
    </row>
    <row r="11" spans="2:13" s="2" customFormat="1" ht="12" customHeight="1">
      <c r="B11" s="4"/>
      <c r="C11" s="298" t="s">
        <v>110</v>
      </c>
      <c r="D11" s="299"/>
      <c r="E11" s="113">
        <v>133209</v>
      </c>
      <c r="F11" s="113">
        <v>340390</v>
      </c>
      <c r="G11" s="106" t="s">
        <v>29</v>
      </c>
      <c r="H11" s="106" t="s">
        <v>29</v>
      </c>
      <c r="I11" s="114">
        <v>1597</v>
      </c>
      <c r="J11" s="53">
        <v>0.47137927879265507</v>
      </c>
      <c r="K11" s="115">
        <v>2.5553078245463894</v>
      </c>
      <c r="L11" s="116">
        <v>1092.2538826851496</v>
      </c>
      <c r="M11" s="111" t="s">
        <v>29</v>
      </c>
    </row>
    <row r="12" spans="2:13" s="2" customFormat="1" ht="12" customHeight="1">
      <c r="B12" s="4"/>
      <c r="C12" s="298" t="s">
        <v>111</v>
      </c>
      <c r="D12" s="299"/>
      <c r="E12" s="113">
        <v>147101</v>
      </c>
      <c r="F12" s="113">
        <v>371352</v>
      </c>
      <c r="G12" s="106" t="s">
        <v>29</v>
      </c>
      <c r="H12" s="106" t="s">
        <v>29</v>
      </c>
      <c r="I12" s="114">
        <v>2264</v>
      </c>
      <c r="J12" s="53">
        <v>0.6134038494884688</v>
      </c>
      <c r="K12" s="115">
        <v>2.5244695821238468</v>
      </c>
      <c r="L12" s="116">
        <v>808.3237195533401</v>
      </c>
      <c r="M12" s="111" t="s">
        <v>29</v>
      </c>
    </row>
    <row r="13" spans="2:13" s="2" customFormat="1" ht="12" customHeight="1">
      <c r="B13" s="15"/>
      <c r="C13" s="298" t="s">
        <v>112</v>
      </c>
      <c r="D13" s="299"/>
      <c r="E13" s="113">
        <v>46651</v>
      </c>
      <c r="F13" s="113">
        <v>121720</v>
      </c>
      <c r="G13" s="106" t="s">
        <v>29</v>
      </c>
      <c r="H13" s="106" t="s">
        <v>29</v>
      </c>
      <c r="I13" s="114">
        <v>-610</v>
      </c>
      <c r="J13" s="53">
        <v>-0.4986511894057059</v>
      </c>
      <c r="K13" s="115">
        <v>2.6091616471243917</v>
      </c>
      <c r="L13" s="116">
        <v>443.3113595804349</v>
      </c>
      <c r="M13" s="111" t="s">
        <v>29</v>
      </c>
    </row>
    <row r="14" spans="2:13" s="2" customFormat="1" ht="12" customHeight="1">
      <c r="B14" s="15"/>
      <c r="C14" s="298" t="s">
        <v>113</v>
      </c>
      <c r="D14" s="299"/>
      <c r="E14" s="113">
        <v>76437</v>
      </c>
      <c r="F14" s="113">
        <v>207199</v>
      </c>
      <c r="G14" s="106" t="s">
        <v>29</v>
      </c>
      <c r="H14" s="106" t="s">
        <v>29</v>
      </c>
      <c r="I14" s="114">
        <v>2282</v>
      </c>
      <c r="J14" s="53">
        <v>1.1136216126529277</v>
      </c>
      <c r="K14" s="115">
        <v>2.7107160144955977</v>
      </c>
      <c r="L14" s="116">
        <v>1487.1097394674512</v>
      </c>
      <c r="M14" s="111" t="s">
        <v>29</v>
      </c>
    </row>
    <row r="15" spans="2:13" s="2" customFormat="1" ht="12" customHeight="1">
      <c r="B15" s="15"/>
      <c r="C15" s="298" t="s">
        <v>114</v>
      </c>
      <c r="D15" s="299"/>
      <c r="E15" s="113">
        <v>81374</v>
      </c>
      <c r="F15" s="113">
        <v>216444</v>
      </c>
      <c r="G15" s="106" t="s">
        <v>29</v>
      </c>
      <c r="H15" s="106" t="s">
        <v>29</v>
      </c>
      <c r="I15" s="114">
        <v>1832</v>
      </c>
      <c r="J15" s="53">
        <v>0.8536335340055542</v>
      </c>
      <c r="K15" s="115">
        <v>2.6598667879175166</v>
      </c>
      <c r="L15" s="116">
        <v>1232.1757941477856</v>
      </c>
      <c r="M15" s="111" t="s">
        <v>29</v>
      </c>
    </row>
    <row r="16" spans="2:13" s="2" customFormat="1" ht="12" customHeight="1">
      <c r="B16" s="15"/>
      <c r="C16" s="298" t="s">
        <v>115</v>
      </c>
      <c r="D16" s="299"/>
      <c r="E16" s="113">
        <v>19159</v>
      </c>
      <c r="F16" s="113">
        <v>51310</v>
      </c>
      <c r="G16" s="106" t="s">
        <v>29</v>
      </c>
      <c r="H16" s="106" t="s">
        <v>29</v>
      </c>
      <c r="I16" s="114">
        <v>-101</v>
      </c>
      <c r="J16" s="53">
        <v>-0.19645601135943672</v>
      </c>
      <c r="K16" s="115">
        <v>2.6781147241505296</v>
      </c>
      <c r="L16" s="116">
        <v>115.72727067686131</v>
      </c>
      <c r="M16" s="111" t="s">
        <v>29</v>
      </c>
    </row>
    <row r="17" spans="2:13" s="2" customFormat="1" ht="12" customHeight="1">
      <c r="B17" s="15"/>
      <c r="C17" s="298" t="s">
        <v>116</v>
      </c>
      <c r="D17" s="299"/>
      <c r="E17" s="113">
        <v>29539</v>
      </c>
      <c r="F17" s="113">
        <v>78580</v>
      </c>
      <c r="G17" s="106" t="s">
        <v>29</v>
      </c>
      <c r="H17" s="106" t="s">
        <v>29</v>
      </c>
      <c r="I17" s="114">
        <v>-162</v>
      </c>
      <c r="J17" s="53">
        <v>-0.20573518579665237</v>
      </c>
      <c r="K17" s="115">
        <v>2.6602119232201495</v>
      </c>
      <c r="L17" s="116">
        <v>1288.619219416202</v>
      </c>
      <c r="M17" s="111" t="s">
        <v>29</v>
      </c>
    </row>
    <row r="18" spans="2:13" s="2" customFormat="1" ht="12" customHeight="1">
      <c r="B18" s="15"/>
      <c r="C18" s="298" t="s">
        <v>117</v>
      </c>
      <c r="D18" s="299"/>
      <c r="E18" s="113">
        <v>29251</v>
      </c>
      <c r="F18" s="113">
        <v>83344</v>
      </c>
      <c r="G18" s="106" t="s">
        <v>29</v>
      </c>
      <c r="H18" s="106" t="s">
        <v>29</v>
      </c>
      <c r="I18" s="114">
        <v>-1712</v>
      </c>
      <c r="J18" s="53">
        <v>-2.0127915726109857</v>
      </c>
      <c r="K18" s="115">
        <v>2.8492701104235754</v>
      </c>
      <c r="L18" s="116">
        <v>346.6600116462857</v>
      </c>
      <c r="M18" s="111" t="s">
        <v>29</v>
      </c>
    </row>
    <row r="19" spans="2:13" s="2" customFormat="1" ht="12" customHeight="1">
      <c r="B19" s="15"/>
      <c r="C19" s="298" t="s">
        <v>118</v>
      </c>
      <c r="D19" s="299"/>
      <c r="E19" s="113">
        <v>24275</v>
      </c>
      <c r="F19" s="113">
        <v>67962</v>
      </c>
      <c r="G19" s="106" t="s">
        <v>29</v>
      </c>
      <c r="H19" s="106" t="s">
        <v>29</v>
      </c>
      <c r="I19" s="114">
        <v>-29</v>
      </c>
      <c r="J19" s="53">
        <v>-0.04265270403435749</v>
      </c>
      <c r="K19" s="115">
        <v>2.7996704428424306</v>
      </c>
      <c r="L19" s="116">
        <v>377.37797767782774</v>
      </c>
      <c r="M19" s="111" t="s">
        <v>29</v>
      </c>
    </row>
    <row r="20" spans="2:13" s="2" customFormat="1" ht="12" customHeight="1">
      <c r="B20" s="15"/>
      <c r="C20" s="298" t="s">
        <v>119</v>
      </c>
      <c r="D20" s="299"/>
      <c r="E20" s="113">
        <v>18279</v>
      </c>
      <c r="F20" s="113">
        <v>52080</v>
      </c>
      <c r="G20" s="106" t="s">
        <v>29</v>
      </c>
      <c r="H20" s="106" t="s">
        <v>29</v>
      </c>
      <c r="I20" s="114">
        <v>-557</v>
      </c>
      <c r="J20" s="53">
        <v>-1.0581910063263484</v>
      </c>
      <c r="K20" s="115">
        <v>2.849171180042672</v>
      </c>
      <c r="L20" s="116">
        <v>423.7591537835639</v>
      </c>
      <c r="M20" s="111" t="s">
        <v>29</v>
      </c>
    </row>
    <row r="21" spans="2:13" s="2" customFormat="1" ht="12" customHeight="1">
      <c r="B21" s="15"/>
      <c r="C21" s="298" t="s">
        <v>120</v>
      </c>
      <c r="D21" s="299"/>
      <c r="E21" s="113">
        <v>22179</v>
      </c>
      <c r="F21" s="113">
        <v>61053</v>
      </c>
      <c r="G21" s="106" t="s">
        <v>29</v>
      </c>
      <c r="H21" s="106" t="s">
        <v>29</v>
      </c>
      <c r="I21" s="114">
        <v>-427</v>
      </c>
      <c r="J21" s="53">
        <v>-0.6945348080676643</v>
      </c>
      <c r="K21" s="115">
        <v>2.7527390775057485</v>
      </c>
      <c r="L21" s="116">
        <v>220.9343562278353</v>
      </c>
      <c r="M21" s="111" t="s">
        <v>29</v>
      </c>
    </row>
    <row r="22" spans="2:13" s="2" customFormat="1" ht="12" customHeight="1">
      <c r="B22" s="15"/>
      <c r="C22" s="298" t="s">
        <v>121</v>
      </c>
      <c r="D22" s="299"/>
      <c r="E22" s="113">
        <v>18328</v>
      </c>
      <c r="F22" s="113">
        <v>51900</v>
      </c>
      <c r="G22" s="106" t="s">
        <v>29</v>
      </c>
      <c r="H22" s="106" t="s">
        <v>29</v>
      </c>
      <c r="I22" s="114">
        <v>168</v>
      </c>
      <c r="J22" s="53">
        <v>0.3247506379030387</v>
      </c>
      <c r="K22" s="115">
        <v>2.8317328677433435</v>
      </c>
      <c r="L22" s="116">
        <v>249.2436248379196</v>
      </c>
      <c r="M22" s="111" t="s">
        <v>29</v>
      </c>
    </row>
    <row r="23" spans="2:13" s="2" customFormat="1" ht="12" customHeight="1">
      <c r="B23" s="300" t="s">
        <v>122</v>
      </c>
      <c r="C23" s="301"/>
      <c r="D23" s="293"/>
      <c r="E23" s="117">
        <f>SUM(E27,E24,E30,E34,E41,E46,E48)</f>
        <v>109515</v>
      </c>
      <c r="F23" s="117">
        <f>SUM(F27,F24,F30,F34,F41,F46,F48)</f>
        <v>304836</v>
      </c>
      <c r="G23" s="106" t="s">
        <v>29</v>
      </c>
      <c r="H23" s="106" t="s">
        <v>29</v>
      </c>
      <c r="I23" s="118">
        <v>-3278</v>
      </c>
      <c r="J23" s="108">
        <v>-1.0638919361015728</v>
      </c>
      <c r="K23" s="112">
        <v>2.783509108341323</v>
      </c>
      <c r="L23" s="110">
        <v>87.86443726418764</v>
      </c>
      <c r="M23" s="111" t="s">
        <v>29</v>
      </c>
    </row>
    <row r="24" spans="2:13" s="2" customFormat="1" ht="12" customHeight="1">
      <c r="B24" s="15"/>
      <c r="C24" s="292" t="s">
        <v>123</v>
      </c>
      <c r="D24" s="293"/>
      <c r="E24" s="119">
        <f>SUM(E25:E26)</f>
        <v>11155</v>
      </c>
      <c r="F24" s="119">
        <f>SUM(F25:F26)</f>
        <v>34176</v>
      </c>
      <c r="G24" s="106" t="s">
        <v>29</v>
      </c>
      <c r="H24" s="106" t="s">
        <v>29</v>
      </c>
      <c r="I24" s="120">
        <v>692</v>
      </c>
      <c r="J24" s="108">
        <v>2.066658702663959</v>
      </c>
      <c r="K24" s="121">
        <v>3.0637382339757955</v>
      </c>
      <c r="L24" s="122">
        <v>705.532617671346</v>
      </c>
      <c r="M24" s="111" t="s">
        <v>29</v>
      </c>
    </row>
    <row r="25" spans="2:13" s="2" customFormat="1" ht="12" customHeight="1">
      <c r="B25" s="15"/>
      <c r="C25" s="123"/>
      <c r="D25" s="49" t="s">
        <v>124</v>
      </c>
      <c r="E25" s="113">
        <v>4632</v>
      </c>
      <c r="F25" s="113">
        <v>14374</v>
      </c>
      <c r="G25" s="106" t="s">
        <v>29</v>
      </c>
      <c r="H25" s="106" t="s">
        <v>29</v>
      </c>
      <c r="I25" s="114">
        <v>108</v>
      </c>
      <c r="J25" s="53">
        <v>0.757044721715968</v>
      </c>
      <c r="K25" s="124">
        <v>3.103195164075993</v>
      </c>
      <c r="L25" s="116">
        <v>514.4595561918396</v>
      </c>
      <c r="M25" s="111" t="s">
        <v>29</v>
      </c>
    </row>
    <row r="26" spans="2:13" s="2" customFormat="1" ht="12" customHeight="1">
      <c r="B26" s="15"/>
      <c r="C26" s="123"/>
      <c r="D26" s="49" t="s">
        <v>125</v>
      </c>
      <c r="E26" s="113">
        <v>6523</v>
      </c>
      <c r="F26" s="113">
        <v>19802</v>
      </c>
      <c r="G26" s="106" t="s">
        <v>29</v>
      </c>
      <c r="H26" s="106" t="s">
        <v>29</v>
      </c>
      <c r="I26" s="114">
        <v>584</v>
      </c>
      <c r="J26" s="53">
        <v>3.0388177750026015</v>
      </c>
      <c r="K26" s="124">
        <v>3.0357197608462365</v>
      </c>
      <c r="L26" s="116">
        <v>965.9512195121952</v>
      </c>
      <c r="M26" s="111" t="s">
        <v>29</v>
      </c>
    </row>
    <row r="27" spans="2:13" s="2" customFormat="1" ht="12" customHeight="1">
      <c r="B27" s="15"/>
      <c r="C27" s="292" t="s">
        <v>126</v>
      </c>
      <c r="D27" s="293"/>
      <c r="E27" s="119">
        <f>SUM(E28:E29)</f>
        <v>1650</v>
      </c>
      <c r="F27" s="119">
        <f>SUM(F28:F29)</f>
        <v>3658</v>
      </c>
      <c r="G27" s="106" t="s">
        <v>29</v>
      </c>
      <c r="H27" s="106" t="s">
        <v>29</v>
      </c>
      <c r="I27" s="118">
        <v>-70</v>
      </c>
      <c r="J27" s="108">
        <v>-1.8776824034334765</v>
      </c>
      <c r="K27" s="121">
        <v>2.216969696969697</v>
      </c>
      <c r="L27" s="122">
        <v>12.335187995279043</v>
      </c>
      <c r="M27" s="111" t="s">
        <v>29</v>
      </c>
    </row>
    <row r="28" spans="2:13" s="2" customFormat="1" ht="12" customHeight="1">
      <c r="B28" s="15"/>
      <c r="C28" s="123"/>
      <c r="D28" s="49" t="s">
        <v>127</v>
      </c>
      <c r="E28" s="113">
        <v>612</v>
      </c>
      <c r="F28" s="113">
        <v>1306</v>
      </c>
      <c r="G28" s="106" t="s">
        <v>29</v>
      </c>
      <c r="H28" s="106" t="s">
        <v>29</v>
      </c>
      <c r="I28" s="114">
        <v>-48</v>
      </c>
      <c r="J28" s="53">
        <v>-3.5450516986706058</v>
      </c>
      <c r="K28" s="124">
        <v>2.133986928104575</v>
      </c>
      <c r="L28" s="116">
        <v>7.181348289893324</v>
      </c>
      <c r="M28" s="111" t="s">
        <v>29</v>
      </c>
    </row>
    <row r="29" spans="2:13" s="2" customFormat="1" ht="12" customHeight="1">
      <c r="B29" s="15"/>
      <c r="C29" s="123"/>
      <c r="D29" s="49" t="s">
        <v>128</v>
      </c>
      <c r="E29" s="113">
        <v>1038</v>
      </c>
      <c r="F29" s="113">
        <v>2352</v>
      </c>
      <c r="G29" s="106" t="s">
        <v>29</v>
      </c>
      <c r="H29" s="106" t="s">
        <v>29</v>
      </c>
      <c r="I29" s="114">
        <v>-22</v>
      </c>
      <c r="J29" s="53">
        <v>-0.9267059814658803</v>
      </c>
      <c r="K29" s="124">
        <v>2.2658959537572256</v>
      </c>
      <c r="L29" s="116">
        <v>20.507454878367774</v>
      </c>
      <c r="M29" s="111" t="s">
        <v>29</v>
      </c>
    </row>
    <row r="30" spans="2:13" s="2" customFormat="1" ht="12" customHeight="1">
      <c r="B30" s="15"/>
      <c r="C30" s="292" t="s">
        <v>129</v>
      </c>
      <c r="D30" s="293"/>
      <c r="E30" s="119">
        <f>SUM(E31:E33)</f>
        <v>8885</v>
      </c>
      <c r="F30" s="119">
        <f>SUM(F31:F33)</f>
        <v>24946</v>
      </c>
      <c r="G30" s="106" t="s">
        <v>29</v>
      </c>
      <c r="H30" s="106" t="s">
        <v>29</v>
      </c>
      <c r="I30" s="118">
        <v>-534</v>
      </c>
      <c r="J30" s="108">
        <v>-2.095761381475667</v>
      </c>
      <c r="K30" s="121">
        <v>2.807653348339899</v>
      </c>
      <c r="L30" s="122">
        <v>68.22930911875717</v>
      </c>
      <c r="M30" s="111" t="s">
        <v>29</v>
      </c>
    </row>
    <row r="31" spans="2:13" s="2" customFormat="1" ht="12" customHeight="1">
      <c r="B31" s="15"/>
      <c r="C31" s="123"/>
      <c r="D31" s="49" t="s">
        <v>130</v>
      </c>
      <c r="E31" s="113">
        <v>3322</v>
      </c>
      <c r="F31" s="113">
        <v>8912</v>
      </c>
      <c r="G31" s="106" t="s">
        <v>29</v>
      </c>
      <c r="H31" s="106" t="s">
        <v>29</v>
      </c>
      <c r="I31" s="114">
        <v>-239</v>
      </c>
      <c r="J31" s="53">
        <v>-2.6117364222489345</v>
      </c>
      <c r="K31" s="124">
        <v>2.682721252257676</v>
      </c>
      <c r="L31" s="116">
        <v>47.3362723747809</v>
      </c>
      <c r="M31" s="111" t="s">
        <v>29</v>
      </c>
    </row>
    <row r="32" spans="2:13" s="2" customFormat="1" ht="12" customHeight="1">
      <c r="B32" s="15"/>
      <c r="C32" s="123"/>
      <c r="D32" s="49" t="s">
        <v>131</v>
      </c>
      <c r="E32" s="113">
        <v>1088</v>
      </c>
      <c r="F32" s="113">
        <v>2425</v>
      </c>
      <c r="G32" s="106" t="s">
        <v>29</v>
      </c>
      <c r="H32" s="106" t="s">
        <v>29</v>
      </c>
      <c r="I32" s="114">
        <v>-106</v>
      </c>
      <c r="J32" s="53">
        <v>-4.188067957329119</v>
      </c>
      <c r="K32" s="124">
        <v>2.228860294117647</v>
      </c>
      <c r="L32" s="116">
        <v>20.4158949318067</v>
      </c>
      <c r="M32" s="111" t="s">
        <v>29</v>
      </c>
    </row>
    <row r="33" spans="2:13" s="2" customFormat="1" ht="12" customHeight="1">
      <c r="B33" s="15"/>
      <c r="C33" s="123"/>
      <c r="D33" s="49" t="s">
        <v>132</v>
      </c>
      <c r="E33" s="113">
        <v>4475</v>
      </c>
      <c r="F33" s="113">
        <v>13609</v>
      </c>
      <c r="G33" s="106" t="s">
        <v>29</v>
      </c>
      <c r="H33" s="106" t="s">
        <v>29</v>
      </c>
      <c r="I33" s="114">
        <v>-189</v>
      </c>
      <c r="J33" s="53">
        <v>-1.3697637338744746</v>
      </c>
      <c r="K33" s="124">
        <v>3.041117318435754</v>
      </c>
      <c r="L33" s="116">
        <v>232.35444766945534</v>
      </c>
      <c r="M33" s="111" t="s">
        <v>29</v>
      </c>
    </row>
    <row r="34" spans="2:13" s="2" customFormat="1" ht="12" customHeight="1">
      <c r="B34" s="15"/>
      <c r="C34" s="292" t="s">
        <v>133</v>
      </c>
      <c r="D34" s="293"/>
      <c r="E34" s="119">
        <f>SUM(E35:E40)</f>
        <v>22721</v>
      </c>
      <c r="F34" s="119">
        <f>SUM(F35:F40)</f>
        <v>61080</v>
      </c>
      <c r="G34" s="106" t="s">
        <v>29</v>
      </c>
      <c r="H34" s="106" t="s">
        <v>29</v>
      </c>
      <c r="I34" s="118">
        <v>-1388</v>
      </c>
      <c r="J34" s="108">
        <v>-2.2219376320676187</v>
      </c>
      <c r="K34" s="121">
        <v>2.688261960301043</v>
      </c>
      <c r="L34" s="122">
        <v>47.78333215987232</v>
      </c>
      <c r="M34" s="111" t="s">
        <v>29</v>
      </c>
    </row>
    <row r="35" spans="2:13" s="2" customFormat="1" ht="12" customHeight="1">
      <c r="B35" s="15"/>
      <c r="C35" s="123"/>
      <c r="D35" s="49" t="s">
        <v>134</v>
      </c>
      <c r="E35" s="113">
        <v>6602</v>
      </c>
      <c r="F35" s="113">
        <v>18214</v>
      </c>
      <c r="G35" s="106" t="s">
        <v>29</v>
      </c>
      <c r="H35" s="106" t="s">
        <v>29</v>
      </c>
      <c r="I35" s="114">
        <v>-231</v>
      </c>
      <c r="J35" s="53">
        <v>-1.252371916508539</v>
      </c>
      <c r="K35" s="124">
        <v>2.758860951226901</v>
      </c>
      <c r="L35" s="116">
        <v>41.46330358768895</v>
      </c>
      <c r="M35" s="111" t="s">
        <v>29</v>
      </c>
    </row>
    <row r="36" spans="2:13" s="2" customFormat="1" ht="12" customHeight="1">
      <c r="B36" s="15"/>
      <c r="C36" s="123"/>
      <c r="D36" s="49" t="s">
        <v>135</v>
      </c>
      <c r="E36" s="113">
        <v>2296</v>
      </c>
      <c r="F36" s="113">
        <v>6011</v>
      </c>
      <c r="G36" s="106" t="s">
        <v>29</v>
      </c>
      <c r="H36" s="106" t="s">
        <v>29</v>
      </c>
      <c r="I36" s="114">
        <v>-164</v>
      </c>
      <c r="J36" s="53">
        <v>-2.6558704453441293</v>
      </c>
      <c r="K36" s="124">
        <v>2.6180313588850175</v>
      </c>
      <c r="L36" s="116">
        <v>44.88165459568431</v>
      </c>
      <c r="M36" s="111" t="s">
        <v>29</v>
      </c>
    </row>
    <row r="37" spans="2:13" s="2" customFormat="1" ht="12" customHeight="1">
      <c r="B37" s="15"/>
      <c r="C37" s="123"/>
      <c r="D37" s="49" t="s">
        <v>136</v>
      </c>
      <c r="E37" s="113">
        <v>3651</v>
      </c>
      <c r="F37" s="113">
        <v>10178</v>
      </c>
      <c r="G37" s="106" t="s">
        <v>29</v>
      </c>
      <c r="H37" s="106" t="s">
        <v>29</v>
      </c>
      <c r="I37" s="114">
        <v>-291</v>
      </c>
      <c r="J37" s="53">
        <v>-2.779635113191327</v>
      </c>
      <c r="K37" s="124">
        <v>2.787729389208436</v>
      </c>
      <c r="L37" s="116">
        <v>30.15614352167343</v>
      </c>
      <c r="M37" s="111" t="s">
        <v>29</v>
      </c>
    </row>
    <row r="38" spans="2:13" s="2" customFormat="1" ht="12" customHeight="1">
      <c r="B38" s="15"/>
      <c r="C38" s="123"/>
      <c r="D38" s="49" t="s">
        <v>137</v>
      </c>
      <c r="E38" s="113">
        <v>3473</v>
      </c>
      <c r="F38" s="113">
        <v>7148</v>
      </c>
      <c r="G38" s="106" t="s">
        <v>29</v>
      </c>
      <c r="H38" s="106" t="s">
        <v>29</v>
      </c>
      <c r="I38" s="114">
        <v>-81</v>
      </c>
      <c r="J38" s="53">
        <v>-1.1204869276525107</v>
      </c>
      <c r="K38" s="124">
        <v>2.058162971494385</v>
      </c>
      <c r="L38" s="116">
        <v>143.7072778447929</v>
      </c>
      <c r="M38" s="111" t="s">
        <v>29</v>
      </c>
    </row>
    <row r="39" spans="2:13" s="2" customFormat="1" ht="12" customHeight="1">
      <c r="B39" s="15"/>
      <c r="C39" s="123"/>
      <c r="D39" s="49" t="s">
        <v>138</v>
      </c>
      <c r="E39" s="113">
        <v>1181</v>
      </c>
      <c r="F39" s="113">
        <v>3905</v>
      </c>
      <c r="G39" s="106" t="s">
        <v>29</v>
      </c>
      <c r="H39" s="106" t="s">
        <v>29</v>
      </c>
      <c r="I39" s="114">
        <v>-301</v>
      </c>
      <c r="J39" s="53">
        <v>-7.156443176414645</v>
      </c>
      <c r="K39" s="124">
        <v>3.306519898391194</v>
      </c>
      <c r="L39" s="116">
        <v>60.86346633416459</v>
      </c>
      <c r="M39" s="111" t="s">
        <v>29</v>
      </c>
    </row>
    <row r="40" spans="2:13" s="2" customFormat="1" ht="12" customHeight="1">
      <c r="B40" s="15"/>
      <c r="C40" s="123"/>
      <c r="D40" s="49" t="s">
        <v>139</v>
      </c>
      <c r="E40" s="113">
        <v>5518</v>
      </c>
      <c r="F40" s="113">
        <v>15624</v>
      </c>
      <c r="G40" s="106" t="s">
        <v>29</v>
      </c>
      <c r="H40" s="106" t="s">
        <v>29</v>
      </c>
      <c r="I40" s="114">
        <v>-320</v>
      </c>
      <c r="J40" s="53">
        <v>-2.007024586051179</v>
      </c>
      <c r="K40" s="124">
        <v>2.831460674157303</v>
      </c>
      <c r="L40" s="116">
        <v>61.596688350088705</v>
      </c>
      <c r="M40" s="111" t="s">
        <v>29</v>
      </c>
    </row>
    <row r="41" spans="2:13" s="2" customFormat="1" ht="12" customHeight="1">
      <c r="B41" s="15"/>
      <c r="C41" s="292" t="s">
        <v>140</v>
      </c>
      <c r="D41" s="293"/>
      <c r="E41" s="119">
        <f>SUM(E42:E45)</f>
        <v>12938</v>
      </c>
      <c r="F41" s="119">
        <f>SUM(F42:F45)</f>
        <v>37762</v>
      </c>
      <c r="G41" s="106" t="s">
        <v>29</v>
      </c>
      <c r="H41" s="106" t="s">
        <v>29</v>
      </c>
      <c r="I41" s="118">
        <v>-635</v>
      </c>
      <c r="J41" s="108">
        <v>-1.6537750345079043</v>
      </c>
      <c r="K41" s="121">
        <v>2.9186891327871387</v>
      </c>
      <c r="L41" s="122">
        <v>28.556088265097777</v>
      </c>
      <c r="M41" s="111" t="s">
        <v>29</v>
      </c>
    </row>
    <row r="42" spans="2:13" s="2" customFormat="1" ht="12" customHeight="1">
      <c r="B42" s="15"/>
      <c r="C42" s="123"/>
      <c r="D42" s="49" t="s">
        <v>141</v>
      </c>
      <c r="E42" s="113">
        <v>1677</v>
      </c>
      <c r="F42" s="113">
        <v>4899</v>
      </c>
      <c r="G42" s="106" t="s">
        <v>29</v>
      </c>
      <c r="H42" s="106" t="s">
        <v>29</v>
      </c>
      <c r="I42" s="114">
        <v>-108</v>
      </c>
      <c r="J42" s="53">
        <v>-2.156980227681246</v>
      </c>
      <c r="K42" s="124">
        <v>2.92128801431127</v>
      </c>
      <c r="L42" s="116">
        <v>12.497130175250632</v>
      </c>
      <c r="M42" s="111" t="s">
        <v>29</v>
      </c>
    </row>
    <row r="43" spans="2:13" s="2" customFormat="1" ht="12" customHeight="1">
      <c r="B43" s="15"/>
      <c r="C43" s="123"/>
      <c r="D43" s="49" t="s">
        <v>142</v>
      </c>
      <c r="E43" s="113">
        <v>974</v>
      </c>
      <c r="F43" s="113">
        <v>3906</v>
      </c>
      <c r="G43" s="106" t="s">
        <v>29</v>
      </c>
      <c r="H43" s="106" t="s">
        <v>29</v>
      </c>
      <c r="I43" s="114">
        <v>-130</v>
      </c>
      <c r="J43" s="53">
        <v>-3.221010901883053</v>
      </c>
      <c r="K43" s="124">
        <v>4.0102669404517455</v>
      </c>
      <c r="L43" s="116">
        <v>45.79669363348575</v>
      </c>
      <c r="M43" s="111" t="s">
        <v>29</v>
      </c>
    </row>
    <row r="44" spans="2:13" s="2" customFormat="1" ht="12" customHeight="1">
      <c r="B44" s="15"/>
      <c r="C44" s="123"/>
      <c r="D44" s="49" t="s">
        <v>143</v>
      </c>
      <c r="E44" s="113">
        <v>2427</v>
      </c>
      <c r="F44" s="113">
        <v>7621</v>
      </c>
      <c r="G44" s="106" t="s">
        <v>29</v>
      </c>
      <c r="H44" s="106" t="s">
        <v>29</v>
      </c>
      <c r="I44" s="114">
        <v>-145</v>
      </c>
      <c r="J44" s="53">
        <v>-1.8671130569147567</v>
      </c>
      <c r="K44" s="124">
        <v>3.1400906468891634</v>
      </c>
      <c r="L44" s="116">
        <v>118.76266167991272</v>
      </c>
      <c r="M44" s="111" t="s">
        <v>29</v>
      </c>
    </row>
    <row r="45" spans="2:13" s="2" customFormat="1" ht="12" customHeight="1">
      <c r="B45" s="15"/>
      <c r="C45" s="294" t="s">
        <v>144</v>
      </c>
      <c r="D45" s="295"/>
      <c r="E45" s="113">
        <v>7860</v>
      </c>
      <c r="F45" s="113">
        <v>21336</v>
      </c>
      <c r="G45" s="106" t="s">
        <v>29</v>
      </c>
      <c r="H45" s="106" t="s">
        <v>29</v>
      </c>
      <c r="I45" s="114">
        <v>-252</v>
      </c>
      <c r="J45" s="53">
        <v>-1.1673151750972763</v>
      </c>
      <c r="K45" s="124">
        <v>2.714503816793893</v>
      </c>
      <c r="L45" s="116">
        <v>27.32197052157099</v>
      </c>
      <c r="M45" s="111" t="s">
        <v>29</v>
      </c>
    </row>
    <row r="46" spans="2:13" s="2" customFormat="1" ht="12" customHeight="1">
      <c r="B46" s="15"/>
      <c r="C46" s="292" t="s">
        <v>145</v>
      </c>
      <c r="D46" s="293"/>
      <c r="E46" s="125">
        <v>13852</v>
      </c>
      <c r="F46" s="119">
        <v>37551</v>
      </c>
      <c r="G46" s="106" t="s">
        <v>29</v>
      </c>
      <c r="H46" s="106" t="s">
        <v>29</v>
      </c>
      <c r="I46" s="118">
        <v>-249</v>
      </c>
      <c r="J46" s="108">
        <v>-0.6587301587301587</v>
      </c>
      <c r="K46" s="121">
        <v>2.710872076234479</v>
      </c>
      <c r="L46" s="122">
        <v>1454.901201084851</v>
      </c>
      <c r="M46" s="111" t="s">
        <v>29</v>
      </c>
    </row>
    <row r="47" spans="2:13" s="2" customFormat="1" ht="12" customHeight="1">
      <c r="B47" s="15"/>
      <c r="C47" s="123"/>
      <c r="D47" s="49" t="s">
        <v>146</v>
      </c>
      <c r="E47" s="113">
        <v>13852</v>
      </c>
      <c r="F47" s="113">
        <v>37551</v>
      </c>
      <c r="G47" s="106" t="s">
        <v>29</v>
      </c>
      <c r="H47" s="106" t="s">
        <v>29</v>
      </c>
      <c r="I47" s="114">
        <v>-249</v>
      </c>
      <c r="J47" s="53">
        <v>-0.6587301587301587</v>
      </c>
      <c r="K47" s="124">
        <v>2.710872076234479</v>
      </c>
      <c r="L47" s="116">
        <v>1454.901201084851</v>
      </c>
      <c r="M47" s="111" t="s">
        <v>29</v>
      </c>
    </row>
    <row r="48" spans="2:13" s="2" customFormat="1" ht="12" customHeight="1">
      <c r="B48" s="15"/>
      <c r="C48" s="292" t="s">
        <v>147</v>
      </c>
      <c r="D48" s="293"/>
      <c r="E48" s="119">
        <f>SUM(E49:E53)</f>
        <v>38314</v>
      </c>
      <c r="F48" s="119">
        <f>SUM(F49:F53)</f>
        <v>105663</v>
      </c>
      <c r="G48" s="106" t="s">
        <v>29</v>
      </c>
      <c r="H48" s="106" t="s">
        <v>29</v>
      </c>
      <c r="I48" s="118">
        <v>-1094</v>
      </c>
      <c r="J48" s="108">
        <v>-1.0247571587811573</v>
      </c>
      <c r="K48" s="121">
        <v>2.7578169859581356</v>
      </c>
      <c r="L48" s="122">
        <v>798.541414752116</v>
      </c>
      <c r="M48" s="111" t="s">
        <v>29</v>
      </c>
    </row>
    <row r="49" spans="2:13" s="2" customFormat="1" ht="12" customHeight="1">
      <c r="B49" s="15"/>
      <c r="C49" s="123"/>
      <c r="D49" s="49" t="s">
        <v>148</v>
      </c>
      <c r="E49" s="113">
        <v>5127</v>
      </c>
      <c r="F49" s="113">
        <v>15710</v>
      </c>
      <c r="G49" s="106" t="s">
        <v>29</v>
      </c>
      <c r="H49" s="106" t="s">
        <v>29</v>
      </c>
      <c r="I49" s="114">
        <v>-44</v>
      </c>
      <c r="J49" s="53">
        <v>-0.2792941475180907</v>
      </c>
      <c r="K49" s="124">
        <v>3.0641700799687928</v>
      </c>
      <c r="L49" s="116">
        <v>375.4780114722753</v>
      </c>
      <c r="M49" s="111" t="s">
        <v>29</v>
      </c>
    </row>
    <row r="50" spans="2:13" s="2" customFormat="1" ht="12" customHeight="1">
      <c r="B50" s="15"/>
      <c r="C50" s="123"/>
      <c r="D50" s="49" t="s">
        <v>149</v>
      </c>
      <c r="E50" s="113">
        <v>3687</v>
      </c>
      <c r="F50" s="113">
        <v>11204</v>
      </c>
      <c r="G50" s="106" t="s">
        <v>29</v>
      </c>
      <c r="H50" s="106" t="s">
        <v>29</v>
      </c>
      <c r="I50" s="114">
        <v>-59</v>
      </c>
      <c r="J50" s="53">
        <v>-0.5238391192399893</v>
      </c>
      <c r="K50" s="124">
        <v>3.0387849199891512</v>
      </c>
      <c r="L50" s="116">
        <v>569.5983731570919</v>
      </c>
      <c r="M50" s="111" t="s">
        <v>29</v>
      </c>
    </row>
    <row r="51" spans="2:13" s="2" customFormat="1" ht="12" customHeight="1">
      <c r="B51" s="15"/>
      <c r="C51" s="123"/>
      <c r="D51" s="49" t="s">
        <v>150</v>
      </c>
      <c r="E51" s="113">
        <v>3731</v>
      </c>
      <c r="F51" s="113">
        <v>11467</v>
      </c>
      <c r="G51" s="106" t="s">
        <v>29</v>
      </c>
      <c r="H51" s="106" t="s">
        <v>29</v>
      </c>
      <c r="I51" s="114">
        <v>-92</v>
      </c>
      <c r="J51" s="53">
        <v>-0.7959166017821611</v>
      </c>
      <c r="K51" s="124">
        <v>3.0734387563655856</v>
      </c>
      <c r="L51" s="116">
        <v>526.9761029411765</v>
      </c>
      <c r="M51" s="111" t="s">
        <v>29</v>
      </c>
    </row>
    <row r="52" spans="2:13" s="2" customFormat="1" ht="12" customHeight="1">
      <c r="B52" s="15"/>
      <c r="C52" s="123"/>
      <c r="D52" s="49" t="s">
        <v>151</v>
      </c>
      <c r="E52" s="113">
        <v>16575</v>
      </c>
      <c r="F52" s="113">
        <v>40254</v>
      </c>
      <c r="G52" s="106" t="s">
        <v>29</v>
      </c>
      <c r="H52" s="106" t="s">
        <v>29</v>
      </c>
      <c r="I52" s="114">
        <v>-569</v>
      </c>
      <c r="J52" s="53">
        <v>-1.3938221100850012</v>
      </c>
      <c r="K52" s="124">
        <v>2.428597285067873</v>
      </c>
      <c r="L52" s="116">
        <v>2245.064138315672</v>
      </c>
      <c r="M52" s="111" t="s">
        <v>29</v>
      </c>
    </row>
    <row r="53" spans="2:13" s="2" customFormat="1" ht="12" customHeight="1">
      <c r="B53" s="15"/>
      <c r="C53" s="123"/>
      <c r="D53" s="49" t="s">
        <v>152</v>
      </c>
      <c r="E53" s="113">
        <v>9194</v>
      </c>
      <c r="F53" s="113">
        <v>27028</v>
      </c>
      <c r="G53" s="106" t="s">
        <v>29</v>
      </c>
      <c r="H53" s="106" t="s">
        <v>29</v>
      </c>
      <c r="I53" s="114">
        <v>-330</v>
      </c>
      <c r="J53" s="53">
        <v>-1.2062285254770087</v>
      </c>
      <c r="K53" s="124">
        <v>2.9397433108549054</v>
      </c>
      <c r="L53" s="116">
        <v>868.5089974293059</v>
      </c>
      <c r="M53" s="111" t="s">
        <v>29</v>
      </c>
    </row>
    <row r="54" spans="2:13" s="2" customFormat="1" ht="12" customHeight="1">
      <c r="B54" s="6"/>
      <c r="C54" s="6"/>
      <c r="D54" s="6"/>
      <c r="E54" s="126"/>
      <c r="F54" s="127"/>
      <c r="G54" s="127"/>
      <c r="H54" s="128"/>
      <c r="I54" s="129"/>
      <c r="J54" s="84"/>
      <c r="K54" s="130"/>
      <c r="L54" s="131"/>
      <c r="M54" s="131"/>
    </row>
    <row r="55" spans="2:13" s="2" customFormat="1" ht="12" customHeight="1">
      <c r="B55" s="296" t="s">
        <v>153</v>
      </c>
      <c r="C55" s="297"/>
      <c r="D55" s="297"/>
      <c r="E55" s="297"/>
      <c r="F55" s="297"/>
      <c r="G55" s="126"/>
      <c r="H55" s="126"/>
      <c r="I55" s="129"/>
      <c r="J55" s="132"/>
      <c r="K55" s="85"/>
      <c r="L55" s="133"/>
      <c r="M55" s="133"/>
    </row>
    <row r="56" spans="2:13" ht="13.5">
      <c r="B56" s="76" t="s">
        <v>154</v>
      </c>
      <c r="C56" s="76"/>
      <c r="D56" s="76"/>
      <c r="E56" s="76"/>
      <c r="F56" s="76"/>
      <c r="G56" s="76"/>
      <c r="H56" s="76"/>
      <c r="I56" s="134"/>
      <c r="J56" s="135"/>
      <c r="K56" s="85"/>
      <c r="L56" s="136"/>
      <c r="M56" s="137"/>
    </row>
    <row r="57" spans="2:13" ht="13.5">
      <c r="B57" s="280" t="s">
        <v>155</v>
      </c>
      <c r="C57" s="280"/>
      <c r="D57" s="280"/>
      <c r="E57" s="280"/>
      <c r="F57" s="280"/>
      <c r="G57" s="280"/>
      <c r="H57" s="280"/>
      <c r="I57" s="280"/>
      <c r="J57" s="138"/>
      <c r="K57" s="85"/>
      <c r="L57" s="137"/>
      <c r="M57" s="137"/>
    </row>
    <row r="58" spans="2:13" ht="13.5">
      <c r="B58" s="76" t="s">
        <v>156</v>
      </c>
      <c r="C58" s="76">
        <v>2</v>
      </c>
      <c r="D58" s="280" t="s">
        <v>157</v>
      </c>
      <c r="E58" s="280"/>
      <c r="F58" s="280"/>
      <c r="G58" s="280"/>
      <c r="H58" s="280"/>
      <c r="I58" s="280"/>
      <c r="J58" s="280"/>
      <c r="K58" s="280"/>
      <c r="L58" s="280"/>
      <c r="M58" s="280"/>
    </row>
    <row r="59" spans="4:13" ht="13.5">
      <c r="D59" s="139"/>
      <c r="E59" s="82"/>
      <c r="F59" s="82"/>
      <c r="G59" s="82"/>
      <c r="H59" s="82"/>
      <c r="I59" s="88"/>
      <c r="J59" s="89"/>
      <c r="K59" s="140"/>
      <c r="L59" s="91"/>
      <c r="M59" s="91"/>
    </row>
    <row r="60" spans="5:13" ht="13.5">
      <c r="E60" s="82"/>
      <c r="F60" s="82"/>
      <c r="G60" s="82"/>
      <c r="H60" s="82"/>
      <c r="I60" s="88"/>
      <c r="J60" s="89"/>
      <c r="K60" s="90"/>
      <c r="L60" s="91"/>
      <c r="M60" s="91"/>
    </row>
  </sheetData>
  <sheetProtection/>
  <mergeCells count="38">
    <mergeCell ref="J3:J6"/>
    <mergeCell ref="K3:K6"/>
    <mergeCell ref="L3:L6"/>
    <mergeCell ref="M3:M6"/>
    <mergeCell ref="F5:F6"/>
    <mergeCell ref="G5:G6"/>
    <mergeCell ref="H5:H6"/>
    <mergeCell ref="B8:D8"/>
    <mergeCell ref="B3:D6"/>
    <mergeCell ref="E3:E6"/>
    <mergeCell ref="F3:H4"/>
    <mergeCell ref="I3:I6"/>
    <mergeCell ref="B9:D9"/>
    <mergeCell ref="B10:D10"/>
    <mergeCell ref="C11:D11"/>
    <mergeCell ref="C12:D12"/>
    <mergeCell ref="C13:D13"/>
    <mergeCell ref="C14:D14"/>
    <mergeCell ref="C15:D15"/>
    <mergeCell ref="C16:D16"/>
    <mergeCell ref="C17:D17"/>
    <mergeCell ref="C18:D18"/>
    <mergeCell ref="C19:D19"/>
    <mergeCell ref="C20:D20"/>
    <mergeCell ref="C21:D21"/>
    <mergeCell ref="C22:D22"/>
    <mergeCell ref="B23:D23"/>
    <mergeCell ref="C24:D24"/>
    <mergeCell ref="C27:D27"/>
    <mergeCell ref="C30:D30"/>
    <mergeCell ref="B57:I57"/>
    <mergeCell ref="D58:M58"/>
    <mergeCell ref="C34:D34"/>
    <mergeCell ref="C41:D41"/>
    <mergeCell ref="C45:D45"/>
    <mergeCell ref="C46:D46"/>
    <mergeCell ref="C48:D48"/>
    <mergeCell ref="B55:F55"/>
  </mergeCells>
  <printOptions/>
  <pageMargins left="0.7" right="0.7" top="0.75" bottom="0.75" header="0.3" footer="0.3"/>
  <pageSetup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dimension ref="B1:Q60"/>
  <sheetViews>
    <sheetView zoomScalePageLayoutView="0" workbookViewId="0" topLeftCell="A1">
      <selection activeCell="A1" sqref="A1"/>
    </sheetView>
  </sheetViews>
  <sheetFormatPr defaultColWidth="9.00390625" defaultRowHeight="13.5"/>
  <cols>
    <col min="1" max="1" width="2.625" style="0" customWidth="1"/>
    <col min="2" max="2" width="10.75390625" style="0" customWidth="1"/>
    <col min="3" max="7" width="12.75390625" style="0" customWidth="1"/>
    <col min="8" max="8" width="13.875" style="0" customWidth="1"/>
    <col min="9" max="9" width="2.75390625" style="0" customWidth="1"/>
    <col min="10" max="10" width="0.12890625" style="0" customWidth="1"/>
    <col min="11" max="11" width="12.00390625" style="0" customWidth="1"/>
    <col min="13" max="13" width="9.875" style="0" customWidth="1"/>
    <col min="14" max="14" width="11.125" style="0" bestFit="1" customWidth="1"/>
    <col min="16" max="16" width="11.25390625" style="0" customWidth="1"/>
  </cols>
  <sheetData>
    <row r="1" spans="2:13" ht="14.25" customHeight="1">
      <c r="B1" s="16" t="s">
        <v>158</v>
      </c>
      <c r="M1" s="141"/>
    </row>
    <row r="2" spans="5:13" ht="12" customHeight="1">
      <c r="E2" s="142"/>
      <c r="F2" s="142"/>
      <c r="G2" s="142"/>
      <c r="I2" s="142"/>
      <c r="J2" s="143"/>
      <c r="K2" s="143"/>
      <c r="M2" s="141"/>
    </row>
    <row r="3" spans="2:13" s="2" customFormat="1" ht="12" customHeight="1">
      <c r="B3" s="341" t="s">
        <v>159</v>
      </c>
      <c r="C3" s="264" t="s">
        <v>160</v>
      </c>
      <c r="D3" s="264" t="s">
        <v>161</v>
      </c>
      <c r="E3" s="264" t="s">
        <v>162</v>
      </c>
      <c r="F3" s="264" t="s">
        <v>163</v>
      </c>
      <c r="G3" s="347" t="s">
        <v>164</v>
      </c>
      <c r="H3" s="336" t="s">
        <v>165</v>
      </c>
      <c r="I3" s="337"/>
      <c r="J3" s="144"/>
      <c r="K3" s="144"/>
      <c r="M3" s="145"/>
    </row>
    <row r="4" spans="2:13" s="2" customFormat="1" ht="12" customHeight="1">
      <c r="B4" s="342"/>
      <c r="C4" s="344"/>
      <c r="D4" s="344"/>
      <c r="E4" s="345"/>
      <c r="F4" s="346"/>
      <c r="G4" s="348"/>
      <c r="H4" s="338" t="s">
        <v>166</v>
      </c>
      <c r="I4" s="146"/>
      <c r="J4" s="147"/>
      <c r="K4" s="147"/>
      <c r="M4" s="145"/>
    </row>
    <row r="5" spans="2:13" s="2" customFormat="1" ht="12" customHeight="1">
      <c r="B5" s="343"/>
      <c r="C5" s="148" t="s">
        <v>167</v>
      </c>
      <c r="D5" s="148" t="s">
        <v>167</v>
      </c>
      <c r="E5" s="148" t="s">
        <v>167</v>
      </c>
      <c r="F5" s="148" t="s">
        <v>167</v>
      </c>
      <c r="G5" s="149" t="s">
        <v>167</v>
      </c>
      <c r="H5" s="339"/>
      <c r="I5" s="150"/>
      <c r="J5" s="147"/>
      <c r="K5" s="147"/>
      <c r="M5" s="145"/>
    </row>
    <row r="6" spans="2:13" s="2" customFormat="1" ht="12" customHeight="1">
      <c r="B6" s="151"/>
      <c r="C6" s="152" t="s">
        <v>168</v>
      </c>
      <c r="D6" s="152" t="s">
        <v>168</v>
      </c>
      <c r="E6" s="152" t="s">
        <v>168</v>
      </c>
      <c r="F6" s="152" t="s">
        <v>168</v>
      </c>
      <c r="G6" s="152" t="s">
        <v>168</v>
      </c>
      <c r="H6" s="153" t="s">
        <v>169</v>
      </c>
      <c r="I6" s="154"/>
      <c r="J6" s="155"/>
      <c r="K6" s="156"/>
      <c r="L6" s="157"/>
      <c r="M6" s="145"/>
    </row>
    <row r="7" spans="2:17" s="2" customFormat="1" ht="12" customHeight="1">
      <c r="B7" s="158" t="s">
        <v>170</v>
      </c>
      <c r="C7" s="159">
        <f>SUM(C8:C54)</f>
        <v>127767994</v>
      </c>
      <c r="D7" s="159">
        <f>SUM(D8:D54)</f>
        <v>127769510</v>
      </c>
      <c r="E7" s="159">
        <f>SUM(E8:E54)</f>
        <v>127770794</v>
      </c>
      <c r="F7" s="159">
        <f>SUM(F8:F54)</f>
        <v>127692273</v>
      </c>
      <c r="G7" s="159">
        <f>SUM(G8:G54)</f>
        <v>127509567</v>
      </c>
      <c r="H7" s="160">
        <v>377946.51</v>
      </c>
      <c r="I7" s="161"/>
      <c r="J7" s="162"/>
      <c r="M7" s="145"/>
      <c r="N7" s="163"/>
      <c r="P7" s="163"/>
      <c r="Q7" s="163"/>
    </row>
    <row r="8" spans="2:16" s="2" customFormat="1" ht="12" customHeight="1">
      <c r="B8" s="164" t="s">
        <v>171</v>
      </c>
      <c r="C8" s="165">
        <v>5627737</v>
      </c>
      <c r="D8" s="165">
        <v>5600781</v>
      </c>
      <c r="E8" s="165">
        <v>5570449</v>
      </c>
      <c r="F8" s="165">
        <v>5535486</v>
      </c>
      <c r="G8" s="165">
        <v>5506737</v>
      </c>
      <c r="H8" s="166">
        <v>83456.75</v>
      </c>
      <c r="I8" s="167"/>
      <c r="J8" s="168"/>
      <c r="M8" s="145"/>
      <c r="N8" s="163"/>
      <c r="P8" s="163"/>
    </row>
    <row r="9" spans="2:16" s="2" customFormat="1" ht="12" customHeight="1">
      <c r="B9" s="164" t="s">
        <v>172</v>
      </c>
      <c r="C9" s="165">
        <v>1436657</v>
      </c>
      <c r="D9" s="165">
        <v>1422566</v>
      </c>
      <c r="E9" s="165">
        <v>1406928</v>
      </c>
      <c r="F9" s="165">
        <v>1391834</v>
      </c>
      <c r="G9" s="165">
        <v>1378743</v>
      </c>
      <c r="H9" s="169">
        <v>9644.21</v>
      </c>
      <c r="I9" s="170"/>
      <c r="J9" s="171"/>
      <c r="M9" s="145"/>
      <c r="N9" s="163"/>
      <c r="P9" s="163"/>
    </row>
    <row r="10" spans="2:16" s="2" customFormat="1" ht="12" customHeight="1">
      <c r="B10" s="164" t="s">
        <v>173</v>
      </c>
      <c r="C10" s="165">
        <v>1385041</v>
      </c>
      <c r="D10" s="165">
        <v>1374838</v>
      </c>
      <c r="E10" s="165">
        <v>1364024</v>
      </c>
      <c r="F10" s="165">
        <v>1351890</v>
      </c>
      <c r="G10" s="165">
        <v>1340062</v>
      </c>
      <c r="H10" s="169">
        <v>15278.89</v>
      </c>
      <c r="I10" s="167"/>
      <c r="J10" s="171"/>
      <c r="M10" s="145"/>
      <c r="N10" s="163"/>
      <c r="P10" s="163"/>
    </row>
    <row r="11" spans="2:16" s="2" customFormat="1" ht="12" customHeight="1">
      <c r="B11" s="164" t="s">
        <v>174</v>
      </c>
      <c r="C11" s="165">
        <v>2360218</v>
      </c>
      <c r="D11" s="165">
        <v>2354618</v>
      </c>
      <c r="E11" s="165">
        <v>2347371</v>
      </c>
      <c r="F11" s="165">
        <v>2340167</v>
      </c>
      <c r="G11" s="165">
        <v>2335517</v>
      </c>
      <c r="H11" s="169">
        <v>7285.76</v>
      </c>
      <c r="I11" s="170" t="s">
        <v>175</v>
      </c>
      <c r="J11" s="171"/>
      <c r="M11" s="145"/>
      <c r="N11" s="163"/>
      <c r="P11" s="163"/>
    </row>
    <row r="12" spans="2:16" s="2" customFormat="1" ht="12" customHeight="1">
      <c r="B12" s="164" t="s">
        <v>176</v>
      </c>
      <c r="C12" s="165">
        <v>1145501</v>
      </c>
      <c r="D12" s="165">
        <v>1133794</v>
      </c>
      <c r="E12" s="165">
        <v>1120646</v>
      </c>
      <c r="F12" s="165">
        <v>1107828</v>
      </c>
      <c r="G12" s="165">
        <v>1095591</v>
      </c>
      <c r="H12" s="169">
        <v>11636.25</v>
      </c>
      <c r="I12" s="170"/>
      <c r="J12" s="171"/>
      <c r="M12" s="145"/>
      <c r="N12" s="163"/>
      <c r="P12" s="163"/>
    </row>
    <row r="13" spans="2:16" s="2" customFormat="1" ht="12" customHeight="1">
      <c r="B13" s="164" t="s">
        <v>177</v>
      </c>
      <c r="C13" s="165">
        <v>1216181</v>
      </c>
      <c r="D13" s="165">
        <v>1207501</v>
      </c>
      <c r="E13" s="165">
        <v>1198368</v>
      </c>
      <c r="F13" s="165">
        <v>1188229</v>
      </c>
      <c r="G13" s="165">
        <v>1178646</v>
      </c>
      <c r="H13" s="169">
        <v>9323.46</v>
      </c>
      <c r="I13" s="170" t="s">
        <v>175</v>
      </c>
      <c r="J13" s="171"/>
      <c r="M13" s="145"/>
      <c r="N13" s="163"/>
      <c r="P13" s="163"/>
    </row>
    <row r="14" spans="2:16" s="2" customFormat="1" ht="12" customHeight="1">
      <c r="B14" s="164" t="s">
        <v>178</v>
      </c>
      <c r="C14" s="165">
        <v>2091319</v>
      </c>
      <c r="D14" s="165">
        <v>2079808</v>
      </c>
      <c r="E14" s="165">
        <v>2066644</v>
      </c>
      <c r="F14" s="165">
        <v>2052495</v>
      </c>
      <c r="G14" s="165">
        <v>2039737</v>
      </c>
      <c r="H14" s="169">
        <v>13782.75</v>
      </c>
      <c r="I14" s="167"/>
      <c r="J14" s="171"/>
      <c r="M14" s="145"/>
      <c r="N14" s="163"/>
      <c r="P14" s="163"/>
    </row>
    <row r="15" spans="2:16" s="2" customFormat="1" ht="12" customHeight="1">
      <c r="B15" s="164" t="s">
        <v>179</v>
      </c>
      <c r="C15" s="165">
        <v>2975167</v>
      </c>
      <c r="D15" s="165">
        <v>2971716</v>
      </c>
      <c r="E15" s="165">
        <v>2968741</v>
      </c>
      <c r="F15" s="165">
        <v>2963990</v>
      </c>
      <c r="G15" s="165">
        <v>2960328</v>
      </c>
      <c r="H15" s="169">
        <v>6095.69</v>
      </c>
      <c r="I15" s="167"/>
      <c r="J15" s="171"/>
      <c r="M15" s="145"/>
      <c r="N15" s="163"/>
      <c r="P15" s="163"/>
    </row>
    <row r="16" spans="2:16" s="2" customFormat="1" ht="12" customHeight="1">
      <c r="B16" s="164" t="s">
        <v>180</v>
      </c>
      <c r="C16" s="165">
        <v>2016631</v>
      </c>
      <c r="D16" s="165">
        <v>2015197</v>
      </c>
      <c r="E16" s="165">
        <v>2013755</v>
      </c>
      <c r="F16" s="165">
        <v>2011276</v>
      </c>
      <c r="G16" s="165">
        <v>2005939</v>
      </c>
      <c r="H16" s="169">
        <v>6408.28</v>
      </c>
      <c r="I16" s="167"/>
      <c r="J16" s="171"/>
      <c r="M16" s="145"/>
      <c r="N16" s="163"/>
      <c r="P16" s="163"/>
    </row>
    <row r="17" spans="2:16" s="2" customFormat="1" ht="12" customHeight="1">
      <c r="B17" s="158" t="s">
        <v>181</v>
      </c>
      <c r="C17" s="159">
        <v>2024135</v>
      </c>
      <c r="D17" s="159">
        <v>2020643</v>
      </c>
      <c r="E17" s="159">
        <v>2016173</v>
      </c>
      <c r="F17" s="159">
        <v>2012275</v>
      </c>
      <c r="G17" s="159">
        <v>2007019</v>
      </c>
      <c r="H17" s="160">
        <v>6363.16</v>
      </c>
      <c r="I17" s="161"/>
      <c r="J17" s="162"/>
      <c r="K17" s="340"/>
      <c r="L17" s="340"/>
      <c r="M17" s="340"/>
      <c r="N17" s="163"/>
      <c r="P17" s="163"/>
    </row>
    <row r="18" spans="2:16" s="2" customFormat="1" ht="12" customHeight="1">
      <c r="B18" s="164" t="s">
        <v>182</v>
      </c>
      <c r="C18" s="165">
        <v>7054243</v>
      </c>
      <c r="D18" s="165">
        <v>7071309</v>
      </c>
      <c r="E18" s="165">
        <v>7090332</v>
      </c>
      <c r="F18" s="165">
        <v>7112636</v>
      </c>
      <c r="G18" s="165">
        <v>7129762</v>
      </c>
      <c r="H18" s="169">
        <v>3798.08</v>
      </c>
      <c r="I18" s="170" t="s">
        <v>175</v>
      </c>
      <c r="J18" s="171"/>
      <c r="M18" s="145"/>
      <c r="N18" s="163"/>
      <c r="P18" s="163"/>
    </row>
    <row r="19" spans="2:16" s="2" customFormat="1" ht="12" customHeight="1">
      <c r="B19" s="164" t="s">
        <v>183</v>
      </c>
      <c r="C19" s="165">
        <v>6056462</v>
      </c>
      <c r="D19" s="165">
        <v>6073639</v>
      </c>
      <c r="E19" s="165">
        <v>6098215</v>
      </c>
      <c r="F19" s="165">
        <v>6122113</v>
      </c>
      <c r="G19" s="165">
        <v>6139119</v>
      </c>
      <c r="H19" s="169">
        <v>5156.6</v>
      </c>
      <c r="I19" s="170" t="s">
        <v>175</v>
      </c>
      <c r="J19" s="171"/>
      <c r="M19" s="145"/>
      <c r="N19" s="163"/>
      <c r="P19" s="163"/>
    </row>
    <row r="20" spans="2:16" s="2" customFormat="1" ht="12" customHeight="1">
      <c r="B20" s="164" t="s">
        <v>184</v>
      </c>
      <c r="C20" s="165">
        <v>12576601</v>
      </c>
      <c r="D20" s="165">
        <v>12659172</v>
      </c>
      <c r="E20" s="165">
        <v>12758371</v>
      </c>
      <c r="F20" s="165">
        <v>12838435</v>
      </c>
      <c r="G20" s="165">
        <v>12868342</v>
      </c>
      <c r="H20" s="169">
        <v>2187.65</v>
      </c>
      <c r="I20" s="170" t="s">
        <v>175</v>
      </c>
      <c r="J20" s="171"/>
      <c r="M20" s="145"/>
      <c r="N20" s="163"/>
      <c r="P20" s="163"/>
    </row>
    <row r="21" spans="2:16" s="2" customFormat="1" ht="12" customHeight="1">
      <c r="B21" s="164" t="s">
        <v>185</v>
      </c>
      <c r="C21" s="165">
        <v>8791597</v>
      </c>
      <c r="D21" s="165">
        <v>8829837</v>
      </c>
      <c r="E21" s="165">
        <v>8880062</v>
      </c>
      <c r="F21" s="165">
        <v>8917182</v>
      </c>
      <c r="G21" s="165">
        <v>8943114</v>
      </c>
      <c r="H21" s="169">
        <v>2415.85</v>
      </c>
      <c r="I21" s="167"/>
      <c r="J21" s="171"/>
      <c r="M21" s="145"/>
      <c r="N21" s="163"/>
      <c r="P21" s="163"/>
    </row>
    <row r="22" spans="2:16" s="2" customFormat="1" ht="12" customHeight="1">
      <c r="B22" s="164" t="s">
        <v>186</v>
      </c>
      <c r="C22" s="165">
        <v>2431459</v>
      </c>
      <c r="D22" s="165">
        <v>2418328</v>
      </c>
      <c r="E22" s="165">
        <v>2404794</v>
      </c>
      <c r="F22" s="165">
        <v>2390976</v>
      </c>
      <c r="G22" s="165">
        <v>2378016</v>
      </c>
      <c r="H22" s="169">
        <v>12583.81</v>
      </c>
      <c r="I22" s="170" t="s">
        <v>175</v>
      </c>
      <c r="J22" s="171"/>
      <c r="M22" s="145"/>
      <c r="N22" s="163"/>
      <c r="P22" s="163"/>
    </row>
    <row r="23" spans="2:16" s="2" customFormat="1" ht="12" customHeight="1">
      <c r="B23" s="164" t="s">
        <v>187</v>
      </c>
      <c r="C23" s="165">
        <v>1111729</v>
      </c>
      <c r="D23" s="165">
        <v>1109983</v>
      </c>
      <c r="E23" s="165">
        <v>1105704</v>
      </c>
      <c r="F23" s="165">
        <v>1101342</v>
      </c>
      <c r="G23" s="165">
        <v>1095439</v>
      </c>
      <c r="H23" s="169">
        <v>4247.61</v>
      </c>
      <c r="I23" s="170" t="s">
        <v>175</v>
      </c>
      <c r="J23" s="171"/>
      <c r="M23" s="145"/>
      <c r="N23" s="163"/>
      <c r="P23" s="163"/>
    </row>
    <row r="24" spans="2:16" s="2" customFormat="1" ht="12" customHeight="1">
      <c r="B24" s="164" t="s">
        <v>188</v>
      </c>
      <c r="C24" s="165">
        <v>1174026</v>
      </c>
      <c r="D24" s="165">
        <v>1171583</v>
      </c>
      <c r="E24" s="165">
        <v>1169963</v>
      </c>
      <c r="F24" s="165">
        <v>1167892</v>
      </c>
      <c r="G24" s="165">
        <v>1164889</v>
      </c>
      <c r="H24" s="169">
        <v>4185.58</v>
      </c>
      <c r="I24" s="167"/>
      <c r="J24" s="171"/>
      <c r="M24" s="145"/>
      <c r="N24" s="163"/>
      <c r="P24" s="163"/>
    </row>
    <row r="25" spans="2:16" s="2" customFormat="1" ht="12" customHeight="1">
      <c r="B25" s="164" t="s">
        <v>189</v>
      </c>
      <c r="C25" s="165">
        <v>821592</v>
      </c>
      <c r="D25" s="165">
        <v>819108</v>
      </c>
      <c r="E25" s="165">
        <v>815946</v>
      </c>
      <c r="F25" s="165">
        <v>812395</v>
      </c>
      <c r="G25" s="165">
        <v>807751</v>
      </c>
      <c r="H25" s="169">
        <v>4189.59</v>
      </c>
      <c r="I25" s="167"/>
      <c r="J25" s="171"/>
      <c r="M25" s="145"/>
      <c r="N25" s="163"/>
      <c r="P25" s="163"/>
    </row>
    <row r="26" spans="2:16" s="2" customFormat="1" ht="12" customHeight="1">
      <c r="B26" s="164" t="s">
        <v>190</v>
      </c>
      <c r="C26" s="165">
        <v>884515</v>
      </c>
      <c r="D26" s="165">
        <v>880307</v>
      </c>
      <c r="E26" s="165">
        <v>876813</v>
      </c>
      <c r="F26" s="165">
        <v>870694</v>
      </c>
      <c r="G26" s="165">
        <v>866931</v>
      </c>
      <c r="H26" s="169">
        <v>4465.37</v>
      </c>
      <c r="I26" s="170" t="s">
        <v>175</v>
      </c>
      <c r="J26" s="171"/>
      <c r="M26" s="145"/>
      <c r="N26" s="163"/>
      <c r="P26" s="163"/>
    </row>
    <row r="27" spans="2:16" s="2" customFormat="1" ht="12" customHeight="1">
      <c r="B27" s="164" t="s">
        <v>191</v>
      </c>
      <c r="C27" s="165">
        <v>2196114</v>
      </c>
      <c r="D27" s="165">
        <v>2188740</v>
      </c>
      <c r="E27" s="165">
        <v>2180414</v>
      </c>
      <c r="F27" s="165">
        <v>2170691</v>
      </c>
      <c r="G27" s="165">
        <v>2159258</v>
      </c>
      <c r="H27" s="169">
        <v>13562.23</v>
      </c>
      <c r="I27" s="170" t="s">
        <v>175</v>
      </c>
      <c r="J27" s="171"/>
      <c r="M27" s="145"/>
      <c r="N27" s="163"/>
      <c r="P27" s="163"/>
    </row>
    <row r="28" spans="2:16" s="2" customFormat="1" ht="12" customHeight="1">
      <c r="B28" s="164" t="s">
        <v>192</v>
      </c>
      <c r="C28" s="165">
        <v>2107226</v>
      </c>
      <c r="D28" s="165">
        <v>2105022</v>
      </c>
      <c r="E28" s="165">
        <v>2103942</v>
      </c>
      <c r="F28" s="165">
        <v>2100375</v>
      </c>
      <c r="G28" s="165">
        <v>2091774</v>
      </c>
      <c r="H28" s="169">
        <v>10621.17</v>
      </c>
      <c r="I28" s="170" t="s">
        <v>175</v>
      </c>
      <c r="J28" s="171"/>
      <c r="M28" s="145"/>
      <c r="N28" s="163"/>
      <c r="P28" s="163"/>
    </row>
    <row r="29" spans="2:16" s="2" customFormat="1" ht="12" customHeight="1">
      <c r="B29" s="164" t="s">
        <v>193</v>
      </c>
      <c r="C29" s="165">
        <v>3792377</v>
      </c>
      <c r="D29" s="165">
        <v>3797263</v>
      </c>
      <c r="E29" s="165">
        <v>3800610</v>
      </c>
      <c r="F29" s="165">
        <v>3799930</v>
      </c>
      <c r="G29" s="165">
        <v>3791938</v>
      </c>
      <c r="H29" s="169">
        <v>7780.42</v>
      </c>
      <c r="I29" s="170" t="s">
        <v>175</v>
      </c>
      <c r="J29" s="171"/>
      <c r="M29" s="145"/>
      <c r="N29" s="163"/>
      <c r="P29" s="163"/>
    </row>
    <row r="30" spans="2:16" s="2" customFormat="1" ht="12" customHeight="1">
      <c r="B30" s="164" t="s">
        <v>194</v>
      </c>
      <c r="C30" s="165">
        <v>7254704</v>
      </c>
      <c r="D30" s="165">
        <v>7308420</v>
      </c>
      <c r="E30" s="165">
        <v>7359895</v>
      </c>
      <c r="F30" s="165">
        <v>7403409</v>
      </c>
      <c r="G30" s="165">
        <v>7417567</v>
      </c>
      <c r="H30" s="169">
        <v>5165.04</v>
      </c>
      <c r="I30" s="170" t="s">
        <v>175</v>
      </c>
      <c r="J30" s="171"/>
      <c r="M30" s="145"/>
      <c r="N30" s="163"/>
      <c r="P30" s="163"/>
    </row>
    <row r="31" spans="2:16" s="2" customFormat="1" ht="12" customHeight="1">
      <c r="B31" s="164" t="s">
        <v>195</v>
      </c>
      <c r="C31" s="165">
        <v>1866963</v>
      </c>
      <c r="D31" s="165">
        <v>1872922</v>
      </c>
      <c r="E31" s="165">
        <v>1876000</v>
      </c>
      <c r="F31" s="165">
        <v>1875464</v>
      </c>
      <c r="G31" s="165">
        <v>1869914</v>
      </c>
      <c r="H31" s="169">
        <v>5777.27</v>
      </c>
      <c r="I31" s="170" t="s">
        <v>175</v>
      </c>
      <c r="J31" s="171"/>
      <c r="M31" s="145"/>
      <c r="N31" s="163"/>
      <c r="P31" s="163"/>
    </row>
    <row r="32" spans="2:16" s="2" customFormat="1" ht="12" customHeight="1">
      <c r="B32" s="164" t="s">
        <v>196</v>
      </c>
      <c r="C32" s="165">
        <v>1380361</v>
      </c>
      <c r="D32" s="165">
        <v>1388833</v>
      </c>
      <c r="E32" s="165">
        <v>1396008</v>
      </c>
      <c r="F32" s="165">
        <v>1402032</v>
      </c>
      <c r="G32" s="165">
        <v>1405077</v>
      </c>
      <c r="H32" s="169">
        <v>4017.36</v>
      </c>
      <c r="I32" s="170" t="s">
        <v>175</v>
      </c>
      <c r="J32" s="171"/>
      <c r="M32" s="145"/>
      <c r="N32" s="163"/>
      <c r="P32" s="163"/>
    </row>
    <row r="33" spans="2:16" s="2" customFormat="1" ht="12" customHeight="1">
      <c r="B33" s="164" t="s">
        <v>197</v>
      </c>
      <c r="C33" s="172">
        <v>2647660</v>
      </c>
      <c r="D33" s="172">
        <v>2642628</v>
      </c>
      <c r="E33" s="172">
        <v>2635328</v>
      </c>
      <c r="F33" s="172">
        <v>2628864</v>
      </c>
      <c r="G33" s="172">
        <v>2622107</v>
      </c>
      <c r="H33" s="173">
        <v>4613.13</v>
      </c>
      <c r="I33" s="174"/>
      <c r="J33" s="175"/>
      <c r="M33" s="145"/>
      <c r="N33" s="163"/>
      <c r="P33" s="163"/>
    </row>
    <row r="34" spans="2:16" s="2" customFormat="1" ht="12" customHeight="1">
      <c r="B34" s="164" t="s">
        <v>198</v>
      </c>
      <c r="C34" s="172">
        <v>8817166</v>
      </c>
      <c r="D34" s="172">
        <v>8814722</v>
      </c>
      <c r="E34" s="172">
        <v>8811653</v>
      </c>
      <c r="F34" s="172">
        <v>8806016</v>
      </c>
      <c r="G34" s="172">
        <v>8800669</v>
      </c>
      <c r="H34" s="173">
        <v>1898.01</v>
      </c>
      <c r="I34" s="174"/>
      <c r="J34" s="175"/>
      <c r="M34" s="145"/>
      <c r="N34" s="163"/>
      <c r="P34" s="163"/>
    </row>
    <row r="35" spans="2:16" s="2" customFormat="1" ht="12" customHeight="1">
      <c r="B35" s="164" t="s">
        <v>199</v>
      </c>
      <c r="C35" s="172">
        <v>5590601</v>
      </c>
      <c r="D35" s="172">
        <v>5590471</v>
      </c>
      <c r="E35" s="172">
        <v>5588737</v>
      </c>
      <c r="F35" s="172">
        <v>5586033</v>
      </c>
      <c r="G35" s="172">
        <v>5582635</v>
      </c>
      <c r="H35" s="173">
        <v>8395.89</v>
      </c>
      <c r="I35" s="174"/>
      <c r="J35" s="175"/>
      <c r="M35" s="145"/>
      <c r="N35" s="163"/>
      <c r="P35" s="163"/>
    </row>
    <row r="36" spans="2:16" s="2" customFormat="1" ht="12" customHeight="1">
      <c r="B36" s="164" t="s">
        <v>200</v>
      </c>
      <c r="C36" s="172">
        <v>1421310</v>
      </c>
      <c r="D36" s="172">
        <v>1415554</v>
      </c>
      <c r="E36" s="172">
        <v>1410049</v>
      </c>
      <c r="F36" s="172">
        <v>1403686</v>
      </c>
      <c r="G36" s="172">
        <v>1398917</v>
      </c>
      <c r="H36" s="173">
        <v>3691.09</v>
      </c>
      <c r="I36" s="174"/>
      <c r="J36" s="175"/>
      <c r="M36" s="145"/>
      <c r="N36" s="163"/>
      <c r="P36" s="163"/>
    </row>
    <row r="37" spans="2:16" s="2" customFormat="1" ht="12" customHeight="1">
      <c r="B37" s="164" t="s">
        <v>201</v>
      </c>
      <c r="C37" s="172">
        <v>1035969</v>
      </c>
      <c r="D37" s="172">
        <v>1028173</v>
      </c>
      <c r="E37" s="172">
        <v>1019429</v>
      </c>
      <c r="F37" s="172">
        <v>1011556</v>
      </c>
      <c r="G37" s="172">
        <v>1004450</v>
      </c>
      <c r="H37" s="173">
        <v>4726.29</v>
      </c>
      <c r="I37" s="174"/>
      <c r="J37" s="175"/>
      <c r="M37" s="145"/>
      <c r="N37" s="163"/>
      <c r="P37" s="163"/>
    </row>
    <row r="38" spans="2:16" s="2" customFormat="1" ht="12" customHeight="1">
      <c r="B38" s="164" t="s">
        <v>202</v>
      </c>
      <c r="C38" s="172">
        <v>607012</v>
      </c>
      <c r="D38" s="172">
        <v>604095</v>
      </c>
      <c r="E38" s="172">
        <v>599889</v>
      </c>
      <c r="F38" s="172">
        <v>595192</v>
      </c>
      <c r="G38" s="172">
        <v>590605</v>
      </c>
      <c r="H38" s="173">
        <v>3507.26</v>
      </c>
      <c r="I38" s="174"/>
      <c r="J38" s="175"/>
      <c r="M38" s="145"/>
      <c r="N38" s="163"/>
      <c r="P38" s="163"/>
    </row>
    <row r="39" spans="2:16" s="2" customFormat="1" ht="12" customHeight="1">
      <c r="B39" s="164" t="s">
        <v>203</v>
      </c>
      <c r="C39" s="172">
        <v>742223</v>
      </c>
      <c r="D39" s="172">
        <v>736544</v>
      </c>
      <c r="E39" s="172">
        <v>731044</v>
      </c>
      <c r="F39" s="172">
        <v>724918</v>
      </c>
      <c r="G39" s="172">
        <v>718157</v>
      </c>
      <c r="H39" s="173">
        <v>6707.86</v>
      </c>
      <c r="I39" s="174"/>
      <c r="J39" s="175"/>
      <c r="M39" s="145"/>
      <c r="N39" s="163"/>
      <c r="P39" s="163"/>
    </row>
    <row r="40" spans="2:16" s="2" customFormat="1" ht="12" customHeight="1">
      <c r="B40" s="164" t="s">
        <v>204</v>
      </c>
      <c r="C40" s="172">
        <v>1957264</v>
      </c>
      <c r="D40" s="172">
        <v>1954602</v>
      </c>
      <c r="E40" s="172">
        <v>1952524</v>
      </c>
      <c r="F40" s="172">
        <v>1948196</v>
      </c>
      <c r="G40" s="172">
        <v>1941565</v>
      </c>
      <c r="H40" s="173">
        <v>7113.21</v>
      </c>
      <c r="I40" s="170" t="s">
        <v>175</v>
      </c>
      <c r="J40" s="175"/>
      <c r="M40" s="145"/>
      <c r="N40" s="163"/>
      <c r="P40" s="163"/>
    </row>
    <row r="41" spans="2:16" s="2" customFormat="1" ht="12" customHeight="1">
      <c r="B41" s="164" t="s">
        <v>205</v>
      </c>
      <c r="C41" s="172">
        <v>2876642</v>
      </c>
      <c r="D41" s="172">
        <v>2874622</v>
      </c>
      <c r="E41" s="172">
        <v>2873350</v>
      </c>
      <c r="F41" s="172">
        <v>2868756</v>
      </c>
      <c r="G41" s="172">
        <v>2863066</v>
      </c>
      <c r="H41" s="173">
        <v>8479.27</v>
      </c>
      <c r="I41" s="174"/>
      <c r="J41" s="175"/>
      <c r="M41" s="145"/>
      <c r="N41" s="163"/>
      <c r="P41" s="163"/>
    </row>
    <row r="42" spans="2:16" s="2" customFormat="1" ht="12" customHeight="1">
      <c r="B42" s="164" t="s">
        <v>206</v>
      </c>
      <c r="C42" s="172">
        <v>1492606</v>
      </c>
      <c r="D42" s="172">
        <v>1483352</v>
      </c>
      <c r="E42" s="172">
        <v>1473606</v>
      </c>
      <c r="F42" s="172">
        <v>1463077</v>
      </c>
      <c r="G42" s="172">
        <v>1454757</v>
      </c>
      <c r="H42" s="173">
        <v>6113.89</v>
      </c>
      <c r="I42" s="174"/>
      <c r="J42" s="175"/>
      <c r="M42" s="145"/>
      <c r="N42" s="163"/>
      <c r="P42" s="163"/>
    </row>
    <row r="43" spans="2:16" s="2" customFormat="1" ht="12" customHeight="1">
      <c r="B43" s="164" t="s">
        <v>207</v>
      </c>
      <c r="C43" s="172">
        <v>809950</v>
      </c>
      <c r="D43" s="172">
        <v>805327</v>
      </c>
      <c r="E43" s="172">
        <v>799916</v>
      </c>
      <c r="F43" s="172">
        <v>794128</v>
      </c>
      <c r="G43" s="172">
        <v>789230</v>
      </c>
      <c r="H43" s="173">
        <v>4146.67</v>
      </c>
      <c r="I43" s="174"/>
      <c r="J43" s="175"/>
      <c r="M43" s="145"/>
      <c r="N43" s="163"/>
      <c r="P43" s="163"/>
    </row>
    <row r="44" spans="2:16" s="2" customFormat="1" ht="12" customHeight="1">
      <c r="B44" s="164" t="s">
        <v>208</v>
      </c>
      <c r="C44" s="172">
        <v>1012400</v>
      </c>
      <c r="D44" s="172">
        <v>1009086</v>
      </c>
      <c r="E44" s="172">
        <v>1005703</v>
      </c>
      <c r="F44" s="172">
        <v>1002514</v>
      </c>
      <c r="G44" s="172">
        <v>999065</v>
      </c>
      <c r="H44" s="173">
        <v>1876.53</v>
      </c>
      <c r="I44" s="170" t="s">
        <v>175</v>
      </c>
      <c r="J44" s="175"/>
      <c r="M44" s="145"/>
      <c r="N44" s="163"/>
      <c r="P44" s="163"/>
    </row>
    <row r="45" spans="2:16" s="2" customFormat="1" ht="12" customHeight="1">
      <c r="B45" s="164" t="s">
        <v>209</v>
      </c>
      <c r="C45" s="172">
        <v>1467815</v>
      </c>
      <c r="D45" s="172">
        <v>1460027</v>
      </c>
      <c r="E45" s="172">
        <v>1451976</v>
      </c>
      <c r="F45" s="172">
        <v>1443927</v>
      </c>
      <c r="G45" s="172">
        <v>1436012</v>
      </c>
      <c r="H45" s="173">
        <v>5678</v>
      </c>
      <c r="I45" s="174"/>
      <c r="J45" s="175"/>
      <c r="M45" s="145"/>
      <c r="N45" s="163"/>
      <c r="P45" s="163"/>
    </row>
    <row r="46" spans="2:16" s="2" customFormat="1" ht="12" customHeight="1">
      <c r="B46" s="164" t="s">
        <v>210</v>
      </c>
      <c r="C46" s="172">
        <v>796292</v>
      </c>
      <c r="D46" s="172">
        <v>789450</v>
      </c>
      <c r="E46" s="172">
        <v>781585</v>
      </c>
      <c r="F46" s="172">
        <v>773436</v>
      </c>
      <c r="G46" s="172">
        <v>766461</v>
      </c>
      <c r="H46" s="173">
        <v>7105.16</v>
      </c>
      <c r="I46" s="174"/>
      <c r="J46" s="175"/>
      <c r="M46" s="145"/>
      <c r="N46" s="163"/>
      <c r="P46" s="163"/>
    </row>
    <row r="47" spans="2:16" s="2" customFormat="1" ht="12" customHeight="1">
      <c r="B47" s="164" t="s">
        <v>211</v>
      </c>
      <c r="C47" s="172">
        <v>5049908</v>
      </c>
      <c r="D47" s="172">
        <v>5054320</v>
      </c>
      <c r="E47" s="172">
        <v>5055850</v>
      </c>
      <c r="F47" s="172">
        <v>5054255</v>
      </c>
      <c r="G47" s="172">
        <v>5053115</v>
      </c>
      <c r="H47" s="181">
        <v>4977.24</v>
      </c>
      <c r="I47" s="170" t="s">
        <v>175</v>
      </c>
      <c r="J47" s="175"/>
      <c r="M47" s="145"/>
      <c r="N47" s="163"/>
      <c r="P47" s="163"/>
    </row>
    <row r="48" spans="2:16" s="2" customFormat="1" ht="12" customHeight="1">
      <c r="B48" s="164" t="s">
        <v>212</v>
      </c>
      <c r="C48" s="172">
        <v>866369</v>
      </c>
      <c r="D48" s="172">
        <v>862719</v>
      </c>
      <c r="E48" s="172">
        <v>859287</v>
      </c>
      <c r="F48" s="172">
        <v>855832</v>
      </c>
      <c r="G48" s="172">
        <v>852066</v>
      </c>
      <c r="H48" s="181">
        <v>2439.65</v>
      </c>
      <c r="I48" s="174"/>
      <c r="J48" s="175"/>
      <c r="M48" s="145"/>
      <c r="N48" s="163"/>
      <c r="P48" s="163"/>
    </row>
    <row r="49" spans="2:16" s="2" customFormat="1" ht="12" customHeight="1">
      <c r="B49" s="164" t="s">
        <v>213</v>
      </c>
      <c r="C49" s="172">
        <v>1478632</v>
      </c>
      <c r="D49" s="172">
        <v>1466426</v>
      </c>
      <c r="E49" s="172">
        <v>1453457</v>
      </c>
      <c r="F49" s="172">
        <v>1440207</v>
      </c>
      <c r="G49" s="172">
        <v>1429820</v>
      </c>
      <c r="H49" s="181">
        <v>4105.05</v>
      </c>
      <c r="I49" s="174"/>
      <c r="J49" s="175"/>
      <c r="M49" s="145"/>
      <c r="N49" s="163"/>
      <c r="P49" s="163"/>
    </row>
    <row r="50" spans="2:16" s="2" customFormat="1" ht="12" customHeight="1">
      <c r="B50" s="164" t="s">
        <v>214</v>
      </c>
      <c r="C50" s="172">
        <v>1842233</v>
      </c>
      <c r="D50" s="172">
        <v>1836324</v>
      </c>
      <c r="E50" s="172">
        <v>1827938</v>
      </c>
      <c r="F50" s="172">
        <v>1820942</v>
      </c>
      <c r="G50" s="172">
        <v>1813629</v>
      </c>
      <c r="H50" s="181">
        <v>7404.73</v>
      </c>
      <c r="I50" s="170" t="s">
        <v>175</v>
      </c>
      <c r="J50" s="175"/>
      <c r="M50" s="145"/>
      <c r="N50" s="163"/>
      <c r="P50" s="163"/>
    </row>
    <row r="51" spans="2:16" s="2" customFormat="1" ht="12" customHeight="1">
      <c r="B51" s="164" t="s">
        <v>215</v>
      </c>
      <c r="C51" s="172">
        <v>1209571</v>
      </c>
      <c r="D51" s="172">
        <v>1205685</v>
      </c>
      <c r="E51" s="172">
        <v>1203055</v>
      </c>
      <c r="F51" s="172">
        <v>1200188</v>
      </c>
      <c r="G51" s="172">
        <v>1194723</v>
      </c>
      <c r="H51" s="181">
        <v>6339.71</v>
      </c>
      <c r="I51" s="170" t="s">
        <v>175</v>
      </c>
      <c r="J51" s="175"/>
      <c r="M51" s="145"/>
      <c r="N51" s="163"/>
      <c r="P51" s="163"/>
    </row>
    <row r="52" spans="2:16" s="2" customFormat="1" ht="12" customHeight="1">
      <c r="B52" s="164" t="s">
        <v>216</v>
      </c>
      <c r="C52" s="172">
        <v>1153042</v>
      </c>
      <c r="D52" s="172">
        <v>1148076</v>
      </c>
      <c r="E52" s="172">
        <v>1142656</v>
      </c>
      <c r="F52" s="172">
        <v>1136191</v>
      </c>
      <c r="G52" s="172">
        <v>1131527</v>
      </c>
      <c r="H52" s="181">
        <v>7735.99</v>
      </c>
      <c r="I52" s="170" t="s">
        <v>175</v>
      </c>
      <c r="J52" s="175"/>
      <c r="M52" s="145"/>
      <c r="N52" s="163"/>
      <c r="P52" s="163"/>
    </row>
    <row r="53" spans="2:16" s="2" customFormat="1" ht="12" customHeight="1">
      <c r="B53" s="164" t="s">
        <v>217</v>
      </c>
      <c r="C53" s="172">
        <v>1753179</v>
      </c>
      <c r="D53" s="172">
        <v>1743001</v>
      </c>
      <c r="E53" s="172">
        <v>1730422</v>
      </c>
      <c r="F53" s="172">
        <v>1717330</v>
      </c>
      <c r="G53" s="172">
        <v>1707565</v>
      </c>
      <c r="H53" s="181">
        <v>9188.78</v>
      </c>
      <c r="I53" s="170" t="s">
        <v>175</v>
      </c>
      <c r="J53" s="175"/>
      <c r="M53" s="145"/>
      <c r="N53" s="163"/>
      <c r="P53" s="163"/>
    </row>
    <row r="54" spans="2:16" s="2" customFormat="1" ht="12" customHeight="1">
      <c r="B54" s="164" t="s">
        <v>218</v>
      </c>
      <c r="C54" s="172">
        <v>1361594</v>
      </c>
      <c r="D54" s="172">
        <v>1368378</v>
      </c>
      <c r="E54" s="172">
        <v>1373172</v>
      </c>
      <c r="F54" s="172">
        <v>1375993</v>
      </c>
      <c r="G54" s="172">
        <v>1382216</v>
      </c>
      <c r="H54" s="173">
        <v>2276.01</v>
      </c>
      <c r="I54" s="174"/>
      <c r="J54" s="175"/>
      <c r="M54" s="145"/>
      <c r="N54" s="163"/>
      <c r="P54" s="163"/>
    </row>
    <row r="55" spans="2:13" s="2" customFormat="1" ht="12" customHeight="1">
      <c r="B55" s="176"/>
      <c r="C55" s="177"/>
      <c r="E55" s="177"/>
      <c r="F55" s="177"/>
      <c r="G55" s="177"/>
      <c r="H55" s="177"/>
      <c r="I55" s="177"/>
      <c r="J55" s="177"/>
      <c r="K55" s="177"/>
      <c r="M55" s="145"/>
    </row>
    <row r="56" spans="2:13" s="2" customFormat="1" ht="12" customHeight="1">
      <c r="B56" s="76" t="s">
        <v>219</v>
      </c>
      <c r="C56" s="177"/>
      <c r="D56" s="177"/>
      <c r="E56" s="177"/>
      <c r="F56" s="177"/>
      <c r="G56" s="177"/>
      <c r="H56" s="177"/>
      <c r="I56" s="177"/>
      <c r="J56" s="177"/>
      <c r="K56" s="177"/>
      <c r="M56" s="145"/>
    </row>
    <row r="57" spans="2:13" s="2" customFormat="1" ht="12" customHeight="1">
      <c r="B57" s="76" t="s">
        <v>220</v>
      </c>
      <c r="C57" s="178"/>
      <c r="D57" s="178"/>
      <c r="E57" s="178"/>
      <c r="F57" s="77"/>
      <c r="G57" s="77"/>
      <c r="H57" s="177"/>
      <c r="I57" s="77"/>
      <c r="J57" s="177"/>
      <c r="K57" s="177"/>
      <c r="M57" s="145"/>
    </row>
    <row r="58" spans="2:13" s="2" customFormat="1" ht="12" customHeight="1">
      <c r="B58" s="76" t="s">
        <v>221</v>
      </c>
      <c r="C58" s="77"/>
      <c r="D58" s="77"/>
      <c r="E58" s="77"/>
      <c r="F58" s="77"/>
      <c r="G58" s="77"/>
      <c r="H58" s="177"/>
      <c r="I58" s="77"/>
      <c r="J58" s="177"/>
      <c r="K58" s="177"/>
      <c r="M58" s="145"/>
    </row>
    <row r="59" spans="2:13" s="2" customFormat="1" ht="12" customHeight="1">
      <c r="B59" s="76" t="s">
        <v>222</v>
      </c>
      <c r="C59" s="77"/>
      <c r="D59" s="77"/>
      <c r="E59" s="77"/>
      <c r="F59" s="77"/>
      <c r="G59" s="77"/>
      <c r="H59" s="177"/>
      <c r="I59" s="77"/>
      <c r="J59" s="177"/>
      <c r="K59" s="177"/>
      <c r="M59" s="145"/>
    </row>
    <row r="60" spans="2:13" s="2" customFormat="1" ht="12" customHeight="1">
      <c r="B60" s="179"/>
      <c r="C60" s="180"/>
      <c r="D60" s="180"/>
      <c r="E60" s="180"/>
      <c r="F60" s="177"/>
      <c r="G60" s="177"/>
      <c r="H60" s="177"/>
      <c r="I60" s="177"/>
      <c r="J60" s="177"/>
      <c r="K60" s="177"/>
      <c r="M60" s="145"/>
    </row>
  </sheetData>
  <sheetProtection/>
  <mergeCells count="9">
    <mergeCell ref="H3:I3"/>
    <mergeCell ref="H4:H5"/>
    <mergeCell ref="K17:M17"/>
    <mergeCell ref="B3:B5"/>
    <mergeCell ref="C3:C4"/>
    <mergeCell ref="D3:D4"/>
    <mergeCell ref="E3:E4"/>
    <mergeCell ref="F3:F4"/>
    <mergeCell ref="G3:G4"/>
  </mergeCells>
  <printOptions/>
  <pageMargins left="0.7" right="0.7" top="0.75" bottom="0.75" header="0.3" footer="0.3"/>
  <pageSetup horizontalDpi="300" verticalDpi="300" orientation="portrait" paperSize="9" scale="95"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B1:I56"/>
  <sheetViews>
    <sheetView zoomScalePageLayoutView="0" workbookViewId="0" topLeftCell="A1">
      <selection activeCell="A1" sqref="A1"/>
    </sheetView>
  </sheetViews>
  <sheetFormatPr defaultColWidth="9.00390625" defaultRowHeight="13.5"/>
  <cols>
    <col min="1" max="1" width="2.625" style="0" customWidth="1"/>
    <col min="2" max="2" width="10.75390625" style="0" customWidth="1"/>
    <col min="3" max="3" width="12.125" style="0" customWidth="1"/>
    <col min="4" max="5" width="11.375" style="0" customWidth="1"/>
    <col min="6" max="6" width="12.125" style="0" customWidth="1"/>
    <col min="7" max="8" width="11.375" style="0" customWidth="1"/>
  </cols>
  <sheetData>
    <row r="1" spans="2:8" ht="14.25" customHeight="1">
      <c r="B1" s="16" t="s">
        <v>223</v>
      </c>
      <c r="C1" s="182"/>
      <c r="D1" s="182"/>
      <c r="E1" s="182"/>
      <c r="F1" s="182"/>
      <c r="G1" s="182"/>
      <c r="H1" s="182"/>
    </row>
    <row r="2" spans="3:8" ht="12" customHeight="1">
      <c r="C2" s="182"/>
      <c r="D2" s="182"/>
      <c r="E2" s="182"/>
      <c r="F2" s="182"/>
      <c r="G2" s="182"/>
      <c r="H2" s="182"/>
    </row>
    <row r="3" spans="2:8" s="2" customFormat="1" ht="12" customHeight="1">
      <c r="B3" s="341" t="s">
        <v>159</v>
      </c>
      <c r="C3" s="349" t="s">
        <v>224</v>
      </c>
      <c r="D3" s="349"/>
      <c r="E3" s="349" t="s">
        <v>49</v>
      </c>
      <c r="F3" s="350" t="s">
        <v>225</v>
      </c>
      <c r="G3" s="350"/>
      <c r="H3" s="350" t="s">
        <v>49</v>
      </c>
    </row>
    <row r="4" spans="2:8" s="2" customFormat="1" ht="12" customHeight="1">
      <c r="B4" s="342"/>
      <c r="C4" s="351" t="s">
        <v>226</v>
      </c>
      <c r="D4" s="351" t="s">
        <v>227</v>
      </c>
      <c r="E4" s="351" t="s">
        <v>228</v>
      </c>
      <c r="F4" s="351" t="s">
        <v>226</v>
      </c>
      <c r="G4" s="351" t="s">
        <v>227</v>
      </c>
      <c r="H4" s="351" t="s">
        <v>228</v>
      </c>
    </row>
    <row r="5" spans="2:8" s="2" customFormat="1" ht="12" customHeight="1">
      <c r="B5" s="343"/>
      <c r="C5" s="352"/>
      <c r="D5" s="352"/>
      <c r="E5" s="352"/>
      <c r="F5" s="352"/>
      <c r="G5" s="352"/>
      <c r="H5" s="352"/>
    </row>
    <row r="6" spans="2:8" s="2" customFormat="1" ht="12" customHeight="1">
      <c r="B6" s="151"/>
      <c r="C6" s="8" t="s">
        <v>168</v>
      </c>
      <c r="D6" s="8" t="s">
        <v>168</v>
      </c>
      <c r="E6" s="8" t="s">
        <v>168</v>
      </c>
      <c r="F6" s="8" t="s">
        <v>168</v>
      </c>
      <c r="G6" s="8" t="s">
        <v>168</v>
      </c>
      <c r="H6" s="8" t="s">
        <v>168</v>
      </c>
    </row>
    <row r="7" spans="2:9" s="2" customFormat="1" ht="12" customHeight="1">
      <c r="B7" s="158" t="s">
        <v>170</v>
      </c>
      <c r="C7" s="183">
        <v>28777</v>
      </c>
      <c r="D7" s="183">
        <v>31147</v>
      </c>
      <c r="E7" s="184" t="s">
        <v>229</v>
      </c>
      <c r="F7" s="183">
        <f>SUM(F8:F54)</f>
        <v>28499</v>
      </c>
      <c r="G7" s="183">
        <f>SUM(G8:G54)</f>
        <v>30381</v>
      </c>
      <c r="H7" s="184">
        <f>SUM(H8:H54)</f>
        <v>-1882</v>
      </c>
      <c r="I7" s="18"/>
    </row>
    <row r="8" spans="2:9" s="2" customFormat="1" ht="12" customHeight="1">
      <c r="B8" s="164" t="s">
        <v>171</v>
      </c>
      <c r="C8" s="185">
        <v>835</v>
      </c>
      <c r="D8" s="185">
        <v>618</v>
      </c>
      <c r="E8" s="186">
        <v>217</v>
      </c>
      <c r="F8" s="185">
        <v>721</v>
      </c>
      <c r="G8" s="185">
        <v>625</v>
      </c>
      <c r="H8" s="187">
        <f>F8-G8</f>
        <v>96</v>
      </c>
      <c r="I8" s="18"/>
    </row>
    <row r="9" spans="2:9" s="2" customFormat="1" ht="12" customHeight="1">
      <c r="B9" s="164" t="s">
        <v>172</v>
      </c>
      <c r="C9" s="185">
        <v>343</v>
      </c>
      <c r="D9" s="185">
        <v>212</v>
      </c>
      <c r="E9" s="186">
        <v>131</v>
      </c>
      <c r="F9" s="185">
        <v>297</v>
      </c>
      <c r="G9" s="185">
        <v>237</v>
      </c>
      <c r="H9" s="187">
        <f aca="true" t="shared" si="0" ref="H9:H54">F9-G9</f>
        <v>60</v>
      </c>
      <c r="I9" s="18"/>
    </row>
    <row r="10" spans="2:9" s="2" customFormat="1" ht="12" customHeight="1">
      <c r="B10" s="164" t="s">
        <v>173</v>
      </c>
      <c r="C10" s="185">
        <v>305</v>
      </c>
      <c r="D10" s="185">
        <v>171</v>
      </c>
      <c r="E10" s="186">
        <v>134</v>
      </c>
      <c r="F10" s="185">
        <v>266</v>
      </c>
      <c r="G10" s="185">
        <v>192</v>
      </c>
      <c r="H10" s="187">
        <f t="shared" si="0"/>
        <v>74</v>
      </c>
      <c r="I10" s="18"/>
    </row>
    <row r="11" spans="2:9" s="2" customFormat="1" ht="12" customHeight="1">
      <c r="B11" s="164" t="s">
        <v>174</v>
      </c>
      <c r="C11" s="185">
        <v>544</v>
      </c>
      <c r="D11" s="185">
        <v>527</v>
      </c>
      <c r="E11" s="186">
        <v>17</v>
      </c>
      <c r="F11" s="185">
        <v>547</v>
      </c>
      <c r="G11" s="185">
        <v>473</v>
      </c>
      <c r="H11" s="187">
        <f t="shared" si="0"/>
        <v>74</v>
      </c>
      <c r="I11" s="18"/>
    </row>
    <row r="12" spans="2:9" s="2" customFormat="1" ht="12" customHeight="1">
      <c r="B12" s="164" t="s">
        <v>176</v>
      </c>
      <c r="C12" s="185">
        <v>221</v>
      </c>
      <c r="D12" s="185">
        <v>152</v>
      </c>
      <c r="E12" s="186">
        <v>69</v>
      </c>
      <c r="F12" s="185">
        <v>181</v>
      </c>
      <c r="G12" s="185">
        <v>163</v>
      </c>
      <c r="H12" s="187">
        <f t="shared" si="0"/>
        <v>18</v>
      </c>
      <c r="I12" s="18"/>
    </row>
    <row r="13" spans="2:9" s="2" customFormat="1" ht="12" customHeight="1">
      <c r="B13" s="164" t="s">
        <v>177</v>
      </c>
      <c r="C13" s="185">
        <v>265</v>
      </c>
      <c r="D13" s="185">
        <v>180</v>
      </c>
      <c r="E13" s="186">
        <v>85</v>
      </c>
      <c r="F13" s="185">
        <v>207</v>
      </c>
      <c r="G13" s="185">
        <v>160</v>
      </c>
      <c r="H13" s="187">
        <f t="shared" si="0"/>
        <v>47</v>
      </c>
      <c r="I13" s="18"/>
    </row>
    <row r="14" spans="2:9" s="2" customFormat="1" ht="12" customHeight="1">
      <c r="B14" s="164" t="s">
        <v>178</v>
      </c>
      <c r="C14" s="185">
        <v>500</v>
      </c>
      <c r="D14" s="185">
        <v>392</v>
      </c>
      <c r="E14" s="186">
        <v>108</v>
      </c>
      <c r="F14" s="185">
        <v>538</v>
      </c>
      <c r="G14" s="185">
        <v>473</v>
      </c>
      <c r="H14" s="187">
        <f t="shared" si="0"/>
        <v>65</v>
      </c>
      <c r="I14" s="18"/>
    </row>
    <row r="15" spans="2:9" s="2" customFormat="1" ht="12" customHeight="1">
      <c r="B15" s="164" t="s">
        <v>179</v>
      </c>
      <c r="C15" s="185">
        <v>1024</v>
      </c>
      <c r="D15" s="185">
        <v>941</v>
      </c>
      <c r="E15" s="186">
        <v>83</v>
      </c>
      <c r="F15" s="185">
        <v>950</v>
      </c>
      <c r="G15" s="185">
        <v>947</v>
      </c>
      <c r="H15" s="187">
        <f t="shared" si="0"/>
        <v>3</v>
      </c>
      <c r="I15" s="18"/>
    </row>
    <row r="16" spans="2:9" s="2" customFormat="1" ht="12" customHeight="1">
      <c r="B16" s="164" t="s">
        <v>180</v>
      </c>
      <c r="C16" s="185">
        <v>2945</v>
      </c>
      <c r="D16" s="185">
        <v>2714</v>
      </c>
      <c r="E16" s="186">
        <v>231</v>
      </c>
      <c r="F16" s="185">
        <v>2885</v>
      </c>
      <c r="G16" s="185">
        <v>2561</v>
      </c>
      <c r="H16" s="187">
        <f t="shared" si="0"/>
        <v>324</v>
      </c>
      <c r="I16" s="18"/>
    </row>
    <row r="17" spans="2:9" s="2" customFormat="1" ht="12" customHeight="1">
      <c r="B17" s="158" t="s">
        <v>181</v>
      </c>
      <c r="C17" s="188" t="s">
        <v>230</v>
      </c>
      <c r="D17" s="188" t="s">
        <v>230</v>
      </c>
      <c r="E17" s="189" t="s">
        <v>230</v>
      </c>
      <c r="F17" s="188" t="s">
        <v>231</v>
      </c>
      <c r="G17" s="188" t="s">
        <v>231</v>
      </c>
      <c r="H17" s="187" t="s">
        <v>231</v>
      </c>
      <c r="I17" s="18"/>
    </row>
    <row r="18" spans="2:9" s="2" customFormat="1" ht="12" customHeight="1">
      <c r="B18" s="164" t="s">
        <v>182</v>
      </c>
      <c r="C18" s="185">
        <v>5827</v>
      </c>
      <c r="D18" s="185">
        <v>6680</v>
      </c>
      <c r="E18" s="186" t="s">
        <v>232</v>
      </c>
      <c r="F18" s="185">
        <v>5685</v>
      </c>
      <c r="G18" s="185">
        <v>6673</v>
      </c>
      <c r="H18" s="190">
        <f t="shared" si="0"/>
        <v>-988</v>
      </c>
      <c r="I18" s="18"/>
    </row>
    <row r="19" spans="2:9" s="2" customFormat="1" ht="12" customHeight="1">
      <c r="B19" s="164" t="s">
        <v>183</v>
      </c>
      <c r="C19" s="185">
        <v>1633</v>
      </c>
      <c r="D19" s="185">
        <v>2062</v>
      </c>
      <c r="E19" s="186" t="s">
        <v>233</v>
      </c>
      <c r="F19" s="185">
        <v>1492</v>
      </c>
      <c r="G19" s="185">
        <v>1899</v>
      </c>
      <c r="H19" s="191">
        <f t="shared" si="0"/>
        <v>-407</v>
      </c>
      <c r="I19" s="18"/>
    </row>
    <row r="20" spans="2:9" s="2" customFormat="1" ht="12" customHeight="1">
      <c r="B20" s="164" t="s">
        <v>184</v>
      </c>
      <c r="C20" s="185">
        <v>4833</v>
      </c>
      <c r="D20" s="185">
        <v>6729</v>
      </c>
      <c r="E20" s="186" t="s">
        <v>234</v>
      </c>
      <c r="F20" s="185">
        <v>5077</v>
      </c>
      <c r="G20" s="185">
        <v>6350</v>
      </c>
      <c r="H20" s="191">
        <f t="shared" si="0"/>
        <v>-1273</v>
      </c>
      <c r="I20" s="18"/>
    </row>
    <row r="21" spans="2:9" s="2" customFormat="1" ht="12" customHeight="1">
      <c r="B21" s="164" t="s">
        <v>185</v>
      </c>
      <c r="C21" s="185">
        <v>2437</v>
      </c>
      <c r="D21" s="185">
        <v>3003</v>
      </c>
      <c r="E21" s="186" t="s">
        <v>235</v>
      </c>
      <c r="F21" s="185">
        <v>2359</v>
      </c>
      <c r="G21" s="185">
        <v>2862</v>
      </c>
      <c r="H21" s="190">
        <f t="shared" si="0"/>
        <v>-503</v>
      </c>
      <c r="I21" s="18"/>
    </row>
    <row r="22" spans="2:9" s="2" customFormat="1" ht="12" customHeight="1">
      <c r="B22" s="164" t="s">
        <v>186</v>
      </c>
      <c r="C22" s="185">
        <v>1198</v>
      </c>
      <c r="D22" s="185">
        <v>1010</v>
      </c>
      <c r="E22" s="186">
        <v>188</v>
      </c>
      <c r="F22" s="185">
        <v>1133</v>
      </c>
      <c r="G22" s="185">
        <v>1034</v>
      </c>
      <c r="H22" s="187">
        <f t="shared" si="0"/>
        <v>99</v>
      </c>
      <c r="I22" s="18"/>
    </row>
    <row r="23" spans="2:9" s="2" customFormat="1" ht="12" customHeight="1">
      <c r="B23" s="164" t="s">
        <v>187</v>
      </c>
      <c r="C23" s="185">
        <v>114</v>
      </c>
      <c r="D23" s="185">
        <v>116</v>
      </c>
      <c r="E23" s="186" t="s">
        <v>236</v>
      </c>
      <c r="F23" s="185">
        <v>123</v>
      </c>
      <c r="G23" s="185">
        <v>107</v>
      </c>
      <c r="H23" s="187">
        <f t="shared" si="0"/>
        <v>16</v>
      </c>
      <c r="I23" s="18"/>
    </row>
    <row r="24" spans="2:9" s="2" customFormat="1" ht="12" customHeight="1">
      <c r="B24" s="164" t="s">
        <v>188</v>
      </c>
      <c r="C24" s="185">
        <v>125</v>
      </c>
      <c r="D24" s="185">
        <v>125</v>
      </c>
      <c r="E24" s="186" t="s">
        <v>230</v>
      </c>
      <c r="F24" s="185">
        <v>149</v>
      </c>
      <c r="G24" s="185">
        <v>191</v>
      </c>
      <c r="H24" s="190">
        <f t="shared" si="0"/>
        <v>-42</v>
      </c>
      <c r="I24" s="18"/>
    </row>
    <row r="25" spans="2:9" s="2" customFormat="1" ht="12" customHeight="1">
      <c r="B25" s="164" t="s">
        <v>189</v>
      </c>
      <c r="C25" s="185">
        <v>62</v>
      </c>
      <c r="D25" s="185">
        <v>52</v>
      </c>
      <c r="E25" s="186">
        <v>10</v>
      </c>
      <c r="F25" s="185">
        <v>66</v>
      </c>
      <c r="G25" s="185">
        <v>53</v>
      </c>
      <c r="H25" s="190">
        <f t="shared" si="0"/>
        <v>13</v>
      </c>
      <c r="I25" s="18"/>
    </row>
    <row r="26" spans="2:9" s="2" customFormat="1" ht="12" customHeight="1">
      <c r="B26" s="164" t="s">
        <v>190</v>
      </c>
      <c r="C26" s="185">
        <v>202</v>
      </c>
      <c r="D26" s="185">
        <v>180</v>
      </c>
      <c r="E26" s="186">
        <v>22</v>
      </c>
      <c r="F26" s="185">
        <v>214</v>
      </c>
      <c r="G26" s="185">
        <v>229</v>
      </c>
      <c r="H26" s="190">
        <f t="shared" si="0"/>
        <v>-15</v>
      </c>
      <c r="I26" s="18"/>
    </row>
    <row r="27" spans="2:9" s="2" customFormat="1" ht="12" customHeight="1">
      <c r="B27" s="164" t="s">
        <v>191</v>
      </c>
      <c r="C27" s="185">
        <v>1163</v>
      </c>
      <c r="D27" s="185">
        <v>952</v>
      </c>
      <c r="E27" s="186">
        <v>211</v>
      </c>
      <c r="F27" s="185">
        <v>1160</v>
      </c>
      <c r="G27" s="185">
        <v>974</v>
      </c>
      <c r="H27" s="190">
        <f t="shared" si="0"/>
        <v>186</v>
      </c>
      <c r="I27" s="18"/>
    </row>
    <row r="28" spans="2:9" s="2" customFormat="1" ht="12" customHeight="1">
      <c r="B28" s="164" t="s">
        <v>192</v>
      </c>
      <c r="C28" s="185">
        <v>124</v>
      </c>
      <c r="D28" s="185">
        <v>92</v>
      </c>
      <c r="E28" s="186">
        <v>32</v>
      </c>
      <c r="F28" s="185">
        <v>173</v>
      </c>
      <c r="G28" s="185">
        <v>133</v>
      </c>
      <c r="H28" s="190">
        <f t="shared" si="0"/>
        <v>40</v>
      </c>
      <c r="I28" s="18"/>
    </row>
    <row r="29" spans="2:9" s="2" customFormat="1" ht="12" customHeight="1">
      <c r="B29" s="164" t="s">
        <v>193</v>
      </c>
      <c r="C29" s="185">
        <v>577</v>
      </c>
      <c r="D29" s="185">
        <v>557</v>
      </c>
      <c r="E29" s="186">
        <v>20</v>
      </c>
      <c r="F29" s="185">
        <v>603</v>
      </c>
      <c r="G29" s="185">
        <v>612</v>
      </c>
      <c r="H29" s="190">
        <f t="shared" si="0"/>
        <v>-9</v>
      </c>
      <c r="I29" s="18"/>
    </row>
    <row r="30" spans="2:9" s="2" customFormat="1" ht="12" customHeight="1">
      <c r="B30" s="164" t="s">
        <v>194</v>
      </c>
      <c r="C30" s="185">
        <v>652</v>
      </c>
      <c r="D30" s="185">
        <v>721</v>
      </c>
      <c r="E30" s="186" t="s">
        <v>237</v>
      </c>
      <c r="F30" s="185">
        <v>773</v>
      </c>
      <c r="G30" s="185">
        <v>706</v>
      </c>
      <c r="H30" s="190">
        <f t="shared" si="0"/>
        <v>67</v>
      </c>
      <c r="I30" s="18"/>
    </row>
    <row r="31" spans="2:9" s="2" customFormat="1" ht="12" customHeight="1">
      <c r="B31" s="164" t="s">
        <v>195</v>
      </c>
      <c r="C31" s="185">
        <v>132</v>
      </c>
      <c r="D31" s="185">
        <v>159</v>
      </c>
      <c r="E31" s="186" t="s">
        <v>238</v>
      </c>
      <c r="F31" s="185">
        <v>136</v>
      </c>
      <c r="G31" s="185">
        <v>105</v>
      </c>
      <c r="H31" s="190">
        <f t="shared" si="0"/>
        <v>31</v>
      </c>
      <c r="I31" s="18"/>
    </row>
    <row r="32" spans="2:9" s="2" customFormat="1" ht="12" customHeight="1">
      <c r="B32" s="164" t="s">
        <v>196</v>
      </c>
      <c r="C32" s="185">
        <v>101</v>
      </c>
      <c r="D32" s="185">
        <v>128</v>
      </c>
      <c r="E32" s="186" t="s">
        <v>238</v>
      </c>
      <c r="F32" s="185">
        <v>89</v>
      </c>
      <c r="G32" s="185">
        <v>117</v>
      </c>
      <c r="H32" s="190">
        <f t="shared" si="0"/>
        <v>-28</v>
      </c>
      <c r="I32" s="18"/>
    </row>
    <row r="33" spans="2:9" s="2" customFormat="1" ht="12" customHeight="1">
      <c r="B33" s="164" t="s">
        <v>197</v>
      </c>
      <c r="C33" s="185">
        <v>187</v>
      </c>
      <c r="D33" s="185">
        <v>188</v>
      </c>
      <c r="E33" s="186" t="s">
        <v>239</v>
      </c>
      <c r="F33" s="185">
        <v>205</v>
      </c>
      <c r="G33" s="185">
        <v>206</v>
      </c>
      <c r="H33" s="190">
        <f t="shared" si="0"/>
        <v>-1</v>
      </c>
      <c r="I33" s="18"/>
    </row>
    <row r="34" spans="2:9" s="2" customFormat="1" ht="12" customHeight="1">
      <c r="B34" s="164" t="s">
        <v>198</v>
      </c>
      <c r="C34" s="185">
        <v>492</v>
      </c>
      <c r="D34" s="185">
        <v>582</v>
      </c>
      <c r="E34" s="186" t="s">
        <v>240</v>
      </c>
      <c r="F34" s="185">
        <v>527</v>
      </c>
      <c r="G34" s="185">
        <v>502</v>
      </c>
      <c r="H34" s="190">
        <f t="shared" si="0"/>
        <v>25</v>
      </c>
      <c r="I34" s="18"/>
    </row>
    <row r="35" spans="2:9" s="2" customFormat="1" ht="12" customHeight="1">
      <c r="B35" s="164" t="s">
        <v>199</v>
      </c>
      <c r="C35" s="185">
        <v>316</v>
      </c>
      <c r="D35" s="185">
        <v>359</v>
      </c>
      <c r="E35" s="186" t="s">
        <v>241</v>
      </c>
      <c r="F35" s="185">
        <v>312</v>
      </c>
      <c r="G35" s="185">
        <v>351</v>
      </c>
      <c r="H35" s="190">
        <f t="shared" si="0"/>
        <v>-39</v>
      </c>
      <c r="I35" s="18"/>
    </row>
    <row r="36" spans="2:9" s="2" customFormat="1" ht="12" customHeight="1">
      <c r="B36" s="164" t="s">
        <v>200</v>
      </c>
      <c r="C36" s="185">
        <v>92</v>
      </c>
      <c r="D36" s="185">
        <v>74</v>
      </c>
      <c r="E36" s="186">
        <v>18</v>
      </c>
      <c r="F36" s="185">
        <v>76</v>
      </c>
      <c r="G36" s="185">
        <v>75</v>
      </c>
      <c r="H36" s="190">
        <f t="shared" si="0"/>
        <v>1</v>
      </c>
      <c r="I36" s="18"/>
    </row>
    <row r="37" spans="2:9" s="2" customFormat="1" ht="12" customHeight="1">
      <c r="B37" s="164" t="s">
        <v>201</v>
      </c>
      <c r="C37" s="185">
        <v>25</v>
      </c>
      <c r="D37" s="185">
        <v>30</v>
      </c>
      <c r="E37" s="186" t="s">
        <v>242</v>
      </c>
      <c r="F37" s="185">
        <v>32</v>
      </c>
      <c r="G37" s="185">
        <v>44</v>
      </c>
      <c r="H37" s="190">
        <f t="shared" si="0"/>
        <v>-12</v>
      </c>
      <c r="I37" s="18"/>
    </row>
    <row r="38" spans="2:9" s="2" customFormat="1" ht="12" customHeight="1">
      <c r="B38" s="164" t="s">
        <v>202</v>
      </c>
      <c r="C38" s="185">
        <v>31</v>
      </c>
      <c r="D38" s="185">
        <v>24</v>
      </c>
      <c r="E38" s="186">
        <v>7</v>
      </c>
      <c r="F38" s="185">
        <v>20</v>
      </c>
      <c r="G38" s="185">
        <v>17</v>
      </c>
      <c r="H38" s="190">
        <f t="shared" si="0"/>
        <v>3</v>
      </c>
      <c r="I38" s="18"/>
    </row>
    <row r="39" spans="2:9" s="2" customFormat="1" ht="12" customHeight="1">
      <c r="B39" s="164" t="s">
        <v>203</v>
      </c>
      <c r="C39" s="185">
        <v>24</v>
      </c>
      <c r="D39" s="185">
        <v>22</v>
      </c>
      <c r="E39" s="186">
        <v>2</v>
      </c>
      <c r="F39" s="185">
        <v>37</v>
      </c>
      <c r="G39" s="185">
        <v>31</v>
      </c>
      <c r="H39" s="190">
        <f t="shared" si="0"/>
        <v>6</v>
      </c>
      <c r="I39" s="18"/>
    </row>
    <row r="40" spans="2:9" s="2" customFormat="1" ht="12" customHeight="1">
      <c r="B40" s="164" t="s">
        <v>204</v>
      </c>
      <c r="C40" s="185">
        <v>79</v>
      </c>
      <c r="D40" s="185">
        <v>124</v>
      </c>
      <c r="E40" s="186" t="s">
        <v>243</v>
      </c>
      <c r="F40" s="185">
        <v>108</v>
      </c>
      <c r="G40" s="185">
        <v>119</v>
      </c>
      <c r="H40" s="190">
        <f t="shared" si="0"/>
        <v>-11</v>
      </c>
      <c r="I40" s="18"/>
    </row>
    <row r="41" spans="2:9" s="2" customFormat="1" ht="12" customHeight="1">
      <c r="B41" s="164" t="s">
        <v>205</v>
      </c>
      <c r="C41" s="185">
        <v>146</v>
      </c>
      <c r="D41" s="185">
        <v>177</v>
      </c>
      <c r="E41" s="186" t="s">
        <v>244</v>
      </c>
      <c r="F41" s="185">
        <v>169</v>
      </c>
      <c r="G41" s="185">
        <v>124</v>
      </c>
      <c r="H41" s="190">
        <f t="shared" si="0"/>
        <v>45</v>
      </c>
      <c r="I41" s="18"/>
    </row>
    <row r="42" spans="2:9" s="2" customFormat="1" ht="12" customHeight="1">
      <c r="B42" s="164" t="s">
        <v>206</v>
      </c>
      <c r="C42" s="185">
        <v>92</v>
      </c>
      <c r="D42" s="185">
        <v>57</v>
      </c>
      <c r="E42" s="186">
        <v>35</v>
      </c>
      <c r="F42" s="185">
        <v>67</v>
      </c>
      <c r="G42" s="185">
        <v>65</v>
      </c>
      <c r="H42" s="190">
        <f t="shared" si="0"/>
        <v>2</v>
      </c>
      <c r="I42" s="18"/>
    </row>
    <row r="43" spans="2:9" s="2" customFormat="1" ht="12" customHeight="1">
      <c r="B43" s="164" t="s">
        <v>207</v>
      </c>
      <c r="C43" s="185">
        <v>30</v>
      </c>
      <c r="D43" s="185">
        <v>23</v>
      </c>
      <c r="E43" s="186">
        <v>7</v>
      </c>
      <c r="F43" s="185">
        <v>30</v>
      </c>
      <c r="G43" s="185">
        <v>46</v>
      </c>
      <c r="H43" s="190">
        <f t="shared" si="0"/>
        <v>-16</v>
      </c>
      <c r="I43" s="18"/>
    </row>
    <row r="44" spans="2:9" s="2" customFormat="1" ht="12" customHeight="1">
      <c r="B44" s="164" t="s">
        <v>208</v>
      </c>
      <c r="C44" s="185">
        <v>71</v>
      </c>
      <c r="D44" s="185">
        <v>65</v>
      </c>
      <c r="E44" s="186">
        <v>6</v>
      </c>
      <c r="F44" s="185">
        <v>63</v>
      </c>
      <c r="G44" s="185">
        <v>53</v>
      </c>
      <c r="H44" s="190">
        <f t="shared" si="0"/>
        <v>10</v>
      </c>
      <c r="I44" s="18"/>
    </row>
    <row r="45" spans="2:9" s="2" customFormat="1" ht="12" customHeight="1">
      <c r="B45" s="164" t="s">
        <v>209</v>
      </c>
      <c r="C45" s="185">
        <v>65</v>
      </c>
      <c r="D45" s="185">
        <v>74</v>
      </c>
      <c r="E45" s="186" t="s">
        <v>245</v>
      </c>
      <c r="F45" s="185">
        <v>54</v>
      </c>
      <c r="G45" s="185">
        <v>47</v>
      </c>
      <c r="H45" s="190">
        <f t="shared" si="0"/>
        <v>7</v>
      </c>
      <c r="I45" s="18"/>
    </row>
    <row r="46" spans="2:9" s="2" customFormat="1" ht="12" customHeight="1">
      <c r="B46" s="164" t="s">
        <v>210</v>
      </c>
      <c r="C46" s="185">
        <v>21</v>
      </c>
      <c r="D46" s="185">
        <v>42</v>
      </c>
      <c r="E46" s="186" t="s">
        <v>246</v>
      </c>
      <c r="F46" s="185">
        <v>39</v>
      </c>
      <c r="G46" s="185">
        <v>31</v>
      </c>
      <c r="H46" s="190">
        <f t="shared" si="0"/>
        <v>8</v>
      </c>
      <c r="I46" s="18"/>
    </row>
    <row r="47" spans="2:9" s="2" customFormat="1" ht="12" customHeight="1">
      <c r="B47" s="164" t="s">
        <v>211</v>
      </c>
      <c r="C47" s="185">
        <v>300</v>
      </c>
      <c r="D47" s="185">
        <v>300</v>
      </c>
      <c r="E47" s="186" t="s">
        <v>230</v>
      </c>
      <c r="F47" s="185">
        <v>329</v>
      </c>
      <c r="G47" s="185">
        <v>257</v>
      </c>
      <c r="H47" s="190">
        <f t="shared" si="0"/>
        <v>72</v>
      </c>
      <c r="I47" s="18"/>
    </row>
    <row r="48" spans="2:9" s="2" customFormat="1" ht="12" customHeight="1">
      <c r="B48" s="164" t="s">
        <v>212</v>
      </c>
      <c r="C48" s="185">
        <v>50</v>
      </c>
      <c r="D48" s="185">
        <v>30</v>
      </c>
      <c r="E48" s="186">
        <v>20</v>
      </c>
      <c r="F48" s="185">
        <v>72</v>
      </c>
      <c r="G48" s="185">
        <v>46</v>
      </c>
      <c r="H48" s="190">
        <f t="shared" si="0"/>
        <v>26</v>
      </c>
      <c r="I48" s="18"/>
    </row>
    <row r="49" spans="2:9" s="2" customFormat="1" ht="12" customHeight="1">
      <c r="B49" s="164" t="s">
        <v>213</v>
      </c>
      <c r="C49" s="185">
        <v>72</v>
      </c>
      <c r="D49" s="185">
        <v>50</v>
      </c>
      <c r="E49" s="186">
        <v>22</v>
      </c>
      <c r="F49" s="185">
        <v>66</v>
      </c>
      <c r="G49" s="185">
        <v>47</v>
      </c>
      <c r="H49" s="190">
        <f t="shared" si="0"/>
        <v>19</v>
      </c>
      <c r="I49" s="18"/>
    </row>
    <row r="50" spans="2:9" s="2" customFormat="1" ht="12" customHeight="1">
      <c r="B50" s="164" t="s">
        <v>214</v>
      </c>
      <c r="C50" s="185">
        <v>96</v>
      </c>
      <c r="D50" s="185">
        <v>83</v>
      </c>
      <c r="E50" s="186">
        <v>13</v>
      </c>
      <c r="F50" s="185">
        <v>109</v>
      </c>
      <c r="G50" s="185">
        <v>95</v>
      </c>
      <c r="H50" s="190">
        <f t="shared" si="0"/>
        <v>14</v>
      </c>
      <c r="I50" s="18"/>
    </row>
    <row r="51" spans="2:9" s="2" customFormat="1" ht="12" customHeight="1">
      <c r="B51" s="164" t="s">
        <v>215</v>
      </c>
      <c r="C51" s="185">
        <v>93</v>
      </c>
      <c r="D51" s="185">
        <v>57</v>
      </c>
      <c r="E51" s="186">
        <v>36</v>
      </c>
      <c r="F51" s="185">
        <v>68</v>
      </c>
      <c r="G51" s="185">
        <v>76</v>
      </c>
      <c r="H51" s="190">
        <f t="shared" si="0"/>
        <v>-8</v>
      </c>
      <c r="I51" s="18"/>
    </row>
    <row r="52" spans="2:9" s="2" customFormat="1" ht="12" customHeight="1">
      <c r="B52" s="164" t="s">
        <v>216</v>
      </c>
      <c r="C52" s="185">
        <v>77</v>
      </c>
      <c r="D52" s="185">
        <v>50</v>
      </c>
      <c r="E52" s="186">
        <v>27</v>
      </c>
      <c r="F52" s="185">
        <v>54</v>
      </c>
      <c r="G52" s="185">
        <v>59</v>
      </c>
      <c r="H52" s="190">
        <f t="shared" si="0"/>
        <v>-5</v>
      </c>
      <c r="I52" s="18"/>
    </row>
    <row r="53" spans="2:9" s="2" customFormat="1" ht="12" customHeight="1">
      <c r="B53" s="164" t="s">
        <v>217</v>
      </c>
      <c r="C53" s="185">
        <v>95</v>
      </c>
      <c r="D53" s="185">
        <v>95</v>
      </c>
      <c r="E53" s="186" t="s">
        <v>230</v>
      </c>
      <c r="F53" s="185">
        <v>100</v>
      </c>
      <c r="G53" s="185">
        <v>68</v>
      </c>
      <c r="H53" s="190">
        <f t="shared" si="0"/>
        <v>32</v>
      </c>
      <c r="I53" s="18"/>
    </row>
    <row r="54" spans="2:9" s="2" customFormat="1" ht="12" customHeight="1">
      <c r="B54" s="164" t="s">
        <v>218</v>
      </c>
      <c r="C54" s="185">
        <v>161</v>
      </c>
      <c r="D54" s="185">
        <v>168</v>
      </c>
      <c r="E54" s="186" t="s">
        <v>247</v>
      </c>
      <c r="F54" s="185">
        <v>138</v>
      </c>
      <c r="G54" s="185">
        <v>146</v>
      </c>
      <c r="H54" s="190">
        <f t="shared" si="0"/>
        <v>-8</v>
      </c>
      <c r="I54" s="18"/>
    </row>
    <row r="55" spans="2:8" s="2" customFormat="1" ht="12" customHeight="1">
      <c r="B55" s="176"/>
      <c r="C55" s="192"/>
      <c r="D55" s="192"/>
      <c r="E55" s="192"/>
      <c r="F55" s="192"/>
      <c r="G55" s="192"/>
      <c r="H55" s="192"/>
    </row>
    <row r="56" spans="2:8" s="2" customFormat="1" ht="12" customHeight="1">
      <c r="B56" s="76" t="s">
        <v>248</v>
      </c>
      <c r="C56" s="192"/>
      <c r="D56" s="192"/>
      <c r="E56" s="192"/>
      <c r="F56" s="192"/>
      <c r="G56" s="192"/>
      <c r="H56" s="192"/>
    </row>
  </sheetData>
  <sheetProtection/>
  <mergeCells count="9">
    <mergeCell ref="B3:B5"/>
    <mergeCell ref="C3:E3"/>
    <mergeCell ref="F3:H3"/>
    <mergeCell ref="C4:C5"/>
    <mergeCell ref="D4:D5"/>
    <mergeCell ref="E4:E5"/>
    <mergeCell ref="F4:F5"/>
    <mergeCell ref="G4:G5"/>
    <mergeCell ref="H4:H5"/>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Q10"/>
  <sheetViews>
    <sheetView workbookViewId="0" topLeftCell="A1">
      <selection activeCell="A1" sqref="A1"/>
    </sheetView>
  </sheetViews>
  <sheetFormatPr defaultColWidth="9.00390625" defaultRowHeight="13.5"/>
  <cols>
    <col min="1" max="2" width="2.625" style="0" customWidth="1"/>
    <col min="3" max="3" width="19.125" style="0" customWidth="1"/>
    <col min="4" max="4" width="10.50390625" style="0" bestFit="1" customWidth="1"/>
    <col min="5" max="6" width="6.50390625" style="0" bestFit="1" customWidth="1"/>
    <col min="7" max="8" width="8.75390625" style="0" bestFit="1" customWidth="1"/>
    <col min="9" max="9" width="7.00390625" style="0" bestFit="1" customWidth="1"/>
    <col min="10" max="10" width="7.25390625" style="0" bestFit="1" customWidth="1"/>
    <col min="11" max="11" width="7.375" style="0" bestFit="1" customWidth="1"/>
    <col min="12" max="12" width="6.875" style="0" bestFit="1" customWidth="1"/>
    <col min="13" max="13" width="6.75390625" style="0" bestFit="1" customWidth="1"/>
    <col min="14" max="15" width="6.50390625" style="0" bestFit="1" customWidth="1"/>
    <col min="16" max="16" width="7.00390625" style="0" bestFit="1" customWidth="1"/>
  </cols>
  <sheetData>
    <row r="1" spans="2:3" ht="14.25" customHeight="1">
      <c r="B1" s="16" t="s">
        <v>249</v>
      </c>
      <c r="C1" s="1"/>
    </row>
    <row r="2" ht="12" customHeight="1"/>
    <row r="3" spans="2:16" s="2" customFormat="1" ht="12" customHeight="1">
      <c r="B3" s="353" t="s">
        <v>250</v>
      </c>
      <c r="C3" s="354"/>
      <c r="D3" s="3" t="s">
        <v>79</v>
      </c>
      <c r="E3" s="193" t="s">
        <v>251</v>
      </c>
      <c r="F3" s="193" t="s">
        <v>252</v>
      </c>
      <c r="G3" s="193" t="s">
        <v>253</v>
      </c>
      <c r="H3" s="193" t="s">
        <v>254</v>
      </c>
      <c r="I3" s="193" t="s">
        <v>255</v>
      </c>
      <c r="J3" s="193" t="s">
        <v>256</v>
      </c>
      <c r="K3" s="193" t="s">
        <v>257</v>
      </c>
      <c r="L3" s="193" t="s">
        <v>258</v>
      </c>
      <c r="M3" s="193" t="s">
        <v>259</v>
      </c>
      <c r="N3" s="193" t="s">
        <v>260</v>
      </c>
      <c r="O3" s="193" t="s">
        <v>261</v>
      </c>
      <c r="P3" s="193" t="s">
        <v>262</v>
      </c>
    </row>
    <row r="4" spans="2:16" s="2" customFormat="1" ht="12" customHeight="1">
      <c r="B4" s="4"/>
      <c r="C4" s="5"/>
      <c r="D4" s="152" t="s">
        <v>263</v>
      </c>
      <c r="E4" s="152" t="s">
        <v>263</v>
      </c>
      <c r="F4" s="152" t="s">
        <v>263</v>
      </c>
      <c r="G4" s="152" t="s">
        <v>263</v>
      </c>
      <c r="H4" s="152" t="s">
        <v>263</v>
      </c>
      <c r="I4" s="152" t="s">
        <v>263</v>
      </c>
      <c r="J4" s="152" t="s">
        <v>263</v>
      </c>
      <c r="K4" s="152" t="s">
        <v>263</v>
      </c>
      <c r="L4" s="152" t="s">
        <v>263</v>
      </c>
      <c r="M4" s="152" t="s">
        <v>263</v>
      </c>
      <c r="N4" s="152" t="s">
        <v>263</v>
      </c>
      <c r="O4" s="152" t="s">
        <v>263</v>
      </c>
      <c r="P4" s="152" t="s">
        <v>263</v>
      </c>
    </row>
    <row r="5" spans="2:17" s="2" customFormat="1" ht="12" customHeight="1">
      <c r="B5" s="355" t="s">
        <v>264</v>
      </c>
      <c r="C5" s="356"/>
      <c r="D5" s="188">
        <f>SUM(E5:P5)</f>
        <v>30006</v>
      </c>
      <c r="E5" s="35">
        <v>2317</v>
      </c>
      <c r="F5" s="35">
        <v>2388</v>
      </c>
      <c r="G5" s="35">
        <v>5415</v>
      </c>
      <c r="H5" s="35">
        <v>3452</v>
      </c>
      <c r="I5" s="35">
        <v>1993</v>
      </c>
      <c r="J5" s="35">
        <v>2046</v>
      </c>
      <c r="K5" s="35">
        <v>2274</v>
      </c>
      <c r="L5" s="35">
        <v>1917</v>
      </c>
      <c r="M5" s="35">
        <v>2004</v>
      </c>
      <c r="N5" s="35">
        <v>2243</v>
      </c>
      <c r="O5" s="35">
        <v>1844</v>
      </c>
      <c r="P5" s="35">
        <v>2113</v>
      </c>
      <c r="Q5" s="18"/>
    </row>
    <row r="6" spans="2:16" s="2" customFormat="1" ht="12" customHeight="1">
      <c r="B6" s="15"/>
      <c r="C6" s="194" t="s">
        <v>265</v>
      </c>
      <c r="D6" s="188">
        <f>SUM(E6:P6)</f>
        <v>28499</v>
      </c>
      <c r="E6" s="35">
        <v>1869</v>
      </c>
      <c r="F6" s="35">
        <v>1897</v>
      </c>
      <c r="G6" s="35">
        <v>5268</v>
      </c>
      <c r="H6" s="35">
        <v>4923</v>
      </c>
      <c r="I6" s="35">
        <v>1867</v>
      </c>
      <c r="J6" s="35">
        <v>1877</v>
      </c>
      <c r="K6" s="35">
        <v>1945</v>
      </c>
      <c r="L6" s="35">
        <v>1859</v>
      </c>
      <c r="M6" s="35">
        <v>1858</v>
      </c>
      <c r="N6" s="35">
        <v>1994</v>
      </c>
      <c r="O6" s="35">
        <v>1585</v>
      </c>
      <c r="P6" s="35">
        <v>1557</v>
      </c>
    </row>
    <row r="7" spans="2:16" s="2" customFormat="1" ht="12" customHeight="1">
      <c r="B7" s="15"/>
      <c r="C7" s="194" t="s">
        <v>266</v>
      </c>
      <c r="D7" s="188">
        <f>SUM(E7:P7)</f>
        <v>30381</v>
      </c>
      <c r="E7" s="35">
        <v>1855</v>
      </c>
      <c r="F7" s="35">
        <v>1913</v>
      </c>
      <c r="G7" s="35">
        <v>6813</v>
      </c>
      <c r="H7" s="35">
        <v>5378</v>
      </c>
      <c r="I7" s="35">
        <v>1821</v>
      </c>
      <c r="J7" s="35">
        <v>1912</v>
      </c>
      <c r="K7" s="35">
        <v>2021</v>
      </c>
      <c r="L7" s="35">
        <v>1838</v>
      </c>
      <c r="M7" s="35">
        <v>1730</v>
      </c>
      <c r="N7" s="35">
        <v>2063</v>
      </c>
      <c r="O7" s="35">
        <v>1514</v>
      </c>
      <c r="P7" s="35">
        <v>1523</v>
      </c>
    </row>
    <row r="8" spans="2:16" s="2" customFormat="1" ht="12" customHeight="1">
      <c r="B8" s="355" t="s">
        <v>228</v>
      </c>
      <c r="C8" s="356"/>
      <c r="D8" s="189">
        <f>SUM(E8:P8)</f>
        <v>-1882</v>
      </c>
      <c r="E8" s="195">
        <v>14</v>
      </c>
      <c r="F8" s="195">
        <v>-16</v>
      </c>
      <c r="G8" s="195">
        <v>-1545</v>
      </c>
      <c r="H8" s="195">
        <v>-455</v>
      </c>
      <c r="I8" s="195">
        <v>46</v>
      </c>
      <c r="J8" s="195">
        <v>-35</v>
      </c>
      <c r="K8" s="195">
        <v>-76</v>
      </c>
      <c r="L8" s="195">
        <v>21</v>
      </c>
      <c r="M8" s="195">
        <v>128</v>
      </c>
      <c r="N8" s="195">
        <v>-69</v>
      </c>
      <c r="O8" s="195">
        <v>71</v>
      </c>
      <c r="P8" s="195">
        <v>34</v>
      </c>
    </row>
    <row r="9" spans="2:16" s="2" customFormat="1" ht="12" customHeight="1">
      <c r="B9" s="6"/>
      <c r="C9" s="6"/>
      <c r="D9" s="18"/>
      <c r="E9" s="18"/>
      <c r="F9" s="18"/>
      <c r="G9" s="18"/>
      <c r="H9" s="18"/>
      <c r="I9" s="18"/>
      <c r="J9" s="18"/>
      <c r="K9" s="18"/>
      <c r="L9" s="18"/>
      <c r="M9" s="18"/>
      <c r="N9" s="18"/>
      <c r="O9" s="18"/>
      <c r="P9" s="18"/>
    </row>
    <row r="10" spans="2:5" s="2" customFormat="1" ht="12" customHeight="1">
      <c r="B10" s="76" t="s">
        <v>248</v>
      </c>
      <c r="C10" s="77"/>
      <c r="D10" s="77"/>
      <c r="E10" s="77"/>
    </row>
  </sheetData>
  <sheetProtection/>
  <mergeCells count="3">
    <mergeCell ref="B3:C3"/>
    <mergeCell ref="B5:C5"/>
    <mergeCell ref="B8:C8"/>
  </mergeCells>
  <printOptions/>
  <pageMargins left="0.7" right="0.7" top="0.75" bottom="0.75" header="0.3" footer="0.3"/>
  <pageSetup horizontalDpi="300" verticalDpi="300" orientation="portrait" paperSize="9" scale="74" r:id="rId2"/>
  <drawing r:id="rId1"/>
</worksheet>
</file>

<file path=xl/worksheets/sheet8.xml><?xml version="1.0" encoding="utf-8"?>
<worksheet xmlns="http://schemas.openxmlformats.org/spreadsheetml/2006/main" xmlns:r="http://schemas.openxmlformats.org/officeDocument/2006/relationships">
  <dimension ref="B1:AF37"/>
  <sheetViews>
    <sheetView workbookViewId="0" topLeftCell="A1">
      <selection activeCell="A1" sqref="A1"/>
    </sheetView>
  </sheetViews>
  <sheetFormatPr defaultColWidth="9.00390625" defaultRowHeight="13.5"/>
  <cols>
    <col min="1" max="1" width="2.625" style="0" customWidth="1"/>
    <col min="2" max="2" width="8.625" style="0" customWidth="1"/>
    <col min="3" max="3" width="9.75390625" style="0" bestFit="1" customWidth="1"/>
    <col min="4" max="5" width="7.625" style="0" customWidth="1"/>
    <col min="6" max="6" width="8.625" style="0" customWidth="1"/>
    <col min="7" max="9" width="7.625" style="0" customWidth="1"/>
    <col min="10" max="10" width="8.625" style="0" customWidth="1"/>
    <col min="11" max="12" width="10.50390625" style="0" bestFit="1" customWidth="1"/>
    <col min="13" max="13" width="9.125" style="0" customWidth="1"/>
    <col min="14" max="14" width="8.625" style="0" customWidth="1"/>
    <col min="15" max="16" width="6.625" style="0" customWidth="1"/>
    <col min="17" max="17" width="7.625" style="0" customWidth="1"/>
    <col min="18" max="28" width="6.625" style="0" customWidth="1"/>
    <col min="29" max="29" width="9.375" style="0" bestFit="1" customWidth="1"/>
    <col min="30" max="32" width="6.625" style="0" customWidth="1"/>
  </cols>
  <sheetData>
    <row r="1" ht="14.25" customHeight="1">
      <c r="B1" s="16" t="s">
        <v>267</v>
      </c>
    </row>
    <row r="2" ht="12" customHeight="1"/>
    <row r="3" spans="2:32" s="2" customFormat="1" ht="12" customHeight="1">
      <c r="B3" s="362" t="s">
        <v>268</v>
      </c>
      <c r="C3" s="271" t="s">
        <v>269</v>
      </c>
      <c r="D3" s="290"/>
      <c r="E3" s="275"/>
      <c r="F3" s="281" t="s">
        <v>270</v>
      </c>
      <c r="G3" s="271" t="s">
        <v>271</v>
      </c>
      <c r="H3" s="290"/>
      <c r="I3" s="275"/>
      <c r="J3" s="281" t="s">
        <v>272</v>
      </c>
      <c r="K3" s="271" t="s">
        <v>273</v>
      </c>
      <c r="L3" s="290"/>
      <c r="M3" s="275"/>
      <c r="N3" s="281" t="s">
        <v>274</v>
      </c>
      <c r="O3" s="281" t="s">
        <v>275</v>
      </c>
      <c r="P3" s="281" t="s">
        <v>276</v>
      </c>
      <c r="Q3" s="281" t="s">
        <v>277</v>
      </c>
      <c r="R3" s="281" t="s">
        <v>278</v>
      </c>
      <c r="S3" s="271" t="s">
        <v>279</v>
      </c>
      <c r="T3" s="357"/>
      <c r="U3" s="357"/>
      <c r="V3" s="357"/>
      <c r="W3" s="358"/>
      <c r="X3" s="281" t="s">
        <v>280</v>
      </c>
      <c r="Y3" s="271" t="s">
        <v>281</v>
      </c>
      <c r="Z3" s="305"/>
      <c r="AA3" s="306"/>
      <c r="AB3" s="281" t="s">
        <v>282</v>
      </c>
      <c r="AC3" s="281" t="s">
        <v>283</v>
      </c>
      <c r="AD3" s="281" t="s">
        <v>284</v>
      </c>
      <c r="AE3" s="281" t="s">
        <v>285</v>
      </c>
      <c r="AF3" s="281" t="s">
        <v>286</v>
      </c>
    </row>
    <row r="4" spans="2:32" s="2" customFormat="1" ht="12" customHeight="1">
      <c r="B4" s="363"/>
      <c r="C4" s="364"/>
      <c r="D4" s="365"/>
      <c r="E4" s="366"/>
      <c r="F4" s="367"/>
      <c r="G4" s="364"/>
      <c r="H4" s="365"/>
      <c r="I4" s="366"/>
      <c r="J4" s="367"/>
      <c r="K4" s="364"/>
      <c r="L4" s="365"/>
      <c r="M4" s="366"/>
      <c r="N4" s="367"/>
      <c r="O4" s="282"/>
      <c r="P4" s="282"/>
      <c r="Q4" s="367"/>
      <c r="R4" s="367"/>
      <c r="S4" s="359"/>
      <c r="T4" s="360"/>
      <c r="U4" s="360"/>
      <c r="V4" s="360"/>
      <c r="W4" s="361"/>
      <c r="X4" s="282"/>
      <c r="Y4" s="310"/>
      <c r="Z4" s="311"/>
      <c r="AA4" s="312"/>
      <c r="AB4" s="282"/>
      <c r="AC4" s="282"/>
      <c r="AD4" s="282"/>
      <c r="AE4" s="282"/>
      <c r="AF4" s="282"/>
    </row>
    <row r="5" spans="2:32" s="2" customFormat="1" ht="12" customHeight="1">
      <c r="B5" s="363"/>
      <c r="C5" s="276"/>
      <c r="D5" s="291"/>
      <c r="E5" s="277"/>
      <c r="F5" s="367"/>
      <c r="G5" s="276"/>
      <c r="H5" s="291"/>
      <c r="I5" s="277"/>
      <c r="J5" s="367"/>
      <c r="K5" s="276"/>
      <c r="L5" s="291"/>
      <c r="M5" s="277"/>
      <c r="N5" s="367"/>
      <c r="O5" s="282"/>
      <c r="P5" s="282"/>
      <c r="Q5" s="367"/>
      <c r="R5" s="367"/>
      <c r="S5" s="260" t="s">
        <v>79</v>
      </c>
      <c r="T5" s="284" t="s">
        <v>287</v>
      </c>
      <c r="U5" s="281" t="s">
        <v>288</v>
      </c>
      <c r="V5" s="281" t="s">
        <v>289</v>
      </c>
      <c r="W5" s="260" t="s">
        <v>290</v>
      </c>
      <c r="X5" s="282"/>
      <c r="Y5" s="260" t="s">
        <v>79</v>
      </c>
      <c r="Z5" s="281" t="s">
        <v>291</v>
      </c>
      <c r="AA5" s="281" t="s">
        <v>292</v>
      </c>
      <c r="AB5" s="282"/>
      <c r="AC5" s="282"/>
      <c r="AD5" s="282"/>
      <c r="AE5" s="282"/>
      <c r="AF5" s="282"/>
    </row>
    <row r="6" spans="2:32" s="2" customFormat="1" ht="12" customHeight="1">
      <c r="B6" s="363"/>
      <c r="C6" s="260" t="s">
        <v>79</v>
      </c>
      <c r="D6" s="284" t="s">
        <v>55</v>
      </c>
      <c r="E6" s="284" t="s">
        <v>56</v>
      </c>
      <c r="F6" s="367"/>
      <c r="G6" s="260" t="s">
        <v>79</v>
      </c>
      <c r="H6" s="284" t="s">
        <v>55</v>
      </c>
      <c r="I6" s="284" t="s">
        <v>56</v>
      </c>
      <c r="J6" s="367"/>
      <c r="K6" s="260" t="s">
        <v>79</v>
      </c>
      <c r="L6" s="284" t="s">
        <v>55</v>
      </c>
      <c r="M6" s="284" t="s">
        <v>56</v>
      </c>
      <c r="N6" s="367"/>
      <c r="O6" s="282"/>
      <c r="P6" s="282"/>
      <c r="Q6" s="367"/>
      <c r="R6" s="367"/>
      <c r="S6" s="289"/>
      <c r="T6" s="371"/>
      <c r="U6" s="371"/>
      <c r="V6" s="371"/>
      <c r="W6" s="289"/>
      <c r="X6" s="282"/>
      <c r="Y6" s="289"/>
      <c r="Z6" s="371"/>
      <c r="AA6" s="371"/>
      <c r="AB6" s="282"/>
      <c r="AC6" s="282"/>
      <c r="AD6" s="282"/>
      <c r="AE6" s="282"/>
      <c r="AF6" s="282"/>
    </row>
    <row r="7" spans="2:32" s="2" customFormat="1" ht="12" customHeight="1">
      <c r="B7" s="363"/>
      <c r="C7" s="363"/>
      <c r="D7" s="369"/>
      <c r="E7" s="369"/>
      <c r="F7" s="367"/>
      <c r="G7" s="363"/>
      <c r="H7" s="369"/>
      <c r="I7" s="369"/>
      <c r="J7" s="367"/>
      <c r="K7" s="363"/>
      <c r="L7" s="369"/>
      <c r="M7" s="369"/>
      <c r="N7" s="367"/>
      <c r="O7" s="282"/>
      <c r="P7" s="282"/>
      <c r="Q7" s="367"/>
      <c r="R7" s="367"/>
      <c r="S7" s="289"/>
      <c r="T7" s="371"/>
      <c r="U7" s="371"/>
      <c r="V7" s="371"/>
      <c r="W7" s="289"/>
      <c r="X7" s="282"/>
      <c r="Y7" s="289"/>
      <c r="Z7" s="371"/>
      <c r="AA7" s="371"/>
      <c r="AB7" s="282"/>
      <c r="AC7" s="282"/>
      <c r="AD7" s="282"/>
      <c r="AE7" s="282"/>
      <c r="AF7" s="282"/>
    </row>
    <row r="8" spans="2:32" s="2" customFormat="1" ht="12" customHeight="1">
      <c r="B8" s="265"/>
      <c r="C8" s="265"/>
      <c r="D8" s="370"/>
      <c r="E8" s="370"/>
      <c r="F8" s="368"/>
      <c r="G8" s="265"/>
      <c r="H8" s="370"/>
      <c r="I8" s="370"/>
      <c r="J8" s="368"/>
      <c r="K8" s="265"/>
      <c r="L8" s="370"/>
      <c r="M8" s="370"/>
      <c r="N8" s="368"/>
      <c r="O8" s="283"/>
      <c r="P8" s="283"/>
      <c r="Q8" s="368"/>
      <c r="R8" s="368"/>
      <c r="S8" s="261"/>
      <c r="T8" s="285"/>
      <c r="U8" s="285"/>
      <c r="V8" s="285"/>
      <c r="W8" s="261"/>
      <c r="X8" s="283"/>
      <c r="Y8" s="261"/>
      <c r="Z8" s="285"/>
      <c r="AA8" s="285"/>
      <c r="AB8" s="283"/>
      <c r="AC8" s="283"/>
      <c r="AD8" s="283"/>
      <c r="AE8" s="283"/>
      <c r="AF8" s="283"/>
    </row>
    <row r="9" spans="2:32" s="2" customFormat="1" ht="12" customHeight="1">
      <c r="B9" s="196"/>
      <c r="C9" s="197" t="s">
        <v>58</v>
      </c>
      <c r="D9" s="197" t="s">
        <v>58</v>
      </c>
      <c r="E9" s="198" t="s">
        <v>58</v>
      </c>
      <c r="F9" s="197"/>
      <c r="G9" s="197" t="s">
        <v>58</v>
      </c>
      <c r="H9" s="197" t="s">
        <v>58</v>
      </c>
      <c r="I9" s="197" t="s">
        <v>58</v>
      </c>
      <c r="J9" s="197"/>
      <c r="K9" s="197" t="s">
        <v>58</v>
      </c>
      <c r="L9" s="197" t="s">
        <v>58</v>
      </c>
      <c r="M9" s="197" t="s">
        <v>58</v>
      </c>
      <c r="N9" s="199"/>
      <c r="O9" s="197" t="s">
        <v>58</v>
      </c>
      <c r="P9" s="199"/>
      <c r="Q9" s="197" t="s">
        <v>58</v>
      </c>
      <c r="R9" s="199"/>
      <c r="S9" s="197" t="s">
        <v>293</v>
      </c>
      <c r="T9" s="197" t="s">
        <v>293</v>
      </c>
      <c r="U9" s="197" t="s">
        <v>293</v>
      </c>
      <c r="V9" s="197" t="s">
        <v>293</v>
      </c>
      <c r="W9" s="197" t="s">
        <v>293</v>
      </c>
      <c r="X9" s="199"/>
      <c r="Y9" s="197" t="s">
        <v>294</v>
      </c>
      <c r="Z9" s="197" t="s">
        <v>293</v>
      </c>
      <c r="AA9" s="197" t="s">
        <v>58</v>
      </c>
      <c r="AB9" s="199"/>
      <c r="AC9" s="197" t="s">
        <v>294</v>
      </c>
      <c r="AD9" s="199"/>
      <c r="AE9" s="197" t="s">
        <v>294</v>
      </c>
      <c r="AF9" s="199"/>
    </row>
    <row r="10" spans="2:32" s="2" customFormat="1" ht="12" customHeight="1">
      <c r="B10" s="200" t="s">
        <v>295</v>
      </c>
      <c r="C10" s="46">
        <v>17044</v>
      </c>
      <c r="D10" s="46">
        <v>8778</v>
      </c>
      <c r="E10" s="46">
        <v>8266</v>
      </c>
      <c r="F10" s="201">
        <v>8.629873417721518</v>
      </c>
      <c r="G10" s="8">
        <v>18935</v>
      </c>
      <c r="H10" s="8">
        <v>10163</v>
      </c>
      <c r="I10" s="8">
        <v>8772</v>
      </c>
      <c r="J10" s="201">
        <v>9.587341772151898</v>
      </c>
      <c r="K10" s="202">
        <v>-1891</v>
      </c>
      <c r="L10" s="202">
        <v>-1385</v>
      </c>
      <c r="M10" s="202">
        <v>-506</v>
      </c>
      <c r="N10" s="203">
        <v>-0.9574683544303797</v>
      </c>
      <c r="O10" s="197">
        <v>39</v>
      </c>
      <c r="P10" s="203">
        <v>2.288195259328796</v>
      </c>
      <c r="Q10" s="197">
        <v>19</v>
      </c>
      <c r="R10" s="203">
        <v>1.1147617930063365</v>
      </c>
      <c r="S10" s="197">
        <v>428</v>
      </c>
      <c r="T10" s="197">
        <v>299</v>
      </c>
      <c r="U10" s="197">
        <v>90</v>
      </c>
      <c r="V10" s="197">
        <v>39</v>
      </c>
      <c r="W10" s="46" t="s">
        <v>296</v>
      </c>
      <c r="X10" s="203">
        <v>24.496336996336996</v>
      </c>
      <c r="Y10" s="197">
        <v>71</v>
      </c>
      <c r="Z10" s="197">
        <v>56</v>
      </c>
      <c r="AA10" s="197">
        <v>15</v>
      </c>
      <c r="AB10" s="203">
        <v>4.152046783625731</v>
      </c>
      <c r="AC10" s="204">
        <v>10397</v>
      </c>
      <c r="AD10" s="203">
        <v>5.264303797468354</v>
      </c>
      <c r="AE10" s="202">
        <v>3831</v>
      </c>
      <c r="AF10" s="205">
        <v>1.9397468354430378</v>
      </c>
    </row>
    <row r="11" spans="2:32" s="214" customFormat="1" ht="12" customHeight="1">
      <c r="B11" s="206" t="s">
        <v>297</v>
      </c>
      <c r="C11" s="207">
        <f>SUM(C13:C32)</f>
        <v>16310</v>
      </c>
      <c r="D11" s="207">
        <f>SUM(D13:D32)</f>
        <v>8465</v>
      </c>
      <c r="E11" s="207">
        <f>SUM(E13:E32)</f>
        <v>7845</v>
      </c>
      <c r="F11" s="208">
        <v>8.279187817258883</v>
      </c>
      <c r="G11" s="9">
        <f>SUM(G13:G32)</f>
        <v>19421</v>
      </c>
      <c r="H11" s="9">
        <f>SUM(H13:H32)</f>
        <v>10322</v>
      </c>
      <c r="I11" s="9">
        <f>SUM(I13:I32)</f>
        <v>9099</v>
      </c>
      <c r="J11" s="208">
        <v>9.858375634517767</v>
      </c>
      <c r="K11" s="209">
        <f>SUM(K13:K32)</f>
        <v>-3111</v>
      </c>
      <c r="L11" s="209">
        <f>SUM(L13:L32)</f>
        <v>-1857</v>
      </c>
      <c r="M11" s="209">
        <f>SUM(M13:M32)</f>
        <v>-1254</v>
      </c>
      <c r="N11" s="210">
        <v>-1.5791878172588834</v>
      </c>
      <c r="O11" s="211">
        <f>SUM(O13:O32)</f>
        <v>44</v>
      </c>
      <c r="P11" s="210">
        <v>2.6977314530962597</v>
      </c>
      <c r="Q11" s="211">
        <f>SUM(Q13:Q32)</f>
        <v>30</v>
      </c>
      <c r="R11" s="210">
        <v>1.8393623543838136</v>
      </c>
      <c r="S11" s="211">
        <f>SUM(S13:S32)</f>
        <v>423</v>
      </c>
      <c r="T11" s="211">
        <f>SUM(T13:T32)</f>
        <v>305</v>
      </c>
      <c r="U11" s="211">
        <f>SUM(U13:U32)</f>
        <v>79</v>
      </c>
      <c r="V11" s="211">
        <f>SUM(V13:V32)</f>
        <v>39</v>
      </c>
      <c r="W11" s="207" t="s">
        <v>29</v>
      </c>
      <c r="X11" s="210">
        <v>25.27938803561824</v>
      </c>
      <c r="Y11" s="211">
        <f>SUM(Y13:Y32)</f>
        <v>82</v>
      </c>
      <c r="Z11" s="211">
        <f>SUM(Z13:Z32)</f>
        <v>58</v>
      </c>
      <c r="AA11" s="211">
        <f>SUM(AA13:AA32)</f>
        <v>24</v>
      </c>
      <c r="AB11" s="210">
        <v>5.009775171065494</v>
      </c>
      <c r="AC11" s="212">
        <f>SUM(AC13:AC32)</f>
        <v>10054</v>
      </c>
      <c r="AD11" s="210">
        <v>5.103553299492386</v>
      </c>
      <c r="AE11" s="209">
        <f>SUM(AE13:AE32)</f>
        <v>3837</v>
      </c>
      <c r="AF11" s="213">
        <v>1.9477157360406092</v>
      </c>
    </row>
    <row r="12" spans="2:32" s="2" customFormat="1" ht="12" customHeight="1">
      <c r="B12" s="206"/>
      <c r="C12" s="46"/>
      <c r="D12" s="46"/>
      <c r="E12" s="46"/>
      <c r="F12" s="201"/>
      <c r="G12" s="8"/>
      <c r="H12" s="8"/>
      <c r="I12" s="8"/>
      <c r="J12" s="201"/>
      <c r="K12" s="202"/>
      <c r="L12" s="202"/>
      <c r="M12" s="202"/>
      <c r="N12" s="203"/>
      <c r="O12" s="197"/>
      <c r="P12" s="203"/>
      <c r="Q12" s="197"/>
      <c r="R12" s="203"/>
      <c r="S12" s="197"/>
      <c r="T12" s="197"/>
      <c r="U12" s="197"/>
      <c r="V12" s="197"/>
      <c r="W12" s="46"/>
      <c r="X12" s="203"/>
      <c r="Y12" s="197"/>
      <c r="Z12" s="197"/>
      <c r="AA12" s="197"/>
      <c r="AB12" s="203"/>
      <c r="AC12" s="204"/>
      <c r="AD12" s="203"/>
      <c r="AE12" s="202"/>
      <c r="AF12" s="205"/>
    </row>
    <row r="13" spans="2:32" s="2" customFormat="1" ht="12" customHeight="1">
      <c r="B13" s="215" t="s">
        <v>110</v>
      </c>
      <c r="C13" s="216">
        <v>2862</v>
      </c>
      <c r="D13" s="216">
        <v>1500</v>
      </c>
      <c r="E13" s="216">
        <v>1362</v>
      </c>
      <c r="F13" s="201">
        <v>8.44763616721715</v>
      </c>
      <c r="G13" s="216">
        <v>3080</v>
      </c>
      <c r="H13" s="216">
        <v>1606</v>
      </c>
      <c r="I13" s="216">
        <v>1474</v>
      </c>
      <c r="J13" s="201">
        <v>9.091096923490154</v>
      </c>
      <c r="K13" s="217">
        <v>-218</v>
      </c>
      <c r="L13" s="217">
        <v>-106</v>
      </c>
      <c r="M13" s="217">
        <v>-112</v>
      </c>
      <c r="N13" s="203">
        <v>-0.6434607562730045</v>
      </c>
      <c r="O13" s="217">
        <v>11</v>
      </c>
      <c r="P13" s="203">
        <v>3.843466107617051</v>
      </c>
      <c r="Q13" s="216">
        <v>7</v>
      </c>
      <c r="R13" s="201">
        <v>2.4458420684835778</v>
      </c>
      <c r="S13" s="217">
        <v>71</v>
      </c>
      <c r="T13" s="217">
        <v>50</v>
      </c>
      <c r="U13" s="217">
        <v>12</v>
      </c>
      <c r="V13" s="217">
        <v>9</v>
      </c>
      <c r="W13" s="216">
        <v>0</v>
      </c>
      <c r="X13" s="203">
        <v>24.207296283668597</v>
      </c>
      <c r="Y13" s="217">
        <v>18</v>
      </c>
      <c r="Z13" s="217">
        <v>11</v>
      </c>
      <c r="AA13" s="216">
        <v>7</v>
      </c>
      <c r="AB13" s="203">
        <v>6.265227984684999</v>
      </c>
      <c r="AC13" s="218">
        <v>1719</v>
      </c>
      <c r="AD13" s="203">
        <v>5.0738946790518105</v>
      </c>
      <c r="AE13" s="217">
        <v>635</v>
      </c>
      <c r="AF13" s="205">
        <v>1.8743008267585222</v>
      </c>
    </row>
    <row r="14" spans="2:32" s="2" customFormat="1" ht="12" customHeight="1">
      <c r="B14" s="215" t="s">
        <v>111</v>
      </c>
      <c r="C14" s="216">
        <v>3332</v>
      </c>
      <c r="D14" s="216">
        <v>1675</v>
      </c>
      <c r="E14" s="216">
        <v>1657</v>
      </c>
      <c r="F14" s="201">
        <v>9.027657360846195</v>
      </c>
      <c r="G14" s="216">
        <v>3308</v>
      </c>
      <c r="H14" s="216">
        <v>1752</v>
      </c>
      <c r="I14" s="216">
        <v>1556</v>
      </c>
      <c r="J14" s="201">
        <v>8.96263221779088</v>
      </c>
      <c r="K14" s="217">
        <v>24</v>
      </c>
      <c r="L14" s="217">
        <v>-77</v>
      </c>
      <c r="M14" s="217">
        <v>101</v>
      </c>
      <c r="N14" s="203">
        <v>0.06502514305531473</v>
      </c>
      <c r="O14" s="217">
        <v>7</v>
      </c>
      <c r="P14" s="203">
        <v>2.100840336134454</v>
      </c>
      <c r="Q14" s="217">
        <v>5</v>
      </c>
      <c r="R14" s="203">
        <v>1.5006002400960385</v>
      </c>
      <c r="S14" s="217">
        <v>75</v>
      </c>
      <c r="T14" s="217">
        <v>46</v>
      </c>
      <c r="U14" s="217">
        <v>18</v>
      </c>
      <c r="V14" s="217">
        <v>11</v>
      </c>
      <c r="W14" s="216">
        <v>0</v>
      </c>
      <c r="X14" s="203">
        <v>22.013501614323452</v>
      </c>
      <c r="Y14" s="217">
        <v>23</v>
      </c>
      <c r="Z14" s="217">
        <v>18</v>
      </c>
      <c r="AA14" s="217">
        <v>5</v>
      </c>
      <c r="AB14" s="203">
        <v>6.865671641791045</v>
      </c>
      <c r="AC14" s="218">
        <v>1965</v>
      </c>
      <c r="AD14" s="203">
        <v>5.323933587653893</v>
      </c>
      <c r="AE14" s="217">
        <v>663</v>
      </c>
      <c r="AF14" s="205">
        <v>1.796319576903069</v>
      </c>
    </row>
    <row r="15" spans="2:32" s="2" customFormat="1" ht="12" customHeight="1">
      <c r="B15" s="215" t="s">
        <v>112</v>
      </c>
      <c r="C15" s="216">
        <v>757</v>
      </c>
      <c r="D15" s="216">
        <v>359</v>
      </c>
      <c r="E15" s="216">
        <v>398</v>
      </c>
      <c r="F15" s="201">
        <v>6.188179514428186</v>
      </c>
      <c r="G15" s="216">
        <v>1491</v>
      </c>
      <c r="H15" s="216">
        <v>780</v>
      </c>
      <c r="I15" s="216">
        <v>711</v>
      </c>
      <c r="J15" s="201">
        <v>12.188343006621434</v>
      </c>
      <c r="K15" s="217">
        <v>-734</v>
      </c>
      <c r="L15" s="217">
        <v>-421</v>
      </c>
      <c r="M15" s="217">
        <v>-313</v>
      </c>
      <c r="N15" s="203">
        <v>-6.0001634921932485</v>
      </c>
      <c r="O15" s="217">
        <v>3</v>
      </c>
      <c r="P15" s="203">
        <v>3.963011889035667</v>
      </c>
      <c r="Q15" s="217">
        <v>3</v>
      </c>
      <c r="R15" s="203">
        <v>3.963011889035667</v>
      </c>
      <c r="S15" s="217">
        <v>30</v>
      </c>
      <c r="T15" s="217">
        <v>20</v>
      </c>
      <c r="U15" s="217">
        <v>6</v>
      </c>
      <c r="V15" s="217">
        <v>4</v>
      </c>
      <c r="W15" s="216">
        <v>0</v>
      </c>
      <c r="X15" s="203">
        <v>38.11944091486658</v>
      </c>
      <c r="Y15" s="217">
        <v>8</v>
      </c>
      <c r="Z15" s="217">
        <v>6</v>
      </c>
      <c r="AA15" s="217">
        <v>2</v>
      </c>
      <c r="AB15" s="203">
        <v>10.484927916120578</v>
      </c>
      <c r="AC15" s="218">
        <v>537</v>
      </c>
      <c r="AD15" s="203">
        <v>4.389765388702689</v>
      </c>
      <c r="AE15" s="217">
        <v>231</v>
      </c>
      <c r="AF15" s="205">
        <v>1.8883348320117714</v>
      </c>
    </row>
    <row r="16" spans="2:32" s="2" customFormat="1" ht="12" customHeight="1">
      <c r="B16" s="215" t="s">
        <v>113</v>
      </c>
      <c r="C16" s="216">
        <v>1921</v>
      </c>
      <c r="D16" s="216">
        <v>1020</v>
      </c>
      <c r="E16" s="216">
        <v>901</v>
      </c>
      <c r="F16" s="201">
        <v>9.374527247617328</v>
      </c>
      <c r="G16" s="216">
        <v>1703</v>
      </c>
      <c r="H16" s="216">
        <v>901</v>
      </c>
      <c r="I16" s="216">
        <v>802</v>
      </c>
      <c r="J16" s="201">
        <v>8.310681885836704</v>
      </c>
      <c r="K16" s="217">
        <v>218</v>
      </c>
      <c r="L16" s="217">
        <v>119</v>
      </c>
      <c r="M16" s="217">
        <v>99</v>
      </c>
      <c r="N16" s="203">
        <v>1.0638453617806234</v>
      </c>
      <c r="O16" s="217">
        <v>5</v>
      </c>
      <c r="P16" s="203">
        <v>2.6028110359187924</v>
      </c>
      <c r="Q16" s="217">
        <v>4</v>
      </c>
      <c r="R16" s="203">
        <v>2.082248828735034</v>
      </c>
      <c r="S16" s="217">
        <v>58</v>
      </c>
      <c r="T16" s="217">
        <v>40</v>
      </c>
      <c r="U16" s="217">
        <v>11</v>
      </c>
      <c r="V16" s="217">
        <v>7</v>
      </c>
      <c r="W16" s="216">
        <v>0</v>
      </c>
      <c r="X16" s="203">
        <v>29.307731177362307</v>
      </c>
      <c r="Y16" s="217">
        <v>12</v>
      </c>
      <c r="Z16" s="217">
        <v>9</v>
      </c>
      <c r="AA16" s="217">
        <v>3</v>
      </c>
      <c r="AB16" s="203">
        <v>6.217616580310881</v>
      </c>
      <c r="AC16" s="218">
        <v>1218</v>
      </c>
      <c r="AD16" s="203">
        <v>5.943869957104584</v>
      </c>
      <c r="AE16" s="217">
        <v>473</v>
      </c>
      <c r="AF16" s="205">
        <v>2.3082516335882333</v>
      </c>
    </row>
    <row r="17" spans="2:32" s="2" customFormat="1" ht="12" customHeight="1">
      <c r="B17" s="215" t="s">
        <v>114</v>
      </c>
      <c r="C17" s="216">
        <v>2069</v>
      </c>
      <c r="D17" s="216">
        <v>1106</v>
      </c>
      <c r="E17" s="216">
        <v>963</v>
      </c>
      <c r="F17" s="201">
        <v>9.640653831099845</v>
      </c>
      <c r="G17" s="216">
        <v>1782</v>
      </c>
      <c r="H17" s="216">
        <v>973</v>
      </c>
      <c r="I17" s="216">
        <v>809</v>
      </c>
      <c r="J17" s="201">
        <v>8.303356755447039</v>
      </c>
      <c r="K17" s="217">
        <v>287</v>
      </c>
      <c r="L17" s="217">
        <v>133</v>
      </c>
      <c r="M17" s="217">
        <v>154</v>
      </c>
      <c r="N17" s="203">
        <v>1.337297075652806</v>
      </c>
      <c r="O17" s="217">
        <v>7</v>
      </c>
      <c r="P17" s="203">
        <v>3.3832769453842437</v>
      </c>
      <c r="Q17" s="217">
        <v>4</v>
      </c>
      <c r="R17" s="203">
        <v>1.9333011116481391</v>
      </c>
      <c r="S17" s="217">
        <v>49</v>
      </c>
      <c r="T17" s="217">
        <v>40</v>
      </c>
      <c r="U17" s="217">
        <v>7</v>
      </c>
      <c r="V17" s="217">
        <v>2</v>
      </c>
      <c r="W17" s="216">
        <v>0</v>
      </c>
      <c r="X17" s="203">
        <v>23.135033050047216</v>
      </c>
      <c r="Y17" s="217">
        <v>6</v>
      </c>
      <c r="Z17" s="217">
        <v>3</v>
      </c>
      <c r="AA17" s="217">
        <v>3</v>
      </c>
      <c r="AB17" s="203">
        <v>2.8957528957528957</v>
      </c>
      <c r="AC17" s="218">
        <v>1294</v>
      </c>
      <c r="AD17" s="203">
        <v>6.029485769668052</v>
      </c>
      <c r="AE17" s="217">
        <v>482</v>
      </c>
      <c r="AF17" s="205">
        <v>2.245913555625967</v>
      </c>
    </row>
    <row r="18" spans="2:32" s="2" customFormat="1" ht="12" customHeight="1">
      <c r="B18" s="215" t="s">
        <v>115</v>
      </c>
      <c r="C18" s="216">
        <v>345</v>
      </c>
      <c r="D18" s="216">
        <v>187</v>
      </c>
      <c r="E18" s="216">
        <v>158</v>
      </c>
      <c r="F18" s="201">
        <v>6.71062613059462</v>
      </c>
      <c r="G18" s="216">
        <v>624</v>
      </c>
      <c r="H18" s="216">
        <v>326</v>
      </c>
      <c r="I18" s="216">
        <v>298</v>
      </c>
      <c r="J18" s="201">
        <v>12.137480305771138</v>
      </c>
      <c r="K18" s="217">
        <v>-279</v>
      </c>
      <c r="L18" s="217">
        <v>-139</v>
      </c>
      <c r="M18" s="217">
        <v>-140</v>
      </c>
      <c r="N18" s="203">
        <v>-5.426854175176518</v>
      </c>
      <c r="O18" s="216">
        <v>2</v>
      </c>
      <c r="P18" s="201">
        <v>5.797101449275362</v>
      </c>
      <c r="Q18" s="216">
        <v>2</v>
      </c>
      <c r="R18" s="201">
        <v>5.797101449275362</v>
      </c>
      <c r="S18" s="217">
        <v>9</v>
      </c>
      <c r="T18" s="217">
        <v>9</v>
      </c>
      <c r="U18" s="217">
        <v>0</v>
      </c>
      <c r="V18" s="216">
        <v>0</v>
      </c>
      <c r="W18" s="216">
        <v>0</v>
      </c>
      <c r="X18" s="203">
        <v>25.423728813559325</v>
      </c>
      <c r="Y18" s="216">
        <v>2</v>
      </c>
      <c r="Z18" s="216">
        <v>0</v>
      </c>
      <c r="AA18" s="216">
        <v>2</v>
      </c>
      <c r="AB18" s="203">
        <v>5.797101449275362</v>
      </c>
      <c r="AC18" s="218">
        <v>225</v>
      </c>
      <c r="AD18" s="203">
        <v>4.376495302561708</v>
      </c>
      <c r="AE18" s="217">
        <v>108</v>
      </c>
      <c r="AF18" s="205">
        <v>2.10071774522962</v>
      </c>
    </row>
    <row r="19" spans="2:32" s="2" customFormat="1" ht="12" customHeight="1">
      <c r="B19" s="215" t="s">
        <v>116</v>
      </c>
      <c r="C19" s="216">
        <v>638</v>
      </c>
      <c r="D19" s="216">
        <v>370</v>
      </c>
      <c r="E19" s="216">
        <v>268</v>
      </c>
      <c r="F19" s="201">
        <v>8.102410403596556</v>
      </c>
      <c r="G19" s="216">
        <v>761</v>
      </c>
      <c r="H19" s="216">
        <v>404</v>
      </c>
      <c r="I19" s="216">
        <v>357</v>
      </c>
      <c r="J19" s="201">
        <v>9.664473851311879</v>
      </c>
      <c r="K19" s="217">
        <v>-123</v>
      </c>
      <c r="L19" s="217">
        <v>-34</v>
      </c>
      <c r="M19" s="217">
        <v>-89</v>
      </c>
      <c r="N19" s="203">
        <v>-1.5620634477153235</v>
      </c>
      <c r="O19" s="216">
        <v>2</v>
      </c>
      <c r="P19" s="201">
        <v>3.134796238244514</v>
      </c>
      <c r="Q19" s="216">
        <v>1</v>
      </c>
      <c r="R19" s="201">
        <v>1.567398119122257</v>
      </c>
      <c r="S19" s="217">
        <v>18</v>
      </c>
      <c r="T19" s="217">
        <v>14</v>
      </c>
      <c r="U19" s="217">
        <v>4</v>
      </c>
      <c r="V19" s="217">
        <v>0</v>
      </c>
      <c r="W19" s="216">
        <v>0</v>
      </c>
      <c r="X19" s="203">
        <v>27.4390243902439</v>
      </c>
      <c r="Y19" s="217">
        <v>1</v>
      </c>
      <c r="Z19" s="217">
        <v>1</v>
      </c>
      <c r="AA19" s="216">
        <v>0</v>
      </c>
      <c r="AB19" s="203">
        <v>1.5649452269170578</v>
      </c>
      <c r="AC19" s="218">
        <v>394</v>
      </c>
      <c r="AD19" s="203">
        <v>5.003682913819817</v>
      </c>
      <c r="AE19" s="217">
        <v>135</v>
      </c>
      <c r="AF19" s="205">
        <v>1.7144598816387695</v>
      </c>
    </row>
    <row r="20" spans="2:32" s="2" customFormat="1" ht="12" customHeight="1">
      <c r="B20" s="215" t="s">
        <v>117</v>
      </c>
      <c r="C20" s="216">
        <v>565</v>
      </c>
      <c r="D20" s="216">
        <v>283</v>
      </c>
      <c r="E20" s="216">
        <v>282</v>
      </c>
      <c r="F20" s="201">
        <v>6.642682468021069</v>
      </c>
      <c r="G20" s="216">
        <v>875</v>
      </c>
      <c r="H20" s="216">
        <v>471</v>
      </c>
      <c r="I20" s="216">
        <v>404</v>
      </c>
      <c r="J20" s="201">
        <v>10.287340105342363</v>
      </c>
      <c r="K20" s="217">
        <v>-310</v>
      </c>
      <c r="L20" s="217">
        <v>-188</v>
      </c>
      <c r="M20" s="217">
        <v>-122</v>
      </c>
      <c r="N20" s="203">
        <v>-3.644657637321294</v>
      </c>
      <c r="O20" s="216">
        <v>0</v>
      </c>
      <c r="P20" s="201">
        <v>0</v>
      </c>
      <c r="Q20" s="216">
        <v>0</v>
      </c>
      <c r="R20" s="201">
        <v>0</v>
      </c>
      <c r="S20" s="217">
        <v>17</v>
      </c>
      <c r="T20" s="217">
        <v>13</v>
      </c>
      <c r="U20" s="217">
        <v>3</v>
      </c>
      <c r="V20" s="217">
        <v>1</v>
      </c>
      <c r="W20" s="216">
        <v>0</v>
      </c>
      <c r="X20" s="203">
        <v>29.209621993127147</v>
      </c>
      <c r="Y20" s="217">
        <v>1</v>
      </c>
      <c r="Z20" s="217">
        <v>1</v>
      </c>
      <c r="AA20" s="216">
        <v>0</v>
      </c>
      <c r="AB20" s="203">
        <v>1.7667844522968197</v>
      </c>
      <c r="AC20" s="218">
        <v>362</v>
      </c>
      <c r="AD20" s="203">
        <v>4.25601956358164</v>
      </c>
      <c r="AE20" s="217">
        <v>151</v>
      </c>
      <c r="AF20" s="205">
        <v>1.775300978179082</v>
      </c>
    </row>
    <row r="21" spans="2:32" s="2" customFormat="1" ht="12" customHeight="1">
      <c r="B21" s="215" t="s">
        <v>118</v>
      </c>
      <c r="C21" s="216">
        <v>505</v>
      </c>
      <c r="D21" s="216">
        <v>248</v>
      </c>
      <c r="E21" s="216">
        <v>257</v>
      </c>
      <c r="F21" s="201">
        <v>7.427453633569149</v>
      </c>
      <c r="G21" s="216">
        <v>706</v>
      </c>
      <c r="H21" s="216">
        <v>389</v>
      </c>
      <c r="I21" s="216">
        <v>317</v>
      </c>
      <c r="J21" s="201">
        <v>10.383727258019443</v>
      </c>
      <c r="K21" s="217">
        <v>-201</v>
      </c>
      <c r="L21" s="217">
        <v>-141</v>
      </c>
      <c r="M21" s="217">
        <v>-60</v>
      </c>
      <c r="N21" s="203">
        <v>-2.956273624450295</v>
      </c>
      <c r="O21" s="217">
        <v>0</v>
      </c>
      <c r="P21" s="203">
        <v>0</v>
      </c>
      <c r="Q21" s="217">
        <v>0</v>
      </c>
      <c r="R21" s="203">
        <v>0</v>
      </c>
      <c r="S21" s="217">
        <v>18</v>
      </c>
      <c r="T21" s="217">
        <v>10</v>
      </c>
      <c r="U21" s="217">
        <v>8</v>
      </c>
      <c r="V21" s="217">
        <v>0</v>
      </c>
      <c r="W21" s="216">
        <v>0</v>
      </c>
      <c r="X21" s="203">
        <v>34.41682600382409</v>
      </c>
      <c r="Y21" s="217">
        <v>1</v>
      </c>
      <c r="Z21" s="217">
        <v>1</v>
      </c>
      <c r="AA21" s="216">
        <v>0</v>
      </c>
      <c r="AB21" s="203">
        <v>1.976284584980237</v>
      </c>
      <c r="AC21" s="218">
        <v>287</v>
      </c>
      <c r="AD21" s="203">
        <v>4.221146916503654</v>
      </c>
      <c r="AE21" s="217">
        <v>146</v>
      </c>
      <c r="AF21" s="205">
        <v>2.147343030695239</v>
      </c>
    </row>
    <row r="22" spans="2:32" s="2" customFormat="1" ht="12" customHeight="1">
      <c r="B22" s="215" t="s">
        <v>119</v>
      </c>
      <c r="C22" s="216">
        <v>392</v>
      </c>
      <c r="D22" s="216">
        <v>201</v>
      </c>
      <c r="E22" s="216">
        <v>191</v>
      </c>
      <c r="F22" s="201">
        <v>7.447232935007694</v>
      </c>
      <c r="G22" s="216">
        <v>621</v>
      </c>
      <c r="H22" s="216">
        <v>343</v>
      </c>
      <c r="I22" s="216">
        <v>278</v>
      </c>
      <c r="J22" s="201">
        <v>11.7977848281627</v>
      </c>
      <c r="K22" s="217">
        <v>-229</v>
      </c>
      <c r="L22" s="217">
        <v>-142</v>
      </c>
      <c r="M22" s="217">
        <v>-87</v>
      </c>
      <c r="N22" s="203">
        <v>-4.350551893155005</v>
      </c>
      <c r="O22" s="217">
        <v>0</v>
      </c>
      <c r="P22" s="203">
        <v>0</v>
      </c>
      <c r="Q22" s="216">
        <v>0</v>
      </c>
      <c r="R22" s="201">
        <v>0</v>
      </c>
      <c r="S22" s="217">
        <v>9</v>
      </c>
      <c r="T22" s="217">
        <v>7</v>
      </c>
      <c r="U22" s="217">
        <v>1</v>
      </c>
      <c r="V22" s="216">
        <v>1</v>
      </c>
      <c r="W22" s="216">
        <v>0</v>
      </c>
      <c r="X22" s="203">
        <v>22.443890274314214</v>
      </c>
      <c r="Y22" s="217">
        <v>1</v>
      </c>
      <c r="Z22" s="217">
        <v>1</v>
      </c>
      <c r="AA22" s="216">
        <v>0</v>
      </c>
      <c r="AB22" s="203">
        <v>2.544529262086514</v>
      </c>
      <c r="AC22" s="218">
        <v>203</v>
      </c>
      <c r="AD22" s="203">
        <v>3.8566027699146987</v>
      </c>
      <c r="AE22" s="217">
        <v>78</v>
      </c>
      <c r="AF22" s="205">
        <v>1.4818473697209187</v>
      </c>
    </row>
    <row r="23" spans="2:32" s="2" customFormat="1" ht="12" customHeight="1">
      <c r="B23" s="215" t="s">
        <v>120</v>
      </c>
      <c r="C23" s="216">
        <v>415</v>
      </c>
      <c r="D23" s="216">
        <v>215</v>
      </c>
      <c r="E23" s="216">
        <v>200</v>
      </c>
      <c r="F23" s="201">
        <v>6.750162654521795</v>
      </c>
      <c r="G23" s="216">
        <v>685</v>
      </c>
      <c r="H23" s="216">
        <v>374</v>
      </c>
      <c r="I23" s="216">
        <v>311</v>
      </c>
      <c r="J23" s="201">
        <v>11.141834743005857</v>
      </c>
      <c r="K23" s="217">
        <v>-270</v>
      </c>
      <c r="L23" s="217">
        <v>-159</v>
      </c>
      <c r="M23" s="217">
        <v>-111</v>
      </c>
      <c r="N23" s="203">
        <v>-4.39167208848406</v>
      </c>
      <c r="O23" s="217">
        <v>1</v>
      </c>
      <c r="P23" s="203">
        <v>2.4096385542168677</v>
      </c>
      <c r="Q23" s="217">
        <v>1</v>
      </c>
      <c r="R23" s="203">
        <v>2.4096385542168677</v>
      </c>
      <c r="S23" s="217">
        <v>9</v>
      </c>
      <c r="T23" s="217">
        <v>7</v>
      </c>
      <c r="U23" s="217">
        <v>2</v>
      </c>
      <c r="V23" s="216">
        <v>0</v>
      </c>
      <c r="W23" s="216">
        <v>0</v>
      </c>
      <c r="X23" s="203">
        <v>21.22641509433962</v>
      </c>
      <c r="Y23" s="217">
        <v>1</v>
      </c>
      <c r="Z23" s="217">
        <v>0</v>
      </c>
      <c r="AA23" s="216">
        <v>1</v>
      </c>
      <c r="AB23" s="203">
        <v>2.4096385542168677</v>
      </c>
      <c r="AC23" s="218">
        <v>242</v>
      </c>
      <c r="AD23" s="203">
        <v>3.936239427456083</v>
      </c>
      <c r="AE23" s="217">
        <v>94</v>
      </c>
      <c r="AF23" s="205">
        <v>1.5289525048796355</v>
      </c>
    </row>
    <row r="24" spans="2:32" s="2" customFormat="1" ht="12" customHeight="1">
      <c r="B24" s="215" t="s">
        <v>121</v>
      </c>
      <c r="C24" s="216">
        <v>470</v>
      </c>
      <c r="D24" s="216">
        <v>245</v>
      </c>
      <c r="E24" s="216">
        <v>225</v>
      </c>
      <c r="F24" s="201">
        <v>9.085285703239775</v>
      </c>
      <c r="G24" s="216">
        <v>464</v>
      </c>
      <c r="H24" s="216">
        <v>238</v>
      </c>
      <c r="I24" s="216">
        <v>226</v>
      </c>
      <c r="J24" s="201">
        <v>8.969303332560118</v>
      </c>
      <c r="K24" s="217">
        <v>6</v>
      </c>
      <c r="L24" s="217">
        <v>7</v>
      </c>
      <c r="M24" s="217">
        <v>-1</v>
      </c>
      <c r="N24" s="203">
        <v>0.1159823706796567</v>
      </c>
      <c r="O24" s="217">
        <v>0</v>
      </c>
      <c r="P24" s="203">
        <v>0</v>
      </c>
      <c r="Q24" s="217">
        <v>0</v>
      </c>
      <c r="R24" s="203">
        <v>0</v>
      </c>
      <c r="S24" s="217">
        <v>9</v>
      </c>
      <c r="T24" s="217">
        <v>9</v>
      </c>
      <c r="U24" s="217">
        <v>0</v>
      </c>
      <c r="V24" s="217">
        <v>0</v>
      </c>
      <c r="W24" s="216">
        <v>0</v>
      </c>
      <c r="X24" s="203">
        <v>18.789144050104383</v>
      </c>
      <c r="Y24" s="217">
        <v>0</v>
      </c>
      <c r="Z24" s="217">
        <v>0</v>
      </c>
      <c r="AA24" s="217">
        <v>0</v>
      </c>
      <c r="AB24" s="203">
        <v>0</v>
      </c>
      <c r="AC24" s="218">
        <v>275</v>
      </c>
      <c r="AD24" s="203">
        <v>5.315858656150932</v>
      </c>
      <c r="AE24" s="217">
        <v>124</v>
      </c>
      <c r="AF24" s="205">
        <v>2.3969689940462384</v>
      </c>
    </row>
    <row r="25" spans="2:32" s="2" customFormat="1" ht="12" customHeight="1">
      <c r="B25" s="215"/>
      <c r="C25" s="216"/>
      <c r="D25" s="216"/>
      <c r="E25" s="216"/>
      <c r="F25" s="201"/>
      <c r="G25" s="216"/>
      <c r="H25" s="216"/>
      <c r="I25" s="216"/>
      <c r="J25" s="201"/>
      <c r="K25" s="217"/>
      <c r="L25" s="217"/>
      <c r="M25" s="217"/>
      <c r="N25" s="203"/>
      <c r="O25" s="217"/>
      <c r="P25" s="203"/>
      <c r="Q25" s="217"/>
      <c r="R25" s="203"/>
      <c r="S25" s="217"/>
      <c r="T25" s="217"/>
      <c r="U25" s="217"/>
      <c r="V25" s="217"/>
      <c r="W25" s="216"/>
      <c r="X25" s="203"/>
      <c r="Y25" s="217"/>
      <c r="Z25" s="217"/>
      <c r="AA25" s="217"/>
      <c r="AB25" s="203"/>
      <c r="AC25" s="218"/>
      <c r="AD25" s="203"/>
      <c r="AE25" s="217"/>
      <c r="AF25" s="205"/>
    </row>
    <row r="26" spans="2:32" s="2" customFormat="1" ht="12" customHeight="1">
      <c r="B26" s="215" t="s">
        <v>123</v>
      </c>
      <c r="C26" s="216">
        <v>300</v>
      </c>
      <c r="D26" s="216">
        <v>167</v>
      </c>
      <c r="E26" s="216">
        <v>133</v>
      </c>
      <c r="F26" s="201">
        <v>8.959503046231035</v>
      </c>
      <c r="G26" s="216">
        <v>263</v>
      </c>
      <c r="H26" s="216">
        <v>138</v>
      </c>
      <c r="I26" s="216">
        <v>125</v>
      </c>
      <c r="J26" s="201">
        <v>7.854497670529208</v>
      </c>
      <c r="K26" s="217">
        <v>37</v>
      </c>
      <c r="L26" s="217">
        <v>29</v>
      </c>
      <c r="M26" s="217">
        <v>8</v>
      </c>
      <c r="N26" s="203">
        <v>1.1050053757018277</v>
      </c>
      <c r="O26" s="217">
        <v>1</v>
      </c>
      <c r="P26" s="203">
        <v>3.3333333333333335</v>
      </c>
      <c r="Q26" s="217">
        <v>0</v>
      </c>
      <c r="R26" s="203">
        <v>0</v>
      </c>
      <c r="S26" s="217">
        <v>6</v>
      </c>
      <c r="T26" s="217">
        <v>6</v>
      </c>
      <c r="U26" s="217">
        <v>0</v>
      </c>
      <c r="V26" s="217">
        <v>0</v>
      </c>
      <c r="W26" s="216">
        <v>0</v>
      </c>
      <c r="X26" s="203">
        <v>19.607843137254903</v>
      </c>
      <c r="Y26" s="217">
        <v>0</v>
      </c>
      <c r="Z26" s="217">
        <v>0</v>
      </c>
      <c r="AA26" s="217">
        <v>0</v>
      </c>
      <c r="AB26" s="203">
        <v>0</v>
      </c>
      <c r="AC26" s="218">
        <v>173</v>
      </c>
      <c r="AD26" s="203">
        <v>5.1666467566598975</v>
      </c>
      <c r="AE26" s="217">
        <v>65</v>
      </c>
      <c r="AF26" s="205">
        <v>1.9412256600167244</v>
      </c>
    </row>
    <row r="27" spans="2:32" s="2" customFormat="1" ht="12" customHeight="1">
      <c r="B27" s="215" t="s">
        <v>126</v>
      </c>
      <c r="C27" s="216">
        <v>12</v>
      </c>
      <c r="D27" s="216">
        <v>7</v>
      </c>
      <c r="E27" s="216">
        <v>5</v>
      </c>
      <c r="F27" s="201">
        <v>3.218884120171674</v>
      </c>
      <c r="G27" s="216">
        <v>79</v>
      </c>
      <c r="H27" s="216">
        <v>42</v>
      </c>
      <c r="I27" s="216">
        <v>37</v>
      </c>
      <c r="J27" s="201">
        <v>21.190987124463522</v>
      </c>
      <c r="K27" s="217">
        <v>-67</v>
      </c>
      <c r="L27" s="217">
        <v>-35</v>
      </c>
      <c r="M27" s="217">
        <v>-32</v>
      </c>
      <c r="N27" s="203">
        <v>-17.972103004291846</v>
      </c>
      <c r="O27" s="217">
        <v>0</v>
      </c>
      <c r="P27" s="203">
        <v>0</v>
      </c>
      <c r="Q27" s="217">
        <v>0</v>
      </c>
      <c r="R27" s="203">
        <v>0</v>
      </c>
      <c r="S27" s="217">
        <v>0</v>
      </c>
      <c r="T27" s="217">
        <v>0</v>
      </c>
      <c r="U27" s="217">
        <v>0</v>
      </c>
      <c r="V27" s="217">
        <v>0</v>
      </c>
      <c r="W27" s="216">
        <v>0</v>
      </c>
      <c r="X27" s="203">
        <v>0</v>
      </c>
      <c r="Y27" s="217">
        <v>0</v>
      </c>
      <c r="Z27" s="217">
        <v>0</v>
      </c>
      <c r="AA27" s="216">
        <v>0</v>
      </c>
      <c r="AB27" s="203">
        <v>0</v>
      </c>
      <c r="AC27" s="218">
        <v>8</v>
      </c>
      <c r="AD27" s="203">
        <v>2.1459227467811157</v>
      </c>
      <c r="AE27" s="217">
        <v>3</v>
      </c>
      <c r="AF27" s="205">
        <v>0.8047210300429185</v>
      </c>
    </row>
    <row r="28" spans="2:32" s="2" customFormat="1" ht="12" customHeight="1">
      <c r="B28" s="215" t="s">
        <v>129</v>
      </c>
      <c r="C28" s="216">
        <v>100</v>
      </c>
      <c r="D28" s="216">
        <v>52</v>
      </c>
      <c r="E28" s="216">
        <v>48</v>
      </c>
      <c r="F28" s="201">
        <v>3.9246467817896384</v>
      </c>
      <c r="G28" s="216">
        <v>394</v>
      </c>
      <c r="H28" s="216">
        <v>191</v>
      </c>
      <c r="I28" s="216">
        <v>203</v>
      </c>
      <c r="J28" s="201">
        <v>15.463108320251179</v>
      </c>
      <c r="K28" s="217">
        <v>-294</v>
      </c>
      <c r="L28" s="217">
        <v>-139</v>
      </c>
      <c r="M28" s="217">
        <v>-155</v>
      </c>
      <c r="N28" s="203">
        <v>-11.538461538461538</v>
      </c>
      <c r="O28" s="217">
        <v>0</v>
      </c>
      <c r="P28" s="203">
        <v>0</v>
      </c>
      <c r="Q28" s="216">
        <v>0</v>
      </c>
      <c r="R28" s="201">
        <v>0</v>
      </c>
      <c r="S28" s="217">
        <v>1</v>
      </c>
      <c r="T28" s="217">
        <v>1</v>
      </c>
      <c r="U28" s="217">
        <v>0</v>
      </c>
      <c r="V28" s="217">
        <v>0</v>
      </c>
      <c r="W28" s="216">
        <v>0</v>
      </c>
      <c r="X28" s="203">
        <v>9.900990099009901</v>
      </c>
      <c r="Y28" s="216">
        <v>0</v>
      </c>
      <c r="Z28" s="216">
        <v>0</v>
      </c>
      <c r="AA28" s="216">
        <v>0</v>
      </c>
      <c r="AB28" s="201">
        <v>0</v>
      </c>
      <c r="AC28" s="218">
        <v>88</v>
      </c>
      <c r="AD28" s="203">
        <v>3.4536891679748822</v>
      </c>
      <c r="AE28" s="217">
        <v>32</v>
      </c>
      <c r="AF28" s="205">
        <v>1.2558869701726845</v>
      </c>
    </row>
    <row r="29" spans="2:32" s="2" customFormat="1" ht="12" customHeight="1">
      <c r="B29" s="215" t="s">
        <v>133</v>
      </c>
      <c r="C29" s="216">
        <v>352</v>
      </c>
      <c r="D29" s="216">
        <v>188</v>
      </c>
      <c r="E29" s="216">
        <v>164</v>
      </c>
      <c r="F29" s="201">
        <v>5.6348850611513095</v>
      </c>
      <c r="G29" s="216">
        <v>813</v>
      </c>
      <c r="H29" s="216">
        <v>451</v>
      </c>
      <c r="I29" s="216">
        <v>362</v>
      </c>
      <c r="J29" s="201">
        <v>13.01466350771595</v>
      </c>
      <c r="K29" s="217">
        <v>-461</v>
      </c>
      <c r="L29" s="217">
        <v>-263</v>
      </c>
      <c r="M29" s="217">
        <v>-198</v>
      </c>
      <c r="N29" s="203">
        <v>-7.379778446564641</v>
      </c>
      <c r="O29" s="217">
        <v>0</v>
      </c>
      <c r="P29" s="203">
        <v>0</v>
      </c>
      <c r="Q29" s="217">
        <v>0</v>
      </c>
      <c r="R29" s="203">
        <v>0</v>
      </c>
      <c r="S29" s="217">
        <v>14</v>
      </c>
      <c r="T29" s="217">
        <v>9</v>
      </c>
      <c r="U29" s="217">
        <v>3</v>
      </c>
      <c r="V29" s="217">
        <v>2</v>
      </c>
      <c r="W29" s="216">
        <v>0</v>
      </c>
      <c r="X29" s="203">
        <v>38.25136612021858</v>
      </c>
      <c r="Y29" s="217">
        <v>3</v>
      </c>
      <c r="Z29" s="217">
        <v>3</v>
      </c>
      <c r="AA29" s="217">
        <v>0</v>
      </c>
      <c r="AB29" s="203">
        <v>8.450704225352112</v>
      </c>
      <c r="AC29" s="218">
        <v>235</v>
      </c>
      <c r="AD29" s="203">
        <v>3.761926106166357</v>
      </c>
      <c r="AE29" s="217">
        <v>100</v>
      </c>
      <c r="AF29" s="205">
        <v>1.6008196196452584</v>
      </c>
    </row>
    <row r="30" spans="2:32" s="2" customFormat="1" ht="12" customHeight="1">
      <c r="B30" s="215" t="s">
        <v>140</v>
      </c>
      <c r="C30" s="216">
        <v>216</v>
      </c>
      <c r="D30" s="216">
        <v>112</v>
      </c>
      <c r="E30" s="216">
        <v>104</v>
      </c>
      <c r="F30" s="201">
        <v>5.625439487459958</v>
      </c>
      <c r="G30" s="216">
        <v>554</v>
      </c>
      <c r="H30" s="216">
        <v>299</v>
      </c>
      <c r="I30" s="216">
        <v>255</v>
      </c>
      <c r="J30" s="201">
        <v>14.428210537281558</v>
      </c>
      <c r="K30" s="217">
        <v>-338</v>
      </c>
      <c r="L30" s="217">
        <v>-187</v>
      </c>
      <c r="M30" s="217">
        <v>-151</v>
      </c>
      <c r="N30" s="203">
        <v>-8.802771049821601</v>
      </c>
      <c r="O30" s="216">
        <v>0</v>
      </c>
      <c r="P30" s="201">
        <v>0</v>
      </c>
      <c r="Q30" s="216">
        <v>0</v>
      </c>
      <c r="R30" s="201">
        <v>0</v>
      </c>
      <c r="S30" s="217">
        <v>6</v>
      </c>
      <c r="T30" s="217">
        <v>6</v>
      </c>
      <c r="U30" s="217">
        <v>0</v>
      </c>
      <c r="V30" s="217">
        <v>0</v>
      </c>
      <c r="W30" s="216">
        <v>0</v>
      </c>
      <c r="X30" s="203">
        <v>27.027027027027028</v>
      </c>
      <c r="Y30" s="217">
        <v>0</v>
      </c>
      <c r="Z30" s="217">
        <v>0</v>
      </c>
      <c r="AA30" s="216">
        <v>0</v>
      </c>
      <c r="AB30" s="203">
        <v>0</v>
      </c>
      <c r="AC30" s="218">
        <v>158</v>
      </c>
      <c r="AD30" s="203">
        <v>4.114904810271637</v>
      </c>
      <c r="AE30" s="217">
        <v>52</v>
      </c>
      <c r="AF30" s="205">
        <v>1.3542724692033232</v>
      </c>
    </row>
    <row r="31" spans="2:32" s="2" customFormat="1" ht="12" customHeight="1">
      <c r="B31" s="215" t="s">
        <v>145</v>
      </c>
      <c r="C31" s="216">
        <v>319</v>
      </c>
      <c r="D31" s="216">
        <v>156</v>
      </c>
      <c r="E31" s="216">
        <v>163</v>
      </c>
      <c r="F31" s="201">
        <v>8.439153439153438</v>
      </c>
      <c r="G31" s="216">
        <v>226</v>
      </c>
      <c r="H31" s="216">
        <v>121</v>
      </c>
      <c r="I31" s="216">
        <v>105</v>
      </c>
      <c r="J31" s="201">
        <v>5.978835978835979</v>
      </c>
      <c r="K31" s="217">
        <v>93</v>
      </c>
      <c r="L31" s="217">
        <v>35</v>
      </c>
      <c r="M31" s="217">
        <v>58</v>
      </c>
      <c r="N31" s="203">
        <v>2.4603174603174605</v>
      </c>
      <c r="O31" s="216">
        <v>3</v>
      </c>
      <c r="P31" s="201">
        <v>9.404388714733543</v>
      </c>
      <c r="Q31" s="216">
        <v>3</v>
      </c>
      <c r="R31" s="201">
        <v>9.404388714733543</v>
      </c>
      <c r="S31" s="217">
        <v>8</v>
      </c>
      <c r="T31" s="217">
        <v>6</v>
      </c>
      <c r="U31" s="217">
        <v>1</v>
      </c>
      <c r="V31" s="217">
        <v>1</v>
      </c>
      <c r="W31" s="216">
        <v>0</v>
      </c>
      <c r="X31" s="203">
        <v>24.464831804281346</v>
      </c>
      <c r="Y31" s="217">
        <v>3</v>
      </c>
      <c r="Z31" s="217">
        <v>2</v>
      </c>
      <c r="AA31" s="216">
        <v>1</v>
      </c>
      <c r="AB31" s="203">
        <v>9.345794392523365</v>
      </c>
      <c r="AC31" s="218">
        <v>205</v>
      </c>
      <c r="AD31" s="203">
        <v>5.423280423280423</v>
      </c>
      <c r="AE31" s="217">
        <v>81</v>
      </c>
      <c r="AF31" s="205">
        <v>2.142857142857143</v>
      </c>
    </row>
    <row r="32" spans="2:32" s="2" customFormat="1" ht="12" customHeight="1">
      <c r="B32" s="215" t="s">
        <v>147</v>
      </c>
      <c r="C32" s="216">
        <v>740</v>
      </c>
      <c r="D32" s="216">
        <v>374</v>
      </c>
      <c r="E32" s="216">
        <v>366</v>
      </c>
      <c r="F32" s="201">
        <v>6.931629776033422</v>
      </c>
      <c r="G32" s="216">
        <v>992</v>
      </c>
      <c r="H32" s="216">
        <v>523</v>
      </c>
      <c r="I32" s="216">
        <v>469</v>
      </c>
      <c r="J32" s="201">
        <v>9.292130726790749</v>
      </c>
      <c r="K32" s="217">
        <v>-252</v>
      </c>
      <c r="L32" s="217">
        <v>-149</v>
      </c>
      <c r="M32" s="217">
        <v>-103</v>
      </c>
      <c r="N32" s="203">
        <v>-2.360500950757327</v>
      </c>
      <c r="O32" s="217">
        <v>2</v>
      </c>
      <c r="P32" s="203">
        <v>2.7027027027027026</v>
      </c>
      <c r="Q32" s="217">
        <v>0</v>
      </c>
      <c r="R32" s="203">
        <v>0</v>
      </c>
      <c r="S32" s="217">
        <v>16</v>
      </c>
      <c r="T32" s="217">
        <v>12</v>
      </c>
      <c r="U32" s="217">
        <v>3</v>
      </c>
      <c r="V32" s="217">
        <v>1</v>
      </c>
      <c r="W32" s="216">
        <v>0</v>
      </c>
      <c r="X32" s="203">
        <v>21.164021164021165</v>
      </c>
      <c r="Y32" s="217">
        <v>2</v>
      </c>
      <c r="Z32" s="217">
        <v>2</v>
      </c>
      <c r="AA32" s="217">
        <v>0</v>
      </c>
      <c r="AB32" s="203">
        <v>2.6954177897574128</v>
      </c>
      <c r="AC32" s="218">
        <v>466</v>
      </c>
      <c r="AD32" s="203">
        <v>4.365053345448073</v>
      </c>
      <c r="AE32" s="217">
        <v>184</v>
      </c>
      <c r="AF32" s="205">
        <v>1.7235403767434454</v>
      </c>
    </row>
    <row r="33" spans="2:16" s="2" customFormat="1" ht="12" customHeight="1">
      <c r="B33" s="6"/>
      <c r="P33" s="219"/>
    </row>
    <row r="34" spans="2:32" ht="13.5">
      <c r="B34" s="76" t="s">
        <v>298</v>
      </c>
      <c r="C34" s="77"/>
      <c r="D34" s="77"/>
      <c r="E34" s="77"/>
      <c r="F34" s="77"/>
      <c r="G34" s="220"/>
      <c r="H34" s="220"/>
      <c r="I34" s="2"/>
      <c r="J34" s="2"/>
      <c r="K34" s="2"/>
      <c r="L34" s="2"/>
      <c r="M34" s="2"/>
      <c r="N34" s="2"/>
      <c r="O34" s="2"/>
      <c r="P34" s="2"/>
      <c r="Q34" s="2"/>
      <c r="R34" s="2"/>
      <c r="S34" s="2"/>
      <c r="T34" s="2"/>
      <c r="U34" s="2"/>
      <c r="V34" s="2"/>
      <c r="W34" s="2"/>
      <c r="X34" s="2"/>
      <c r="Y34" s="2"/>
      <c r="Z34" s="2"/>
      <c r="AA34" s="2"/>
      <c r="AB34" s="2"/>
      <c r="AC34" s="2"/>
      <c r="AD34" s="2"/>
      <c r="AE34" s="2"/>
      <c r="AF34" s="2"/>
    </row>
    <row r="35" spans="2:32" ht="13.5">
      <c r="B35" s="296" t="s">
        <v>299</v>
      </c>
      <c r="C35" s="297"/>
      <c r="D35" s="297"/>
      <c r="E35" s="297"/>
      <c r="F35" s="297"/>
      <c r="G35" s="297"/>
      <c r="H35" s="297"/>
      <c r="I35" s="297"/>
      <c r="J35" s="297"/>
      <c r="K35" s="2"/>
      <c r="L35" s="2"/>
      <c r="M35" s="2"/>
      <c r="N35" s="2"/>
      <c r="O35" s="2"/>
      <c r="P35" s="2"/>
      <c r="Q35" s="2"/>
      <c r="R35" s="2"/>
      <c r="S35" s="2"/>
      <c r="T35" s="2"/>
      <c r="U35" s="2"/>
      <c r="V35" s="2"/>
      <c r="W35" s="2"/>
      <c r="X35" s="2"/>
      <c r="Y35" s="2"/>
      <c r="Z35" s="2"/>
      <c r="AA35" s="2"/>
      <c r="AB35" s="2"/>
      <c r="AC35" s="2"/>
      <c r="AD35" s="2"/>
      <c r="AE35" s="2"/>
      <c r="AF35" s="2"/>
    </row>
    <row r="36" spans="2:32" ht="13.5">
      <c r="B36" s="296" t="s">
        <v>300</v>
      </c>
      <c r="C36" s="297"/>
      <c r="D36" s="297"/>
      <c r="E36" s="297"/>
      <c r="F36" s="297"/>
      <c r="G36" s="297"/>
      <c r="H36" s="297"/>
      <c r="I36" s="297"/>
      <c r="J36" s="297"/>
      <c r="K36" s="297"/>
      <c r="L36" s="297"/>
      <c r="M36" s="297"/>
      <c r="N36" s="2"/>
      <c r="O36" s="2"/>
      <c r="P36" s="2"/>
      <c r="Q36" s="2"/>
      <c r="R36" s="2"/>
      <c r="S36" s="2"/>
      <c r="T36" s="2"/>
      <c r="U36" s="2"/>
      <c r="V36" s="2"/>
      <c r="W36" s="2"/>
      <c r="X36" s="2"/>
      <c r="Y36" s="2"/>
      <c r="Z36" s="2"/>
      <c r="AA36" s="2"/>
      <c r="AB36" s="2"/>
      <c r="AC36" s="2"/>
      <c r="AD36" s="2"/>
      <c r="AE36" s="2"/>
      <c r="AF36" s="2"/>
    </row>
    <row r="37" spans="2:13" ht="13.5">
      <c r="B37" s="296" t="s">
        <v>301</v>
      </c>
      <c r="C37" s="372"/>
      <c r="D37" s="372"/>
      <c r="E37" s="372"/>
      <c r="F37" s="372"/>
      <c r="G37" s="372"/>
      <c r="H37" s="372"/>
      <c r="I37" s="372"/>
      <c r="J37" s="372"/>
      <c r="K37" s="372"/>
      <c r="L37" s="372"/>
      <c r="M37" s="372"/>
    </row>
  </sheetData>
  <sheetProtection/>
  <mergeCells count="39">
    <mergeCell ref="B36:M36"/>
    <mergeCell ref="B37:M37"/>
    <mergeCell ref="H6:H8"/>
    <mergeCell ref="I6:I8"/>
    <mergeCell ref="K6:K8"/>
    <mergeCell ref="L6:L8"/>
    <mergeCell ref="M6:M8"/>
    <mergeCell ref="B35:J35"/>
    <mergeCell ref="G6:G8"/>
    <mergeCell ref="AF3:AF8"/>
    <mergeCell ref="S5:S8"/>
    <mergeCell ref="T5:T8"/>
    <mergeCell ref="U5:U8"/>
    <mergeCell ref="V5:V8"/>
    <mergeCell ref="W5:W8"/>
    <mergeCell ref="Y5:Y8"/>
    <mergeCell ref="Z5:Z8"/>
    <mergeCell ref="AA5:AA8"/>
    <mergeCell ref="X3:X8"/>
    <mergeCell ref="Y3:AA4"/>
    <mergeCell ref="AB3:AB8"/>
    <mergeCell ref="AC3:AC8"/>
    <mergeCell ref="AD3:AD8"/>
    <mergeCell ref="AE3:AE8"/>
    <mergeCell ref="N3:N8"/>
    <mergeCell ref="O3:O8"/>
    <mergeCell ref="P3:P8"/>
    <mergeCell ref="Q3:Q8"/>
    <mergeCell ref="R3:R8"/>
    <mergeCell ref="S3:W4"/>
    <mergeCell ref="B3:B8"/>
    <mergeCell ref="C3:E5"/>
    <mergeCell ref="F3:F8"/>
    <mergeCell ref="G3:I5"/>
    <mergeCell ref="J3:J8"/>
    <mergeCell ref="K3:M5"/>
    <mergeCell ref="C6:C8"/>
    <mergeCell ref="D6:D8"/>
    <mergeCell ref="E6:E8"/>
  </mergeCell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B1:Q13"/>
  <sheetViews>
    <sheetView zoomScalePageLayoutView="0" workbookViewId="0" topLeftCell="A1">
      <selection activeCell="A1" sqref="A1"/>
    </sheetView>
  </sheetViews>
  <sheetFormatPr defaultColWidth="9.00390625" defaultRowHeight="13.5"/>
  <cols>
    <col min="1" max="1" width="2.625" style="0" customWidth="1"/>
    <col min="2" max="3" width="4.25390625" style="0" customWidth="1"/>
    <col min="4" max="7" width="6.125" style="0" customWidth="1"/>
    <col min="8" max="9" width="8.50390625" style="0" bestFit="1" customWidth="1"/>
    <col min="10" max="17" width="6.125" style="0" customWidth="1"/>
    <col min="18" max="19" width="9.125" style="0" customWidth="1"/>
  </cols>
  <sheetData>
    <row r="1" spans="2:3" ht="14.25" customHeight="1">
      <c r="B1" s="16" t="s">
        <v>302</v>
      </c>
      <c r="C1" s="1"/>
    </row>
    <row r="2" ht="12" customHeight="1"/>
    <row r="3" spans="2:17" s="2" customFormat="1" ht="12" customHeight="1">
      <c r="B3" s="254" t="s">
        <v>303</v>
      </c>
      <c r="C3" s="305"/>
      <c r="D3" s="373" t="s">
        <v>304</v>
      </c>
      <c r="E3" s="275"/>
      <c r="F3" s="373" t="s">
        <v>305</v>
      </c>
      <c r="G3" s="275"/>
      <c r="H3" s="373" t="s">
        <v>306</v>
      </c>
      <c r="I3" s="275"/>
      <c r="J3" s="373" t="s">
        <v>307</v>
      </c>
      <c r="K3" s="275"/>
      <c r="L3" s="373" t="s">
        <v>308</v>
      </c>
      <c r="M3" s="275"/>
      <c r="N3" s="373" t="s">
        <v>309</v>
      </c>
      <c r="O3" s="275"/>
      <c r="P3" s="373" t="s">
        <v>310</v>
      </c>
      <c r="Q3" s="275"/>
    </row>
    <row r="4" spans="2:17" s="2" customFormat="1" ht="12" customHeight="1">
      <c r="B4" s="307"/>
      <c r="C4" s="308"/>
      <c r="D4" s="276"/>
      <c r="E4" s="277"/>
      <c r="F4" s="276"/>
      <c r="G4" s="277"/>
      <c r="H4" s="276"/>
      <c r="I4" s="277"/>
      <c r="J4" s="276"/>
      <c r="K4" s="277"/>
      <c r="L4" s="276"/>
      <c r="M4" s="277"/>
      <c r="N4" s="276"/>
      <c r="O4" s="277"/>
      <c r="P4" s="276"/>
      <c r="Q4" s="277"/>
    </row>
    <row r="5" spans="2:17" s="2" customFormat="1" ht="12" customHeight="1">
      <c r="B5" s="310"/>
      <c r="C5" s="312"/>
      <c r="D5" s="29" t="s">
        <v>170</v>
      </c>
      <c r="E5" s="29" t="s">
        <v>311</v>
      </c>
      <c r="F5" s="29" t="s">
        <v>170</v>
      </c>
      <c r="G5" s="29" t="s">
        <v>311</v>
      </c>
      <c r="H5" s="29" t="s">
        <v>170</v>
      </c>
      <c r="I5" s="29" t="s">
        <v>311</v>
      </c>
      <c r="J5" s="29" t="s">
        <v>170</v>
      </c>
      <c r="K5" s="3" t="s">
        <v>311</v>
      </c>
      <c r="L5" s="3" t="s">
        <v>170</v>
      </c>
      <c r="M5" s="3" t="s">
        <v>311</v>
      </c>
      <c r="N5" s="3" t="s">
        <v>170</v>
      </c>
      <c r="O5" s="3" t="s">
        <v>311</v>
      </c>
      <c r="P5" s="3" t="s">
        <v>170</v>
      </c>
      <c r="Q5" s="3" t="s">
        <v>311</v>
      </c>
    </row>
    <row r="6" spans="2:17" s="2" customFormat="1" ht="12" customHeight="1">
      <c r="B6" s="376" t="s">
        <v>312</v>
      </c>
      <c r="C6" s="377"/>
      <c r="D6" s="221">
        <v>8.4</v>
      </c>
      <c r="E6" s="221">
        <v>8.6</v>
      </c>
      <c r="F6" s="221">
        <v>8.6</v>
      </c>
      <c r="G6" s="221">
        <v>9.3</v>
      </c>
      <c r="H6" s="221">
        <v>-0.2</v>
      </c>
      <c r="I6" s="221">
        <v>-0.7</v>
      </c>
      <c r="J6" s="221">
        <v>2.8</v>
      </c>
      <c r="K6" s="221">
        <v>3.2</v>
      </c>
      <c r="L6" s="221">
        <v>29.1</v>
      </c>
      <c r="M6" s="221">
        <v>27.9</v>
      </c>
      <c r="N6" s="221">
        <v>5.7</v>
      </c>
      <c r="O6" s="221">
        <v>5.3</v>
      </c>
      <c r="P6" s="222">
        <v>2.08</v>
      </c>
      <c r="Q6" s="222">
        <v>1.98</v>
      </c>
    </row>
    <row r="7" spans="2:17" s="2" customFormat="1" ht="12" customHeight="1">
      <c r="B7" s="376">
        <v>18</v>
      </c>
      <c r="C7" s="377"/>
      <c r="D7" s="221">
        <v>8.7</v>
      </c>
      <c r="E7" s="221">
        <v>8.6</v>
      </c>
      <c r="F7" s="221">
        <v>8.6</v>
      </c>
      <c r="G7" s="221">
        <v>9.1</v>
      </c>
      <c r="H7" s="221">
        <v>0.1</v>
      </c>
      <c r="I7" s="221">
        <v>-0.5</v>
      </c>
      <c r="J7" s="221">
        <v>2.6</v>
      </c>
      <c r="K7" s="221">
        <v>2.3</v>
      </c>
      <c r="L7" s="221">
        <v>27.5</v>
      </c>
      <c r="M7" s="221">
        <v>25.5</v>
      </c>
      <c r="N7" s="221">
        <v>5.8</v>
      </c>
      <c r="O7" s="221">
        <v>5.5</v>
      </c>
      <c r="P7" s="222">
        <v>2.04</v>
      </c>
      <c r="Q7" s="222">
        <v>1.96</v>
      </c>
    </row>
    <row r="8" spans="2:17" s="2" customFormat="1" ht="12" customHeight="1">
      <c r="B8" s="376">
        <v>19</v>
      </c>
      <c r="C8" s="377"/>
      <c r="D8" s="221">
        <v>8.6</v>
      </c>
      <c r="E8" s="221">
        <v>8.5</v>
      </c>
      <c r="F8" s="221">
        <v>8.8</v>
      </c>
      <c r="G8" s="221">
        <v>9.3</v>
      </c>
      <c r="H8" s="221">
        <v>-0.1</v>
      </c>
      <c r="I8" s="221">
        <v>-0.8</v>
      </c>
      <c r="J8" s="221">
        <v>2.4</v>
      </c>
      <c r="K8" s="221">
        <v>2.6</v>
      </c>
      <c r="L8" s="221">
        <v>26.2</v>
      </c>
      <c r="M8" s="221">
        <v>27.1</v>
      </c>
      <c r="N8" s="221">
        <v>5.7</v>
      </c>
      <c r="O8" s="221">
        <v>5.2</v>
      </c>
      <c r="P8" s="222">
        <v>2.02</v>
      </c>
      <c r="Q8" s="222">
        <v>1.98</v>
      </c>
    </row>
    <row r="9" spans="2:17" s="2" customFormat="1" ht="12" customHeight="1">
      <c r="B9" s="376">
        <v>20</v>
      </c>
      <c r="C9" s="377"/>
      <c r="D9" s="221">
        <v>8.7</v>
      </c>
      <c r="E9" s="221">
        <v>8.6</v>
      </c>
      <c r="F9" s="221">
        <v>9.1</v>
      </c>
      <c r="G9" s="221">
        <v>9.6</v>
      </c>
      <c r="H9" s="221">
        <v>-0.4</v>
      </c>
      <c r="I9" s="221">
        <v>-1</v>
      </c>
      <c r="J9" s="221">
        <v>2.6</v>
      </c>
      <c r="K9" s="221">
        <v>2.3</v>
      </c>
      <c r="L9" s="221">
        <v>25.2</v>
      </c>
      <c r="M9" s="221">
        <v>24.5</v>
      </c>
      <c r="N9" s="221">
        <v>5.8</v>
      </c>
      <c r="O9" s="221">
        <v>5.3</v>
      </c>
      <c r="P9" s="222">
        <v>1.99</v>
      </c>
      <c r="Q9" s="222">
        <v>1.94</v>
      </c>
    </row>
    <row r="10" spans="2:17" s="214" customFormat="1" ht="12" customHeight="1">
      <c r="B10" s="374">
        <v>21</v>
      </c>
      <c r="C10" s="375"/>
      <c r="D10" s="223">
        <v>8.5</v>
      </c>
      <c r="E10" s="223">
        <v>8.3</v>
      </c>
      <c r="F10" s="223">
        <v>9.1</v>
      </c>
      <c r="G10" s="223">
        <v>9.9</v>
      </c>
      <c r="H10" s="223">
        <v>-0.6</v>
      </c>
      <c r="I10" s="223">
        <v>-1.6</v>
      </c>
      <c r="J10" s="223">
        <v>2.4</v>
      </c>
      <c r="K10" s="223">
        <v>2.7</v>
      </c>
      <c r="L10" s="223">
        <v>24.6</v>
      </c>
      <c r="M10" s="223">
        <v>25.3</v>
      </c>
      <c r="N10" s="223">
        <v>5.6</v>
      </c>
      <c r="O10" s="223">
        <v>5.1</v>
      </c>
      <c r="P10" s="224">
        <v>2.01</v>
      </c>
      <c r="Q10" s="224">
        <v>1.95</v>
      </c>
    </row>
    <row r="11" spans="2:4" s="2" customFormat="1" ht="12" customHeight="1">
      <c r="B11" s="6"/>
      <c r="C11" s="225"/>
      <c r="D11" s="77"/>
    </row>
    <row r="12" spans="2:3" s="2" customFormat="1" ht="12" customHeight="1">
      <c r="B12" s="76" t="s">
        <v>298</v>
      </c>
      <c r="C12" s="77"/>
    </row>
    <row r="13" spans="2:3" s="2" customFormat="1" ht="12" customHeight="1">
      <c r="B13" s="7"/>
      <c r="C13" s="6"/>
    </row>
  </sheetData>
  <sheetProtection/>
  <mergeCells count="13">
    <mergeCell ref="B3:C5"/>
    <mergeCell ref="D3:E4"/>
    <mergeCell ref="F3:G4"/>
    <mergeCell ref="H3:I4"/>
    <mergeCell ref="J3:K4"/>
    <mergeCell ref="L3:M4"/>
    <mergeCell ref="B10:C10"/>
    <mergeCell ref="N3:O4"/>
    <mergeCell ref="P3:Q4"/>
    <mergeCell ref="B6:C6"/>
    <mergeCell ref="B7:C7"/>
    <mergeCell ref="B8:C8"/>
    <mergeCell ref="B9:C9"/>
  </mergeCells>
  <printOptions/>
  <pageMargins left="0.7" right="0.7" top="0.75" bottom="0.75" header="0.3" footer="0.3"/>
  <pageSetup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市川 美穂８６</dc:creator>
  <cp:keywords/>
  <dc:description/>
  <cp:lastModifiedBy>User</cp:lastModifiedBy>
  <cp:lastPrinted>2011-10-11T01:23:26Z</cp:lastPrinted>
  <dcterms:created xsi:type="dcterms:W3CDTF">1999-08-06T12:02:03Z</dcterms:created>
  <dcterms:modified xsi:type="dcterms:W3CDTF">2011-10-11T01:23:33Z</dcterms:modified>
  <cp:category/>
  <cp:version/>
  <cp:contentType/>
  <cp:contentStatus/>
</cp:coreProperties>
</file>