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62.60\R8soumu\201●厚生労働統計\20 健康福祉統計年報\R8年刊\04_掲載用\02統計編\"/>
    </mc:Choice>
  </mc:AlternateContent>
  <xr:revisionPtr revIDLastSave="0" documentId="13_ncr:1_{57CBF0A6-38FF-4D84-837A-08786701A6E9}" xr6:coauthVersionLast="47" xr6:coauthVersionMax="47" xr10:uidLastSave="{00000000-0000-0000-0000-000000000000}"/>
  <bookViews>
    <workbookView xWindow="1740" yWindow="2730" windowWidth="21600" windowHeight="11175" xr2:uid="{B08923C1-3BFA-4D05-8639-C5E3D12FA324}"/>
  </bookViews>
  <sheets>
    <sheet name="0601" sheetId="1" r:id="rId1"/>
    <sheet name="0602" sheetId="5" r:id="rId2"/>
    <sheet name="0603" sheetId="4" r:id="rId3"/>
    <sheet name="0604" sheetId="3" r:id="rId4"/>
    <sheet name="0605" sheetId="2" r:id="rId5"/>
    <sheet name="0608" sheetId="7" r:id="rId6"/>
    <sheet name="0609" sheetId="6" r:id="rId7"/>
    <sheet name="0610" sheetId="8" r:id="rId8"/>
    <sheet name="0614" sheetId="9" r:id="rId9"/>
  </sheets>
  <externalReferences>
    <externalReference r:id="rId10"/>
  </externalReferences>
  <definedNames>
    <definedName name="hyou3">[1]表3!$A$2:$N$34</definedName>
    <definedName name="_xlnm.Print_Area" localSheetId="0">'0601'!$A$1:$J$66</definedName>
    <definedName name="_xlnm.Print_Area" localSheetId="1">'0602'!$A$1:$L$68</definedName>
    <definedName name="_xlnm.Print_Area" localSheetId="2">'0603'!$A$1:$I$67</definedName>
    <definedName name="_xlnm.Print_Area" localSheetId="3">'0604'!$A$1:$X$69</definedName>
    <definedName name="_xlnm.Print_Area" localSheetId="4">'0605'!$A$1:$W$69</definedName>
    <definedName name="_xlnm.Print_Area" localSheetId="6">'0609'!$A$1:$K$17</definedName>
    <definedName name="_xlnm.Print_Area" localSheetId="7">'0610'!$A$1:$M$7</definedName>
    <definedName name="_xlnm.Print_Titles" localSheetId="3">'0604'!$2:$5</definedName>
    <definedName name="_xlnm.Print_Titles" localSheetId="4">'0605'!$2:$5</definedName>
    <definedName name="県外転出入者当前月">#REF!</definedName>
    <definedName name="指示月統計結果">#REF!</definedName>
    <definedName name="出生数_その他_のクロス集計">#N/A</definedName>
    <definedName name="出生数_自宅_のクロス集計">#N/A</definedName>
    <definedName name="出生数_助産所_のクロス集計">#N/A</definedName>
    <definedName name="出生数_診療所_のクロス集計">#N/A</definedName>
    <definedName name="出生数_病院_のクロス集計">#N/A</definedName>
    <definedName name="図1">[1]図8!$D$20:$I$31</definedName>
    <definedName name="表３">[1]表3!$A$2:$N$34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9" l="1"/>
  <c r="C5" i="8"/>
  <c r="D5" i="8"/>
  <c r="E5" i="8"/>
  <c r="H5" i="8"/>
  <c r="B5" i="8" s="1"/>
  <c r="B6" i="8"/>
  <c r="E6" i="8"/>
  <c r="K6" i="8" s="1"/>
  <c r="L6" i="8"/>
  <c r="M6" i="8"/>
  <c r="C4" i="6" l="1"/>
  <c r="D4" i="6"/>
  <c r="E4" i="6"/>
  <c r="F4" i="6"/>
  <c r="G4" i="6"/>
  <c r="H4" i="6"/>
  <c r="I4" i="6"/>
  <c r="B5" i="6"/>
  <c r="B6" i="6"/>
  <c r="B7" i="6"/>
  <c r="B8" i="6"/>
  <c r="B9" i="6"/>
  <c r="B10" i="6"/>
  <c r="B11" i="6"/>
  <c r="B12" i="6"/>
  <c r="B13" i="6"/>
  <c r="B14" i="6"/>
  <c r="B15" i="6"/>
  <c r="B16" i="6"/>
  <c r="B4" i="6" l="1"/>
  <c r="D7" i="5"/>
  <c r="E7" i="5"/>
  <c r="F7" i="5"/>
  <c r="G7" i="5"/>
  <c r="H7" i="5"/>
  <c r="H6" i="5" s="1"/>
  <c r="I7" i="5"/>
  <c r="J7" i="5"/>
  <c r="K7" i="5"/>
  <c r="K6" i="5" s="1"/>
  <c r="L7" i="5"/>
  <c r="D8" i="5"/>
  <c r="E8" i="5"/>
  <c r="F8" i="5"/>
  <c r="G8" i="5"/>
  <c r="H8" i="5"/>
  <c r="I8" i="5"/>
  <c r="J8" i="5"/>
  <c r="K8" i="5"/>
  <c r="L8" i="5"/>
  <c r="D10" i="5"/>
  <c r="E10" i="5"/>
  <c r="F10" i="5"/>
  <c r="G10" i="5"/>
  <c r="H10" i="5"/>
  <c r="I10" i="5"/>
  <c r="J10" i="5"/>
  <c r="K10" i="5"/>
  <c r="L10" i="5"/>
  <c r="D13" i="5"/>
  <c r="E13" i="5"/>
  <c r="F13" i="5"/>
  <c r="G13" i="5"/>
  <c r="H13" i="5"/>
  <c r="I13" i="5"/>
  <c r="J13" i="5"/>
  <c r="K13" i="5"/>
  <c r="L13" i="5"/>
  <c r="D18" i="5"/>
  <c r="E18" i="5"/>
  <c r="F18" i="5"/>
  <c r="G18" i="5"/>
  <c r="H18" i="5"/>
  <c r="I18" i="5"/>
  <c r="J18" i="5"/>
  <c r="K18" i="5"/>
  <c r="L18" i="5"/>
  <c r="D22" i="5"/>
  <c r="E22" i="5"/>
  <c r="F22" i="5"/>
  <c r="H22" i="5"/>
  <c r="I22" i="5"/>
  <c r="J22" i="5"/>
  <c r="K22" i="5"/>
  <c r="L22" i="5"/>
  <c r="D25" i="5"/>
  <c r="E25" i="5"/>
  <c r="F25" i="5"/>
  <c r="H25" i="5"/>
  <c r="I25" i="5"/>
  <c r="J25" i="5"/>
  <c r="K25" i="5"/>
  <c r="L25" i="5"/>
  <c r="D28" i="5"/>
  <c r="E28" i="5"/>
  <c r="F28" i="5"/>
  <c r="G28" i="5"/>
  <c r="H28" i="5"/>
  <c r="I28" i="5"/>
  <c r="J28" i="5"/>
  <c r="K28" i="5"/>
  <c r="L28" i="5"/>
  <c r="D33" i="5"/>
  <c r="E33" i="5"/>
  <c r="F33" i="5"/>
  <c r="G33" i="5"/>
  <c r="H33" i="5"/>
  <c r="I33" i="5"/>
  <c r="J33" i="5"/>
  <c r="K33" i="5"/>
  <c r="L33" i="5"/>
  <c r="D39" i="5"/>
  <c r="F39" i="5"/>
  <c r="G39" i="5"/>
  <c r="H39" i="5"/>
  <c r="I39" i="5"/>
  <c r="J39" i="5"/>
  <c r="K39" i="5"/>
  <c r="L39" i="5"/>
  <c r="D47" i="5"/>
  <c r="E47" i="5"/>
  <c r="F47" i="5"/>
  <c r="G47" i="5"/>
  <c r="H47" i="5"/>
  <c r="I47" i="5"/>
  <c r="J47" i="5"/>
  <c r="K47" i="5"/>
  <c r="L47" i="5"/>
  <c r="D54" i="5"/>
  <c r="E54" i="5"/>
  <c r="F54" i="5"/>
  <c r="G54" i="5"/>
  <c r="H54" i="5"/>
  <c r="I54" i="5"/>
  <c r="J54" i="5"/>
  <c r="K54" i="5"/>
  <c r="L54" i="5"/>
  <c r="D58" i="5"/>
  <c r="E58" i="5"/>
  <c r="F58" i="5"/>
  <c r="H58" i="5"/>
  <c r="I58" i="5"/>
  <c r="J58" i="5"/>
  <c r="K58" i="5"/>
  <c r="L58" i="5"/>
  <c r="D61" i="5"/>
  <c r="E61" i="5"/>
  <c r="F61" i="5"/>
  <c r="G61" i="5"/>
  <c r="H61" i="5"/>
  <c r="I61" i="5"/>
  <c r="J61" i="5"/>
  <c r="K61" i="5"/>
  <c r="L61" i="5"/>
  <c r="J6" i="5" l="1"/>
  <c r="I6" i="5"/>
  <c r="G6" i="5"/>
  <c r="F6" i="5"/>
  <c r="E6" i="5"/>
  <c r="L6" i="5"/>
  <c r="D6" i="5"/>
  <c r="D6" i="4"/>
  <c r="E6" i="4"/>
  <c r="F6" i="4"/>
  <c r="G6" i="4"/>
  <c r="H6" i="4"/>
  <c r="I6" i="4"/>
  <c r="I5" i="4" s="1"/>
  <c r="D7" i="4"/>
  <c r="E7" i="4"/>
  <c r="F7" i="4"/>
  <c r="G7" i="4"/>
  <c r="H7" i="4"/>
  <c r="I7" i="4"/>
  <c r="D9" i="4"/>
  <c r="E9" i="4"/>
  <c r="F9" i="4"/>
  <c r="G9" i="4"/>
  <c r="H9" i="4"/>
  <c r="I9" i="4"/>
  <c r="D12" i="4"/>
  <c r="E12" i="4"/>
  <c r="F12" i="4"/>
  <c r="G12" i="4"/>
  <c r="H12" i="4"/>
  <c r="I12" i="4"/>
  <c r="D17" i="4"/>
  <c r="E17" i="4"/>
  <c r="F17" i="4"/>
  <c r="G17" i="4"/>
  <c r="H17" i="4"/>
  <c r="I17" i="4"/>
  <c r="D21" i="4"/>
  <c r="E21" i="4"/>
  <c r="F21" i="4"/>
  <c r="G21" i="4"/>
  <c r="H21" i="4"/>
  <c r="I21" i="4"/>
  <c r="D24" i="4"/>
  <c r="E24" i="4"/>
  <c r="F24" i="4"/>
  <c r="G24" i="4"/>
  <c r="H24" i="4"/>
  <c r="I24" i="4"/>
  <c r="D27" i="4"/>
  <c r="E27" i="4"/>
  <c r="F27" i="4"/>
  <c r="G27" i="4"/>
  <c r="H27" i="4"/>
  <c r="I27" i="4"/>
  <c r="D32" i="4"/>
  <c r="E32" i="4"/>
  <c r="F32" i="4"/>
  <c r="G32" i="4"/>
  <c r="H32" i="4"/>
  <c r="I32" i="4"/>
  <c r="D38" i="4"/>
  <c r="E38" i="4"/>
  <c r="F38" i="4"/>
  <c r="G38" i="4"/>
  <c r="H38" i="4"/>
  <c r="I38" i="4"/>
  <c r="D46" i="4"/>
  <c r="E46" i="4"/>
  <c r="F46" i="4"/>
  <c r="G46" i="4"/>
  <c r="H46" i="4"/>
  <c r="I46" i="4"/>
  <c r="D53" i="4"/>
  <c r="E53" i="4"/>
  <c r="F53" i="4"/>
  <c r="G53" i="4"/>
  <c r="H53" i="4"/>
  <c r="I53" i="4"/>
  <c r="D57" i="4"/>
  <c r="E57" i="4"/>
  <c r="F57" i="4"/>
  <c r="G57" i="4"/>
  <c r="H57" i="4"/>
  <c r="I57" i="4"/>
  <c r="D60" i="4"/>
  <c r="E60" i="4"/>
  <c r="F60" i="4"/>
  <c r="G60" i="4"/>
  <c r="H60" i="4"/>
  <c r="I60" i="4"/>
  <c r="H5" i="4" l="1"/>
  <c r="F5" i="4"/>
  <c r="G5" i="4"/>
  <c r="E5" i="4"/>
  <c r="D5" i="4"/>
  <c r="K6" i="3"/>
  <c r="D7" i="3"/>
  <c r="D6" i="3" s="1"/>
  <c r="E7" i="3"/>
  <c r="E6" i="3" s="1"/>
  <c r="F7" i="3"/>
  <c r="F6" i="3" s="1"/>
  <c r="G7" i="3"/>
  <c r="G6" i="3" s="1"/>
  <c r="H7" i="3"/>
  <c r="I7" i="3"/>
  <c r="J7" i="3"/>
  <c r="J6" i="3" s="1"/>
  <c r="K7" i="3"/>
  <c r="L7" i="3"/>
  <c r="L6" i="3" s="1"/>
  <c r="M7" i="3"/>
  <c r="M6" i="3" s="1"/>
  <c r="N7" i="3"/>
  <c r="N6" i="3" s="1"/>
  <c r="O7" i="3"/>
  <c r="O6" i="3" s="1"/>
  <c r="P7" i="3"/>
  <c r="Q7" i="3"/>
  <c r="R7" i="3"/>
  <c r="R6" i="3" s="1"/>
  <c r="S7" i="3"/>
  <c r="S6" i="3" s="1"/>
  <c r="T7" i="3"/>
  <c r="T6" i="3" s="1"/>
  <c r="U7" i="3"/>
  <c r="U6" i="3" s="1"/>
  <c r="V7" i="3"/>
  <c r="V6" i="3" s="1"/>
  <c r="W7" i="3"/>
  <c r="W6" i="3" s="1"/>
  <c r="X7" i="3"/>
  <c r="D8" i="3"/>
  <c r="E8" i="3"/>
  <c r="F8" i="3"/>
  <c r="G8" i="3"/>
  <c r="H8" i="3"/>
  <c r="H6" i="3" s="1"/>
  <c r="I8" i="3"/>
  <c r="I6" i="3" s="1"/>
  <c r="J8" i="3"/>
  <c r="K8" i="3"/>
  <c r="L8" i="3"/>
  <c r="M8" i="3"/>
  <c r="N8" i="3"/>
  <c r="O8" i="3"/>
  <c r="P8" i="3"/>
  <c r="P6" i="3" s="1"/>
  <c r="Q8" i="3"/>
  <c r="Q6" i="3" s="1"/>
  <c r="R8" i="3"/>
  <c r="S8" i="3"/>
  <c r="T8" i="3"/>
  <c r="U8" i="3"/>
  <c r="V8" i="3"/>
  <c r="W8" i="3"/>
  <c r="X8" i="3"/>
  <c r="X6" i="3" s="1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D7" i="2" l="1"/>
  <c r="E7" i="2"/>
  <c r="E6" i="2" s="1"/>
  <c r="F7" i="2"/>
  <c r="F6" i="2" s="1"/>
  <c r="G7" i="2"/>
  <c r="H7" i="2"/>
  <c r="I7" i="2"/>
  <c r="J7" i="2"/>
  <c r="K7" i="2"/>
  <c r="L7" i="2"/>
  <c r="L6" i="2" s="1"/>
  <c r="M7" i="2"/>
  <c r="M6" i="2" s="1"/>
  <c r="N7" i="2"/>
  <c r="N6" i="2" s="1"/>
  <c r="O7" i="2"/>
  <c r="P7" i="2"/>
  <c r="Q7" i="2"/>
  <c r="R7" i="2"/>
  <c r="S7" i="2"/>
  <c r="T7" i="2"/>
  <c r="T6" i="2" s="1"/>
  <c r="U7" i="2"/>
  <c r="U6" i="2" s="1"/>
  <c r="V7" i="2"/>
  <c r="V6" i="2" s="1"/>
  <c r="W7" i="2"/>
  <c r="D8" i="2"/>
  <c r="E8" i="2"/>
  <c r="F8" i="2"/>
  <c r="G8" i="2"/>
  <c r="H8" i="2"/>
  <c r="H6" i="2" s="1"/>
  <c r="I8" i="2"/>
  <c r="I6" i="2" s="1"/>
  <c r="J8" i="2"/>
  <c r="J6" i="2" s="1"/>
  <c r="K8" i="2"/>
  <c r="L8" i="2"/>
  <c r="M8" i="2"/>
  <c r="N8" i="2"/>
  <c r="O8" i="2"/>
  <c r="P8" i="2"/>
  <c r="P6" i="2" s="1"/>
  <c r="Q8" i="2"/>
  <c r="Q6" i="2" s="1"/>
  <c r="R8" i="2"/>
  <c r="R6" i="2" s="1"/>
  <c r="S8" i="2"/>
  <c r="T8" i="2"/>
  <c r="U8" i="2"/>
  <c r="V8" i="2"/>
  <c r="W8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W18" i="2"/>
  <c r="E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E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E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E32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E38" i="2"/>
  <c r="E39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E47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E54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E58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E61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F37" i="1"/>
  <c r="D9" i="1"/>
  <c r="S6" i="2" l="1"/>
  <c r="K6" i="2"/>
  <c r="W6" i="2"/>
  <c r="O6" i="2"/>
  <c r="G6" i="2"/>
  <c r="D6" i="2"/>
  <c r="E5" i="1"/>
  <c r="F5" i="1"/>
  <c r="G5" i="1"/>
  <c r="H5" i="1"/>
  <c r="I5" i="1"/>
  <c r="J5" i="1"/>
  <c r="E6" i="1"/>
  <c r="F6" i="1"/>
  <c r="G6" i="1"/>
  <c r="H6" i="1"/>
  <c r="I6" i="1"/>
  <c r="J6" i="1"/>
  <c r="E8" i="1"/>
  <c r="F8" i="1"/>
  <c r="G8" i="1"/>
  <c r="H8" i="1"/>
  <c r="I8" i="1"/>
  <c r="J8" i="1"/>
  <c r="D8" i="1"/>
  <c r="E11" i="1"/>
  <c r="F11" i="1"/>
  <c r="G11" i="1"/>
  <c r="H11" i="1"/>
  <c r="I11" i="1"/>
  <c r="J11" i="1"/>
  <c r="D12" i="1"/>
  <c r="D13" i="1"/>
  <c r="D14" i="1"/>
  <c r="E16" i="1"/>
  <c r="F16" i="1"/>
  <c r="G16" i="1"/>
  <c r="H16" i="1"/>
  <c r="I16" i="1"/>
  <c r="J16" i="1"/>
  <c r="D17" i="1"/>
  <c r="D18" i="1"/>
  <c r="E20" i="1"/>
  <c r="F20" i="1"/>
  <c r="G20" i="1"/>
  <c r="H20" i="1"/>
  <c r="I20" i="1"/>
  <c r="J20" i="1"/>
  <c r="D21" i="1"/>
  <c r="D20" i="1" s="1"/>
  <c r="E23" i="1"/>
  <c r="F23" i="1"/>
  <c r="G23" i="1"/>
  <c r="H23" i="1"/>
  <c r="I23" i="1"/>
  <c r="J23" i="1"/>
  <c r="D24" i="1"/>
  <c r="D23" i="1" s="1"/>
  <c r="E26" i="1"/>
  <c r="F26" i="1"/>
  <c r="G26" i="1"/>
  <c r="H26" i="1"/>
  <c r="I26" i="1"/>
  <c r="J26" i="1"/>
  <c r="D27" i="1"/>
  <c r="D28" i="1"/>
  <c r="D29" i="1"/>
  <c r="E31" i="1"/>
  <c r="F31" i="1"/>
  <c r="G31" i="1"/>
  <c r="H31" i="1"/>
  <c r="I31" i="1"/>
  <c r="J31" i="1"/>
  <c r="D32" i="1"/>
  <c r="D33" i="1"/>
  <c r="D34" i="1"/>
  <c r="D35" i="1"/>
  <c r="E37" i="1"/>
  <c r="G37" i="1"/>
  <c r="H37" i="1"/>
  <c r="I37" i="1"/>
  <c r="J37" i="1"/>
  <c r="D38" i="1"/>
  <c r="D39" i="1"/>
  <c r="D40" i="1"/>
  <c r="D41" i="1"/>
  <c r="D42" i="1"/>
  <c r="D43" i="1"/>
  <c r="E45" i="1"/>
  <c r="F45" i="1"/>
  <c r="G45" i="1"/>
  <c r="H45" i="1"/>
  <c r="I45" i="1"/>
  <c r="J45" i="1"/>
  <c r="D46" i="1"/>
  <c r="D47" i="1"/>
  <c r="D48" i="1"/>
  <c r="D49" i="1"/>
  <c r="D50" i="1"/>
  <c r="E52" i="1"/>
  <c r="F52" i="1"/>
  <c r="G52" i="1"/>
  <c r="H52" i="1"/>
  <c r="I52" i="1"/>
  <c r="J52" i="1"/>
  <c r="D53" i="1"/>
  <c r="D54" i="1"/>
  <c r="E56" i="1"/>
  <c r="F56" i="1"/>
  <c r="G56" i="1"/>
  <c r="H56" i="1"/>
  <c r="I56" i="1"/>
  <c r="J56" i="1"/>
  <c r="D57" i="1"/>
  <c r="D56" i="1" s="1"/>
  <c r="E59" i="1"/>
  <c r="F59" i="1"/>
  <c r="G59" i="1"/>
  <c r="H59" i="1"/>
  <c r="I59" i="1"/>
  <c r="J59" i="1"/>
  <c r="D60" i="1"/>
  <c r="D61" i="1"/>
  <c r="D62" i="1"/>
  <c r="D63" i="1"/>
  <c r="D64" i="1"/>
  <c r="D65" i="1"/>
  <c r="J4" i="1" l="1"/>
  <c r="D52" i="1"/>
  <c r="I4" i="1"/>
  <c r="D31" i="1"/>
  <c r="D37" i="1"/>
  <c r="D59" i="1"/>
  <c r="D26" i="1"/>
  <c r="D45" i="1"/>
  <c r="H4" i="1"/>
  <c r="E4" i="1"/>
  <c r="D6" i="1"/>
  <c r="D16" i="1"/>
  <c r="D5" i="1"/>
  <c r="F4" i="1"/>
  <c r="D11" i="1"/>
  <c r="G4" i="1"/>
  <c r="D4" i="1" l="1"/>
</calcChain>
</file>

<file path=xl/sharedStrings.xml><?xml version="1.0" encoding="utf-8"?>
<sst xmlns="http://schemas.openxmlformats.org/spreadsheetml/2006/main" count="433" uniqueCount="204">
  <si>
    <t>６－第１表　妊娠届出の状況，市町村・保健福祉事務所別</t>
    <rPh sb="18" eb="20">
      <t>ホケン</t>
    </rPh>
    <rPh sb="20" eb="22">
      <t>フクシ</t>
    </rPh>
    <rPh sb="22" eb="25">
      <t>ジムショ</t>
    </rPh>
    <phoneticPr fontId="5"/>
  </si>
  <si>
    <t>令和６年度</t>
  </si>
  <si>
    <t>総　数</t>
  </si>
  <si>
    <t>11週以内</t>
    <phoneticPr fontId="4"/>
  </si>
  <si>
    <t>12週～19週</t>
    <rPh sb="6" eb="7">
      <t>シュウ</t>
    </rPh>
    <phoneticPr fontId="4"/>
  </si>
  <si>
    <t>20週～27週</t>
    <rPh sb="6" eb="7">
      <t>シュウ</t>
    </rPh>
    <phoneticPr fontId="5"/>
  </si>
  <si>
    <t>28週以上</t>
    <phoneticPr fontId="4"/>
  </si>
  <si>
    <t>出産後</t>
    <rPh sb="0" eb="2">
      <t>シュッサン</t>
    </rPh>
    <rPh sb="2" eb="3">
      <t>ゴ</t>
    </rPh>
    <phoneticPr fontId="5"/>
  </si>
  <si>
    <t>不詳</t>
  </si>
  <si>
    <t>県　計</t>
  </si>
  <si>
    <t>市　計</t>
  </si>
  <si>
    <t>町村計</t>
  </si>
  <si>
    <t>前橋市保健所</t>
    <rPh sb="3" eb="6">
      <t>ホケンショ</t>
    </rPh>
    <phoneticPr fontId="5"/>
  </si>
  <si>
    <t>前橋市</t>
  </si>
  <si>
    <t>渋川保健福祉事務所</t>
  </si>
  <si>
    <t>渋川市</t>
  </si>
  <si>
    <t>榛東村</t>
  </si>
  <si>
    <t>吉岡町</t>
  </si>
  <si>
    <t>伊勢崎保健福祉事務所</t>
  </si>
  <si>
    <t>伊勢崎市</t>
  </si>
  <si>
    <t>玉村町</t>
  </si>
  <si>
    <t>高崎市保健所</t>
    <rPh sb="0" eb="3">
      <t>タカサキシ</t>
    </rPh>
    <rPh sb="3" eb="6">
      <t>ホケンジョ</t>
    </rPh>
    <phoneticPr fontId="5"/>
  </si>
  <si>
    <t>高崎市</t>
  </si>
  <si>
    <t>安中保健福祉事務所</t>
    <rPh sb="0" eb="2">
      <t>アンナカ</t>
    </rPh>
    <rPh sb="2" eb="4">
      <t>ホケン</t>
    </rPh>
    <rPh sb="4" eb="6">
      <t>フクシ</t>
    </rPh>
    <rPh sb="6" eb="9">
      <t>ジムショ</t>
    </rPh>
    <phoneticPr fontId="5"/>
  </si>
  <si>
    <t>安中市</t>
  </si>
  <si>
    <t>藤岡保健福祉事務所</t>
  </si>
  <si>
    <t>藤岡市</t>
  </si>
  <si>
    <t>上野村</t>
  </si>
  <si>
    <t>神流町</t>
    <rPh sb="0" eb="1">
      <t>カミ</t>
    </rPh>
    <rPh sb="1" eb="2">
      <t>リュウ</t>
    </rPh>
    <phoneticPr fontId="5"/>
  </si>
  <si>
    <t>富岡保健福祉事務所</t>
  </si>
  <si>
    <t>富岡市</t>
  </si>
  <si>
    <t>下仁田町</t>
  </si>
  <si>
    <t>南牧村</t>
  </si>
  <si>
    <t>甘楽町</t>
  </si>
  <si>
    <t>吾妻保健福祉事務所</t>
    <rPh sb="0" eb="2">
      <t>アガツマ</t>
    </rPh>
    <phoneticPr fontId="5"/>
  </si>
  <si>
    <t>中之条町</t>
  </si>
  <si>
    <t>長野原町</t>
  </si>
  <si>
    <t>嬬恋村</t>
  </si>
  <si>
    <t>草津町</t>
  </si>
  <si>
    <t>高山村</t>
  </si>
  <si>
    <t>東吾妻町</t>
    <rPh sb="0" eb="1">
      <t>ヒガシ</t>
    </rPh>
    <rPh sb="1" eb="4">
      <t>アガツママチ</t>
    </rPh>
    <phoneticPr fontId="5"/>
  </si>
  <si>
    <t>利根沼田保健福祉事務所</t>
    <rPh sb="0" eb="2">
      <t>トネ</t>
    </rPh>
    <phoneticPr fontId="5"/>
  </si>
  <si>
    <t>沼田市</t>
  </si>
  <si>
    <t>片品村</t>
  </si>
  <si>
    <t>川場村</t>
  </si>
  <si>
    <t>昭和村</t>
  </si>
  <si>
    <t>みなかみ町</t>
    <rPh sb="4" eb="5">
      <t>マチ</t>
    </rPh>
    <phoneticPr fontId="5"/>
  </si>
  <si>
    <t>桐生保健福祉事務所</t>
  </si>
  <si>
    <t>桐生市</t>
  </si>
  <si>
    <t>みどり市</t>
    <rPh sb="3" eb="4">
      <t>シ</t>
    </rPh>
    <phoneticPr fontId="5"/>
  </si>
  <si>
    <t>太田保健福祉事務所</t>
    <rPh sb="0" eb="2">
      <t>オオタ</t>
    </rPh>
    <rPh sb="2" eb="4">
      <t>ホケン</t>
    </rPh>
    <phoneticPr fontId="5"/>
  </si>
  <si>
    <t>太田市</t>
  </si>
  <si>
    <t>館林保健福祉事務所</t>
  </si>
  <si>
    <t>館林市</t>
  </si>
  <si>
    <t>板倉町</t>
  </si>
  <si>
    <t>明和町</t>
  </si>
  <si>
    <t>千代田町</t>
  </si>
  <si>
    <t>大泉町</t>
  </si>
  <si>
    <t>邑楽町</t>
  </si>
  <si>
    <t>出典：母子保健事業報告</t>
    <rPh sb="0" eb="2">
      <t>シュッテン</t>
    </rPh>
    <rPh sb="3" eb="5">
      <t>ボシ</t>
    </rPh>
    <rPh sb="5" eb="7">
      <t>ホケン</t>
    </rPh>
    <rPh sb="7" eb="9">
      <t>ジギョウ</t>
    </rPh>
    <rPh sb="9" eb="11">
      <t>ホウコク</t>
    </rPh>
    <phoneticPr fontId="5"/>
  </si>
  <si>
    <t>出典：母子保健事業報告</t>
    <rPh sb="0" eb="2">
      <t>シュッテン</t>
    </rPh>
    <rPh sb="3" eb="5">
      <t>ボシ</t>
    </rPh>
    <rPh sb="5" eb="7">
      <t>ホケン</t>
    </rPh>
    <rPh sb="7" eb="9">
      <t>ジギョウ</t>
    </rPh>
    <rPh sb="9" eb="11">
      <t>ホウコク</t>
    </rPh>
    <phoneticPr fontId="4"/>
  </si>
  <si>
    <t>太田保健福祉事務所</t>
    <rPh sb="0" eb="2">
      <t>オオタ</t>
    </rPh>
    <rPh sb="2" eb="9">
      <t>ホケンフクシジムショ</t>
    </rPh>
    <phoneticPr fontId="4"/>
  </si>
  <si>
    <t>みどり市</t>
    <rPh sb="3" eb="4">
      <t>シ</t>
    </rPh>
    <phoneticPr fontId="4"/>
  </si>
  <si>
    <t>みなかみ町</t>
    <rPh sb="4" eb="5">
      <t>マチ</t>
    </rPh>
    <phoneticPr fontId="4"/>
  </si>
  <si>
    <t>利根沼田保健福祉事務所</t>
    <rPh sb="0" eb="2">
      <t>トネ</t>
    </rPh>
    <phoneticPr fontId="4"/>
  </si>
  <si>
    <t>東吾妻町</t>
    <rPh sb="0" eb="1">
      <t>ヒガシ</t>
    </rPh>
    <rPh sb="1" eb="4">
      <t>アガツママチ</t>
    </rPh>
    <phoneticPr fontId="4"/>
  </si>
  <si>
    <t>　</t>
  </si>
  <si>
    <t>吾妻保健福祉事務所</t>
    <rPh sb="0" eb="2">
      <t>アガツマ</t>
    </rPh>
    <phoneticPr fontId="4"/>
  </si>
  <si>
    <t>神流町</t>
    <rPh sb="0" eb="1">
      <t>カミ</t>
    </rPh>
    <rPh sb="1" eb="2">
      <t>リュウ</t>
    </rPh>
    <phoneticPr fontId="4"/>
  </si>
  <si>
    <t>上野村</t>
    <rPh sb="0" eb="3">
      <t>ウエノムラ</t>
    </rPh>
    <phoneticPr fontId="4"/>
  </si>
  <si>
    <t>安中保健福祉事務所</t>
    <rPh sb="0" eb="2">
      <t>アンナカ</t>
    </rPh>
    <rPh sb="2" eb="4">
      <t>ホケン</t>
    </rPh>
    <rPh sb="4" eb="6">
      <t>フクシ</t>
    </rPh>
    <rPh sb="6" eb="8">
      <t>ジム</t>
    </rPh>
    <rPh sb="8" eb="9">
      <t>ショ</t>
    </rPh>
    <phoneticPr fontId="4"/>
  </si>
  <si>
    <t>高崎市保健所</t>
    <rPh sb="0" eb="3">
      <t>タカサキシ</t>
    </rPh>
    <rPh sb="3" eb="6">
      <t>ホケンジョ</t>
    </rPh>
    <phoneticPr fontId="4"/>
  </si>
  <si>
    <t>前橋市保健所</t>
    <rPh sb="2" eb="3">
      <t>シ</t>
    </rPh>
    <rPh sb="3" eb="5">
      <t>ホケン</t>
    </rPh>
    <phoneticPr fontId="4"/>
  </si>
  <si>
    <t>不詳</t>
    <rPh sb="0" eb="2">
      <t>フショウ</t>
    </rPh>
    <phoneticPr fontId="4"/>
  </si>
  <si>
    <t>全身的</t>
    <rPh sb="0" eb="2">
      <t>ゼンシン</t>
    </rPh>
    <rPh sb="2" eb="3">
      <t>テキ</t>
    </rPh>
    <phoneticPr fontId="4"/>
  </si>
  <si>
    <t>局所的</t>
    <phoneticPr fontId="4"/>
  </si>
  <si>
    <t>の総数</t>
  </si>
  <si>
    <t>Ｃ２型</t>
    <phoneticPr fontId="4"/>
  </si>
  <si>
    <t>Ｃ１型</t>
    <phoneticPr fontId="4"/>
  </si>
  <si>
    <t>Ｂ型</t>
  </si>
  <si>
    <t>Ａ型</t>
  </si>
  <si>
    <t>不正咬合</t>
  </si>
  <si>
    <t>口腔軟組織疾病者数</t>
  </si>
  <si>
    <t>むし歯</t>
  </si>
  <si>
    <t>むし歯のある者</t>
    <rPh sb="2" eb="3">
      <t>ハ</t>
    </rPh>
    <rPh sb="6" eb="7">
      <t>モノ</t>
    </rPh>
    <phoneticPr fontId="4"/>
  </si>
  <si>
    <t>むし歯の
ない児</t>
    <rPh sb="2" eb="3">
      <t>ハ</t>
    </rPh>
    <rPh sb="7" eb="8">
      <t>ジ</t>
    </rPh>
    <phoneticPr fontId="4"/>
  </si>
  <si>
    <t>要精密</t>
    <rPh sb="0" eb="1">
      <t>ヨウ</t>
    </rPh>
    <rPh sb="1" eb="3">
      <t>セイミツ</t>
    </rPh>
    <phoneticPr fontId="4"/>
  </si>
  <si>
    <t>要医療</t>
    <rPh sb="0" eb="1">
      <t>ヨウ</t>
    </rPh>
    <rPh sb="1" eb="3">
      <t>イリョウ</t>
    </rPh>
    <phoneticPr fontId="4"/>
  </si>
  <si>
    <t>要観察</t>
  </si>
  <si>
    <t>既医療</t>
    <rPh sb="0" eb="1">
      <t>キ</t>
    </rPh>
    <rPh sb="1" eb="3">
      <t>イリョウ</t>
    </rPh>
    <phoneticPr fontId="4"/>
  </si>
  <si>
    <t>異常なし</t>
  </si>
  <si>
    <t>歯　　　科　　　健　　　康　　　診　　　査</t>
  </si>
  <si>
    <t>一　般　健　康　診　査</t>
  </si>
  <si>
    <t>3歳児
総数</t>
    <phoneticPr fontId="4"/>
  </si>
  <si>
    <t xml:space="preserve">令和６年度 </t>
  </si>
  <si>
    <t>６－第５表　３歳児健康診査実施状況，市町村・保健福祉事務所別</t>
    <rPh sb="22" eb="24">
      <t>ホケン</t>
    </rPh>
    <rPh sb="24" eb="26">
      <t>フクシ</t>
    </rPh>
    <rPh sb="26" eb="29">
      <t>ジムショ</t>
    </rPh>
    <rPh sb="29" eb="30">
      <t>ベツ</t>
    </rPh>
    <phoneticPr fontId="4"/>
  </si>
  <si>
    <t>太田保健福祉事務所</t>
    <rPh sb="0" eb="2">
      <t>オオタ</t>
    </rPh>
    <rPh sb="2" eb="4">
      <t>ホケン</t>
    </rPh>
    <phoneticPr fontId="4"/>
  </si>
  <si>
    <t>高山村</t>
    <rPh sb="0" eb="3">
      <t>タカヤマムラ</t>
    </rPh>
    <phoneticPr fontId="4"/>
  </si>
  <si>
    <t>上野村</t>
    <phoneticPr fontId="4"/>
  </si>
  <si>
    <t>安中保健福祉事務所</t>
    <rPh sb="0" eb="2">
      <t>アンナカ</t>
    </rPh>
    <rPh sb="2" eb="4">
      <t>ホケン</t>
    </rPh>
    <rPh sb="4" eb="6">
      <t>フクシ</t>
    </rPh>
    <rPh sb="6" eb="9">
      <t>ジムショ</t>
    </rPh>
    <phoneticPr fontId="4"/>
  </si>
  <si>
    <t>.</t>
    <phoneticPr fontId="4"/>
  </si>
  <si>
    <t>前橋市保健所</t>
    <rPh sb="2" eb="3">
      <t>シ</t>
    </rPh>
    <phoneticPr fontId="4"/>
  </si>
  <si>
    <t>要指導</t>
  </si>
  <si>
    <t>局所的</t>
  </si>
  <si>
    <t>全身的</t>
  </si>
  <si>
    <t>Ｏ２型</t>
    <phoneticPr fontId="4"/>
  </si>
  <si>
    <t>Ｏ１型</t>
    <phoneticPr fontId="4"/>
  </si>
  <si>
    <t>Ｃ型</t>
  </si>
  <si>
    <t>その他</t>
  </si>
  <si>
    <t>むし歯なしの者</t>
    <rPh sb="2" eb="3">
      <t>ハ</t>
    </rPh>
    <rPh sb="6" eb="7">
      <t>モノ</t>
    </rPh>
    <phoneticPr fontId="4"/>
  </si>
  <si>
    <t>むし歯の判定</t>
    <rPh sb="2" eb="3">
      <t>ハ</t>
    </rPh>
    <rPh sb="4" eb="5">
      <t>ハン</t>
    </rPh>
    <rPh sb="5" eb="6">
      <t>サダム</t>
    </rPh>
    <phoneticPr fontId="4"/>
  </si>
  <si>
    <t>要精検</t>
    <rPh sb="2" eb="3">
      <t>ケンサ</t>
    </rPh>
    <phoneticPr fontId="4"/>
  </si>
  <si>
    <t>一　般　健　康　診　査</t>
    <phoneticPr fontId="4"/>
  </si>
  <si>
    <t>１歳６か月
児総数</t>
    <phoneticPr fontId="4"/>
  </si>
  <si>
    <t>６－第４表　１歳６か月児健康診査実施状況，市町村・保健福祉事務所別</t>
    <rPh sb="25" eb="27">
      <t>ホケン</t>
    </rPh>
    <rPh sb="27" eb="29">
      <t>フクシ</t>
    </rPh>
    <rPh sb="29" eb="32">
      <t>ジムショ</t>
    </rPh>
    <phoneticPr fontId="4"/>
  </si>
  <si>
    <t>利根沼田保健福祉事務所</t>
    <rPh sb="0" eb="2">
      <t>トネ</t>
    </rPh>
    <rPh sb="2" eb="4">
      <t>ヌマタ</t>
    </rPh>
    <phoneticPr fontId="4"/>
  </si>
  <si>
    <t>東吾妻町</t>
    <rPh sb="0" eb="1">
      <t>ヒガシ</t>
    </rPh>
    <rPh sb="1" eb="3">
      <t>アガツマ</t>
    </rPh>
    <rPh sb="3" eb="4">
      <t>マチ</t>
    </rPh>
    <phoneticPr fontId="4"/>
  </si>
  <si>
    <t>神流町</t>
    <rPh sb="0" eb="1">
      <t>カミ</t>
    </rPh>
    <rPh sb="1" eb="2">
      <t>リュウ</t>
    </rPh>
    <rPh sb="2" eb="3">
      <t>マチ</t>
    </rPh>
    <phoneticPr fontId="4"/>
  </si>
  <si>
    <t>前橋市保健所</t>
    <rPh sb="2" eb="3">
      <t>シ</t>
    </rPh>
    <rPh sb="3" eb="6">
      <t>ホケンショ</t>
    </rPh>
    <phoneticPr fontId="4"/>
  </si>
  <si>
    <t>未熟児</t>
  </si>
  <si>
    <t>幼　児</t>
  </si>
  <si>
    <t>乳 児</t>
  </si>
  <si>
    <t>新生児</t>
  </si>
  <si>
    <t>産　婦</t>
  </si>
  <si>
    <t>妊　婦</t>
  </si>
  <si>
    <t>訪　問　指　導　件　数</t>
  </si>
  <si>
    <t>令和６年度　</t>
  </si>
  <si>
    <t>６－第３表　母子訪問指導の状況，市町村・保健福祉事務所別</t>
    <rPh sb="20" eb="22">
      <t>ホケン</t>
    </rPh>
    <rPh sb="22" eb="24">
      <t>フクシ</t>
    </rPh>
    <rPh sb="24" eb="27">
      <t>ジムショ</t>
    </rPh>
    <phoneticPr fontId="4"/>
  </si>
  <si>
    <t>-</t>
    <phoneticPr fontId="4"/>
  </si>
  <si>
    <t>神流町</t>
    <rPh sb="0" eb="1">
      <t>カミ</t>
    </rPh>
    <rPh sb="1" eb="2">
      <t>ナガ</t>
    </rPh>
    <rPh sb="2" eb="3">
      <t>マチ</t>
    </rPh>
    <phoneticPr fontId="4"/>
  </si>
  <si>
    <t>前橋市保健所</t>
    <rPh sb="0" eb="3">
      <t>マエバシシ</t>
    </rPh>
    <rPh sb="3" eb="6">
      <t>ホケンショ</t>
    </rPh>
    <phoneticPr fontId="4"/>
  </si>
  <si>
    <t>（集団）</t>
  </si>
  <si>
    <t>（委託）</t>
  </si>
  <si>
    <t>幼　児</t>
    <phoneticPr fontId="4"/>
  </si>
  <si>
    <t>乳　児</t>
  </si>
  <si>
    <t>保　健　指　導　件　数</t>
  </si>
  <si>
    <t>健　康　診　査　件　数</t>
  </si>
  <si>
    <t>６－第２表　健康診査及び母子保健指導の状況，市町村・保健福祉事務所別</t>
    <rPh sb="26" eb="28">
      <t>ホケン</t>
    </rPh>
    <rPh sb="28" eb="30">
      <t>フクシ</t>
    </rPh>
    <rPh sb="30" eb="33">
      <t>ジムショ</t>
    </rPh>
    <phoneticPr fontId="4"/>
  </si>
  <si>
    <t>出典：児童福祉課調べ</t>
    <rPh sb="0" eb="2">
      <t>シュッテン</t>
    </rPh>
    <rPh sb="3" eb="5">
      <t>ジドウ</t>
    </rPh>
    <rPh sb="5" eb="7">
      <t>フクシ</t>
    </rPh>
    <rPh sb="7" eb="8">
      <t>カ</t>
    </rPh>
    <rPh sb="8" eb="9">
      <t>シラ</t>
    </rPh>
    <phoneticPr fontId="4"/>
  </si>
  <si>
    <t>館林</t>
    <rPh sb="0" eb="2">
      <t>タテバヤシ</t>
    </rPh>
    <phoneticPr fontId="4"/>
  </si>
  <si>
    <t>太田</t>
    <rPh sb="0" eb="2">
      <t>オオタ</t>
    </rPh>
    <phoneticPr fontId="4"/>
  </si>
  <si>
    <t>桐生</t>
    <rPh sb="0" eb="2">
      <t>キリュウ</t>
    </rPh>
    <phoneticPr fontId="4"/>
  </si>
  <si>
    <t>利根沼田</t>
    <rPh sb="0" eb="2">
      <t>トネ</t>
    </rPh>
    <rPh sb="2" eb="4">
      <t>ヌマタ</t>
    </rPh>
    <phoneticPr fontId="4"/>
  </si>
  <si>
    <t>吾妻</t>
    <rPh sb="0" eb="2">
      <t>アガツマ</t>
    </rPh>
    <phoneticPr fontId="4"/>
  </si>
  <si>
    <t>富岡</t>
    <rPh sb="0" eb="2">
      <t>トミオカ</t>
    </rPh>
    <phoneticPr fontId="4"/>
  </si>
  <si>
    <t>藤岡</t>
    <rPh sb="0" eb="2">
      <t>フジオカ</t>
    </rPh>
    <phoneticPr fontId="4"/>
  </si>
  <si>
    <t>安中</t>
    <rPh sb="0" eb="2">
      <t>アンナカ</t>
    </rPh>
    <phoneticPr fontId="4"/>
  </si>
  <si>
    <t>高崎市</t>
    <rPh sb="0" eb="3">
      <t>タカサキシ</t>
    </rPh>
    <phoneticPr fontId="4"/>
  </si>
  <si>
    <t>伊勢崎</t>
    <rPh sb="0" eb="3">
      <t>イセサキ</t>
    </rPh>
    <phoneticPr fontId="4"/>
  </si>
  <si>
    <t>渋川</t>
    <rPh sb="0" eb="2">
      <t>シブカワ</t>
    </rPh>
    <phoneticPr fontId="4"/>
  </si>
  <si>
    <t>前橋市</t>
    <rPh sb="0" eb="2">
      <t>マエバシ</t>
    </rPh>
    <rPh sb="2" eb="3">
      <t>シ</t>
    </rPh>
    <phoneticPr fontId="4"/>
  </si>
  <si>
    <t>総　   数</t>
    <rPh sb="0" eb="6">
      <t>ソウスウ</t>
    </rPh>
    <phoneticPr fontId="4"/>
  </si>
  <si>
    <t>不　詳</t>
    <rPh sb="0" eb="3">
      <t>フショウ</t>
    </rPh>
    <phoneticPr fontId="4"/>
  </si>
  <si>
    <t>50歳以上</t>
    <rPh sb="2" eb="3">
      <t>サイ</t>
    </rPh>
    <rPh sb="3" eb="5">
      <t>イジョウ</t>
    </rPh>
    <phoneticPr fontId="4"/>
  </si>
  <si>
    <t>45～49</t>
    <phoneticPr fontId="4"/>
  </si>
  <si>
    <t>40～44</t>
    <phoneticPr fontId="4"/>
  </si>
  <si>
    <t>35～39</t>
    <phoneticPr fontId="4"/>
  </si>
  <si>
    <t>30～34</t>
    <phoneticPr fontId="4"/>
  </si>
  <si>
    <t>25～29</t>
    <phoneticPr fontId="4"/>
  </si>
  <si>
    <t>20～24</t>
    <phoneticPr fontId="4"/>
  </si>
  <si>
    <t>20歳未満</t>
    <rPh sb="2" eb="3">
      <t>サイ</t>
    </rPh>
    <rPh sb="3" eb="5">
      <t>ミマン</t>
    </rPh>
    <phoneticPr fontId="4"/>
  </si>
  <si>
    <t>総　数</t>
    <rPh sb="0" eb="3">
      <t>ソウスウ</t>
    </rPh>
    <phoneticPr fontId="4"/>
  </si>
  <si>
    <r>
      <rPr>
        <sz val="11"/>
        <color rgb="FF000000"/>
        <rFont val="ＭＳ ゴシック"/>
        <family val="3"/>
        <charset val="128"/>
      </rPr>
      <t>令和</t>
    </r>
    <r>
      <rPr>
        <sz val="11"/>
        <color rgb="FFFF0000"/>
        <rFont val="ＭＳ ゴシック"/>
        <family val="3"/>
        <charset val="128"/>
      </rPr>
      <t>６</t>
    </r>
    <r>
      <rPr>
        <sz val="11"/>
        <color rgb="FF000000"/>
        <rFont val="ＭＳ ゴシック"/>
        <family val="3"/>
        <charset val="128"/>
      </rPr>
      <t>年度　</t>
    </r>
  </si>
  <si>
    <t>６－第９表　人工妊娠中絶件数，年齢（５歳階級）・保健所、保健福祉事務所別</t>
    <rPh sb="2" eb="3">
      <t>ダイ</t>
    </rPh>
    <rPh sb="4" eb="5">
      <t>ヒョウ</t>
    </rPh>
    <rPh sb="6" eb="8">
      <t>ジンコウ</t>
    </rPh>
    <rPh sb="8" eb="10">
      <t>ニンシン</t>
    </rPh>
    <rPh sb="10" eb="12">
      <t>チュウゼツ</t>
    </rPh>
    <rPh sb="12" eb="14">
      <t>ケンスウ</t>
    </rPh>
    <rPh sb="15" eb="17">
      <t>ネンレイ</t>
    </rPh>
    <rPh sb="19" eb="20">
      <t>サイ</t>
    </rPh>
    <rPh sb="20" eb="22">
      <t>カイキュウ</t>
    </rPh>
    <rPh sb="24" eb="27">
      <t>ホケンジョ</t>
    </rPh>
    <rPh sb="28" eb="35">
      <t>ホケンジョ</t>
    </rPh>
    <rPh sb="35" eb="36">
      <t>ベツ</t>
    </rPh>
    <phoneticPr fontId="4"/>
  </si>
  <si>
    <t>出典：衛生行政報告例</t>
  </si>
  <si>
    <t>-</t>
  </si>
  <si>
    <t>令和元</t>
    <rPh sb="0" eb="1">
      <t>レイワ</t>
    </rPh>
    <rPh sb="1" eb="2">
      <t>モト</t>
    </rPh>
    <phoneticPr fontId="20"/>
  </si>
  <si>
    <t>平成10年　　</t>
    <rPh sb="0" eb="1">
      <t>ヘイセイ</t>
    </rPh>
    <rPh sb="3" eb="4">
      <t>ネン</t>
    </rPh>
    <phoneticPr fontId="20"/>
  </si>
  <si>
    <t>45～49</t>
  </si>
  <si>
    <t>40～44</t>
  </si>
  <si>
    <t>35～39</t>
  </si>
  <si>
    <t>30～34</t>
  </si>
  <si>
    <t>25～29</t>
  </si>
  <si>
    <t>20～24</t>
  </si>
  <si>
    <t>６－第８表　人工妊娠中絶件数，年齢（５歳階級）・年次別</t>
    <rPh sb="2" eb="3">
      <t>ダイ</t>
    </rPh>
    <rPh sb="4" eb="5">
      <t>ヒョウ</t>
    </rPh>
    <rPh sb="6" eb="8">
      <t>ジンコウ</t>
    </rPh>
    <rPh sb="8" eb="10">
      <t>ニンシン</t>
    </rPh>
    <rPh sb="10" eb="12">
      <t>チュウゼツ</t>
    </rPh>
    <rPh sb="12" eb="14">
      <t>ケンスウ</t>
    </rPh>
    <rPh sb="15" eb="17">
      <t>ネンレイ</t>
    </rPh>
    <rPh sb="19" eb="20">
      <t>サイ</t>
    </rPh>
    <rPh sb="20" eb="22">
      <t>カイキュウ</t>
    </rPh>
    <rPh sb="24" eb="26">
      <t>ネンジ</t>
    </rPh>
    <rPh sb="26" eb="27">
      <t>ベツ</t>
    </rPh>
    <phoneticPr fontId="4"/>
  </si>
  <si>
    <t>出典：感染症・疾病対策課調べ</t>
    <rPh sb="0" eb="2">
      <t>シュッテン</t>
    </rPh>
    <rPh sb="3" eb="6">
      <t>カンセンショウ</t>
    </rPh>
    <rPh sb="7" eb="12">
      <t>シッペイタイサクカ</t>
    </rPh>
    <rPh sb="12" eb="13">
      <t>シラ</t>
    </rPh>
    <phoneticPr fontId="4"/>
  </si>
  <si>
    <t>健康診断受診者証</t>
    <rPh sb="7" eb="8">
      <t>ショウ</t>
    </rPh>
    <phoneticPr fontId="4"/>
  </si>
  <si>
    <t>被爆者健康手帳</t>
  </si>
  <si>
    <t>女</t>
  </si>
  <si>
    <t>男</t>
  </si>
  <si>
    <t>総 数</t>
  </si>
  <si>
    <t>本 年 度 現 在</t>
  </si>
  <si>
    <t>本 年 度 減</t>
  </si>
  <si>
    <t>本 年 度 増</t>
  </si>
  <si>
    <t>前 年 度 末</t>
  </si>
  <si>
    <t>令和6年度</t>
    <phoneticPr fontId="4"/>
  </si>
  <si>
    <t>６－第１０表　被爆者健康手帳交付状況</t>
    <phoneticPr fontId="4"/>
  </si>
  <si>
    <t>出典：感染症・疾病対策課調べ</t>
    <rPh sb="0" eb="2">
      <t>シュッテン</t>
    </rPh>
    <rPh sb="3" eb="6">
      <t>カンセンショウ</t>
    </rPh>
    <rPh sb="7" eb="9">
      <t>シッペイ</t>
    </rPh>
    <rPh sb="9" eb="12">
      <t>タイサクカ</t>
    </rPh>
    <rPh sb="12" eb="13">
      <t>シラ</t>
    </rPh>
    <phoneticPr fontId="4"/>
  </si>
  <si>
    <t>館林</t>
  </si>
  <si>
    <t>桐生</t>
  </si>
  <si>
    <t>太田</t>
    <rPh sb="0" eb="1">
      <t>フトシ</t>
    </rPh>
    <rPh sb="1" eb="2">
      <t>タ</t>
    </rPh>
    <phoneticPr fontId="4"/>
  </si>
  <si>
    <t>利根沼田</t>
  </si>
  <si>
    <t>吾妻</t>
  </si>
  <si>
    <t>富岡</t>
  </si>
  <si>
    <t>藤岡</t>
  </si>
  <si>
    <t>安中</t>
  </si>
  <si>
    <t>伊勢崎</t>
  </si>
  <si>
    <t>渋川</t>
  </si>
  <si>
    <t>総数</t>
    <rPh sb="0" eb="2">
      <t>ソウスウ</t>
    </rPh>
    <phoneticPr fontId="20"/>
  </si>
  <si>
    <t>小児慢性特定疾病医療</t>
    <phoneticPr fontId="20"/>
  </si>
  <si>
    <t>特定医療費（指定難病）</t>
  </si>
  <si>
    <t>令和６年度末　</t>
  </si>
  <si>
    <t>保健所、保健福祉事務所別</t>
  </si>
  <si>
    <t>６－第１４表　特定医療費（指定難病）・小児慢性特定疾病医療支給状況，</t>
    <rPh sb="7" eb="9">
      <t>トクテイ</t>
    </rPh>
    <rPh sb="9" eb="12">
      <t>イリョウヒ</t>
    </rPh>
    <rPh sb="13" eb="15">
      <t>シテイ</t>
    </rPh>
    <rPh sb="15" eb="17">
      <t>ナンビョウ</t>
    </rPh>
    <rPh sb="19" eb="21">
      <t>ショウニ</t>
    </rPh>
    <rPh sb="21" eb="23">
      <t>マンセイ</t>
    </rPh>
    <rPh sb="23" eb="25">
      <t>トクテイ</t>
    </rPh>
    <rPh sb="25" eb="27">
      <t>シッペイ</t>
    </rPh>
    <rPh sb="27" eb="29">
      <t>イリョウ</t>
    </rPh>
    <rPh sb="29" eb="31">
      <t>シキュウ</t>
    </rPh>
    <rPh sb="31" eb="33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</si>
</sst>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0_);[Red]\(0\)"/>
  </numFmts>
  <fonts count="24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2.5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/>
    <xf numFmtId="38" fontId="2" fillId="0" borderId="0" applyFont="0" applyFill="0" applyBorder="0" applyAlignment="0" applyProtection="0"/>
    <xf numFmtId="176" fontId="2" fillId="0" borderId="0"/>
    <xf numFmtId="0" fontId="1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304">
    <xf numFmtId="0" fontId="0" fillId="0" borderId="0" xfId="0"/>
    <xf numFmtId="0" fontId="3" fillId="0" borderId="0" xfId="0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1" xfId="0" applyNumberFormat="1" applyFont="1" applyBorder="1" applyAlignment="1">
      <alignment horizontal="center" vertical="center"/>
    </xf>
    <xf numFmtId="38" fontId="3" fillId="0" borderId="0" xfId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41" fontId="3" fillId="0" borderId="2" xfId="0" applyNumberFormat="1" applyFont="1" applyBorder="1" applyAlignment="1">
      <alignment horizontal="right" vertical="center"/>
    </xf>
    <xf numFmtId="41" fontId="3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distributed" vertical="center"/>
    </xf>
    <xf numFmtId="38" fontId="3" fillId="0" borderId="2" xfId="1" applyFont="1" applyFill="1" applyBorder="1" applyAlignment="1" applyProtection="1">
      <alignment horizontal="distributed" vertical="center"/>
    </xf>
    <xf numFmtId="41" fontId="3" fillId="0" borderId="0" xfId="0" applyNumberFormat="1" applyFont="1" applyAlignment="1">
      <alignment horizontal="right" vertical="center"/>
    </xf>
    <xf numFmtId="41" fontId="3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38" fontId="3" fillId="0" borderId="0" xfId="1" applyFont="1" applyFill="1" applyBorder="1" applyAlignment="1" applyProtection="1">
      <alignment horizontal="distributed" vertical="center"/>
    </xf>
    <xf numFmtId="41" fontId="3" fillId="0" borderId="5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38" fontId="3" fillId="0" borderId="0" xfId="1" applyFont="1" applyFill="1" applyBorder="1" applyAlignment="1">
      <alignment horizontal="distributed" vertical="center"/>
    </xf>
    <xf numFmtId="41" fontId="3" fillId="0" borderId="8" xfId="0" applyNumberFormat="1" applyFont="1" applyBorder="1" applyAlignment="1">
      <alignment horizontal="right" vertical="center"/>
    </xf>
    <xf numFmtId="41" fontId="3" fillId="0" borderId="9" xfId="0" applyNumberFormat="1" applyFont="1" applyBorder="1" applyAlignment="1">
      <alignment horizontal="right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horizontal="left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3" fontId="3" fillId="0" borderId="14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38" fontId="3" fillId="0" borderId="0" xfId="1" applyFont="1" applyFill="1" applyBorder="1" applyAlignment="1" applyProtection="1">
      <alignment horizontal="distributed" vertical="center"/>
    </xf>
    <xf numFmtId="0" fontId="3" fillId="0" borderId="0" xfId="0" applyFont="1" applyAlignment="1">
      <alignment horizontal="distributed" vertical="center"/>
    </xf>
    <xf numFmtId="38" fontId="3" fillId="0" borderId="0" xfId="1" applyFont="1" applyFill="1" applyBorder="1" applyAlignment="1" applyProtection="1">
      <alignment horizontal="distributed" vertical="center"/>
    </xf>
    <xf numFmtId="38" fontId="3" fillId="0" borderId="7" xfId="1" applyFont="1" applyFill="1" applyBorder="1" applyAlignment="1" applyProtection="1">
      <alignment horizontal="distributed" vertical="center"/>
    </xf>
    <xf numFmtId="0" fontId="3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38" fontId="6" fillId="0" borderId="0" xfId="1" applyFont="1" applyFill="1" applyBorder="1" applyAlignment="1" applyProtection="1">
      <alignment horizontal="distributed" vertical="center"/>
    </xf>
    <xf numFmtId="0" fontId="9" fillId="0" borderId="0" xfId="0" applyFont="1" applyAlignment="1">
      <alignment vertical="center"/>
    </xf>
    <xf numFmtId="41" fontId="9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0" fillId="0" borderId="17" xfId="0" applyNumberFormat="1" applyBorder="1" applyAlignment="1">
      <alignment vertical="center"/>
    </xf>
    <xf numFmtId="41" fontId="0" fillId="0" borderId="18" xfId="0" applyNumberFormat="1" applyBorder="1" applyAlignment="1">
      <alignment vertical="center"/>
    </xf>
    <xf numFmtId="0" fontId="9" fillId="0" borderId="17" xfId="0" applyFont="1" applyBorder="1" applyAlignment="1">
      <alignment horizontal="distributed" vertical="center" shrinkToFit="1"/>
    </xf>
    <xf numFmtId="38" fontId="9" fillId="0" borderId="2" xfId="1" applyFont="1" applyFill="1" applyBorder="1" applyAlignment="1" applyProtection="1">
      <alignment horizontal="distributed" vertical="center" shrinkToFit="1"/>
    </xf>
    <xf numFmtId="0" fontId="9" fillId="0" borderId="2" xfId="0" applyFont="1" applyBorder="1" applyAlignment="1">
      <alignment horizontal="distributed" vertical="center" shrinkToFit="1"/>
    </xf>
    <xf numFmtId="41" fontId="0" fillId="0" borderId="4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19" xfId="0" applyNumberFormat="1" applyBorder="1" applyAlignment="1">
      <alignment vertical="center"/>
    </xf>
    <xf numFmtId="0" fontId="9" fillId="0" borderId="6" xfId="0" applyFont="1" applyBorder="1" applyAlignment="1">
      <alignment horizontal="distributed" vertical="center" shrinkToFit="1"/>
    </xf>
    <xf numFmtId="38" fontId="9" fillId="0" borderId="0" xfId="1" applyFont="1" applyFill="1" applyBorder="1" applyAlignment="1" applyProtection="1">
      <alignment horizontal="distributed" vertical="center" shrinkToFit="1"/>
    </xf>
    <xf numFmtId="0" fontId="9" fillId="0" borderId="0" xfId="0" applyFont="1" applyAlignment="1">
      <alignment horizontal="distributed" vertical="center" shrinkToFit="1"/>
    </xf>
    <xf numFmtId="38" fontId="9" fillId="0" borderId="6" xfId="1" applyFont="1" applyFill="1" applyBorder="1" applyAlignment="1" applyProtection="1">
      <alignment horizontal="distributed" vertical="center" shrinkToFit="1"/>
    </xf>
    <xf numFmtId="38" fontId="9" fillId="0" borderId="0" xfId="1" applyFont="1" applyFill="1" applyBorder="1" applyAlignment="1" applyProtection="1">
      <alignment horizontal="distributed" vertical="center" shrinkToFit="1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9" xfId="0" applyBorder="1" applyAlignment="1">
      <alignment vertical="center"/>
    </xf>
    <xf numFmtId="0" fontId="9" fillId="0" borderId="0" xfId="0" applyFont="1" applyAlignment="1">
      <alignment horizontal="center" vertical="center" shrinkToFit="1"/>
    </xf>
    <xf numFmtId="41" fontId="10" fillId="0" borderId="4" xfId="0" applyNumberFormat="1" applyFont="1" applyBorder="1" applyAlignment="1">
      <alignment vertical="center"/>
    </xf>
    <xf numFmtId="38" fontId="11" fillId="0" borderId="6" xfId="1" applyFont="1" applyFill="1" applyBorder="1" applyAlignment="1" applyProtection="1">
      <alignment horizontal="distributed" vertical="center" shrinkToFit="1"/>
    </xf>
    <xf numFmtId="38" fontId="11" fillId="0" borderId="0" xfId="1" applyFont="1" applyFill="1" applyBorder="1" applyAlignment="1" applyProtection="1">
      <alignment horizontal="distributed" vertical="center" shrinkToFit="1"/>
    </xf>
    <xf numFmtId="41" fontId="0" fillId="0" borderId="5" xfId="0" applyNumberFormat="1" applyBorder="1" applyAlignment="1">
      <alignment vertical="center"/>
    </xf>
    <xf numFmtId="0" fontId="9" fillId="0" borderId="7" xfId="0" applyFont="1" applyBorder="1" applyAlignment="1">
      <alignment horizontal="distributed" vertical="center" shrinkToFit="1"/>
    </xf>
    <xf numFmtId="37" fontId="9" fillId="0" borderId="0" xfId="0" applyNumberFormat="1" applyFont="1" applyAlignment="1">
      <alignment horizontal="left" vertical="center"/>
    </xf>
    <xf numFmtId="38" fontId="9" fillId="0" borderId="7" xfId="1" applyFont="1" applyFill="1" applyBorder="1" applyAlignment="1" applyProtection="1">
      <alignment horizontal="distributed" vertical="center" shrinkToFit="1"/>
    </xf>
    <xf numFmtId="41" fontId="0" fillId="0" borderId="1" xfId="0" applyNumberFormat="1" applyBorder="1" applyAlignment="1">
      <alignment vertical="center"/>
    </xf>
    <xf numFmtId="41" fontId="0" fillId="0" borderId="20" xfId="0" applyNumberFormat="1" applyBorder="1" applyAlignment="1">
      <alignment vertical="center"/>
    </xf>
    <xf numFmtId="41" fontId="0" fillId="0" borderId="21" xfId="0" applyNumberFormat="1" applyBorder="1" applyAlignment="1">
      <alignment vertical="center"/>
    </xf>
    <xf numFmtId="41" fontId="0" fillId="0" borderId="22" xfId="0" applyNumberFormat="1" applyBorder="1" applyAlignment="1">
      <alignment vertical="center"/>
    </xf>
    <xf numFmtId="0" fontId="9" fillId="0" borderId="21" xfId="0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41" fontId="9" fillId="0" borderId="4" xfId="0" applyNumberFormat="1" applyFont="1" applyBorder="1" applyAlignment="1">
      <alignment vertical="center"/>
    </xf>
    <xf numFmtId="41" fontId="9" fillId="0" borderId="6" xfId="0" applyNumberFormat="1" applyFont="1" applyBorder="1" applyAlignment="1">
      <alignment vertical="center"/>
    </xf>
    <xf numFmtId="41" fontId="9" fillId="0" borderId="19" xfId="0" applyNumberFormat="1" applyFont="1" applyBorder="1" applyAlignment="1">
      <alignment vertical="center"/>
    </xf>
    <xf numFmtId="0" fontId="9" fillId="0" borderId="6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6" xfId="0" applyFont="1" applyBorder="1" applyAlignment="1">
      <alignment horizontal="distributed" vertical="center" shrinkToFit="1"/>
    </xf>
    <xf numFmtId="0" fontId="9" fillId="0" borderId="0" xfId="0" applyFont="1" applyAlignment="1">
      <alignment horizontal="distributed" vertical="center" shrinkToFit="1"/>
    </xf>
    <xf numFmtId="41" fontId="0" fillId="0" borderId="0" xfId="0" applyNumberFormat="1" applyAlignment="1">
      <alignment horizontal="right" vertical="center"/>
    </xf>
    <xf numFmtId="41" fontId="0" fillId="0" borderId="0" xfId="0" applyNumberFormat="1" applyAlignment="1">
      <alignment horizontal="left" vertical="center"/>
    </xf>
    <xf numFmtId="41" fontId="0" fillId="0" borderId="4" xfId="0" applyNumberFormat="1" applyBorder="1" applyAlignment="1">
      <alignment horizontal="left" vertical="center"/>
    </xf>
    <xf numFmtId="41" fontId="0" fillId="0" borderId="6" xfId="0" applyNumberFormat="1" applyBorder="1" applyAlignment="1">
      <alignment horizontal="left" vertical="center"/>
    </xf>
    <xf numFmtId="41" fontId="0" fillId="0" borderId="19" xfId="0" applyNumberFormat="1" applyBorder="1" applyAlignment="1">
      <alignment horizontal="left" vertical="center"/>
    </xf>
    <xf numFmtId="38" fontId="9" fillId="0" borderId="0" xfId="1" applyFont="1" applyFill="1" applyBorder="1" applyAlignment="1">
      <alignment horizontal="distributed" vertical="center" shrinkToFit="1"/>
    </xf>
    <xf numFmtId="0" fontId="9" fillId="0" borderId="23" xfId="0" applyFont="1" applyBorder="1" applyAlignment="1">
      <alignment horizontal="distributed" vertical="center" shrinkToFit="1"/>
    </xf>
    <xf numFmtId="38" fontId="9" fillId="0" borderId="1" xfId="1" applyFont="1" applyFill="1" applyBorder="1" applyAlignment="1" applyProtection="1">
      <alignment horizontal="distributed" vertical="center" shrinkToFit="1"/>
    </xf>
    <xf numFmtId="0" fontId="9" fillId="0" borderId="1" xfId="0" applyFont="1" applyBorder="1" applyAlignment="1">
      <alignment horizontal="distributed" vertical="center" shrinkToFit="1"/>
    </xf>
    <xf numFmtId="37" fontId="9" fillId="0" borderId="2" xfId="0" applyNumberFormat="1" applyFont="1" applyBorder="1" applyAlignment="1">
      <alignment horizontal="center" vertical="center"/>
    </xf>
    <xf numFmtId="37" fontId="9" fillId="0" borderId="18" xfId="0" applyNumberFormat="1" applyFont="1" applyBorder="1" applyAlignment="1">
      <alignment horizontal="center" vertical="center"/>
    </xf>
    <xf numFmtId="0" fontId="9" fillId="0" borderId="24" xfId="0" applyFont="1" applyBorder="1" applyAlignment="1">
      <alignment vertical="center"/>
    </xf>
    <xf numFmtId="37" fontId="9" fillId="0" borderId="25" xfId="0" applyNumberFormat="1" applyFont="1" applyBorder="1" applyAlignment="1">
      <alignment horizontal="center" vertical="center"/>
    </xf>
    <xf numFmtId="37" fontId="9" fillId="0" borderId="3" xfId="0" applyNumberFormat="1" applyFont="1" applyBorder="1" applyAlignment="1">
      <alignment horizontal="center" vertical="center"/>
    </xf>
    <xf numFmtId="37" fontId="9" fillId="0" borderId="2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37" fontId="9" fillId="0" borderId="18" xfId="0" applyNumberFormat="1" applyFont="1" applyBorder="1" applyAlignment="1">
      <alignment horizontal="center" vertical="center"/>
    </xf>
    <xf numFmtId="37" fontId="9" fillId="0" borderId="3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7" fontId="9" fillId="0" borderId="1" xfId="0" applyNumberFormat="1" applyFont="1" applyBorder="1" applyAlignment="1">
      <alignment horizontal="center" vertical="center"/>
    </xf>
    <xf numFmtId="37" fontId="9" fillId="0" borderId="24" xfId="0" applyNumberFormat="1" applyFont="1" applyBorder="1" applyAlignment="1">
      <alignment horizontal="center" vertical="center"/>
    </xf>
    <xf numFmtId="37" fontId="9" fillId="0" borderId="26" xfId="0" applyNumberFormat="1" applyFont="1" applyBorder="1" applyAlignment="1">
      <alignment horizontal="center" vertical="center"/>
    </xf>
    <xf numFmtId="37" fontId="9" fillId="0" borderId="27" xfId="0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37" fontId="11" fillId="0" borderId="22" xfId="0" applyNumberFormat="1" applyFont="1" applyBorder="1" applyAlignment="1">
      <alignment horizontal="center" vertical="center" wrapText="1"/>
    </xf>
    <xf numFmtId="37" fontId="9" fillId="0" borderId="22" xfId="0" applyNumberFormat="1" applyFont="1" applyBorder="1" applyAlignment="1">
      <alignment horizontal="center" vertical="center"/>
    </xf>
    <xf numFmtId="37" fontId="9" fillId="0" borderId="20" xfId="0" applyNumberFormat="1" applyFont="1" applyBorder="1" applyAlignment="1">
      <alignment horizontal="center" vertical="center"/>
    </xf>
    <xf numFmtId="37" fontId="9" fillId="0" borderId="19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7" fontId="9" fillId="0" borderId="28" xfId="0" applyNumberFormat="1" applyFont="1" applyBorder="1" applyAlignment="1">
      <alignment horizontal="center" vertical="center"/>
    </xf>
    <xf numFmtId="37" fontId="9" fillId="0" borderId="29" xfId="0" applyNumberFormat="1" applyFont="1" applyBorder="1" applyAlignment="1">
      <alignment horizontal="center" vertical="center"/>
    </xf>
    <xf numFmtId="37" fontId="9" fillId="0" borderId="30" xfId="0" applyNumberFormat="1" applyFont="1" applyBorder="1" applyAlignment="1">
      <alignment horizontal="center" vertical="center"/>
    </xf>
    <xf numFmtId="37" fontId="9" fillId="0" borderId="31" xfId="0" applyNumberFormat="1" applyFont="1" applyBorder="1" applyAlignment="1">
      <alignment horizontal="center" vertical="center"/>
    </xf>
    <xf numFmtId="37" fontId="9" fillId="0" borderId="32" xfId="0" applyNumberFormat="1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37" fontId="9" fillId="0" borderId="34" xfId="0" applyNumberFormat="1" applyFont="1" applyBorder="1" applyAlignment="1">
      <alignment horizontal="right" vertical="center"/>
    </xf>
    <xf numFmtId="37" fontId="9" fillId="0" borderId="34" xfId="0" quotePrefix="1" applyNumberFormat="1" applyFont="1" applyBorder="1" applyAlignment="1">
      <alignment vertical="center"/>
    </xf>
    <xf numFmtId="37" fontId="9" fillId="0" borderId="34" xfId="0" applyNumberFormat="1" applyFont="1" applyBorder="1" applyAlignment="1">
      <alignment vertical="center"/>
    </xf>
    <xf numFmtId="37" fontId="12" fillId="0" borderId="0" xfId="0" applyNumberFormat="1" applyFont="1" applyAlignment="1">
      <alignment horizontal="left" vertical="center"/>
    </xf>
    <xf numFmtId="38" fontId="9" fillId="0" borderId="0" xfId="1" applyFont="1" applyFill="1" applyAlignment="1">
      <alignment vertical="center"/>
    </xf>
    <xf numFmtId="176" fontId="0" fillId="0" borderId="0" xfId="2" applyFont="1" applyAlignment="1">
      <alignment vertical="center"/>
    </xf>
    <xf numFmtId="38" fontId="9" fillId="0" borderId="0" xfId="1" applyFont="1" applyFill="1" applyBorder="1" applyAlignment="1">
      <alignment vertical="center"/>
    </xf>
    <xf numFmtId="0" fontId="9" fillId="0" borderId="0" xfId="0" applyFont="1" applyAlignment="1">
      <alignment horizontal="left" vertical="center" shrinkToFit="1"/>
    </xf>
    <xf numFmtId="176" fontId="0" fillId="0" borderId="0" xfId="2" applyFont="1"/>
    <xf numFmtId="0" fontId="9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7" fontId="9" fillId="0" borderId="18" xfId="0" quotePrefix="1" applyNumberFormat="1" applyFont="1" applyBorder="1" applyAlignment="1">
      <alignment horizontal="center" vertical="center" wrapText="1"/>
    </xf>
    <xf numFmtId="37" fontId="9" fillId="0" borderId="1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37" fontId="9" fillId="0" borderId="19" xfId="0" quotePrefix="1" applyNumberFormat="1" applyFont="1" applyBorder="1" applyAlignment="1">
      <alignment horizontal="center" vertical="center" wrapText="1"/>
    </xf>
    <xf numFmtId="37" fontId="9" fillId="0" borderId="32" xfId="0" quotePrefix="1" applyNumberFormat="1" applyFont="1" applyBorder="1" applyAlignment="1">
      <alignment horizontal="center" vertical="center" wrapText="1"/>
    </xf>
    <xf numFmtId="37" fontId="9" fillId="0" borderId="34" xfId="0" quotePrefix="1" applyNumberFormat="1" applyFont="1" applyBorder="1" applyAlignment="1">
      <alignment horizontal="right" vertical="center"/>
    </xf>
    <xf numFmtId="41" fontId="3" fillId="0" borderId="2" xfId="0" applyNumberFormat="1" applyFont="1" applyBorder="1" applyAlignment="1">
      <alignment vertical="center"/>
    </xf>
    <xf numFmtId="41" fontId="3" fillId="0" borderId="3" xfId="0" applyNumberFormat="1" applyFont="1" applyBorder="1" applyAlignment="1">
      <alignment vertical="center"/>
    </xf>
    <xf numFmtId="0" fontId="3" fillId="0" borderId="17" xfId="0" applyFont="1" applyBorder="1" applyAlignment="1">
      <alignment horizontal="distributed" vertical="center"/>
    </xf>
    <xf numFmtId="41" fontId="3" fillId="0" borderId="0" xfId="0" applyNumberFormat="1" applyFont="1" applyAlignment="1">
      <alignment vertical="center"/>
    </xf>
    <xf numFmtId="41" fontId="3" fillId="0" borderId="4" xfId="0" applyNumberFormat="1" applyFont="1" applyBorder="1" applyAlignment="1">
      <alignment vertical="center"/>
    </xf>
    <xf numFmtId="38" fontId="3" fillId="0" borderId="6" xfId="1" applyFont="1" applyFill="1" applyBorder="1" applyAlignment="1" applyProtection="1">
      <alignment horizontal="distributed" vertical="center"/>
    </xf>
    <xf numFmtId="0" fontId="3" fillId="0" borderId="4" xfId="0" applyFont="1" applyBorder="1" applyAlignment="1">
      <alignment horizontal="center" vertical="center"/>
    </xf>
    <xf numFmtId="41" fontId="3" fillId="0" borderId="4" xfId="0" applyNumberFormat="1" applyFont="1" applyBorder="1" applyAlignment="1">
      <alignment horizontal="center" vertical="center"/>
    </xf>
    <xf numFmtId="41" fontId="3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5" xfId="0" applyNumberFormat="1" applyFont="1" applyBorder="1" applyAlignment="1">
      <alignment horizontal="center" vertical="center"/>
    </xf>
    <xf numFmtId="41" fontId="3" fillId="0" borderId="1" xfId="0" applyNumberFormat="1" applyFont="1" applyBorder="1" applyAlignment="1">
      <alignment vertical="center"/>
    </xf>
    <xf numFmtId="0" fontId="3" fillId="0" borderId="35" xfId="0" applyFont="1" applyBorder="1" applyAlignment="1">
      <alignment horizontal="distributed" vertical="center"/>
    </xf>
    <xf numFmtId="3" fontId="3" fillId="0" borderId="36" xfId="0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3" fontId="3" fillId="0" borderId="38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3" fontId="3" fillId="0" borderId="13" xfId="0" applyNumberFormat="1" applyFont="1" applyBorder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41" fontId="13" fillId="0" borderId="0" xfId="0" applyNumberFormat="1" applyFont="1" applyAlignment="1">
      <alignment horizontal="center" vertical="center"/>
    </xf>
    <xf numFmtId="41" fontId="11" fillId="0" borderId="0" xfId="0" applyNumberFormat="1" applyFont="1" applyAlignment="1">
      <alignment horizontal="center" vertical="center"/>
    </xf>
    <xf numFmtId="41" fontId="14" fillId="0" borderId="2" xfId="0" applyNumberFormat="1" applyFont="1" applyBorder="1" applyAlignment="1">
      <alignment vertical="center"/>
    </xf>
    <xf numFmtId="41" fontId="14" fillId="0" borderId="3" xfId="0" applyNumberFormat="1" applyFont="1" applyBorder="1" applyAlignment="1">
      <alignment vertical="center"/>
    </xf>
    <xf numFmtId="41" fontId="14" fillId="0" borderId="17" xfId="0" applyNumberFormat="1" applyFont="1" applyBorder="1" applyAlignment="1">
      <alignment vertical="center"/>
    </xf>
    <xf numFmtId="41" fontId="15" fillId="0" borderId="2" xfId="0" applyNumberFormat="1" applyFont="1" applyBorder="1" applyAlignment="1">
      <alignment vertical="center"/>
    </xf>
    <xf numFmtId="41" fontId="15" fillId="0" borderId="3" xfId="0" applyNumberFormat="1" applyFont="1" applyBorder="1" applyAlignment="1">
      <alignment vertical="center"/>
    </xf>
    <xf numFmtId="41" fontId="14" fillId="0" borderId="0" xfId="0" applyNumberFormat="1" applyFont="1" applyAlignment="1">
      <alignment vertical="center"/>
    </xf>
    <xf numFmtId="41" fontId="14" fillId="0" borderId="4" xfId="0" applyNumberFormat="1" applyFont="1" applyBorder="1" applyAlignment="1">
      <alignment vertical="center"/>
    </xf>
    <xf numFmtId="41" fontId="14" fillId="0" borderId="6" xfId="0" applyNumberFormat="1" applyFont="1" applyBorder="1" applyAlignment="1">
      <alignment vertical="center"/>
    </xf>
    <xf numFmtId="41" fontId="15" fillId="0" borderId="0" xfId="0" applyNumberFormat="1" applyFont="1" applyAlignment="1">
      <alignment vertical="center"/>
    </xf>
    <xf numFmtId="41" fontId="15" fillId="0" borderId="4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1" fontId="14" fillId="0" borderId="6" xfId="0" applyNumberFormat="1" applyFont="1" applyBorder="1" applyAlignment="1">
      <alignment horizontal="right" vertical="center"/>
    </xf>
    <xf numFmtId="41" fontId="14" fillId="0" borderId="0" xfId="0" applyNumberFormat="1" applyFont="1" applyAlignment="1">
      <alignment horizontal="right" vertical="center"/>
    </xf>
    <xf numFmtId="41" fontId="14" fillId="0" borderId="0" xfId="0" applyNumberFormat="1" applyFont="1" applyAlignment="1">
      <alignment horizontal="center" vertical="center"/>
    </xf>
    <xf numFmtId="41" fontId="14" fillId="0" borderId="4" xfId="0" applyNumberFormat="1" applyFont="1" applyBorder="1" applyAlignment="1">
      <alignment horizontal="center" vertical="center"/>
    </xf>
    <xf numFmtId="41" fontId="14" fillId="0" borderId="6" xfId="0" applyNumberFormat="1" applyFont="1" applyBorder="1" applyAlignment="1">
      <alignment horizontal="center" vertical="center"/>
    </xf>
    <xf numFmtId="41" fontId="15" fillId="0" borderId="0" xfId="0" applyNumberFormat="1" applyFont="1" applyAlignment="1">
      <alignment horizontal="center" vertical="center"/>
    </xf>
    <xf numFmtId="41" fontId="15" fillId="0" borderId="4" xfId="0" applyNumberFormat="1" applyFont="1" applyBorder="1" applyAlignment="1">
      <alignment horizontal="center" vertical="center"/>
    </xf>
    <xf numFmtId="38" fontId="3" fillId="0" borderId="0" xfId="1" applyFont="1" applyFill="1" applyBorder="1" applyAlignment="1" applyProtection="1">
      <alignment horizontal="center" vertical="center" shrinkToFit="1"/>
    </xf>
    <xf numFmtId="41" fontId="14" fillId="0" borderId="8" xfId="0" applyNumberFormat="1" applyFont="1" applyBorder="1" applyAlignment="1">
      <alignment vertical="center"/>
    </xf>
    <xf numFmtId="41" fontId="14" fillId="0" borderId="9" xfId="0" applyNumberFormat="1" applyFont="1" applyBorder="1" applyAlignment="1">
      <alignment vertical="center"/>
    </xf>
    <xf numFmtId="41" fontId="14" fillId="0" borderId="35" xfId="0" applyNumberFormat="1" applyFont="1" applyBorder="1" applyAlignment="1">
      <alignment vertical="center"/>
    </xf>
    <xf numFmtId="41" fontId="15" fillId="0" borderId="8" xfId="0" applyNumberFormat="1" applyFont="1" applyBorder="1" applyAlignment="1">
      <alignment vertical="center"/>
    </xf>
    <xf numFmtId="41" fontId="15" fillId="0" borderId="9" xfId="0" applyNumberFormat="1" applyFont="1" applyBorder="1" applyAlignment="1">
      <alignment vertical="center"/>
    </xf>
    <xf numFmtId="3" fontId="13" fillId="0" borderId="42" xfId="0" applyNumberFormat="1" applyFont="1" applyBorder="1" applyAlignment="1">
      <alignment horizontal="center" vertical="center"/>
    </xf>
    <xf numFmtId="3" fontId="13" fillId="0" borderId="43" xfId="0" applyNumberFormat="1" applyFont="1" applyBorder="1" applyAlignment="1">
      <alignment horizontal="center" vertical="center"/>
    </xf>
    <xf numFmtId="3" fontId="13" fillId="0" borderId="44" xfId="0" applyNumberFormat="1" applyFont="1" applyBorder="1" applyAlignment="1">
      <alignment horizontal="center" vertical="center"/>
    </xf>
    <xf numFmtId="3" fontId="13" fillId="0" borderId="45" xfId="0" applyNumberFormat="1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13" fillId="0" borderId="37" xfId="0" applyNumberFormat="1" applyFont="1" applyBorder="1" applyAlignment="1">
      <alignment horizontal="center" vertical="center"/>
    </xf>
    <xf numFmtId="3" fontId="13" fillId="0" borderId="46" xfId="0" applyNumberFormat="1" applyFont="1" applyBorder="1" applyAlignment="1">
      <alignment horizontal="center" vertical="center"/>
    </xf>
    <xf numFmtId="3" fontId="13" fillId="0" borderId="47" xfId="0" applyNumberFormat="1" applyFont="1" applyBorder="1" applyAlignment="1">
      <alignment horizontal="center" vertical="center"/>
    </xf>
    <xf numFmtId="3" fontId="13" fillId="0" borderId="48" xfId="0" applyNumberFormat="1" applyFont="1" applyBorder="1" applyAlignment="1">
      <alignment horizontal="center" vertical="center"/>
    </xf>
    <xf numFmtId="3" fontId="13" fillId="0" borderId="37" xfId="0" applyNumberFormat="1" applyFont="1" applyBorder="1" applyAlignment="1">
      <alignment horizontal="center" vertical="center"/>
    </xf>
    <xf numFmtId="3" fontId="11" fillId="0" borderId="37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13" fillId="0" borderId="49" xfId="0" applyNumberFormat="1" applyFont="1" applyBorder="1" applyAlignment="1">
      <alignment horizontal="center" vertical="center"/>
    </xf>
    <xf numFmtId="3" fontId="13" fillId="0" borderId="50" xfId="0" applyNumberFormat="1" applyFont="1" applyBorder="1" applyAlignment="1">
      <alignment horizontal="center" vertical="center"/>
    </xf>
    <xf numFmtId="3" fontId="11" fillId="0" borderId="51" xfId="0" applyNumberFormat="1" applyFont="1" applyBorder="1" applyAlignment="1">
      <alignment horizontal="center" vertical="center"/>
    </xf>
    <xf numFmtId="3" fontId="11" fillId="0" borderId="49" xfId="0" applyNumberFormat="1" applyFont="1" applyBorder="1" applyAlignment="1">
      <alignment horizontal="center" vertical="center"/>
    </xf>
    <xf numFmtId="3" fontId="11" fillId="0" borderId="50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right" vertical="center"/>
    </xf>
    <xf numFmtId="3" fontId="13" fillId="0" borderId="0" xfId="0" applyNumberFormat="1" applyFont="1" applyAlignment="1">
      <alignment horizontal="center" vertical="center"/>
    </xf>
    <xf numFmtId="0" fontId="16" fillId="0" borderId="14" xfId="0" applyFont="1" applyBorder="1" applyAlignment="1">
      <alignment horizontal="right" vertical="center"/>
    </xf>
    <xf numFmtId="3" fontId="16" fillId="0" borderId="14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41" fontId="9" fillId="0" borderId="2" xfId="0" applyNumberFormat="1" applyFont="1" applyBorder="1" applyAlignment="1">
      <alignment horizontal="right" vertical="center"/>
    </xf>
    <xf numFmtId="41" fontId="9" fillId="0" borderId="3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distributed" vertical="center" indent="1"/>
    </xf>
    <xf numFmtId="41" fontId="9" fillId="0" borderId="0" xfId="0" applyNumberFormat="1" applyFont="1" applyAlignment="1">
      <alignment horizontal="right" vertical="center"/>
    </xf>
    <xf numFmtId="41" fontId="9" fillId="0" borderId="4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horizontal="distributed" vertical="center" indent="1"/>
    </xf>
    <xf numFmtId="41" fontId="9" fillId="0" borderId="26" xfId="0" applyNumberFormat="1" applyFont="1" applyBorder="1" applyAlignment="1">
      <alignment horizontal="right" vertical="center"/>
    </xf>
    <xf numFmtId="41" fontId="9" fillId="0" borderId="27" xfId="0" applyNumberFormat="1" applyFont="1" applyBorder="1" applyAlignment="1">
      <alignment horizontal="right" vertical="center"/>
    </xf>
    <xf numFmtId="0" fontId="9" fillId="0" borderId="24" xfId="0" applyFont="1" applyBorder="1" applyAlignment="1">
      <alignment horizontal="distributed" vertical="center"/>
    </xf>
    <xf numFmtId="0" fontId="9" fillId="0" borderId="31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9" fillId="0" borderId="30" xfId="0" applyFont="1" applyBorder="1" applyAlignment="1">
      <alignment vertical="center"/>
    </xf>
    <xf numFmtId="0" fontId="9" fillId="0" borderId="34" xfId="0" quotePrefix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2" fillId="0" borderId="0" xfId="0" quotePrefix="1" applyFont="1" applyAlignment="1">
      <alignment horizontal="left" vertical="center"/>
    </xf>
    <xf numFmtId="0" fontId="10" fillId="0" borderId="0" xfId="3" applyFont="1">
      <alignment vertical="center"/>
    </xf>
    <xf numFmtId="0" fontId="2" fillId="0" borderId="0" xfId="4" applyAlignment="1">
      <alignment vertical="center"/>
    </xf>
    <xf numFmtId="41" fontId="2" fillId="0" borderId="0" xfId="4" applyNumberFormat="1" applyAlignment="1">
      <alignment vertical="center"/>
    </xf>
    <xf numFmtId="41" fontId="2" fillId="0" borderId="2" xfId="5" applyNumberFormat="1" applyFont="1" applyFill="1" applyBorder="1" applyAlignment="1">
      <alignment horizontal="right" vertical="center"/>
    </xf>
    <xf numFmtId="41" fontId="2" fillId="0" borderId="3" xfId="5" applyNumberFormat="1" applyFont="1" applyFill="1" applyBorder="1" applyAlignment="1">
      <alignment horizontal="right" vertical="center"/>
    </xf>
    <xf numFmtId="177" fontId="2" fillId="0" borderId="17" xfId="5" quotePrefix="1" applyNumberFormat="1" applyFont="1" applyFill="1" applyBorder="1" applyAlignment="1">
      <alignment horizontal="center" vertical="center"/>
    </xf>
    <xf numFmtId="41" fontId="2" fillId="0" borderId="0" xfId="5" applyNumberFormat="1" applyFont="1" applyFill="1" applyBorder="1" applyAlignment="1">
      <alignment horizontal="right" vertical="center"/>
    </xf>
    <xf numFmtId="41" fontId="2" fillId="0" borderId="4" xfId="5" applyNumberFormat="1" applyFont="1" applyFill="1" applyBorder="1" applyAlignment="1">
      <alignment horizontal="right" vertical="center"/>
    </xf>
    <xf numFmtId="177" fontId="2" fillId="0" borderId="6" xfId="5" quotePrefix="1" applyNumberFormat="1" applyFont="1" applyFill="1" applyBorder="1" applyAlignment="1">
      <alignment horizontal="center" vertical="center"/>
    </xf>
    <xf numFmtId="41" fontId="2" fillId="0" borderId="6" xfId="5" applyNumberFormat="1" applyFont="1" applyFill="1" applyBorder="1" applyAlignment="1">
      <alignment horizontal="right" vertical="center"/>
    </xf>
    <xf numFmtId="0" fontId="2" fillId="0" borderId="0" xfId="3" applyFont="1">
      <alignment vertical="center"/>
    </xf>
    <xf numFmtId="41" fontId="10" fillId="0" borderId="0" xfId="5" applyNumberFormat="1" applyFont="1" applyFill="1" applyBorder="1" applyAlignment="1">
      <alignment horizontal="right" vertical="center"/>
    </xf>
    <xf numFmtId="41" fontId="10" fillId="0" borderId="4" xfId="5" applyNumberFormat="1" applyFont="1" applyFill="1" applyBorder="1" applyAlignment="1">
      <alignment horizontal="right" vertical="center"/>
    </xf>
    <xf numFmtId="41" fontId="2" fillId="0" borderId="1" xfId="5" applyNumberFormat="1" applyFont="1" applyFill="1" applyBorder="1" applyAlignment="1">
      <alignment horizontal="right" vertical="center"/>
    </xf>
    <xf numFmtId="41" fontId="2" fillId="0" borderId="20" xfId="5" applyNumberFormat="1" applyFont="1" applyFill="1" applyBorder="1" applyAlignment="1">
      <alignment horizontal="right" vertical="center"/>
    </xf>
    <xf numFmtId="177" fontId="2" fillId="0" borderId="21" xfId="5" quotePrefix="1" applyNumberFormat="1" applyFont="1" applyFill="1" applyBorder="1" applyAlignment="1">
      <alignment horizontal="center" vertical="center"/>
    </xf>
    <xf numFmtId="0" fontId="2" fillId="0" borderId="0" xfId="4" applyAlignment="1">
      <alignment horizontal="center" vertical="center"/>
    </xf>
    <xf numFmtId="177" fontId="2" fillId="0" borderId="31" xfId="5" applyNumberFormat="1" applyFont="1" applyFill="1" applyBorder="1" applyAlignment="1">
      <alignment horizontal="center" vertical="center"/>
    </xf>
    <xf numFmtId="177" fontId="2" fillId="0" borderId="52" xfId="5" applyNumberFormat="1" applyFont="1" applyFill="1" applyBorder="1" applyAlignment="1">
      <alignment horizontal="center" vertical="center"/>
    </xf>
    <xf numFmtId="177" fontId="2" fillId="0" borderId="30" xfId="5" applyNumberFormat="1" applyFont="1" applyFill="1" applyBorder="1" applyAlignment="1">
      <alignment horizontal="center" vertical="center"/>
    </xf>
    <xf numFmtId="0" fontId="2" fillId="0" borderId="34" xfId="4" quotePrefix="1" applyBorder="1" applyAlignment="1">
      <alignment horizontal="right" vertical="center"/>
    </xf>
    <xf numFmtId="0" fontId="2" fillId="0" borderId="34" xfId="4" quotePrefix="1" applyBorder="1" applyAlignment="1">
      <alignment vertical="center"/>
    </xf>
    <xf numFmtId="0" fontId="21" fillId="0" borderId="0" xfId="4" quotePrefix="1" applyFont="1" applyAlignment="1">
      <alignment horizontal="left" vertical="center"/>
    </xf>
    <xf numFmtId="0" fontId="22" fillId="0" borderId="0" xfId="4" applyFont="1" applyAlignment="1">
      <alignment horizontal="left" vertical="center"/>
    </xf>
    <xf numFmtId="0" fontId="9" fillId="0" borderId="0" xfId="6" applyFont="1">
      <alignment vertical="center"/>
    </xf>
    <xf numFmtId="38" fontId="9" fillId="0" borderId="2" xfId="8" applyFont="1" applyFill="1" applyBorder="1" applyAlignment="1">
      <alignment horizontal="distributed" vertical="center" indent="2"/>
    </xf>
    <xf numFmtId="38" fontId="9" fillId="0" borderId="0" xfId="8" applyFont="1" applyFill="1" applyBorder="1" applyAlignment="1">
      <alignment horizontal="distributed" vertical="center" indent="2"/>
    </xf>
    <xf numFmtId="0" fontId="9" fillId="0" borderId="0" xfId="6" applyFont="1" applyAlignment="1">
      <alignment horizontal="distributed" vertical="center" indent="1"/>
    </xf>
    <xf numFmtId="0" fontId="9" fillId="0" borderId="28" xfId="6" applyFont="1" applyBorder="1" applyAlignment="1">
      <alignment horizontal="center" vertical="center"/>
    </xf>
    <xf numFmtId="0" fontId="9" fillId="0" borderId="31" xfId="6" applyFont="1" applyBorder="1" applyAlignment="1">
      <alignment horizontal="center" vertical="center"/>
    </xf>
    <xf numFmtId="0" fontId="9" fillId="0" borderId="28" xfId="6" applyFont="1" applyBorder="1">
      <alignment vertical="center"/>
    </xf>
    <xf numFmtId="0" fontId="9" fillId="0" borderId="34" xfId="6" applyFont="1" applyBorder="1">
      <alignment vertical="center"/>
    </xf>
    <xf numFmtId="0" fontId="12" fillId="0" borderId="0" xfId="7" applyFont="1" applyAlignment="1">
      <alignment vertical="center" wrapText="1"/>
    </xf>
    <xf numFmtId="0" fontId="12" fillId="0" borderId="0" xfId="7" applyFont="1">
      <alignment vertical="center"/>
    </xf>
    <xf numFmtId="0" fontId="9" fillId="0" borderId="34" xfId="6" applyFont="1" applyBorder="1" applyAlignment="1">
      <alignment horizontal="right" vertical="center"/>
    </xf>
    <xf numFmtId="38" fontId="9" fillId="0" borderId="4" xfId="5" applyFont="1" applyBorder="1" applyAlignment="1">
      <alignment horizontal="right" vertical="center" indent="5"/>
    </xf>
    <xf numFmtId="38" fontId="9" fillId="0" borderId="0" xfId="5" applyFont="1" applyBorder="1" applyAlignment="1">
      <alignment horizontal="right" vertical="center" indent="5"/>
    </xf>
    <xf numFmtId="38" fontId="9" fillId="0" borderId="4" xfId="5" applyFont="1" applyFill="1" applyBorder="1" applyAlignment="1">
      <alignment horizontal="right" vertical="center" indent="5" shrinkToFit="1"/>
    </xf>
    <xf numFmtId="38" fontId="9" fillId="0" borderId="0" xfId="5" applyFont="1" applyFill="1" applyBorder="1" applyAlignment="1" applyProtection="1">
      <alignment horizontal="right" vertical="center" indent="5"/>
    </xf>
    <xf numFmtId="38" fontId="9" fillId="0" borderId="3" xfId="5" applyFont="1" applyFill="1" applyBorder="1" applyAlignment="1">
      <alignment horizontal="right" vertical="center" indent="5" shrinkToFit="1"/>
    </xf>
    <xf numFmtId="38" fontId="9" fillId="0" borderId="2" xfId="5" applyFont="1" applyFill="1" applyBorder="1" applyAlignment="1" applyProtection="1">
      <alignment horizontal="right" vertical="center" indent="5"/>
    </xf>
    <xf numFmtId="0" fontId="9" fillId="0" borderId="0" xfId="7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4" xfId="0" applyFont="1" applyBorder="1" applyAlignment="1">
      <alignment vertical="center"/>
    </xf>
    <xf numFmtId="0" fontId="9" fillId="0" borderId="34" xfId="0" quotePrefix="1" applyFont="1" applyBorder="1" applyAlignment="1">
      <alignment vertical="center"/>
    </xf>
    <xf numFmtId="0" fontId="9" fillId="0" borderId="34" xfId="0" quotePrefix="1" applyFont="1" applyBorder="1" applyAlignment="1">
      <alignment horizontal="right" vertical="center"/>
    </xf>
    <xf numFmtId="0" fontId="9" fillId="0" borderId="3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1" xfId="0" applyFont="1" applyBorder="1" applyAlignment="1">
      <alignment horizontal="distributed" vertical="center"/>
    </xf>
    <xf numFmtId="41" fontId="0" fillId="0" borderId="4" xfId="0" applyNumberFormat="1" applyFont="1" applyBorder="1" applyAlignment="1">
      <alignment vertical="center"/>
    </xf>
    <xf numFmtId="41" fontId="0" fillId="0" borderId="0" xfId="0" applyNumberFormat="1" applyFont="1" applyAlignment="1">
      <alignment vertical="center"/>
    </xf>
    <xf numFmtId="41" fontId="0" fillId="0" borderId="6" xfId="0" applyNumberFormat="1" applyFont="1" applyBorder="1" applyAlignment="1">
      <alignment vertical="center"/>
    </xf>
    <xf numFmtId="0" fontId="9" fillId="0" borderId="17" xfId="0" applyFont="1" applyBorder="1" applyAlignment="1">
      <alignment horizontal="distributed" vertical="center"/>
    </xf>
    <xf numFmtId="41" fontId="0" fillId="0" borderId="3" xfId="0" applyNumberFormat="1" applyFont="1" applyBorder="1" applyAlignment="1">
      <alignment vertical="center"/>
    </xf>
    <xf numFmtId="41" fontId="0" fillId="0" borderId="2" xfId="0" applyNumberFormat="1" applyFont="1" applyBorder="1" applyAlignment="1">
      <alignment horizontal="left" vertical="center"/>
    </xf>
    <xf numFmtId="41" fontId="0" fillId="0" borderId="2" xfId="0" applyNumberFormat="1" applyFont="1" applyBorder="1" applyAlignment="1">
      <alignment vertical="center"/>
    </xf>
    <xf numFmtId="41" fontId="0" fillId="0" borderId="3" xfId="0" applyNumberFormat="1" applyFont="1" applyBorder="1" applyAlignment="1">
      <alignment horizontal="left" vertical="center"/>
    </xf>
    <xf numFmtId="41" fontId="0" fillId="0" borderId="17" xfId="0" applyNumberFormat="1" applyFont="1" applyBorder="1" applyAlignment="1">
      <alignment horizontal="left" vertical="center"/>
    </xf>
    <xf numFmtId="0" fontId="9" fillId="0" borderId="0" xfId="0" applyFont="1"/>
  </cellXfs>
  <cellStyles count="9">
    <cellStyle name="桁区切り 2" xfId="5" xr:uid="{EC8F9E96-D28F-4ACB-8DD7-900BF0430BC5}"/>
    <cellStyle name="桁区切り 3" xfId="1" xr:uid="{5EAC5FD2-2D1B-48C1-B47E-4D63F77CF2B7}"/>
    <cellStyle name="桁区切り 4" xfId="8" xr:uid="{AC106DF5-524B-4388-B687-16F5760E1036}"/>
    <cellStyle name="標準" xfId="0" builtinId="0"/>
    <cellStyle name="標準 2" xfId="3" xr:uid="{0CD5066A-1141-429B-B6DA-80EB48184C1D}"/>
    <cellStyle name="標準 2 2" xfId="4" xr:uid="{3B77A3D9-3306-470C-BAB0-939AC90B22B3}"/>
    <cellStyle name="標準 2 2 2" xfId="7" xr:uid="{DE80ACD6-BF79-44DA-942F-07295BA4D552}"/>
    <cellStyle name="標準 3" xfId="6" xr:uid="{E0654548-B850-4E19-B6CA-97FD702DA965}"/>
    <cellStyle name="標準_平成１３年１歳６か月" xfId="2" xr:uid="{2EE8C1A0-5236-4DBD-8EA5-3F73D904D3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220DBE5E\common\&#12371;&#12393;&#12418;\&#12371;&#12393;&#12418;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3"/>
      <sheetName val="図8"/>
      <sheetName val="図9"/>
      <sheetName val="図10"/>
      <sheetName val="図9 test"/>
      <sheetName val="図１０(2)"/>
    </sheetNames>
    <sheetDataSet>
      <sheetData sheetId="0">
        <row r="2">
          <cell r="B2" t="str">
            <v>　　　　平 成 6 年 1 0 月 1 日</v>
          </cell>
          <cell r="F2" t="str">
            <v>平成5年10月1日</v>
          </cell>
          <cell r="I2" t="str">
            <v>　　　平 成 6 年 1 0 月 1 日</v>
          </cell>
          <cell r="M2" t="str">
            <v>　　平成5年10月1日</v>
          </cell>
        </row>
        <row r="3">
          <cell r="A3" t="str">
            <v>都 道 府 県</v>
          </cell>
          <cell r="B3" t="str">
            <v>　　　　　(推 計 人 口)</v>
          </cell>
          <cell r="F3" t="str">
            <v>　(推計人口)</v>
          </cell>
          <cell r="H3" t="str">
            <v>都 道 府 県</v>
          </cell>
          <cell r="I3" t="str">
            <v>　　　　　(推 計 人 口)</v>
          </cell>
          <cell r="M3" t="str">
            <v>　　　(推計人口)</v>
          </cell>
        </row>
        <row r="4">
          <cell r="B4" t="str">
            <v>こどもの数</v>
          </cell>
          <cell r="C4" t="str">
            <v>こどもの</v>
          </cell>
          <cell r="E4" t="str">
            <v>順　　位</v>
          </cell>
          <cell r="F4" t="str">
            <v>こどもの</v>
          </cell>
          <cell r="G4" t="str">
            <v>順　　位</v>
          </cell>
          <cell r="I4" t="str">
            <v>こどもの数</v>
          </cell>
          <cell r="J4" t="str">
            <v>こどもの</v>
          </cell>
          <cell r="L4" t="str">
            <v>順　　位</v>
          </cell>
          <cell r="M4" t="str">
            <v>こどもの</v>
          </cell>
          <cell r="N4" t="str">
            <v>順　　位</v>
          </cell>
        </row>
        <row r="5">
          <cell r="B5" t="str">
            <v>(万人)</v>
          </cell>
          <cell r="D5" t="str">
            <v>割合(%)</v>
          </cell>
          <cell r="E5" t="str">
            <v>(高い順)</v>
          </cell>
          <cell r="F5" t="str">
            <v>割合(%)</v>
          </cell>
          <cell r="G5" t="str">
            <v>(高い順)</v>
          </cell>
          <cell r="I5" t="str">
            <v>(万人)</v>
          </cell>
          <cell r="K5" t="str">
            <v>割合(%)</v>
          </cell>
          <cell r="L5" t="str">
            <v>(高い順)</v>
          </cell>
          <cell r="M5" t="str">
            <v>割合(%)</v>
          </cell>
          <cell r="N5" t="str">
            <v>(高い順)</v>
          </cell>
        </row>
        <row r="6">
          <cell r="A6" t="str">
            <v>全　　　国</v>
          </cell>
          <cell r="B6">
            <v>2042</v>
          </cell>
          <cell r="D6">
            <v>16.3</v>
          </cell>
          <cell r="E6" t="str">
            <v>-</v>
          </cell>
          <cell r="F6">
            <v>16.7</v>
          </cell>
          <cell r="G6" t="str">
            <v>-</v>
          </cell>
        </row>
        <row r="7">
          <cell r="A7" t="str">
            <v>　北 海 道</v>
          </cell>
          <cell r="B7">
            <v>92</v>
          </cell>
          <cell r="D7">
            <v>16.100000000000001</v>
          </cell>
          <cell r="E7">
            <v>36</v>
          </cell>
          <cell r="F7">
            <v>16.600000000000001</v>
          </cell>
          <cell r="G7">
            <v>36</v>
          </cell>
          <cell r="H7" t="str">
            <v>　滋 賀 県</v>
          </cell>
          <cell r="I7">
            <v>23</v>
          </cell>
          <cell r="K7">
            <v>18.3</v>
          </cell>
          <cell r="L7">
            <v>4</v>
          </cell>
          <cell r="M7">
            <v>18.7</v>
          </cell>
          <cell r="N7">
            <v>4</v>
          </cell>
        </row>
        <row r="8">
          <cell r="A8" t="str">
            <v>　青 森 県</v>
          </cell>
          <cell r="B8">
            <v>25</v>
          </cell>
          <cell r="D8">
            <v>17.2</v>
          </cell>
          <cell r="E8">
            <v>13</v>
          </cell>
          <cell r="F8">
            <v>17.7</v>
          </cell>
          <cell r="G8">
            <v>13</v>
          </cell>
          <cell r="H8" t="str">
            <v>　京 都 府</v>
          </cell>
          <cell r="I8">
            <v>41</v>
          </cell>
          <cell r="K8">
            <v>15.6</v>
          </cell>
          <cell r="L8">
            <v>44</v>
          </cell>
          <cell r="M8">
            <v>15.9</v>
          </cell>
          <cell r="N8">
            <v>44</v>
          </cell>
        </row>
        <row r="9">
          <cell r="A9" t="str">
            <v>　岩 手 県</v>
          </cell>
          <cell r="B9">
            <v>24</v>
          </cell>
          <cell r="D9">
            <v>16.7</v>
          </cell>
          <cell r="E9">
            <v>20</v>
          </cell>
          <cell r="F9">
            <v>17.100000000000001</v>
          </cell>
          <cell r="G9">
            <v>18</v>
          </cell>
          <cell r="H9" t="str">
            <v>　大 阪 府</v>
          </cell>
          <cell r="I9">
            <v>136</v>
          </cell>
          <cell r="K9">
            <v>15.7</v>
          </cell>
          <cell r="L9">
            <v>43</v>
          </cell>
          <cell r="M9">
            <v>15.9</v>
          </cell>
          <cell r="N9">
            <v>43</v>
          </cell>
        </row>
        <row r="10">
          <cell r="A10" t="str">
            <v>　宮 城 県</v>
          </cell>
          <cell r="B10">
            <v>40</v>
          </cell>
          <cell r="D10">
            <v>17.399999999999999</v>
          </cell>
          <cell r="E10">
            <v>11</v>
          </cell>
          <cell r="F10">
            <v>17.899999999999999</v>
          </cell>
          <cell r="G10">
            <v>10</v>
          </cell>
          <cell r="H10" t="str">
            <v xml:space="preserve">  兵 庫 県</v>
          </cell>
          <cell r="I10">
            <v>91</v>
          </cell>
          <cell r="K10">
            <v>16.5</v>
          </cell>
          <cell r="L10">
            <v>27</v>
          </cell>
          <cell r="M10">
            <v>16.899999999999999</v>
          </cell>
          <cell r="N10">
            <v>30</v>
          </cell>
        </row>
        <row r="11">
          <cell r="A11" t="str">
            <v>　秋 田 県</v>
          </cell>
          <cell r="B11">
            <v>19</v>
          </cell>
          <cell r="D11">
            <v>15.9</v>
          </cell>
          <cell r="E11">
            <v>40</v>
          </cell>
          <cell r="F11">
            <v>16.399999999999999</v>
          </cell>
          <cell r="G11">
            <v>40</v>
          </cell>
          <cell r="H11" t="str">
            <v>　奈 良 県</v>
          </cell>
          <cell r="I11">
            <v>24</v>
          </cell>
          <cell r="K11">
            <v>16.7</v>
          </cell>
          <cell r="L11">
            <v>21</v>
          </cell>
          <cell r="M11">
            <v>17.100000000000001</v>
          </cell>
          <cell r="N11">
            <v>20</v>
          </cell>
        </row>
        <row r="13">
          <cell r="A13" t="str">
            <v>　山 形 県</v>
          </cell>
          <cell r="B13">
            <v>21</v>
          </cell>
          <cell r="D13">
            <v>16.899999999999999</v>
          </cell>
          <cell r="E13">
            <v>16</v>
          </cell>
          <cell r="F13">
            <v>17.3</v>
          </cell>
          <cell r="G13">
            <v>16</v>
          </cell>
          <cell r="H13" t="str">
            <v xml:space="preserve">  和歌山県</v>
          </cell>
          <cell r="I13">
            <v>17</v>
          </cell>
          <cell r="K13">
            <v>16.100000000000001</v>
          </cell>
          <cell r="L13">
            <v>37</v>
          </cell>
          <cell r="M13">
            <v>16.399999999999999</v>
          </cell>
          <cell r="N13">
            <v>38</v>
          </cell>
        </row>
        <row r="14">
          <cell r="A14" t="str">
            <v>　福 島 県</v>
          </cell>
          <cell r="B14">
            <v>38</v>
          </cell>
          <cell r="D14">
            <v>17.899999999999999</v>
          </cell>
          <cell r="E14">
            <v>5</v>
          </cell>
          <cell r="F14">
            <v>18.399999999999999</v>
          </cell>
          <cell r="G14">
            <v>5</v>
          </cell>
          <cell r="H14" t="str">
            <v>　鳥 取 県</v>
          </cell>
          <cell r="I14">
            <v>11</v>
          </cell>
          <cell r="K14">
            <v>17.5</v>
          </cell>
          <cell r="L14">
            <v>34</v>
          </cell>
          <cell r="M14">
            <v>17.899999999999999</v>
          </cell>
          <cell r="N14">
            <v>11</v>
          </cell>
        </row>
        <row r="15">
          <cell r="A15" t="str">
            <v>　茨 城 県</v>
          </cell>
          <cell r="B15">
            <v>51</v>
          </cell>
          <cell r="D15">
            <v>17.2</v>
          </cell>
          <cell r="E15">
            <v>12</v>
          </cell>
          <cell r="F15">
            <v>17.7</v>
          </cell>
          <cell r="G15">
            <v>12</v>
          </cell>
          <cell r="H15" t="str">
            <v>　島 根 県</v>
          </cell>
          <cell r="I15">
            <v>13</v>
          </cell>
          <cell r="K15">
            <v>16.7</v>
          </cell>
          <cell r="L15">
            <v>42</v>
          </cell>
          <cell r="M15">
            <v>17.100000000000001</v>
          </cell>
          <cell r="N15">
            <v>24</v>
          </cell>
        </row>
        <row r="16">
          <cell r="A16" t="str">
            <v>　栃 木 県</v>
          </cell>
          <cell r="B16">
            <v>34</v>
          </cell>
          <cell r="D16">
            <v>17.399999999999999</v>
          </cell>
          <cell r="E16">
            <v>10</v>
          </cell>
          <cell r="F16">
            <v>17.899999999999999</v>
          </cell>
          <cell r="G16">
            <v>9</v>
          </cell>
          <cell r="H16" t="str">
            <v>　岡 山 県</v>
          </cell>
          <cell r="I16">
            <v>32</v>
          </cell>
          <cell r="K16">
            <v>16.5</v>
          </cell>
          <cell r="L16">
            <v>28</v>
          </cell>
          <cell r="M16">
            <v>16.8</v>
          </cell>
          <cell r="N16">
            <v>31</v>
          </cell>
        </row>
        <row r="17">
          <cell r="A17" t="str">
            <v>　群 馬 県</v>
          </cell>
          <cell r="B17">
            <v>33</v>
          </cell>
          <cell r="D17">
            <v>16.399999999999999</v>
          </cell>
          <cell r="E17">
            <v>33</v>
          </cell>
          <cell r="F17">
            <v>16.899999999999999</v>
          </cell>
          <cell r="G17">
            <v>28</v>
          </cell>
          <cell r="H17" t="str">
            <v>　広 島 県</v>
          </cell>
          <cell r="I17">
            <v>48</v>
          </cell>
          <cell r="K17">
            <v>16.5</v>
          </cell>
          <cell r="L17">
            <v>26</v>
          </cell>
          <cell r="M17">
            <v>16.899999999999999</v>
          </cell>
          <cell r="N17">
            <v>26</v>
          </cell>
        </row>
        <row r="19">
          <cell r="A19" t="str">
            <v>　埼 玉 県</v>
          </cell>
          <cell r="B19">
            <v>110</v>
          </cell>
          <cell r="D19">
            <v>16.399999999999999</v>
          </cell>
          <cell r="E19">
            <v>29</v>
          </cell>
          <cell r="F19">
            <v>16.899999999999999</v>
          </cell>
          <cell r="G19">
            <v>29</v>
          </cell>
          <cell r="H19" t="str">
            <v>　山 口 県</v>
          </cell>
          <cell r="I19">
            <v>25</v>
          </cell>
          <cell r="K19">
            <v>15.8</v>
          </cell>
          <cell r="L19">
            <v>7</v>
          </cell>
          <cell r="M19">
            <v>16.2</v>
          </cell>
          <cell r="N19">
            <v>41</v>
          </cell>
        </row>
        <row r="20">
          <cell r="A20" t="str">
            <v>　千 葉 県</v>
          </cell>
          <cell r="B20">
            <v>93</v>
          </cell>
          <cell r="D20">
            <v>16.2</v>
          </cell>
          <cell r="E20">
            <v>35</v>
          </cell>
          <cell r="F20">
            <v>16.7</v>
          </cell>
          <cell r="G20">
            <v>35</v>
          </cell>
          <cell r="H20" t="str">
            <v>　徳 島 県</v>
          </cell>
          <cell r="I20">
            <v>13</v>
          </cell>
          <cell r="K20">
            <v>16.100000000000001</v>
          </cell>
          <cell r="L20">
            <v>38</v>
          </cell>
          <cell r="M20">
            <v>16.5</v>
          </cell>
          <cell r="N20">
            <v>37</v>
          </cell>
        </row>
        <row r="21">
          <cell r="A21" t="str">
            <v>　東 京 都</v>
          </cell>
          <cell r="B21">
            <v>161</v>
          </cell>
          <cell r="D21">
            <v>13.7</v>
          </cell>
          <cell r="E21">
            <v>47</v>
          </cell>
          <cell r="F21">
            <v>13.9</v>
          </cell>
          <cell r="G21">
            <v>47</v>
          </cell>
          <cell r="H21" t="str">
            <v>　香 川 県</v>
          </cell>
          <cell r="I21">
            <v>16</v>
          </cell>
          <cell r="K21">
            <v>16</v>
          </cell>
          <cell r="L21">
            <v>39</v>
          </cell>
          <cell r="M21">
            <v>16.399999999999999</v>
          </cell>
          <cell r="N21">
            <v>39</v>
          </cell>
        </row>
        <row r="22">
          <cell r="A22" t="str">
            <v>　神奈川県</v>
          </cell>
          <cell r="B22">
            <v>128</v>
          </cell>
          <cell r="D22">
            <v>15.6</v>
          </cell>
          <cell r="E22">
            <v>45</v>
          </cell>
          <cell r="F22">
            <v>15.9</v>
          </cell>
          <cell r="G22">
            <v>45</v>
          </cell>
          <cell r="H22" t="str">
            <v>　愛 媛 県</v>
          </cell>
          <cell r="I22">
            <v>25</v>
          </cell>
          <cell r="K22">
            <v>16.3</v>
          </cell>
          <cell r="L22">
            <v>34</v>
          </cell>
          <cell r="M22">
            <v>16.7</v>
          </cell>
          <cell r="N22">
            <v>34</v>
          </cell>
        </row>
        <row r="23">
          <cell r="A23" t="str">
            <v>　新 潟 県</v>
          </cell>
          <cell r="B23">
            <v>41</v>
          </cell>
          <cell r="D23">
            <v>16.7</v>
          </cell>
          <cell r="E23">
            <v>23</v>
          </cell>
          <cell r="F23">
            <v>17.100000000000001</v>
          </cell>
          <cell r="G23">
            <v>21</v>
          </cell>
          <cell r="H23" t="str">
            <v>　高 知 県</v>
          </cell>
          <cell r="I23">
            <v>13</v>
          </cell>
          <cell r="K23">
            <v>15.7</v>
          </cell>
          <cell r="L23">
            <v>42</v>
          </cell>
          <cell r="M23">
            <v>16.100000000000001</v>
          </cell>
          <cell r="N23">
            <v>42</v>
          </cell>
        </row>
        <row r="25">
          <cell r="A25" t="str">
            <v xml:space="preserve">  富 山 県</v>
          </cell>
          <cell r="B25">
            <v>17</v>
          </cell>
          <cell r="D25">
            <v>15.3</v>
          </cell>
          <cell r="E25">
            <v>46</v>
          </cell>
          <cell r="F25">
            <v>15.8</v>
          </cell>
          <cell r="G25">
            <v>46</v>
          </cell>
          <cell r="H25" t="str">
            <v>　福 岡 県</v>
          </cell>
          <cell r="I25">
            <v>84</v>
          </cell>
          <cell r="K25">
            <v>17.100000000000001</v>
          </cell>
          <cell r="L25">
            <v>15</v>
          </cell>
          <cell r="M25">
            <v>17.600000000000001</v>
          </cell>
          <cell r="N25">
            <v>14</v>
          </cell>
        </row>
        <row r="26">
          <cell r="A26" t="str">
            <v>　石 川 県</v>
          </cell>
          <cell r="B26">
            <v>19</v>
          </cell>
          <cell r="D26">
            <v>16.399999999999999</v>
          </cell>
          <cell r="E26">
            <v>31</v>
          </cell>
          <cell r="F26">
            <v>16.8</v>
          </cell>
          <cell r="G26">
            <v>32</v>
          </cell>
          <cell r="H26" t="str">
            <v>　佐 賀 県</v>
          </cell>
          <cell r="I26">
            <v>16</v>
          </cell>
          <cell r="K26">
            <v>18.5</v>
          </cell>
          <cell r="L26">
            <v>2</v>
          </cell>
          <cell r="M26">
            <v>18.899999999999999</v>
          </cell>
          <cell r="N26">
            <v>2</v>
          </cell>
        </row>
        <row r="27">
          <cell r="A27" t="str">
            <v>　福 井 県</v>
          </cell>
          <cell r="B27">
            <v>14</v>
          </cell>
          <cell r="D27">
            <v>17.2</v>
          </cell>
          <cell r="E27">
            <v>14</v>
          </cell>
          <cell r="F27">
            <v>17.5</v>
          </cell>
          <cell r="G27">
            <v>15</v>
          </cell>
          <cell r="H27" t="str">
            <v>　長 崎 県</v>
          </cell>
          <cell r="I27">
            <v>28</v>
          </cell>
          <cell r="K27">
            <v>17.8</v>
          </cell>
          <cell r="L27">
            <v>7</v>
          </cell>
          <cell r="M27">
            <v>18.399999999999999</v>
          </cell>
          <cell r="N27">
            <v>6</v>
          </cell>
        </row>
        <row r="28">
          <cell r="A28" t="str">
            <v xml:space="preserve">  山 梨 県</v>
          </cell>
          <cell r="B28">
            <v>15</v>
          </cell>
          <cell r="D28">
            <v>16.899999999999999</v>
          </cell>
          <cell r="E28">
            <v>17</v>
          </cell>
          <cell r="F28">
            <v>17.100000000000001</v>
          </cell>
          <cell r="G28">
            <v>19</v>
          </cell>
          <cell r="H28" t="str">
            <v>　熊 本 県</v>
          </cell>
          <cell r="I28">
            <v>33</v>
          </cell>
          <cell r="K28">
            <v>17.7</v>
          </cell>
          <cell r="L28">
            <v>8</v>
          </cell>
          <cell r="M28">
            <v>18.100000000000001</v>
          </cell>
          <cell r="N28">
            <v>8</v>
          </cell>
        </row>
        <row r="29">
          <cell r="A29" t="str">
            <v xml:space="preserve">  長 野 県</v>
          </cell>
          <cell r="B29">
            <v>36</v>
          </cell>
          <cell r="D29">
            <v>16.399999999999999</v>
          </cell>
          <cell r="E29">
            <v>32</v>
          </cell>
          <cell r="F29">
            <v>16.7</v>
          </cell>
          <cell r="G29">
            <v>33</v>
          </cell>
          <cell r="H29" t="str">
            <v>　大 分 県</v>
          </cell>
          <cell r="I29">
            <v>21</v>
          </cell>
          <cell r="K29">
            <v>16.600000000000001</v>
          </cell>
          <cell r="L29">
            <v>24</v>
          </cell>
          <cell r="M29">
            <v>17.100000000000001</v>
          </cell>
          <cell r="N29">
            <v>22</v>
          </cell>
        </row>
        <row r="31">
          <cell r="A31" t="str">
            <v>　岐 阜 県</v>
          </cell>
          <cell r="B31">
            <v>35</v>
          </cell>
          <cell r="D31">
            <v>16.7</v>
          </cell>
          <cell r="E31">
            <v>18</v>
          </cell>
          <cell r="F31">
            <v>17.2</v>
          </cell>
          <cell r="G31">
            <v>17</v>
          </cell>
          <cell r="H31" t="str">
            <v>　宮 崎 県</v>
          </cell>
          <cell r="I31">
            <v>22</v>
          </cell>
          <cell r="K31">
            <v>18.3</v>
          </cell>
          <cell r="L31">
            <v>3</v>
          </cell>
          <cell r="M31">
            <v>18.899999999999999</v>
          </cell>
          <cell r="N31">
            <v>3</v>
          </cell>
        </row>
        <row r="32">
          <cell r="A32" t="str">
            <v>　静 岡 県</v>
          </cell>
          <cell r="B32">
            <v>61</v>
          </cell>
          <cell r="D32">
            <v>16.399999999999999</v>
          </cell>
          <cell r="E32">
            <v>30</v>
          </cell>
          <cell r="F32">
            <v>16.899999999999999</v>
          </cell>
          <cell r="G32">
            <v>25</v>
          </cell>
          <cell r="H32" t="str">
            <v xml:space="preserve">  鹿児島県</v>
          </cell>
          <cell r="I32">
            <v>32</v>
          </cell>
          <cell r="K32">
            <v>17.8</v>
          </cell>
          <cell r="L32">
            <v>6</v>
          </cell>
          <cell r="M32">
            <v>18.3</v>
          </cell>
          <cell r="N32">
            <v>7</v>
          </cell>
        </row>
        <row r="33">
          <cell r="A33" t="str">
            <v>　愛 知 県</v>
          </cell>
          <cell r="B33">
            <v>114</v>
          </cell>
          <cell r="D33">
            <v>16.7</v>
          </cell>
          <cell r="E33">
            <v>19</v>
          </cell>
          <cell r="F33">
            <v>17.100000000000001</v>
          </cell>
          <cell r="G33">
            <v>23</v>
          </cell>
          <cell r="H33" t="str">
            <v>　沖 縄 県</v>
          </cell>
          <cell r="I33">
            <v>28</v>
          </cell>
          <cell r="K33">
            <v>22.3</v>
          </cell>
          <cell r="L33">
            <v>1</v>
          </cell>
          <cell r="M33">
            <v>22.8</v>
          </cell>
          <cell r="N33">
            <v>1</v>
          </cell>
        </row>
        <row r="34">
          <cell r="A34" t="str">
            <v>　三 重 県</v>
          </cell>
          <cell r="B34">
            <v>30</v>
          </cell>
          <cell r="D34">
            <v>16.5</v>
          </cell>
          <cell r="E34">
            <v>25</v>
          </cell>
          <cell r="F34">
            <v>16.899999999999999</v>
          </cell>
          <cell r="G34">
            <v>27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5FB85-2971-4992-82DA-17C97E16743A}">
  <dimension ref="A1:J69"/>
  <sheetViews>
    <sheetView tabSelected="1" zoomScaleNormal="100" zoomScaleSheetLayoutView="100" workbookViewId="0">
      <pane xSplit="3" ySplit="3" topLeftCell="D4" activePane="bottomRight" state="frozen"/>
      <selection pane="topRight" activeCell="L3" sqref="L3"/>
      <selection pane="bottomLeft" activeCell="L3" sqref="L3"/>
      <selection pane="bottomRight" activeCell="C19" sqref="C19"/>
    </sheetView>
  </sheetViews>
  <sheetFormatPr defaultColWidth="10.875" defaultRowHeight="18.75" customHeight="1" x14ac:dyDescent="0.15"/>
  <cols>
    <col min="1" max="1" width="2.875" style="1" customWidth="1"/>
    <col min="2" max="2" width="13.875" style="1" customWidth="1"/>
    <col min="3" max="3" width="21.25" style="1" customWidth="1"/>
    <col min="4" max="10" width="10.125" style="1" customWidth="1"/>
    <col min="11" max="16384" width="10.875" style="1"/>
  </cols>
  <sheetData>
    <row r="1" spans="1:10" ht="18.75" customHeight="1" x14ac:dyDescent="0.15">
      <c r="A1" s="29" t="s">
        <v>0</v>
      </c>
    </row>
    <row r="2" spans="1:10" ht="12.75" thickBot="1" x14ac:dyDescent="0.2">
      <c r="D2" s="28"/>
      <c r="E2" s="28"/>
      <c r="F2" s="28"/>
      <c r="G2" s="28"/>
      <c r="H2" s="27"/>
      <c r="I2" s="27"/>
      <c r="J2" s="26" t="s">
        <v>1</v>
      </c>
    </row>
    <row r="3" spans="1:10" ht="36.950000000000003" customHeight="1" thickTop="1" x14ac:dyDescent="0.15">
      <c r="A3" s="30"/>
      <c r="B3" s="30"/>
      <c r="C3" s="31"/>
      <c r="D3" s="25" t="s">
        <v>2</v>
      </c>
      <c r="E3" s="24" t="s">
        <v>3</v>
      </c>
      <c r="F3" s="23" t="s">
        <v>4</v>
      </c>
      <c r="G3" s="22" t="s">
        <v>5</v>
      </c>
      <c r="H3" s="21" t="s">
        <v>6</v>
      </c>
      <c r="I3" s="21" t="s">
        <v>7</v>
      </c>
      <c r="J3" s="20" t="s">
        <v>8</v>
      </c>
    </row>
    <row r="4" spans="1:10" ht="12.95" customHeight="1" x14ac:dyDescent="0.15">
      <c r="A4" s="12"/>
      <c r="B4" s="13" t="s">
        <v>9</v>
      </c>
      <c r="C4" s="16"/>
      <c r="D4" s="18">
        <f t="shared" ref="D4:J4" si="0">D5+D6</f>
        <v>10312</v>
      </c>
      <c r="E4" s="19">
        <f t="shared" si="0"/>
        <v>9633</v>
      </c>
      <c r="F4" s="18">
        <f t="shared" si="0"/>
        <v>521</v>
      </c>
      <c r="G4" s="18">
        <f t="shared" si="0"/>
        <v>91</v>
      </c>
      <c r="H4" s="18">
        <f t="shared" si="0"/>
        <v>51</v>
      </c>
      <c r="I4" s="18">
        <f t="shared" si="0"/>
        <v>16</v>
      </c>
      <c r="J4" s="18">
        <f t="shared" si="0"/>
        <v>0</v>
      </c>
    </row>
    <row r="5" spans="1:10" ht="12.95" customHeight="1" x14ac:dyDescent="0.15">
      <c r="A5" s="12"/>
      <c r="B5" s="13" t="s">
        <v>10</v>
      </c>
      <c r="C5" s="16"/>
      <c r="D5" s="10">
        <f t="shared" ref="D5:J5" si="1">D9+D12+D17+D21+D24+D27+D32+D46+D53+D54+D57+D60</f>
        <v>8887</v>
      </c>
      <c r="E5" s="11">
        <f t="shared" si="1"/>
        <v>8323</v>
      </c>
      <c r="F5" s="10">
        <f t="shared" si="1"/>
        <v>436</v>
      </c>
      <c r="G5" s="10">
        <f t="shared" si="1"/>
        <v>72</v>
      </c>
      <c r="H5" s="10">
        <f t="shared" si="1"/>
        <v>43</v>
      </c>
      <c r="I5" s="10">
        <f t="shared" si="1"/>
        <v>13</v>
      </c>
      <c r="J5" s="10">
        <f t="shared" si="1"/>
        <v>0</v>
      </c>
    </row>
    <row r="6" spans="1:10" ht="12.95" customHeight="1" x14ac:dyDescent="0.15">
      <c r="A6" s="12"/>
      <c r="B6" s="13" t="s">
        <v>11</v>
      </c>
      <c r="C6" s="16"/>
      <c r="D6" s="10">
        <f t="shared" ref="D6:J6" si="2">D13+D14+D18+D28+D29+D33+D34+D35+D38+D39+D40+D41+D42+D43+D47+D48+D49+D50+D61+D62+D63+D64+D65</f>
        <v>1425</v>
      </c>
      <c r="E6" s="11">
        <f t="shared" si="2"/>
        <v>1310</v>
      </c>
      <c r="F6" s="10">
        <f t="shared" si="2"/>
        <v>85</v>
      </c>
      <c r="G6" s="10">
        <f t="shared" si="2"/>
        <v>19</v>
      </c>
      <c r="H6" s="10">
        <f t="shared" si="2"/>
        <v>8</v>
      </c>
      <c r="I6" s="10">
        <f t="shared" si="2"/>
        <v>3</v>
      </c>
      <c r="J6" s="10">
        <f t="shared" si="2"/>
        <v>0</v>
      </c>
    </row>
    <row r="7" spans="1:10" ht="12.95" customHeight="1" x14ac:dyDescent="0.15">
      <c r="A7" s="12"/>
      <c r="B7" s="17"/>
      <c r="C7" s="16"/>
      <c r="D7" s="10"/>
      <c r="E7" s="11"/>
      <c r="F7" s="10"/>
      <c r="G7" s="10"/>
      <c r="H7" s="10"/>
      <c r="I7" s="10"/>
      <c r="J7" s="10"/>
    </row>
    <row r="8" spans="1:10" ht="12.95" customHeight="1" x14ac:dyDescent="0.15">
      <c r="A8" s="34" t="s">
        <v>12</v>
      </c>
      <c r="B8" s="34"/>
      <c r="C8" s="35"/>
      <c r="D8" s="10">
        <f t="shared" ref="D8:J8" si="3">D9</f>
        <v>1848</v>
      </c>
      <c r="E8" s="11">
        <f t="shared" si="3"/>
        <v>1736</v>
      </c>
      <c r="F8" s="10">
        <f t="shared" si="3"/>
        <v>80</v>
      </c>
      <c r="G8" s="10">
        <f t="shared" si="3"/>
        <v>21</v>
      </c>
      <c r="H8" s="10">
        <f t="shared" si="3"/>
        <v>8</v>
      </c>
      <c r="I8" s="10">
        <f t="shared" si="3"/>
        <v>3</v>
      </c>
      <c r="J8" s="10">
        <f t="shared" si="3"/>
        <v>0</v>
      </c>
    </row>
    <row r="9" spans="1:10" ht="12.95" customHeight="1" x14ac:dyDescent="0.15">
      <c r="A9" s="12"/>
      <c r="B9" s="13" t="s">
        <v>13</v>
      </c>
      <c r="C9" s="12"/>
      <c r="D9" s="11">
        <f>SUM(E9:J9)</f>
        <v>1848</v>
      </c>
      <c r="E9" s="11">
        <v>1736</v>
      </c>
      <c r="F9" s="10">
        <v>80</v>
      </c>
      <c r="G9" s="10">
        <v>21</v>
      </c>
      <c r="H9" s="10">
        <v>8</v>
      </c>
      <c r="I9" s="10">
        <v>3</v>
      </c>
      <c r="J9" s="10">
        <v>0</v>
      </c>
    </row>
    <row r="10" spans="1:10" ht="12.95" customHeight="1" x14ac:dyDescent="0.15">
      <c r="A10" s="12"/>
      <c r="B10" s="12"/>
      <c r="C10" s="12"/>
      <c r="D10" s="11"/>
      <c r="E10" s="11"/>
      <c r="F10" s="10"/>
      <c r="G10" s="10"/>
      <c r="H10" s="10"/>
      <c r="I10" s="10"/>
      <c r="J10" s="10"/>
    </row>
    <row r="11" spans="1:10" ht="12.95" customHeight="1" x14ac:dyDescent="0.15">
      <c r="A11" s="34" t="s">
        <v>14</v>
      </c>
      <c r="B11" s="34"/>
      <c r="C11" s="34"/>
      <c r="D11" s="11">
        <f t="shared" ref="D11:J11" si="4">D12+D13+D14</f>
        <v>610</v>
      </c>
      <c r="E11" s="11">
        <f t="shared" si="4"/>
        <v>582</v>
      </c>
      <c r="F11" s="10">
        <f t="shared" si="4"/>
        <v>20</v>
      </c>
      <c r="G11" s="10">
        <f t="shared" si="4"/>
        <v>4</v>
      </c>
      <c r="H11" s="10">
        <f t="shared" si="4"/>
        <v>1</v>
      </c>
      <c r="I11" s="10">
        <f t="shared" si="4"/>
        <v>3</v>
      </c>
      <c r="J11" s="10">
        <f t="shared" si="4"/>
        <v>0</v>
      </c>
    </row>
    <row r="12" spans="1:10" ht="12.95" customHeight="1" x14ac:dyDescent="0.15">
      <c r="A12" s="12"/>
      <c r="B12" s="13" t="s">
        <v>15</v>
      </c>
      <c r="C12" s="12"/>
      <c r="D12" s="11">
        <f>SUM(E12:J12)</f>
        <v>312</v>
      </c>
      <c r="E12" s="11">
        <v>293</v>
      </c>
      <c r="F12" s="10">
        <v>14</v>
      </c>
      <c r="G12" s="10">
        <v>3</v>
      </c>
      <c r="H12" s="10">
        <v>1</v>
      </c>
      <c r="I12" s="10">
        <v>1</v>
      </c>
      <c r="J12" s="10">
        <v>0</v>
      </c>
    </row>
    <row r="13" spans="1:10" ht="12.95" customHeight="1" x14ac:dyDescent="0.15">
      <c r="A13" s="12"/>
      <c r="B13" s="13" t="s">
        <v>16</v>
      </c>
      <c r="C13" s="12"/>
      <c r="D13" s="11">
        <f>SUM(E13:J13)</f>
        <v>94</v>
      </c>
      <c r="E13" s="11">
        <v>92</v>
      </c>
      <c r="F13" s="10">
        <v>2</v>
      </c>
      <c r="G13" s="10">
        <v>0</v>
      </c>
      <c r="H13" s="10">
        <v>0</v>
      </c>
      <c r="I13" s="10">
        <v>0</v>
      </c>
      <c r="J13" s="10">
        <v>0</v>
      </c>
    </row>
    <row r="14" spans="1:10" ht="12.95" customHeight="1" x14ac:dyDescent="0.15">
      <c r="A14" s="12"/>
      <c r="B14" s="13" t="s">
        <v>17</v>
      </c>
      <c r="C14" s="12"/>
      <c r="D14" s="11">
        <f>SUM(E14:J14)</f>
        <v>204</v>
      </c>
      <c r="E14" s="11">
        <v>197</v>
      </c>
      <c r="F14" s="10">
        <v>4</v>
      </c>
      <c r="G14" s="10">
        <v>1</v>
      </c>
      <c r="H14" s="10">
        <v>0</v>
      </c>
      <c r="I14" s="10">
        <v>2</v>
      </c>
      <c r="J14" s="10">
        <v>0</v>
      </c>
    </row>
    <row r="15" spans="1:10" ht="12.95" customHeight="1" x14ac:dyDescent="0.15">
      <c r="A15" s="12"/>
      <c r="B15" s="12"/>
      <c r="C15" s="12"/>
      <c r="D15" s="11"/>
      <c r="E15" s="11"/>
      <c r="F15" s="10"/>
      <c r="G15" s="10"/>
      <c r="H15" s="10"/>
      <c r="I15" s="10"/>
      <c r="J15" s="10"/>
    </row>
    <row r="16" spans="1:10" ht="12.95" customHeight="1" x14ac:dyDescent="0.15">
      <c r="A16" s="34" t="s">
        <v>18</v>
      </c>
      <c r="B16" s="34"/>
      <c r="C16" s="34"/>
      <c r="D16" s="11">
        <f t="shared" ref="D16:J16" si="5">D17+D18</f>
        <v>1671</v>
      </c>
      <c r="E16" s="11">
        <f t="shared" si="5"/>
        <v>1561</v>
      </c>
      <c r="F16" s="10">
        <f t="shared" si="5"/>
        <v>88</v>
      </c>
      <c r="G16" s="10">
        <f t="shared" si="5"/>
        <v>14</v>
      </c>
      <c r="H16" s="10">
        <f t="shared" si="5"/>
        <v>5</v>
      </c>
      <c r="I16" s="10">
        <f t="shared" si="5"/>
        <v>3</v>
      </c>
      <c r="J16" s="10">
        <f t="shared" si="5"/>
        <v>0</v>
      </c>
    </row>
    <row r="17" spans="1:10" ht="12.95" customHeight="1" x14ac:dyDescent="0.15">
      <c r="A17" s="12"/>
      <c r="B17" s="13" t="s">
        <v>19</v>
      </c>
      <c r="C17" s="12"/>
      <c r="D17" s="11">
        <f>SUM(E17:J17)</f>
        <v>1456</v>
      </c>
      <c r="E17" s="11">
        <v>1351</v>
      </c>
      <c r="F17" s="10">
        <v>85</v>
      </c>
      <c r="G17" s="10">
        <v>13</v>
      </c>
      <c r="H17" s="10">
        <v>5</v>
      </c>
      <c r="I17" s="10">
        <v>2</v>
      </c>
      <c r="J17" s="10">
        <v>0</v>
      </c>
    </row>
    <row r="18" spans="1:10" ht="12.95" customHeight="1" x14ac:dyDescent="0.15">
      <c r="A18" s="12"/>
      <c r="B18" s="13" t="s">
        <v>20</v>
      </c>
      <c r="C18" s="12"/>
      <c r="D18" s="11">
        <f>SUM(E18:J18)</f>
        <v>215</v>
      </c>
      <c r="E18" s="11">
        <v>210</v>
      </c>
      <c r="F18" s="10">
        <v>3</v>
      </c>
      <c r="G18" s="10">
        <v>1</v>
      </c>
      <c r="H18" s="10">
        <v>0</v>
      </c>
      <c r="I18" s="10">
        <v>1</v>
      </c>
      <c r="J18" s="10">
        <v>0</v>
      </c>
    </row>
    <row r="19" spans="1:10" ht="12.95" customHeight="1" x14ac:dyDescent="0.15">
      <c r="A19" s="12"/>
      <c r="B19" s="13"/>
      <c r="C19" s="12"/>
      <c r="D19" s="11"/>
      <c r="E19" s="11"/>
      <c r="F19" s="10"/>
      <c r="G19" s="10"/>
      <c r="H19" s="10"/>
      <c r="I19" s="10"/>
      <c r="J19" s="10"/>
    </row>
    <row r="20" spans="1:10" ht="12.95" customHeight="1" x14ac:dyDescent="0.15">
      <c r="A20" s="34" t="s">
        <v>21</v>
      </c>
      <c r="B20" s="34"/>
      <c r="C20" s="34"/>
      <c r="D20" s="11">
        <f t="shared" ref="D20:J20" si="6">D21</f>
        <v>2151</v>
      </c>
      <c r="E20" s="11">
        <f t="shared" si="6"/>
        <v>2057</v>
      </c>
      <c r="F20" s="10">
        <f t="shared" si="6"/>
        <v>76</v>
      </c>
      <c r="G20" s="10">
        <f t="shared" si="6"/>
        <v>9</v>
      </c>
      <c r="H20" s="10">
        <f t="shared" si="6"/>
        <v>9</v>
      </c>
      <c r="I20" s="10">
        <f t="shared" si="6"/>
        <v>0</v>
      </c>
      <c r="J20" s="10">
        <f t="shared" si="6"/>
        <v>0</v>
      </c>
    </row>
    <row r="21" spans="1:10" ht="12.95" customHeight="1" x14ac:dyDescent="0.15">
      <c r="A21" s="12"/>
      <c r="B21" s="13" t="s">
        <v>22</v>
      </c>
      <c r="C21" s="12"/>
      <c r="D21" s="11">
        <f>SUM(E21:J21)</f>
        <v>2151</v>
      </c>
      <c r="E21" s="11">
        <v>2057</v>
      </c>
      <c r="F21" s="10">
        <v>76</v>
      </c>
      <c r="G21" s="10">
        <v>9</v>
      </c>
      <c r="H21" s="10">
        <v>9</v>
      </c>
      <c r="I21" s="10">
        <v>0</v>
      </c>
      <c r="J21" s="10">
        <v>0</v>
      </c>
    </row>
    <row r="22" spans="1:10" ht="12.95" customHeight="1" x14ac:dyDescent="0.15">
      <c r="A22" s="12"/>
      <c r="B22" s="13"/>
      <c r="C22" s="12"/>
      <c r="D22" s="11"/>
      <c r="E22" s="11"/>
      <c r="F22" s="10"/>
      <c r="G22" s="10"/>
      <c r="H22" s="10"/>
      <c r="I22" s="10"/>
      <c r="J22" s="10"/>
    </row>
    <row r="23" spans="1:10" ht="12.95" customHeight="1" x14ac:dyDescent="0.15">
      <c r="A23" s="36" t="s">
        <v>23</v>
      </c>
      <c r="B23" s="37"/>
      <c r="C23" s="38"/>
      <c r="D23" s="11">
        <f t="shared" ref="D23:J23" si="7">D24</f>
        <v>176</v>
      </c>
      <c r="E23" s="11">
        <f t="shared" si="7"/>
        <v>165</v>
      </c>
      <c r="F23" s="10">
        <f t="shared" si="7"/>
        <v>9</v>
      </c>
      <c r="G23" s="10">
        <f t="shared" si="7"/>
        <v>0</v>
      </c>
      <c r="H23" s="10">
        <f t="shared" si="7"/>
        <v>1</v>
      </c>
      <c r="I23" s="10">
        <f t="shared" si="7"/>
        <v>1</v>
      </c>
      <c r="J23" s="10">
        <f t="shared" si="7"/>
        <v>0</v>
      </c>
    </row>
    <row r="24" spans="1:10" ht="12.95" customHeight="1" x14ac:dyDescent="0.15">
      <c r="A24" s="12"/>
      <c r="B24" s="13" t="s">
        <v>24</v>
      </c>
      <c r="C24" s="12"/>
      <c r="D24" s="11">
        <f>SUM(E24:J24)</f>
        <v>176</v>
      </c>
      <c r="E24" s="11">
        <v>165</v>
      </c>
      <c r="F24" s="10">
        <v>9</v>
      </c>
      <c r="G24" s="10">
        <v>0</v>
      </c>
      <c r="H24" s="10">
        <v>1</v>
      </c>
      <c r="I24" s="10">
        <v>1</v>
      </c>
      <c r="J24" s="10">
        <v>0</v>
      </c>
    </row>
    <row r="25" spans="1:10" ht="12.95" customHeight="1" x14ac:dyDescent="0.15">
      <c r="A25" s="12"/>
      <c r="B25" s="12"/>
      <c r="C25" s="12"/>
      <c r="D25" s="11"/>
      <c r="E25" s="11"/>
      <c r="F25" s="10"/>
      <c r="G25" s="10"/>
      <c r="H25" s="10"/>
      <c r="I25" s="10"/>
      <c r="J25" s="10"/>
    </row>
    <row r="26" spans="1:10" ht="12.95" customHeight="1" x14ac:dyDescent="0.15">
      <c r="A26" s="34" t="s">
        <v>25</v>
      </c>
      <c r="B26" s="34"/>
      <c r="C26" s="34"/>
      <c r="D26" s="11">
        <f t="shared" ref="D26:J26" si="8">D27+D28+D29</f>
        <v>299</v>
      </c>
      <c r="E26" s="11">
        <f t="shared" si="8"/>
        <v>282</v>
      </c>
      <c r="F26" s="10">
        <f t="shared" si="8"/>
        <v>9</v>
      </c>
      <c r="G26" s="10">
        <f t="shared" si="8"/>
        <v>5</v>
      </c>
      <c r="H26" s="10">
        <f t="shared" si="8"/>
        <v>2</v>
      </c>
      <c r="I26" s="10">
        <f t="shared" si="8"/>
        <v>1</v>
      </c>
      <c r="J26" s="10">
        <f t="shared" si="8"/>
        <v>0</v>
      </c>
    </row>
    <row r="27" spans="1:10" ht="12.95" customHeight="1" x14ac:dyDescent="0.15">
      <c r="A27" s="12"/>
      <c r="B27" s="13" t="s">
        <v>26</v>
      </c>
      <c r="C27" s="12"/>
      <c r="D27" s="11">
        <f>SUM(E27:J27)</f>
        <v>293</v>
      </c>
      <c r="E27" s="11">
        <v>277</v>
      </c>
      <c r="F27" s="10">
        <v>8</v>
      </c>
      <c r="G27" s="10">
        <v>5</v>
      </c>
      <c r="H27" s="10">
        <v>2</v>
      </c>
      <c r="I27" s="10">
        <v>1</v>
      </c>
      <c r="J27" s="10">
        <v>0</v>
      </c>
    </row>
    <row r="28" spans="1:10" ht="12.95" customHeight="1" x14ac:dyDescent="0.15">
      <c r="A28" s="12"/>
      <c r="B28" s="13" t="s">
        <v>27</v>
      </c>
      <c r="C28" s="12"/>
      <c r="D28" s="11">
        <f>SUM(E28:J28)</f>
        <v>4</v>
      </c>
      <c r="E28" s="11">
        <v>3</v>
      </c>
      <c r="F28" s="10">
        <v>1</v>
      </c>
      <c r="G28" s="10">
        <v>0</v>
      </c>
      <c r="H28" s="10">
        <v>0</v>
      </c>
      <c r="I28" s="10">
        <v>0</v>
      </c>
      <c r="J28" s="10">
        <v>0</v>
      </c>
    </row>
    <row r="29" spans="1:10" ht="12.95" customHeight="1" x14ac:dyDescent="0.15">
      <c r="A29" s="12"/>
      <c r="B29" s="13" t="s">
        <v>28</v>
      </c>
      <c r="C29" s="12"/>
      <c r="D29" s="11">
        <f>SUM(E29:J29)</f>
        <v>2</v>
      </c>
      <c r="E29" s="11">
        <v>2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</row>
    <row r="30" spans="1:10" ht="12.95" customHeight="1" x14ac:dyDescent="0.15">
      <c r="A30" s="12"/>
      <c r="C30" s="12"/>
      <c r="D30" s="11"/>
      <c r="E30" s="11"/>
      <c r="F30" s="10"/>
      <c r="G30" s="10"/>
      <c r="H30" s="10"/>
      <c r="I30" s="10"/>
      <c r="J30" s="10"/>
    </row>
    <row r="31" spans="1:10" ht="12.95" customHeight="1" x14ac:dyDescent="0.15">
      <c r="A31" s="34" t="s">
        <v>29</v>
      </c>
      <c r="B31" s="34"/>
      <c r="C31" s="34"/>
      <c r="D31" s="11">
        <f t="shared" ref="D31:J31" si="9">D32+D33+D34+D35</f>
        <v>263</v>
      </c>
      <c r="E31" s="11">
        <f t="shared" si="9"/>
        <v>245</v>
      </c>
      <c r="F31" s="10">
        <f t="shared" si="9"/>
        <v>13</v>
      </c>
      <c r="G31" s="10">
        <f t="shared" si="9"/>
        <v>2</v>
      </c>
      <c r="H31" s="10">
        <f t="shared" si="9"/>
        <v>3</v>
      </c>
      <c r="I31" s="10">
        <f t="shared" si="9"/>
        <v>0</v>
      </c>
      <c r="J31" s="10">
        <f t="shared" si="9"/>
        <v>0</v>
      </c>
    </row>
    <row r="32" spans="1:10" ht="12.95" customHeight="1" x14ac:dyDescent="0.15">
      <c r="A32" s="12"/>
      <c r="B32" s="13" t="s">
        <v>30</v>
      </c>
      <c r="C32" s="12"/>
      <c r="D32" s="11">
        <f>SUM(E32:J32)</f>
        <v>197</v>
      </c>
      <c r="E32" s="11">
        <v>182</v>
      </c>
      <c r="F32" s="10">
        <v>12</v>
      </c>
      <c r="G32" s="10">
        <v>1</v>
      </c>
      <c r="H32" s="10">
        <v>2</v>
      </c>
      <c r="I32" s="10">
        <v>0</v>
      </c>
      <c r="J32" s="10">
        <v>0</v>
      </c>
    </row>
    <row r="33" spans="1:10" ht="12.95" customHeight="1" x14ac:dyDescent="0.15">
      <c r="A33" s="12"/>
      <c r="B33" s="13" t="s">
        <v>31</v>
      </c>
      <c r="C33" s="12"/>
      <c r="D33" s="11">
        <f>SUM(E33:J33)</f>
        <v>5</v>
      </c>
      <c r="E33" s="11">
        <v>4</v>
      </c>
      <c r="F33" s="10">
        <v>1</v>
      </c>
      <c r="G33" s="10">
        <v>0</v>
      </c>
      <c r="H33" s="10">
        <v>0</v>
      </c>
      <c r="I33" s="10">
        <v>0</v>
      </c>
      <c r="J33" s="10">
        <v>0</v>
      </c>
    </row>
    <row r="34" spans="1:10" ht="12.95" customHeight="1" x14ac:dyDescent="0.15">
      <c r="A34" s="12"/>
      <c r="B34" s="13" t="s">
        <v>32</v>
      </c>
      <c r="C34" s="12"/>
      <c r="D34" s="11">
        <f>SUM(E34:J34)</f>
        <v>3</v>
      </c>
      <c r="E34" s="11">
        <v>3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</row>
    <row r="35" spans="1:10" ht="12.95" customHeight="1" x14ac:dyDescent="0.15">
      <c r="A35" s="12"/>
      <c r="B35" s="13" t="s">
        <v>33</v>
      </c>
      <c r="C35" s="12"/>
      <c r="D35" s="11">
        <f>SUM(E35:J35)</f>
        <v>58</v>
      </c>
      <c r="E35" s="11">
        <v>56</v>
      </c>
      <c r="F35" s="10">
        <v>0</v>
      </c>
      <c r="G35" s="10">
        <v>1</v>
      </c>
      <c r="H35" s="10">
        <v>1</v>
      </c>
      <c r="I35" s="10">
        <v>0</v>
      </c>
      <c r="J35" s="10">
        <v>0</v>
      </c>
    </row>
    <row r="36" spans="1:10" ht="12.95" customHeight="1" x14ac:dyDescent="0.15">
      <c r="D36" s="11"/>
      <c r="E36" s="11"/>
      <c r="F36" s="10"/>
      <c r="G36" s="10"/>
      <c r="H36" s="10"/>
      <c r="I36" s="10"/>
      <c r="J36" s="10"/>
    </row>
    <row r="37" spans="1:10" ht="12.95" customHeight="1" x14ac:dyDescent="0.15">
      <c r="A37" s="34" t="s">
        <v>34</v>
      </c>
      <c r="B37" s="34"/>
      <c r="C37" s="34"/>
      <c r="D37" s="11">
        <f t="shared" ref="D37:J37" si="10">D38+D39+D40+D41+D42+D43</f>
        <v>163</v>
      </c>
      <c r="E37" s="11">
        <f t="shared" si="10"/>
        <v>133</v>
      </c>
      <c r="F37" s="10">
        <f t="shared" si="10"/>
        <v>26</v>
      </c>
      <c r="G37" s="10">
        <f t="shared" si="10"/>
        <v>2</v>
      </c>
      <c r="H37" s="10">
        <f t="shared" si="10"/>
        <v>2</v>
      </c>
      <c r="I37" s="10">
        <f t="shared" si="10"/>
        <v>0</v>
      </c>
      <c r="J37" s="10">
        <f t="shared" si="10"/>
        <v>0</v>
      </c>
    </row>
    <row r="38" spans="1:10" ht="12.95" customHeight="1" x14ac:dyDescent="0.15">
      <c r="A38" s="12"/>
      <c r="B38" s="13" t="s">
        <v>35</v>
      </c>
      <c r="C38" s="12"/>
      <c r="D38" s="11">
        <f t="shared" ref="D38:D43" si="11">SUM(E38:J38)</f>
        <v>37</v>
      </c>
      <c r="E38" s="11">
        <v>32</v>
      </c>
      <c r="F38" s="10">
        <v>4</v>
      </c>
      <c r="G38" s="10">
        <v>1</v>
      </c>
      <c r="H38" s="10">
        <v>0</v>
      </c>
      <c r="I38" s="10">
        <v>0</v>
      </c>
      <c r="J38" s="10">
        <v>0</v>
      </c>
    </row>
    <row r="39" spans="1:10" ht="12.95" customHeight="1" x14ac:dyDescent="0.15">
      <c r="A39" s="12"/>
      <c r="B39" s="13" t="s">
        <v>36</v>
      </c>
      <c r="C39" s="12"/>
      <c r="D39" s="11">
        <f t="shared" si="11"/>
        <v>18</v>
      </c>
      <c r="E39" s="11">
        <v>14</v>
      </c>
      <c r="F39" s="10">
        <v>2</v>
      </c>
      <c r="G39" s="10">
        <v>1</v>
      </c>
      <c r="H39" s="10">
        <v>1</v>
      </c>
      <c r="I39" s="10">
        <v>0</v>
      </c>
      <c r="J39" s="10">
        <v>0</v>
      </c>
    </row>
    <row r="40" spans="1:10" ht="12.95" customHeight="1" x14ac:dyDescent="0.15">
      <c r="A40" s="12"/>
      <c r="B40" s="13" t="s">
        <v>37</v>
      </c>
      <c r="C40" s="12"/>
      <c r="D40" s="11">
        <f t="shared" si="11"/>
        <v>37</v>
      </c>
      <c r="E40" s="11">
        <v>33</v>
      </c>
      <c r="F40" s="10">
        <v>4</v>
      </c>
      <c r="G40" s="10">
        <v>0</v>
      </c>
      <c r="H40" s="10">
        <v>0</v>
      </c>
      <c r="I40" s="10">
        <v>0</v>
      </c>
      <c r="J40" s="10">
        <v>0</v>
      </c>
    </row>
    <row r="41" spans="1:10" ht="12.95" customHeight="1" x14ac:dyDescent="0.15">
      <c r="A41" s="12"/>
      <c r="B41" s="13" t="s">
        <v>38</v>
      </c>
      <c r="C41" s="12"/>
      <c r="D41" s="11">
        <f t="shared" si="11"/>
        <v>33</v>
      </c>
      <c r="E41" s="11">
        <v>18</v>
      </c>
      <c r="F41" s="10">
        <v>14</v>
      </c>
      <c r="G41" s="10">
        <v>0</v>
      </c>
      <c r="H41" s="10">
        <v>1</v>
      </c>
      <c r="I41" s="10">
        <v>0</v>
      </c>
      <c r="J41" s="10">
        <v>0</v>
      </c>
    </row>
    <row r="42" spans="1:10" ht="12.95" customHeight="1" x14ac:dyDescent="0.15">
      <c r="A42" s="12"/>
      <c r="B42" s="13" t="s">
        <v>39</v>
      </c>
      <c r="C42" s="12"/>
      <c r="D42" s="11">
        <f t="shared" si="11"/>
        <v>9</v>
      </c>
      <c r="E42" s="11">
        <v>8</v>
      </c>
      <c r="F42" s="10">
        <v>1</v>
      </c>
      <c r="G42" s="10">
        <v>0</v>
      </c>
      <c r="H42" s="10">
        <v>0</v>
      </c>
      <c r="I42" s="10">
        <v>0</v>
      </c>
      <c r="J42" s="10">
        <v>0</v>
      </c>
    </row>
    <row r="43" spans="1:10" ht="12.95" customHeight="1" x14ac:dyDescent="0.15">
      <c r="A43" s="12"/>
      <c r="B43" s="13" t="s">
        <v>40</v>
      </c>
      <c r="C43" s="12"/>
      <c r="D43" s="11">
        <f t="shared" si="11"/>
        <v>29</v>
      </c>
      <c r="E43" s="11">
        <v>28</v>
      </c>
      <c r="F43" s="10">
        <v>1</v>
      </c>
      <c r="G43" s="10">
        <v>0</v>
      </c>
      <c r="H43" s="10">
        <v>0</v>
      </c>
      <c r="I43" s="10">
        <v>0</v>
      </c>
      <c r="J43" s="10">
        <v>0</v>
      </c>
    </row>
    <row r="44" spans="1:10" ht="12.95" customHeight="1" x14ac:dyDescent="0.15">
      <c r="A44" s="12"/>
      <c r="B44" s="13"/>
      <c r="C44" s="15"/>
      <c r="D44" s="10"/>
      <c r="E44" s="11"/>
      <c r="F44" s="10"/>
      <c r="G44" s="10"/>
      <c r="H44" s="10"/>
      <c r="I44" s="10"/>
      <c r="J44" s="10"/>
    </row>
    <row r="45" spans="1:10" ht="12.95" customHeight="1" x14ac:dyDescent="0.15">
      <c r="A45" s="39" t="s">
        <v>41</v>
      </c>
      <c r="B45" s="39"/>
      <c r="C45" s="39"/>
      <c r="D45" s="14">
        <f t="shared" ref="D45:J45" si="12">D46+D47+D48+D49+D50</f>
        <v>259</v>
      </c>
      <c r="E45" s="11">
        <f t="shared" si="12"/>
        <v>233</v>
      </c>
      <c r="F45" s="10">
        <f t="shared" si="12"/>
        <v>23</v>
      </c>
      <c r="G45" s="10">
        <f t="shared" si="12"/>
        <v>3</v>
      </c>
      <c r="H45" s="10">
        <f t="shared" si="12"/>
        <v>0</v>
      </c>
      <c r="I45" s="10">
        <f t="shared" si="12"/>
        <v>0</v>
      </c>
      <c r="J45" s="10">
        <f t="shared" si="12"/>
        <v>0</v>
      </c>
    </row>
    <row r="46" spans="1:10" ht="12.95" customHeight="1" x14ac:dyDescent="0.15">
      <c r="A46" s="12"/>
      <c r="B46" s="13" t="s">
        <v>42</v>
      </c>
      <c r="C46" s="12"/>
      <c r="D46" s="11">
        <f>SUM(E46:J46)</f>
        <v>147</v>
      </c>
      <c r="E46" s="11">
        <v>130</v>
      </c>
      <c r="F46" s="10">
        <v>16</v>
      </c>
      <c r="G46" s="10">
        <v>1</v>
      </c>
      <c r="H46" s="10">
        <v>0</v>
      </c>
      <c r="I46" s="10">
        <v>0</v>
      </c>
      <c r="J46" s="10">
        <v>0</v>
      </c>
    </row>
    <row r="47" spans="1:10" ht="12.95" customHeight="1" x14ac:dyDescent="0.15">
      <c r="A47" s="12"/>
      <c r="B47" s="13" t="s">
        <v>43</v>
      </c>
      <c r="C47" s="12"/>
      <c r="D47" s="11">
        <f>SUM(E47:J47)</f>
        <v>17</v>
      </c>
      <c r="E47" s="11">
        <v>16</v>
      </c>
      <c r="F47" s="10">
        <v>0</v>
      </c>
      <c r="G47" s="10">
        <v>1</v>
      </c>
      <c r="H47" s="10">
        <v>0</v>
      </c>
      <c r="I47" s="10">
        <v>0</v>
      </c>
      <c r="J47" s="10">
        <v>0</v>
      </c>
    </row>
    <row r="48" spans="1:10" ht="12.95" customHeight="1" x14ac:dyDescent="0.15">
      <c r="A48" s="12"/>
      <c r="B48" s="13" t="s">
        <v>44</v>
      </c>
      <c r="C48" s="12"/>
      <c r="D48" s="11">
        <f>SUM(E48:J48)</f>
        <v>10</v>
      </c>
      <c r="E48" s="11">
        <v>10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</row>
    <row r="49" spans="1:10" ht="12.95" customHeight="1" x14ac:dyDescent="0.15">
      <c r="A49" s="12"/>
      <c r="B49" s="13" t="s">
        <v>45</v>
      </c>
      <c r="C49" s="12"/>
      <c r="D49" s="11">
        <f>SUM(E49:J49)</f>
        <v>30</v>
      </c>
      <c r="E49" s="11">
        <v>26</v>
      </c>
      <c r="F49" s="10">
        <v>4</v>
      </c>
      <c r="G49" s="10">
        <v>0</v>
      </c>
      <c r="H49" s="10">
        <v>0</v>
      </c>
      <c r="I49" s="10">
        <v>0</v>
      </c>
      <c r="J49" s="10">
        <v>0</v>
      </c>
    </row>
    <row r="50" spans="1:10" ht="12.95" customHeight="1" x14ac:dyDescent="0.15">
      <c r="A50" s="12"/>
      <c r="B50" s="13" t="s">
        <v>46</v>
      </c>
      <c r="C50" s="12"/>
      <c r="D50" s="11">
        <f>SUM(E50:J50)</f>
        <v>55</v>
      </c>
      <c r="E50" s="11">
        <v>51</v>
      </c>
      <c r="F50" s="10">
        <v>3</v>
      </c>
      <c r="G50" s="10">
        <v>1</v>
      </c>
      <c r="H50" s="10">
        <v>0</v>
      </c>
      <c r="I50" s="10">
        <v>0</v>
      </c>
      <c r="J50" s="10">
        <v>0</v>
      </c>
    </row>
    <row r="51" spans="1:10" ht="12.95" customHeight="1" x14ac:dyDescent="0.15">
      <c r="A51" s="12"/>
      <c r="B51" s="13"/>
      <c r="C51" s="12"/>
      <c r="D51" s="11"/>
      <c r="E51" s="11"/>
      <c r="F51" s="10"/>
      <c r="G51" s="10"/>
      <c r="H51" s="10"/>
      <c r="I51" s="10"/>
      <c r="J51" s="10"/>
    </row>
    <row r="52" spans="1:10" ht="12.95" customHeight="1" x14ac:dyDescent="0.15">
      <c r="A52" s="34" t="s">
        <v>47</v>
      </c>
      <c r="B52" s="34"/>
      <c r="C52" s="34"/>
      <c r="D52" s="11">
        <f t="shared" ref="D52:J52" si="13">D53+D54</f>
        <v>584</v>
      </c>
      <c r="E52" s="11">
        <f t="shared" si="13"/>
        <v>527</v>
      </c>
      <c r="F52" s="10">
        <f t="shared" si="13"/>
        <v>47</v>
      </c>
      <c r="G52" s="10">
        <f t="shared" si="13"/>
        <v>4</v>
      </c>
      <c r="H52" s="10">
        <f t="shared" si="13"/>
        <v>3</v>
      </c>
      <c r="I52" s="10">
        <f t="shared" si="13"/>
        <v>3</v>
      </c>
      <c r="J52" s="10">
        <f t="shared" si="13"/>
        <v>0</v>
      </c>
    </row>
    <row r="53" spans="1:10" ht="12.95" customHeight="1" x14ac:dyDescent="0.15">
      <c r="A53" s="12"/>
      <c r="B53" s="13" t="s">
        <v>48</v>
      </c>
      <c r="C53" s="12"/>
      <c r="D53" s="11">
        <f>SUM(E53:J53)</f>
        <v>324</v>
      </c>
      <c r="E53" s="11">
        <v>291</v>
      </c>
      <c r="F53" s="10">
        <v>26</v>
      </c>
      <c r="G53" s="10">
        <v>4</v>
      </c>
      <c r="H53" s="10">
        <v>2</v>
      </c>
      <c r="I53" s="10">
        <v>1</v>
      </c>
      <c r="J53" s="10">
        <v>0</v>
      </c>
    </row>
    <row r="54" spans="1:10" ht="12.95" customHeight="1" x14ac:dyDescent="0.15">
      <c r="A54" s="12"/>
      <c r="B54" s="13" t="s">
        <v>49</v>
      </c>
      <c r="C54" s="12"/>
      <c r="D54" s="11">
        <f>SUM(E54:J54)</f>
        <v>260</v>
      </c>
      <c r="E54" s="11">
        <v>236</v>
      </c>
      <c r="F54" s="10">
        <v>21</v>
      </c>
      <c r="G54" s="10">
        <v>0</v>
      </c>
      <c r="H54" s="10">
        <v>1</v>
      </c>
      <c r="I54" s="10">
        <v>2</v>
      </c>
      <c r="J54" s="10">
        <v>0</v>
      </c>
    </row>
    <row r="55" spans="1:10" ht="12.95" customHeight="1" x14ac:dyDescent="0.15">
      <c r="A55" s="12"/>
      <c r="B55" s="13"/>
      <c r="C55" s="12"/>
      <c r="D55" s="11"/>
      <c r="E55" s="11"/>
      <c r="F55" s="10"/>
      <c r="G55" s="10"/>
      <c r="H55" s="10"/>
      <c r="I55" s="10"/>
      <c r="J55" s="10"/>
    </row>
    <row r="56" spans="1:10" ht="12.95" customHeight="1" x14ac:dyDescent="0.15">
      <c r="A56" s="34" t="s">
        <v>50</v>
      </c>
      <c r="B56" s="34"/>
      <c r="C56" s="34"/>
      <c r="D56" s="11">
        <f t="shared" ref="D56:J56" si="14">D57</f>
        <v>1364</v>
      </c>
      <c r="E56" s="11">
        <f t="shared" si="14"/>
        <v>1264</v>
      </c>
      <c r="F56" s="10">
        <f t="shared" si="14"/>
        <v>74</v>
      </c>
      <c r="G56" s="10">
        <f t="shared" si="14"/>
        <v>14</v>
      </c>
      <c r="H56" s="10">
        <f t="shared" si="14"/>
        <v>11</v>
      </c>
      <c r="I56" s="10">
        <f t="shared" si="14"/>
        <v>1</v>
      </c>
      <c r="J56" s="10">
        <f t="shared" si="14"/>
        <v>0</v>
      </c>
    </row>
    <row r="57" spans="1:10" ht="12.95" customHeight="1" x14ac:dyDescent="0.15">
      <c r="A57" s="12"/>
      <c r="B57" s="13" t="s">
        <v>51</v>
      </c>
      <c r="C57" s="12"/>
      <c r="D57" s="11">
        <f>SUM(E57:J57)</f>
        <v>1364</v>
      </c>
      <c r="E57" s="11">
        <v>1264</v>
      </c>
      <c r="F57" s="10">
        <v>74</v>
      </c>
      <c r="G57" s="10">
        <v>14</v>
      </c>
      <c r="H57" s="10">
        <v>11</v>
      </c>
      <c r="I57" s="10">
        <v>1</v>
      </c>
      <c r="J57" s="10">
        <v>0</v>
      </c>
    </row>
    <row r="58" spans="1:10" ht="12.95" customHeight="1" x14ac:dyDescent="0.15">
      <c r="A58" s="12"/>
      <c r="B58" s="13"/>
      <c r="C58" s="12"/>
      <c r="D58" s="11"/>
      <c r="E58" s="11"/>
      <c r="F58" s="10"/>
      <c r="G58" s="10"/>
      <c r="H58" s="10"/>
      <c r="I58" s="10"/>
      <c r="J58" s="10"/>
    </row>
    <row r="59" spans="1:10" ht="12.95" customHeight="1" x14ac:dyDescent="0.15">
      <c r="A59" s="34" t="s">
        <v>52</v>
      </c>
      <c r="B59" s="34"/>
      <c r="C59" s="34"/>
      <c r="D59" s="11">
        <f t="shared" ref="D59:J59" si="15">D60+D61+D62+D63+D64+D65</f>
        <v>924</v>
      </c>
      <c r="E59" s="11">
        <f t="shared" si="15"/>
        <v>848</v>
      </c>
      <c r="F59" s="10">
        <f t="shared" si="15"/>
        <v>56</v>
      </c>
      <c r="G59" s="10">
        <f t="shared" si="15"/>
        <v>13</v>
      </c>
      <c r="H59" s="10">
        <f t="shared" si="15"/>
        <v>6</v>
      </c>
      <c r="I59" s="10">
        <f t="shared" si="15"/>
        <v>1</v>
      </c>
      <c r="J59" s="10">
        <f t="shared" si="15"/>
        <v>0</v>
      </c>
    </row>
    <row r="60" spans="1:10" ht="12.95" customHeight="1" x14ac:dyDescent="0.15">
      <c r="A60" s="12"/>
      <c r="B60" s="13" t="s">
        <v>53</v>
      </c>
      <c r="C60" s="12"/>
      <c r="D60" s="11">
        <f t="shared" ref="D60:D65" si="16">SUM(E60:J60)</f>
        <v>359</v>
      </c>
      <c r="E60" s="11">
        <v>341</v>
      </c>
      <c r="F60" s="10">
        <v>15</v>
      </c>
      <c r="G60" s="10">
        <v>1</v>
      </c>
      <c r="H60" s="10">
        <v>1</v>
      </c>
      <c r="I60" s="10">
        <v>1</v>
      </c>
      <c r="J60" s="10">
        <v>0</v>
      </c>
    </row>
    <row r="61" spans="1:10" ht="12.95" customHeight="1" x14ac:dyDescent="0.15">
      <c r="A61" s="12"/>
      <c r="B61" s="13" t="s">
        <v>54</v>
      </c>
      <c r="C61" s="12"/>
      <c r="D61" s="11">
        <f t="shared" si="16"/>
        <v>36</v>
      </c>
      <c r="E61" s="11">
        <v>34</v>
      </c>
      <c r="F61" s="10">
        <v>2</v>
      </c>
      <c r="G61" s="10">
        <v>0</v>
      </c>
      <c r="H61" s="10">
        <v>0</v>
      </c>
      <c r="I61" s="10">
        <v>0</v>
      </c>
      <c r="J61" s="10">
        <v>0</v>
      </c>
    </row>
    <row r="62" spans="1:10" ht="12.95" customHeight="1" x14ac:dyDescent="0.15">
      <c r="A62" s="12"/>
      <c r="B62" s="13" t="s">
        <v>55</v>
      </c>
      <c r="C62" s="12"/>
      <c r="D62" s="11">
        <f t="shared" si="16"/>
        <v>54</v>
      </c>
      <c r="E62" s="11">
        <v>51</v>
      </c>
      <c r="F62" s="10">
        <v>0</v>
      </c>
      <c r="G62" s="10">
        <v>3</v>
      </c>
      <c r="H62" s="10">
        <v>0</v>
      </c>
      <c r="I62" s="10">
        <v>0</v>
      </c>
      <c r="J62" s="10">
        <v>0</v>
      </c>
    </row>
    <row r="63" spans="1:10" ht="12.95" customHeight="1" x14ac:dyDescent="0.15">
      <c r="A63" s="12"/>
      <c r="B63" s="13" t="s">
        <v>56</v>
      </c>
      <c r="C63" s="12"/>
      <c r="D63" s="11">
        <f t="shared" si="16"/>
        <v>70</v>
      </c>
      <c r="E63" s="11">
        <v>65</v>
      </c>
      <c r="F63" s="10">
        <v>4</v>
      </c>
      <c r="G63" s="10">
        <v>0</v>
      </c>
      <c r="H63" s="10">
        <v>1</v>
      </c>
      <c r="I63" s="10">
        <v>0</v>
      </c>
      <c r="J63" s="10">
        <v>0</v>
      </c>
    </row>
    <row r="64" spans="1:10" ht="12.95" customHeight="1" x14ac:dyDescent="0.15">
      <c r="A64" s="12"/>
      <c r="B64" s="13" t="s">
        <v>57</v>
      </c>
      <c r="C64" s="12"/>
      <c r="D64" s="11">
        <f t="shared" si="16"/>
        <v>288</v>
      </c>
      <c r="E64" s="11">
        <v>250</v>
      </c>
      <c r="F64" s="10">
        <v>28</v>
      </c>
      <c r="G64" s="10">
        <v>8</v>
      </c>
      <c r="H64" s="10">
        <v>2</v>
      </c>
      <c r="I64" s="10">
        <v>0</v>
      </c>
      <c r="J64" s="10">
        <v>0</v>
      </c>
    </row>
    <row r="65" spans="1:10" ht="12.95" customHeight="1" x14ac:dyDescent="0.15">
      <c r="A65" s="8"/>
      <c r="B65" s="9" t="s">
        <v>58</v>
      </c>
      <c r="C65" s="8"/>
      <c r="D65" s="7">
        <f t="shared" si="16"/>
        <v>117</v>
      </c>
      <c r="E65" s="7">
        <v>107</v>
      </c>
      <c r="F65" s="6">
        <v>7</v>
      </c>
      <c r="G65" s="6">
        <v>1</v>
      </c>
      <c r="H65" s="6">
        <v>2</v>
      </c>
      <c r="I65" s="6">
        <v>0</v>
      </c>
      <c r="J65" s="6">
        <v>0</v>
      </c>
    </row>
    <row r="66" spans="1:10" ht="18.600000000000001" customHeight="1" x14ac:dyDescent="0.15">
      <c r="A66" s="5" t="s">
        <v>59</v>
      </c>
      <c r="B66" s="4"/>
      <c r="D66" s="3"/>
      <c r="E66" s="2"/>
      <c r="F66" s="2"/>
      <c r="G66" s="2"/>
      <c r="H66" s="2"/>
      <c r="I66" s="2"/>
      <c r="J66" s="2"/>
    </row>
    <row r="68" spans="1:10" ht="18.75" customHeight="1" x14ac:dyDescent="0.15">
      <c r="D68" s="2"/>
      <c r="E68" s="2"/>
      <c r="F68" s="2"/>
      <c r="G68" s="2"/>
      <c r="H68" s="2"/>
      <c r="I68" s="2"/>
      <c r="J68" s="2"/>
    </row>
    <row r="69" spans="1:10" ht="18.75" customHeight="1" x14ac:dyDescent="0.15">
      <c r="D69" s="2"/>
      <c r="E69" s="2"/>
      <c r="F69" s="2"/>
      <c r="G69" s="2"/>
      <c r="H69" s="2"/>
      <c r="I69" s="2"/>
      <c r="J69" s="2"/>
    </row>
  </sheetData>
  <mergeCells count="12">
    <mergeCell ref="A52:C52"/>
    <mergeCell ref="A56:C56"/>
    <mergeCell ref="A59:C59"/>
    <mergeCell ref="A8:C8"/>
    <mergeCell ref="A11:C11"/>
    <mergeCell ref="A16:C16"/>
    <mergeCell ref="A20:C20"/>
    <mergeCell ref="A23:C23"/>
    <mergeCell ref="A26:C26"/>
    <mergeCell ref="A31:C31"/>
    <mergeCell ref="A37:C37"/>
    <mergeCell ref="A45:C45"/>
  </mergeCells>
  <phoneticPr fontId="4"/>
  <printOptions horizontalCentered="1"/>
  <pageMargins left="0.98425196850393704" right="0.98425196850393704" top="0.78740157480314965" bottom="0.78740157480314965" header="0.51181102362204722" footer="0.51181102362204722"/>
  <pageSetup paperSize="9" scale="86" fitToHeight="2" orientation="portrait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508B7-425B-47E8-B34B-2305A3BFC623}">
  <dimension ref="A1:M114"/>
  <sheetViews>
    <sheetView zoomScaleNormal="100" zoomScaleSheetLayoutView="100" workbookViewId="0">
      <pane xSplit="3" ySplit="5" topLeftCell="D6" activePane="bottomRight" state="frozen"/>
      <selection pane="topRight" activeCell="L38" sqref="L38"/>
      <selection pane="bottomLeft" activeCell="L38" sqref="L38"/>
      <selection pane="bottomRight" activeCell="K18" sqref="K18"/>
    </sheetView>
  </sheetViews>
  <sheetFormatPr defaultColWidth="10.875" defaultRowHeight="12" x14ac:dyDescent="0.15"/>
  <cols>
    <col min="1" max="1" width="3.375" style="1" customWidth="1"/>
    <col min="2" max="2" width="15" style="1" customWidth="1"/>
    <col min="3" max="3" width="14.25" style="1" customWidth="1"/>
    <col min="4" max="4" width="9.375" style="165" customWidth="1"/>
    <col min="5" max="5" width="8.875" style="165" customWidth="1"/>
    <col min="6" max="6" width="10.125" style="164" customWidth="1"/>
    <col min="7" max="7" width="7.875" style="164" customWidth="1"/>
    <col min="8" max="8" width="8.125" style="164" customWidth="1"/>
    <col min="9" max="9" width="8.375" style="164" customWidth="1"/>
    <col min="10" max="10" width="8.875" style="164" customWidth="1"/>
    <col min="11" max="11" width="9.125" style="164" customWidth="1"/>
    <col min="12" max="12" width="8.125" style="164" customWidth="1"/>
    <col min="13" max="16384" width="10.875" style="1"/>
  </cols>
  <sheetData>
    <row r="1" spans="1:12" ht="17.25" x14ac:dyDescent="0.15">
      <c r="A1" s="29" t="s">
        <v>137</v>
      </c>
    </row>
    <row r="2" spans="1:12" ht="12.75" thickBot="1" x14ac:dyDescent="0.2">
      <c r="D2" s="223"/>
      <c r="E2" s="223"/>
      <c r="F2" s="222"/>
      <c r="G2" s="221"/>
      <c r="H2" s="220"/>
      <c r="I2" s="220"/>
      <c r="J2" s="220"/>
      <c r="K2" s="220"/>
      <c r="L2" s="219" t="s">
        <v>1</v>
      </c>
    </row>
    <row r="3" spans="1:12" ht="17.25" customHeight="1" thickTop="1" x14ac:dyDescent="0.15">
      <c r="A3" s="218"/>
      <c r="B3" s="218"/>
      <c r="C3" s="218"/>
      <c r="D3" s="217" t="s">
        <v>136</v>
      </c>
      <c r="E3" s="216"/>
      <c r="F3" s="216"/>
      <c r="G3" s="215"/>
      <c r="H3" s="214" t="s">
        <v>135</v>
      </c>
      <c r="I3" s="213"/>
      <c r="J3" s="213"/>
      <c r="K3" s="213"/>
      <c r="L3" s="213"/>
    </row>
    <row r="4" spans="1:12" ht="17.25" customHeight="1" x14ac:dyDescent="0.15">
      <c r="D4" s="212" t="s">
        <v>124</v>
      </c>
      <c r="E4" s="211" t="s">
        <v>134</v>
      </c>
      <c r="F4" s="210" t="s">
        <v>134</v>
      </c>
      <c r="G4" s="209" t="s">
        <v>120</v>
      </c>
      <c r="H4" s="208" t="s">
        <v>124</v>
      </c>
      <c r="I4" s="207" t="s">
        <v>123</v>
      </c>
      <c r="J4" s="207" t="s">
        <v>134</v>
      </c>
      <c r="K4" s="207" t="s">
        <v>133</v>
      </c>
      <c r="L4" s="206" t="s">
        <v>108</v>
      </c>
    </row>
    <row r="5" spans="1:12" ht="17.25" customHeight="1" x14ac:dyDescent="0.15">
      <c r="A5" s="205"/>
      <c r="B5" s="205"/>
      <c r="C5" s="205"/>
      <c r="D5" s="204" t="s">
        <v>132</v>
      </c>
      <c r="E5" s="203" t="s">
        <v>132</v>
      </c>
      <c r="F5" s="202" t="s">
        <v>131</v>
      </c>
      <c r="G5" s="201" t="s">
        <v>131</v>
      </c>
      <c r="H5" s="200"/>
      <c r="I5" s="199"/>
      <c r="J5" s="199"/>
      <c r="K5" s="199"/>
      <c r="L5" s="198"/>
    </row>
    <row r="6" spans="1:12" ht="13.5" customHeight="1" x14ac:dyDescent="0.15">
      <c r="A6" s="33"/>
      <c r="B6" s="32" t="s">
        <v>9</v>
      </c>
      <c r="C6" s="33"/>
      <c r="D6" s="197">
        <f>D7+D8</f>
        <v>119712</v>
      </c>
      <c r="E6" s="196">
        <f>E7+E8</f>
        <v>17492</v>
      </c>
      <c r="F6" s="193">
        <f>F7+F8</f>
        <v>11793</v>
      </c>
      <c r="G6" s="195">
        <f>G7+G8</f>
        <v>4180</v>
      </c>
      <c r="H6" s="194">
        <f>H7+H8</f>
        <v>11700</v>
      </c>
      <c r="I6" s="193">
        <f>I7+I8</f>
        <v>6125</v>
      </c>
      <c r="J6" s="193">
        <f>J7+J8</f>
        <v>13813</v>
      </c>
      <c r="K6" s="193">
        <f>K7+K8</f>
        <v>11998</v>
      </c>
      <c r="L6" s="193">
        <f>L7+L8</f>
        <v>5605</v>
      </c>
    </row>
    <row r="7" spans="1:12" ht="13.5" customHeight="1" x14ac:dyDescent="0.15">
      <c r="A7" s="33"/>
      <c r="B7" s="32" t="s">
        <v>10</v>
      </c>
      <c r="C7" s="33"/>
      <c r="D7" s="179">
        <f>SUM(D11,D23,D26,D14,D29,D34,D48,D19,D55,D56,D59,D62,)</f>
        <v>103569</v>
      </c>
      <c r="E7" s="178">
        <f>SUM(E11,E23,E26,E14,E29,E34,E48,E19,E55,E56,E59,E62)</f>
        <v>16649</v>
      </c>
      <c r="F7" s="175">
        <f>SUM(F11,F23,F26,F14,F29,F34,F48,F19,F55,F56,F59,F62)</f>
        <v>8870</v>
      </c>
      <c r="G7" s="177">
        <f>SUM(G11,G23,G26,G14,G29,G34,G48,G19,G55,G56,G59,G62)</f>
        <v>3109</v>
      </c>
      <c r="H7" s="176">
        <f>SUM(H11,H23,H26,H14,H29,H34,H48,H19,H55,H56,H59,H62)</f>
        <v>9971</v>
      </c>
      <c r="I7" s="175">
        <f>SUM(I11,I23,I26,I14,I29,I34,I48,I19,I55,I56,I59,I62)</f>
        <v>4809</v>
      </c>
      <c r="J7" s="175">
        <f>SUM(J11,J23,J26,J14,J29,J34,J48,J19,J55,J56,J59,J62)</f>
        <v>11307</v>
      </c>
      <c r="K7" s="175">
        <f>SUM(K11,K23,K26,K14,K29,K34,K48,K19,K55,K56,K59,K62)</f>
        <v>9359</v>
      </c>
      <c r="L7" s="175">
        <f>SUM(L11,L23,L26,L14,L29,L34,L48,L19,L55,L56,L59,L62)</f>
        <v>4767</v>
      </c>
    </row>
    <row r="8" spans="1:12" ht="13.5" customHeight="1" x14ac:dyDescent="0.15">
      <c r="A8" s="33"/>
      <c r="B8" s="32" t="s">
        <v>11</v>
      </c>
      <c r="C8" s="33"/>
      <c r="D8" s="179">
        <f>SUM(D15,D16,D30,D31,D35,D36,D37,D40,D41,D42,D43,D44,D45,D49,D50,D51,D52,D20,D63,D64,D65,D66,D67)</f>
        <v>16143</v>
      </c>
      <c r="E8" s="178">
        <f>SUM(E15,E16,E30,E31,E35,E36,E37,E40,E41,E42,E43,E44,E45,E49,E50,E51,E52,E20,E63,E64,E65,E66,E67)</f>
        <v>843</v>
      </c>
      <c r="F8" s="175">
        <f>SUM(F15,F16,F30,F31,F35,F36,F37,F40,F41,F42,F43,F44,F45,F49,F50,F51,F52,F20,F63,F64,F65,F66,F67)</f>
        <v>2923</v>
      </c>
      <c r="G8" s="177">
        <f>SUM(G15,G16,G30,G31,G35,G36,G37,G40,G41,G42,G43,G44,G45,G49,G50,G51,G52,G20,G63,G64,G65,G66,G67)</f>
        <v>1071</v>
      </c>
      <c r="H8" s="176">
        <f>SUM(H15,H16,H30,H31,H35,H36,H37,H40,H41,H42,H43,H44,H45,H49,H50,H51,H52,H20,H63,H64,H65,H66,H67)</f>
        <v>1729</v>
      </c>
      <c r="I8" s="175">
        <f>SUM(I15,I16,I30,I31,I35,I36,I37,I40,I41,I42,I43,I44,I45,I49,I50,I51,I52,I20,I63,I64,I65,I66,I67)</f>
        <v>1316</v>
      </c>
      <c r="J8" s="175">
        <f>SUM(J15,J16,J30,J31,J35,J36,J37,J40,J41,J42,J43,J44,J45,J49,J50,J51,J52,J20,J63,J64,J65,J66,J67)</f>
        <v>2506</v>
      </c>
      <c r="K8" s="175">
        <f>SUM(K15,K16,K30,K31,K35,K36,K37,K40,K41,K42,K43,K44,K45,K49,K50,K51,K52,K20,K63,K64,K65,K66,K67)</f>
        <v>2639</v>
      </c>
      <c r="L8" s="175">
        <f>SUM(L15,L16,L30,L31,L35,L36,L37,L40,L41,L42,L43,L44,L45,L49,L50,L51,L52,L20,L63,L64,L65,L66,L67)</f>
        <v>838</v>
      </c>
    </row>
    <row r="9" spans="1:12" ht="13.5" customHeight="1" x14ac:dyDescent="0.15">
      <c r="A9" s="33"/>
      <c r="B9" s="17"/>
      <c r="C9" s="33"/>
      <c r="D9" s="191"/>
      <c r="E9" s="190"/>
      <c r="F9" s="187"/>
      <c r="G9" s="189"/>
      <c r="H9" s="188"/>
      <c r="I9" s="187"/>
      <c r="J9" s="187"/>
      <c r="K9" s="187"/>
      <c r="L9" s="187"/>
    </row>
    <row r="10" spans="1:12" ht="13.5" customHeight="1" x14ac:dyDescent="0.15">
      <c r="A10" s="34" t="s">
        <v>130</v>
      </c>
      <c r="B10" s="34"/>
      <c r="C10" s="34"/>
      <c r="D10" s="179">
        <f>D11</f>
        <v>22205</v>
      </c>
      <c r="E10" s="178">
        <f>E11</f>
        <v>6921</v>
      </c>
      <c r="F10" s="175">
        <f>F11</f>
        <v>0</v>
      </c>
      <c r="G10" s="177">
        <f>G11</f>
        <v>1014</v>
      </c>
      <c r="H10" s="176">
        <f>H11</f>
        <v>1850</v>
      </c>
      <c r="I10" s="175">
        <f>I11</f>
        <v>730</v>
      </c>
      <c r="J10" s="175">
        <f>J11</f>
        <v>1045</v>
      </c>
      <c r="K10" s="175">
        <f>K11</f>
        <v>1870</v>
      </c>
      <c r="L10" s="175">
        <f>L11</f>
        <v>899</v>
      </c>
    </row>
    <row r="11" spans="1:12" ht="13.5" customHeight="1" x14ac:dyDescent="0.15">
      <c r="A11" s="33"/>
      <c r="B11" s="32" t="s">
        <v>13</v>
      </c>
      <c r="C11" s="33"/>
      <c r="D11" s="179">
        <v>22205</v>
      </c>
      <c r="E11" s="178">
        <v>6921</v>
      </c>
      <c r="F11" s="175">
        <v>0</v>
      </c>
      <c r="G11" s="177">
        <v>1014</v>
      </c>
      <c r="H11" s="176">
        <v>1850</v>
      </c>
      <c r="I11" s="175">
        <v>730</v>
      </c>
      <c r="J11" s="175">
        <v>1045</v>
      </c>
      <c r="K11" s="175">
        <v>1870</v>
      </c>
      <c r="L11" s="175">
        <v>899</v>
      </c>
    </row>
    <row r="12" spans="1:12" ht="13.5" customHeight="1" x14ac:dyDescent="0.15">
      <c r="A12" s="33"/>
      <c r="B12" s="33"/>
      <c r="C12" s="33"/>
      <c r="D12" s="191"/>
      <c r="E12" s="190"/>
      <c r="F12" s="187"/>
      <c r="G12" s="189"/>
      <c r="H12" s="188"/>
      <c r="I12" s="187"/>
      <c r="J12" s="187"/>
      <c r="K12" s="187"/>
      <c r="L12" s="187"/>
    </row>
    <row r="13" spans="1:12" ht="13.5" customHeight="1" x14ac:dyDescent="0.15">
      <c r="A13" s="34" t="s">
        <v>14</v>
      </c>
      <c r="B13" s="34"/>
      <c r="C13" s="34"/>
      <c r="D13" s="179">
        <f>SUM(D14:D16)</f>
        <v>7222</v>
      </c>
      <c r="E13" s="178">
        <f>SUM(E14:E16)</f>
        <v>537</v>
      </c>
      <c r="F13" s="175">
        <f>SUM(F14:F16)</f>
        <v>1289</v>
      </c>
      <c r="G13" s="177">
        <f>SUM(G14:G16)</f>
        <v>354</v>
      </c>
      <c r="H13" s="176">
        <f>SUM(H14:H16)</f>
        <v>711</v>
      </c>
      <c r="I13" s="175">
        <f>SUM(I14:I16)</f>
        <v>243</v>
      </c>
      <c r="J13" s="175">
        <f>SUM(J14:J16)</f>
        <v>1086</v>
      </c>
      <c r="K13" s="175">
        <f>SUM(K14:K16)</f>
        <v>1141</v>
      </c>
      <c r="L13" s="175">
        <f>SUM(L14:L16)</f>
        <v>570</v>
      </c>
    </row>
    <row r="14" spans="1:12" ht="13.5" customHeight="1" x14ac:dyDescent="0.15">
      <c r="A14" s="33"/>
      <c r="B14" s="32" t="s">
        <v>15</v>
      </c>
      <c r="C14" s="33"/>
      <c r="D14" s="179">
        <v>3795</v>
      </c>
      <c r="E14" s="178">
        <v>289</v>
      </c>
      <c r="F14" s="175">
        <v>654</v>
      </c>
      <c r="G14" s="177">
        <v>0</v>
      </c>
      <c r="H14" s="176">
        <v>358</v>
      </c>
      <c r="I14" s="175">
        <v>176</v>
      </c>
      <c r="J14" s="175">
        <v>676</v>
      </c>
      <c r="K14" s="175">
        <v>555</v>
      </c>
      <c r="L14" s="175">
        <v>566</v>
      </c>
    </row>
    <row r="15" spans="1:12" ht="13.5" customHeight="1" x14ac:dyDescent="0.15">
      <c r="A15" s="33"/>
      <c r="B15" s="32" t="s">
        <v>16</v>
      </c>
      <c r="C15" s="33"/>
      <c r="D15" s="179">
        <v>1128</v>
      </c>
      <c r="E15" s="178">
        <v>83</v>
      </c>
      <c r="F15" s="175">
        <v>253</v>
      </c>
      <c r="G15" s="177">
        <v>93</v>
      </c>
      <c r="H15" s="176">
        <v>133</v>
      </c>
      <c r="I15" s="175">
        <v>38</v>
      </c>
      <c r="J15" s="175">
        <v>143</v>
      </c>
      <c r="K15" s="175">
        <v>275</v>
      </c>
      <c r="L15" s="175">
        <v>4</v>
      </c>
    </row>
    <row r="16" spans="1:12" ht="13.5" customHeight="1" x14ac:dyDescent="0.15">
      <c r="A16" s="33"/>
      <c r="B16" s="32" t="s">
        <v>17</v>
      </c>
      <c r="C16" s="33"/>
      <c r="D16" s="179">
        <v>2299</v>
      </c>
      <c r="E16" s="178">
        <v>165</v>
      </c>
      <c r="F16" s="175">
        <v>382</v>
      </c>
      <c r="G16" s="185">
        <v>261</v>
      </c>
      <c r="H16" s="176">
        <v>220</v>
      </c>
      <c r="I16" s="175">
        <v>29</v>
      </c>
      <c r="J16" s="175">
        <v>267</v>
      </c>
      <c r="K16" s="175">
        <v>311</v>
      </c>
      <c r="L16" s="175">
        <v>0</v>
      </c>
    </row>
    <row r="17" spans="1:13" ht="13.5" customHeight="1" x14ac:dyDescent="0.15">
      <c r="A17" s="33"/>
      <c r="B17" s="33"/>
      <c r="C17" s="33"/>
      <c r="D17" s="191"/>
      <c r="E17" s="190"/>
      <c r="F17" s="187"/>
      <c r="G17" s="189"/>
      <c r="H17" s="188"/>
      <c r="I17" s="187"/>
      <c r="J17" s="187"/>
      <c r="K17" s="187"/>
      <c r="L17" s="187"/>
    </row>
    <row r="18" spans="1:13" ht="13.5" customHeight="1" x14ac:dyDescent="0.15">
      <c r="A18" s="34" t="s">
        <v>18</v>
      </c>
      <c r="B18" s="34"/>
      <c r="C18" s="34"/>
      <c r="D18" s="179">
        <f>SUM(D19:D20)</f>
        <v>19352</v>
      </c>
      <c r="E18" s="178">
        <f>SUM(E19:E20)</f>
        <v>1350</v>
      </c>
      <c r="F18" s="175">
        <f>SUM(F19:F20)</f>
        <v>1711</v>
      </c>
      <c r="G18" s="177">
        <f>SUM(G19:G20)</f>
        <v>1659</v>
      </c>
      <c r="H18" s="176">
        <f>SUM(H19:H20)</f>
        <v>1720</v>
      </c>
      <c r="I18" s="175">
        <f>SUM(I19:I20)</f>
        <v>1682</v>
      </c>
      <c r="J18" s="175">
        <f>SUM(J19:J20)</f>
        <v>3346</v>
      </c>
      <c r="K18" s="175">
        <f>SUM(K19:K20)</f>
        <v>760</v>
      </c>
      <c r="L18" s="175">
        <f>SUM(L19:L20)</f>
        <v>38</v>
      </c>
    </row>
    <row r="19" spans="1:13" ht="13.5" customHeight="1" x14ac:dyDescent="0.15">
      <c r="A19" s="33"/>
      <c r="B19" s="32" t="s">
        <v>19</v>
      </c>
      <c r="C19" s="33"/>
      <c r="D19" s="179">
        <v>16832</v>
      </c>
      <c r="E19" s="178">
        <v>1187</v>
      </c>
      <c r="F19" s="175">
        <v>1326</v>
      </c>
      <c r="G19" s="177">
        <v>1438</v>
      </c>
      <c r="H19" s="176">
        <v>1484</v>
      </c>
      <c r="I19" s="175">
        <v>1285</v>
      </c>
      <c r="J19" s="175">
        <v>2845</v>
      </c>
      <c r="K19" s="175">
        <v>725</v>
      </c>
      <c r="L19" s="175">
        <v>10</v>
      </c>
    </row>
    <row r="20" spans="1:13" ht="13.5" customHeight="1" x14ac:dyDescent="0.15">
      <c r="A20" s="33"/>
      <c r="B20" s="32" t="s">
        <v>20</v>
      </c>
      <c r="C20" s="33"/>
      <c r="D20" s="179">
        <v>2520</v>
      </c>
      <c r="E20" s="178">
        <v>163</v>
      </c>
      <c r="F20" s="175">
        <v>385</v>
      </c>
      <c r="G20" s="177">
        <v>221</v>
      </c>
      <c r="H20" s="176">
        <v>236</v>
      </c>
      <c r="I20" s="175">
        <v>397</v>
      </c>
      <c r="J20" s="175">
        <v>501</v>
      </c>
      <c r="K20" s="175">
        <v>35</v>
      </c>
      <c r="L20" s="175">
        <v>28</v>
      </c>
    </row>
    <row r="21" spans="1:13" ht="13.5" customHeight="1" x14ac:dyDescent="0.15">
      <c r="A21" s="33"/>
      <c r="B21" s="32"/>
      <c r="C21" s="33"/>
      <c r="D21" s="191"/>
      <c r="E21" s="190"/>
      <c r="F21" s="187"/>
      <c r="G21" s="189"/>
      <c r="H21" s="188"/>
      <c r="I21" s="187"/>
      <c r="J21" s="187"/>
      <c r="K21" s="187"/>
      <c r="L21" s="187"/>
    </row>
    <row r="22" spans="1:13" ht="13.5" customHeight="1" x14ac:dyDescent="0.15">
      <c r="A22" s="34" t="s">
        <v>71</v>
      </c>
      <c r="B22" s="34"/>
      <c r="C22" s="34"/>
      <c r="D22" s="179">
        <f>D23</f>
        <v>25642</v>
      </c>
      <c r="E22" s="178">
        <f>E23</f>
        <v>4330</v>
      </c>
      <c r="F22" s="175">
        <f>F23</f>
        <v>2119</v>
      </c>
      <c r="G22" s="177">
        <v>0</v>
      </c>
      <c r="H22" s="176">
        <f>H23</f>
        <v>2364</v>
      </c>
      <c r="I22" s="175">
        <f>I23</f>
        <v>54</v>
      </c>
      <c r="J22" s="175">
        <f>J23</f>
        <v>3249</v>
      </c>
      <c r="K22" s="175">
        <f>K23</f>
        <v>393</v>
      </c>
      <c r="L22" s="175">
        <f>L23</f>
        <v>1436</v>
      </c>
      <c r="M22" s="2"/>
    </row>
    <row r="23" spans="1:13" ht="13.5" customHeight="1" x14ac:dyDescent="0.15">
      <c r="A23" s="33"/>
      <c r="B23" s="32" t="s">
        <v>22</v>
      </c>
      <c r="C23" s="33"/>
      <c r="D23" s="179">
        <v>25642</v>
      </c>
      <c r="E23" s="178">
        <v>4330</v>
      </c>
      <c r="F23" s="175">
        <v>2119</v>
      </c>
      <c r="G23" s="177">
        <v>0</v>
      </c>
      <c r="H23" s="176">
        <v>2364</v>
      </c>
      <c r="I23" s="175">
        <v>54</v>
      </c>
      <c r="J23" s="175">
        <v>3249</v>
      </c>
      <c r="K23" s="175">
        <v>393</v>
      </c>
      <c r="L23" s="175">
        <v>1436</v>
      </c>
    </row>
    <row r="24" spans="1:13" ht="13.5" customHeight="1" x14ac:dyDescent="0.15">
      <c r="A24" s="33"/>
      <c r="B24" s="32"/>
      <c r="C24" s="33"/>
      <c r="D24" s="179"/>
      <c r="E24" s="178"/>
      <c r="F24" s="175"/>
      <c r="G24" s="177"/>
      <c r="H24" s="176"/>
      <c r="I24" s="175"/>
      <c r="J24" s="175"/>
      <c r="K24" s="175"/>
      <c r="L24" s="175"/>
    </row>
    <row r="25" spans="1:13" ht="13.5" customHeight="1" x14ac:dyDescent="0.15">
      <c r="A25" s="36" t="s">
        <v>99</v>
      </c>
      <c r="B25" s="37"/>
      <c r="C25" s="37"/>
      <c r="D25" s="179">
        <f>D26</f>
        <v>2039</v>
      </c>
      <c r="E25" s="178">
        <f>E26</f>
        <v>153</v>
      </c>
      <c r="F25" s="175">
        <f>F26</f>
        <v>368</v>
      </c>
      <c r="G25" s="177">
        <v>0</v>
      </c>
      <c r="H25" s="176">
        <f>H26</f>
        <v>241</v>
      </c>
      <c r="I25" s="175">
        <f>I26</f>
        <v>290</v>
      </c>
      <c r="J25" s="175">
        <f>J26</f>
        <v>325</v>
      </c>
      <c r="K25" s="175">
        <f>K26</f>
        <v>1108</v>
      </c>
      <c r="L25" s="175">
        <f>L26</f>
        <v>104</v>
      </c>
    </row>
    <row r="26" spans="1:13" ht="13.5" customHeight="1" x14ac:dyDescent="0.15">
      <c r="A26" s="33"/>
      <c r="B26" s="32" t="s">
        <v>24</v>
      </c>
      <c r="C26" s="33"/>
      <c r="D26" s="179">
        <v>2039</v>
      </c>
      <c r="E26" s="178">
        <v>153</v>
      </c>
      <c r="F26" s="175">
        <v>368</v>
      </c>
      <c r="G26" s="177">
        <v>0</v>
      </c>
      <c r="H26" s="176">
        <v>241</v>
      </c>
      <c r="I26" s="175">
        <v>290</v>
      </c>
      <c r="J26" s="175">
        <v>325</v>
      </c>
      <c r="K26" s="175">
        <v>1108</v>
      </c>
      <c r="L26" s="175">
        <v>104</v>
      </c>
    </row>
    <row r="27" spans="1:13" ht="13.5" customHeight="1" x14ac:dyDescent="0.15">
      <c r="A27" s="33"/>
      <c r="B27" s="33"/>
      <c r="C27" s="33"/>
      <c r="D27" s="184"/>
      <c r="E27" s="183"/>
      <c r="F27" s="180"/>
      <c r="G27" s="182"/>
      <c r="H27" s="181"/>
      <c r="I27" s="180"/>
      <c r="J27" s="180"/>
      <c r="K27" s="180"/>
      <c r="L27" s="180"/>
    </row>
    <row r="28" spans="1:13" ht="13.5" customHeight="1" x14ac:dyDescent="0.15">
      <c r="A28" s="34" t="s">
        <v>25</v>
      </c>
      <c r="B28" s="34"/>
      <c r="C28" s="34"/>
      <c r="D28" s="179">
        <f>SUM(D29:D31)</f>
        <v>3457</v>
      </c>
      <c r="E28" s="178">
        <f>SUM(E29:E31)</f>
        <v>242</v>
      </c>
      <c r="F28" s="175">
        <f>SUM(F29:F31)</f>
        <v>581</v>
      </c>
      <c r="G28" s="177">
        <f>SUM(G29:G31)</f>
        <v>291</v>
      </c>
      <c r="H28" s="176">
        <f>SUM(H29:H31)</f>
        <v>413</v>
      </c>
      <c r="I28" s="175">
        <f>SUM(I29:I31)</f>
        <v>232</v>
      </c>
      <c r="J28" s="175">
        <f>SUM(J29:J31)</f>
        <v>232</v>
      </c>
      <c r="K28" s="175">
        <f>SUM(K29:K31)</f>
        <v>409</v>
      </c>
      <c r="L28" s="175">
        <f>SUM(L29:L31)</f>
        <v>278</v>
      </c>
    </row>
    <row r="29" spans="1:13" ht="13.5" customHeight="1" x14ac:dyDescent="0.15">
      <c r="A29" s="33"/>
      <c r="B29" s="32" t="s">
        <v>26</v>
      </c>
      <c r="C29" s="33"/>
      <c r="D29" s="179">
        <v>3370</v>
      </c>
      <c r="E29" s="178">
        <v>237</v>
      </c>
      <c r="F29" s="175">
        <v>542</v>
      </c>
      <c r="G29" s="177">
        <v>269</v>
      </c>
      <c r="H29" s="176">
        <v>405</v>
      </c>
      <c r="I29" s="175">
        <v>232</v>
      </c>
      <c r="J29" s="175">
        <v>232</v>
      </c>
      <c r="K29" s="175">
        <v>408</v>
      </c>
      <c r="L29" s="175">
        <v>278</v>
      </c>
    </row>
    <row r="30" spans="1:13" ht="13.5" customHeight="1" x14ac:dyDescent="0.15">
      <c r="A30" s="33"/>
      <c r="B30" s="32" t="s">
        <v>27</v>
      </c>
      <c r="C30" s="33"/>
      <c r="D30" s="179">
        <v>48</v>
      </c>
      <c r="E30" s="178">
        <v>1</v>
      </c>
      <c r="F30" s="175">
        <v>33</v>
      </c>
      <c r="G30" s="177">
        <v>18</v>
      </c>
      <c r="H30" s="176">
        <v>4</v>
      </c>
      <c r="I30" s="175">
        <v>0</v>
      </c>
      <c r="J30" s="175">
        <v>0</v>
      </c>
      <c r="K30" s="175">
        <v>0</v>
      </c>
      <c r="L30" s="175">
        <v>0</v>
      </c>
    </row>
    <row r="31" spans="1:13" ht="13.5" customHeight="1" x14ac:dyDescent="0.15">
      <c r="A31" s="33"/>
      <c r="B31" s="32" t="s">
        <v>129</v>
      </c>
      <c r="C31" s="33"/>
      <c r="D31" s="179">
        <v>39</v>
      </c>
      <c r="E31" s="178">
        <v>4</v>
      </c>
      <c r="F31" s="175">
        <v>6</v>
      </c>
      <c r="G31" s="177">
        <v>4</v>
      </c>
      <c r="H31" s="176">
        <v>4</v>
      </c>
      <c r="I31" s="175">
        <v>0</v>
      </c>
      <c r="J31" s="175">
        <v>0</v>
      </c>
      <c r="K31" s="175">
        <v>1</v>
      </c>
      <c r="L31" s="175">
        <v>0</v>
      </c>
    </row>
    <row r="32" spans="1:13" ht="13.5" customHeight="1" x14ac:dyDescent="0.15">
      <c r="A32" s="33"/>
      <c r="B32" s="33"/>
      <c r="C32" s="33"/>
      <c r="D32" s="191"/>
      <c r="E32" s="190"/>
      <c r="F32" s="187"/>
      <c r="G32" s="189"/>
      <c r="H32" s="188"/>
      <c r="I32" s="187"/>
      <c r="J32" s="187"/>
      <c r="K32" s="187"/>
      <c r="L32" s="187"/>
    </row>
    <row r="33" spans="1:12" ht="13.5" customHeight="1" x14ac:dyDescent="0.15">
      <c r="A33" s="34" t="s">
        <v>29</v>
      </c>
      <c r="B33" s="34"/>
      <c r="C33" s="34"/>
      <c r="D33" s="179">
        <f>SUM(D34:D37)</f>
        <v>3097</v>
      </c>
      <c r="E33" s="178">
        <f>SUM(E34:E37)</f>
        <v>210</v>
      </c>
      <c r="F33" s="175">
        <f>SUM(F34:F37)</f>
        <v>516</v>
      </c>
      <c r="G33" s="177">
        <f>SUM(G34:G37)</f>
        <v>57</v>
      </c>
      <c r="H33" s="176">
        <f>SUM(H34:H37)</f>
        <v>283</v>
      </c>
      <c r="I33" s="175">
        <f>SUM(I34:I37)</f>
        <v>381</v>
      </c>
      <c r="J33" s="175">
        <f>SUM(J34:J37)</f>
        <v>582</v>
      </c>
      <c r="K33" s="175">
        <f>SUM(K34:K37)</f>
        <v>431</v>
      </c>
      <c r="L33" s="175">
        <f>SUM(L34:L37)</f>
        <v>369</v>
      </c>
    </row>
    <row r="34" spans="1:12" ht="13.5" customHeight="1" x14ac:dyDescent="0.15">
      <c r="A34" s="33"/>
      <c r="B34" s="32" t="s">
        <v>30</v>
      </c>
      <c r="C34" s="33"/>
      <c r="D34" s="179">
        <v>2266</v>
      </c>
      <c r="E34" s="178">
        <v>152</v>
      </c>
      <c r="F34" s="175">
        <v>326</v>
      </c>
      <c r="G34" s="177">
        <v>0</v>
      </c>
      <c r="H34" s="176">
        <v>209</v>
      </c>
      <c r="I34" s="175">
        <v>373</v>
      </c>
      <c r="J34" s="175">
        <v>373</v>
      </c>
      <c r="K34" s="175">
        <v>296</v>
      </c>
      <c r="L34" s="175">
        <v>353</v>
      </c>
    </row>
    <row r="35" spans="1:12" ht="13.5" customHeight="1" x14ac:dyDescent="0.15">
      <c r="A35" s="33"/>
      <c r="B35" s="32" t="s">
        <v>31</v>
      </c>
      <c r="C35" s="33"/>
      <c r="D35" s="179">
        <v>59</v>
      </c>
      <c r="E35" s="178">
        <v>7</v>
      </c>
      <c r="F35" s="175">
        <v>28</v>
      </c>
      <c r="G35" s="177">
        <v>44</v>
      </c>
      <c r="H35" s="176">
        <v>7</v>
      </c>
      <c r="I35" s="175">
        <v>0</v>
      </c>
      <c r="J35" s="175">
        <v>0</v>
      </c>
      <c r="K35" s="175">
        <v>0</v>
      </c>
      <c r="L35" s="175">
        <v>0</v>
      </c>
    </row>
    <row r="36" spans="1:12" ht="13.5" customHeight="1" x14ac:dyDescent="0.15">
      <c r="A36" s="33"/>
      <c r="B36" s="32" t="s">
        <v>32</v>
      </c>
      <c r="C36" s="33"/>
      <c r="D36" s="179">
        <v>38</v>
      </c>
      <c r="E36" s="178">
        <v>2</v>
      </c>
      <c r="F36" s="175">
        <v>5</v>
      </c>
      <c r="G36" s="177">
        <v>13</v>
      </c>
      <c r="H36" s="176">
        <v>2</v>
      </c>
      <c r="I36" s="175">
        <v>1</v>
      </c>
      <c r="J36" s="175">
        <v>3</v>
      </c>
      <c r="K36" s="175">
        <v>0</v>
      </c>
      <c r="L36" s="175">
        <v>2</v>
      </c>
    </row>
    <row r="37" spans="1:12" ht="13.5" customHeight="1" x14ac:dyDescent="0.15">
      <c r="A37" s="33"/>
      <c r="B37" s="32" t="s">
        <v>33</v>
      </c>
      <c r="C37" s="33"/>
      <c r="D37" s="179">
        <v>734</v>
      </c>
      <c r="E37" s="178">
        <v>49</v>
      </c>
      <c r="F37" s="175">
        <v>157</v>
      </c>
      <c r="G37" s="177">
        <v>0</v>
      </c>
      <c r="H37" s="176">
        <v>65</v>
      </c>
      <c r="I37" s="175">
        <v>7</v>
      </c>
      <c r="J37" s="175">
        <v>206</v>
      </c>
      <c r="K37" s="175">
        <v>135</v>
      </c>
      <c r="L37" s="175">
        <v>14</v>
      </c>
    </row>
    <row r="38" spans="1:12" ht="13.5" customHeight="1" x14ac:dyDescent="0.15">
      <c r="D38" s="191"/>
      <c r="E38" s="190"/>
      <c r="F38" s="187"/>
      <c r="G38" s="189"/>
      <c r="H38" s="188"/>
      <c r="I38" s="187"/>
      <c r="J38" s="187"/>
      <c r="K38" s="187"/>
      <c r="L38" s="187"/>
    </row>
    <row r="39" spans="1:12" ht="13.5" customHeight="1" x14ac:dyDescent="0.15">
      <c r="A39" s="34" t="s">
        <v>67</v>
      </c>
      <c r="B39" s="34"/>
      <c r="C39" s="34"/>
      <c r="D39" s="179">
        <f>SUM(D40:D45)</f>
        <v>2026</v>
      </c>
      <c r="E39" s="178">
        <v>0</v>
      </c>
      <c r="F39" s="175">
        <f>SUM(F40:F45)</f>
        <v>404</v>
      </c>
      <c r="G39" s="177">
        <f>SUM(G40:G45)</f>
        <v>0</v>
      </c>
      <c r="H39" s="176">
        <f>SUM(H40:H45)</f>
        <v>250</v>
      </c>
      <c r="I39" s="175">
        <f>SUM(I40:I45)</f>
        <v>153</v>
      </c>
      <c r="J39" s="175">
        <f>SUM(J40:J45)</f>
        <v>343</v>
      </c>
      <c r="K39" s="175">
        <f>SUM(K40:K45)</f>
        <v>541</v>
      </c>
      <c r="L39" s="175">
        <f>SUM(L40:L45)</f>
        <v>379</v>
      </c>
    </row>
    <row r="40" spans="1:12" ht="13.5" customHeight="1" x14ac:dyDescent="0.15">
      <c r="A40" s="33"/>
      <c r="B40" s="32" t="s">
        <v>35</v>
      </c>
      <c r="C40" s="33"/>
      <c r="D40" s="179">
        <v>495</v>
      </c>
      <c r="E40" s="178">
        <v>32</v>
      </c>
      <c r="F40" s="175">
        <v>99</v>
      </c>
      <c r="G40" s="177">
        <v>0</v>
      </c>
      <c r="H40" s="176">
        <v>62</v>
      </c>
      <c r="I40" s="175">
        <v>44</v>
      </c>
      <c r="J40" s="175">
        <v>141</v>
      </c>
      <c r="K40" s="175">
        <v>275</v>
      </c>
      <c r="L40" s="175">
        <v>30</v>
      </c>
    </row>
    <row r="41" spans="1:12" ht="13.5" customHeight="1" x14ac:dyDescent="0.15">
      <c r="A41" s="33"/>
      <c r="B41" s="32" t="s">
        <v>36</v>
      </c>
      <c r="C41" s="33"/>
      <c r="D41" s="179">
        <v>161</v>
      </c>
      <c r="E41" s="178">
        <v>9</v>
      </c>
      <c r="F41" s="175">
        <v>28</v>
      </c>
      <c r="G41" s="177">
        <v>0</v>
      </c>
      <c r="H41" s="176">
        <v>37</v>
      </c>
      <c r="I41" s="175">
        <v>16</v>
      </c>
      <c r="J41" s="175">
        <v>22</v>
      </c>
      <c r="K41" s="175">
        <v>41</v>
      </c>
      <c r="L41" s="175">
        <v>23</v>
      </c>
    </row>
    <row r="42" spans="1:12" ht="13.5" customHeight="1" x14ac:dyDescent="0.15">
      <c r="A42" s="33"/>
      <c r="B42" s="32" t="s">
        <v>37</v>
      </c>
      <c r="C42" s="33"/>
      <c r="D42" s="179">
        <v>547</v>
      </c>
      <c r="E42" s="178">
        <v>37</v>
      </c>
      <c r="F42" s="175">
        <v>115</v>
      </c>
      <c r="G42" s="177">
        <v>0</v>
      </c>
      <c r="H42" s="176">
        <v>61</v>
      </c>
      <c r="I42" s="175">
        <v>0</v>
      </c>
      <c r="J42" s="175">
        <v>80</v>
      </c>
      <c r="K42" s="175">
        <v>173</v>
      </c>
      <c r="L42" s="175">
        <v>282</v>
      </c>
    </row>
    <row r="43" spans="1:12" ht="13.5" customHeight="1" x14ac:dyDescent="0.15">
      <c r="A43" s="33"/>
      <c r="B43" s="32" t="s">
        <v>38</v>
      </c>
      <c r="C43" s="33"/>
      <c r="D43" s="179">
        <v>376</v>
      </c>
      <c r="E43" s="178">
        <v>24</v>
      </c>
      <c r="F43" s="175">
        <v>55</v>
      </c>
      <c r="G43" s="177">
        <v>0</v>
      </c>
      <c r="H43" s="176">
        <v>33</v>
      </c>
      <c r="I43" s="175">
        <v>80</v>
      </c>
      <c r="J43" s="175">
        <v>53</v>
      </c>
      <c r="K43" s="175">
        <v>27</v>
      </c>
      <c r="L43" s="175">
        <v>30</v>
      </c>
    </row>
    <row r="44" spans="1:12" ht="13.5" customHeight="1" x14ac:dyDescent="0.15">
      <c r="A44" s="33"/>
      <c r="B44" s="32" t="s">
        <v>39</v>
      </c>
      <c r="C44" s="33"/>
      <c r="D44" s="179">
        <v>97</v>
      </c>
      <c r="E44" s="178">
        <v>0</v>
      </c>
      <c r="F44" s="175">
        <v>18</v>
      </c>
      <c r="G44" s="177">
        <v>0</v>
      </c>
      <c r="H44" s="176">
        <v>21</v>
      </c>
      <c r="I44" s="175">
        <v>10</v>
      </c>
      <c r="J44" s="175">
        <v>32</v>
      </c>
      <c r="K44" s="175">
        <v>1</v>
      </c>
      <c r="L44" s="175">
        <v>0</v>
      </c>
    </row>
    <row r="45" spans="1:12" ht="13.5" customHeight="1" x14ac:dyDescent="0.15">
      <c r="A45" s="33"/>
      <c r="B45" s="32" t="s">
        <v>65</v>
      </c>
      <c r="C45" s="33"/>
      <c r="D45" s="179">
        <v>350</v>
      </c>
      <c r="E45" s="178">
        <v>23</v>
      </c>
      <c r="F45" s="175">
        <v>89</v>
      </c>
      <c r="G45" s="177">
        <v>0</v>
      </c>
      <c r="H45" s="176">
        <v>36</v>
      </c>
      <c r="I45" s="175">
        <v>3</v>
      </c>
      <c r="J45" s="175">
        <v>15</v>
      </c>
      <c r="K45" s="175">
        <v>24</v>
      </c>
      <c r="L45" s="175">
        <v>14</v>
      </c>
    </row>
    <row r="46" spans="1:12" ht="13.5" customHeight="1" x14ac:dyDescent="0.15">
      <c r="A46" s="33"/>
      <c r="B46" s="32"/>
      <c r="C46" s="33"/>
      <c r="D46" s="179"/>
      <c r="E46" s="178"/>
      <c r="F46" s="175"/>
      <c r="G46" s="177"/>
      <c r="H46" s="176"/>
      <c r="I46" s="175"/>
      <c r="J46" s="175"/>
      <c r="K46" s="175"/>
      <c r="L46" s="175"/>
    </row>
    <row r="47" spans="1:12" ht="13.5" customHeight="1" x14ac:dyDescent="0.15">
      <c r="A47" s="192" t="s">
        <v>115</v>
      </c>
      <c r="B47" s="192"/>
      <c r="C47" s="192"/>
      <c r="D47" s="179">
        <f>SUM(D48:D52)</f>
        <v>3305</v>
      </c>
      <c r="E47" s="178">
        <f>SUM(E48:E52)</f>
        <v>241</v>
      </c>
      <c r="F47" s="175">
        <f>SUM(F48:F52)</f>
        <v>679</v>
      </c>
      <c r="G47" s="177">
        <f>SUM(G48:G52)</f>
        <v>34</v>
      </c>
      <c r="H47" s="176">
        <f>SUM(H48:H52)</f>
        <v>306</v>
      </c>
      <c r="I47" s="175">
        <f>SUM(I48:I52)</f>
        <v>115</v>
      </c>
      <c r="J47" s="175">
        <f>SUM(J48:J52)</f>
        <v>568</v>
      </c>
      <c r="K47" s="175">
        <f>SUM(K48:K52)</f>
        <v>284</v>
      </c>
      <c r="L47" s="175">
        <f>SUM(L48:L52)</f>
        <v>148</v>
      </c>
    </row>
    <row r="48" spans="1:12" ht="13.5" customHeight="1" x14ac:dyDescent="0.15">
      <c r="A48" s="33"/>
      <c r="B48" s="32" t="s">
        <v>42</v>
      </c>
      <c r="C48" s="33"/>
      <c r="D48" s="179">
        <v>1964</v>
      </c>
      <c r="E48" s="178">
        <v>145</v>
      </c>
      <c r="F48" s="175">
        <v>356</v>
      </c>
      <c r="G48" s="177">
        <v>0</v>
      </c>
      <c r="H48" s="176">
        <v>168</v>
      </c>
      <c r="I48" s="175">
        <v>41</v>
      </c>
      <c r="J48" s="175">
        <v>234</v>
      </c>
      <c r="K48" s="175">
        <v>97</v>
      </c>
      <c r="L48" s="175">
        <v>38</v>
      </c>
    </row>
    <row r="49" spans="1:12" ht="13.5" customHeight="1" x14ac:dyDescent="0.15">
      <c r="A49" s="33"/>
      <c r="B49" s="32" t="s">
        <v>43</v>
      </c>
      <c r="C49" s="33"/>
      <c r="D49" s="179">
        <v>159</v>
      </c>
      <c r="E49" s="178">
        <v>0</v>
      </c>
      <c r="F49" s="175">
        <v>46</v>
      </c>
      <c r="G49" s="177">
        <v>0</v>
      </c>
      <c r="H49" s="176">
        <v>42</v>
      </c>
      <c r="I49" s="175">
        <v>36</v>
      </c>
      <c r="J49" s="175">
        <v>36</v>
      </c>
      <c r="K49" s="175">
        <v>13</v>
      </c>
      <c r="L49" s="175">
        <v>10</v>
      </c>
    </row>
    <row r="50" spans="1:12" ht="13.5" customHeight="1" x14ac:dyDescent="0.15">
      <c r="A50" s="33"/>
      <c r="B50" s="32" t="s">
        <v>44</v>
      </c>
      <c r="C50" s="33"/>
      <c r="D50" s="179">
        <v>122</v>
      </c>
      <c r="E50" s="178">
        <v>10</v>
      </c>
      <c r="F50" s="175">
        <v>39</v>
      </c>
      <c r="G50" s="177">
        <v>33</v>
      </c>
      <c r="H50" s="176">
        <v>10</v>
      </c>
      <c r="I50" s="175">
        <v>0</v>
      </c>
      <c r="J50" s="175">
        <v>47</v>
      </c>
      <c r="K50" s="175">
        <v>9</v>
      </c>
      <c r="L50" s="175">
        <v>35</v>
      </c>
    </row>
    <row r="51" spans="1:12" ht="13.5" customHeight="1" x14ac:dyDescent="0.15">
      <c r="A51" s="33"/>
      <c r="B51" s="32" t="s">
        <v>45</v>
      </c>
      <c r="C51" s="33"/>
      <c r="D51" s="179">
        <v>369</v>
      </c>
      <c r="E51" s="178">
        <v>28</v>
      </c>
      <c r="F51" s="175">
        <v>80</v>
      </c>
      <c r="G51" s="177">
        <v>0</v>
      </c>
      <c r="H51" s="176">
        <v>14</v>
      </c>
      <c r="I51" s="175">
        <v>38</v>
      </c>
      <c r="J51" s="175">
        <v>129</v>
      </c>
      <c r="K51" s="175">
        <v>44</v>
      </c>
      <c r="L51" s="175">
        <v>0</v>
      </c>
    </row>
    <row r="52" spans="1:12" ht="13.5" customHeight="1" x14ac:dyDescent="0.15">
      <c r="A52" s="33"/>
      <c r="B52" s="32" t="s">
        <v>63</v>
      </c>
      <c r="C52" s="33"/>
      <c r="D52" s="179">
        <v>691</v>
      </c>
      <c r="E52" s="178">
        <v>58</v>
      </c>
      <c r="F52" s="175">
        <v>158</v>
      </c>
      <c r="G52" s="177">
        <v>1</v>
      </c>
      <c r="H52" s="176">
        <v>72</v>
      </c>
      <c r="I52" s="175">
        <v>0</v>
      </c>
      <c r="J52" s="175">
        <v>122</v>
      </c>
      <c r="K52" s="175">
        <v>121</v>
      </c>
      <c r="L52" s="175">
        <v>65</v>
      </c>
    </row>
    <row r="53" spans="1:12" ht="13.5" customHeight="1" x14ac:dyDescent="0.15">
      <c r="A53" s="33"/>
      <c r="B53" s="32"/>
      <c r="C53" s="33"/>
      <c r="D53" s="191"/>
      <c r="E53" s="190"/>
      <c r="F53" s="187"/>
      <c r="G53" s="189"/>
      <c r="H53" s="188"/>
      <c r="I53" s="187"/>
      <c r="J53" s="187"/>
      <c r="K53" s="187"/>
      <c r="L53" s="187"/>
    </row>
    <row r="54" spans="1:12" ht="13.5" customHeight="1" x14ac:dyDescent="0.15">
      <c r="A54" s="34" t="s">
        <v>47</v>
      </c>
      <c r="B54" s="34"/>
      <c r="C54" s="34"/>
      <c r="D54" s="179">
        <f>SUM(D55:D56)</f>
        <v>6607</v>
      </c>
      <c r="E54" s="178">
        <f>SUM(E55:E56)</f>
        <v>484</v>
      </c>
      <c r="F54" s="175">
        <f>SUM(F55:F56)</f>
        <v>1147</v>
      </c>
      <c r="G54" s="177">
        <f>SUM(G55:G56)</f>
        <v>0</v>
      </c>
      <c r="H54" s="176">
        <f>SUM(H55:H56)</f>
        <v>846</v>
      </c>
      <c r="I54" s="175">
        <f>SUM(I55:I56)</f>
        <v>267</v>
      </c>
      <c r="J54" s="175">
        <f>SUM(J55:J56)</f>
        <v>428</v>
      </c>
      <c r="K54" s="175">
        <f>SUM(K55:K56)</f>
        <v>340</v>
      </c>
      <c r="L54" s="175">
        <f>SUM(L55:L56)</f>
        <v>453</v>
      </c>
    </row>
    <row r="55" spans="1:12" ht="13.5" customHeight="1" x14ac:dyDescent="0.15">
      <c r="A55" s="33"/>
      <c r="B55" s="32" t="s">
        <v>48</v>
      </c>
      <c r="C55" s="33"/>
      <c r="D55" s="179">
        <v>3603</v>
      </c>
      <c r="E55" s="178">
        <v>248</v>
      </c>
      <c r="F55" s="175">
        <v>652</v>
      </c>
      <c r="G55" s="177">
        <v>0</v>
      </c>
      <c r="H55" s="176">
        <v>475</v>
      </c>
      <c r="I55" s="175">
        <v>6</v>
      </c>
      <c r="J55" s="175">
        <v>149</v>
      </c>
      <c r="K55" s="175">
        <v>171</v>
      </c>
      <c r="L55" s="175">
        <v>373</v>
      </c>
    </row>
    <row r="56" spans="1:12" ht="13.5" customHeight="1" x14ac:dyDescent="0.15">
      <c r="A56" s="33"/>
      <c r="B56" s="32" t="s">
        <v>62</v>
      </c>
      <c r="C56" s="33"/>
      <c r="D56" s="179">
        <v>3004</v>
      </c>
      <c r="E56" s="178">
        <v>236</v>
      </c>
      <c r="F56" s="175">
        <v>495</v>
      </c>
      <c r="G56" s="177">
        <v>0</v>
      </c>
      <c r="H56" s="176">
        <v>371</v>
      </c>
      <c r="I56" s="175">
        <v>261</v>
      </c>
      <c r="J56" s="175">
        <v>279</v>
      </c>
      <c r="K56" s="175">
        <v>169</v>
      </c>
      <c r="L56" s="175">
        <v>80</v>
      </c>
    </row>
    <row r="57" spans="1:12" ht="13.5" customHeight="1" x14ac:dyDescent="0.15">
      <c r="A57" s="33"/>
      <c r="C57" s="33"/>
      <c r="D57" s="191"/>
      <c r="E57" s="190"/>
      <c r="F57" s="187"/>
      <c r="G57" s="189"/>
      <c r="H57" s="188"/>
      <c r="I57" s="187"/>
      <c r="J57" s="187"/>
      <c r="K57" s="187"/>
      <c r="L57" s="187"/>
    </row>
    <row r="58" spans="1:12" ht="13.5" customHeight="1" x14ac:dyDescent="0.15">
      <c r="A58" s="34" t="s">
        <v>96</v>
      </c>
      <c r="B58" s="34"/>
      <c r="C58" s="34"/>
      <c r="D58" s="179">
        <f>D59</f>
        <v>14701</v>
      </c>
      <c r="E58" s="178">
        <f>E59</f>
        <v>2465</v>
      </c>
      <c r="F58" s="186">
        <f>F59</f>
        <v>1328</v>
      </c>
      <c r="G58" s="177">
        <v>0</v>
      </c>
      <c r="H58" s="176">
        <f>H59</f>
        <v>1515</v>
      </c>
      <c r="I58" s="175">
        <f>I59</f>
        <v>1198</v>
      </c>
      <c r="J58" s="175">
        <f>J59</f>
        <v>1506</v>
      </c>
      <c r="K58" s="175">
        <f>K59</f>
        <v>2826</v>
      </c>
      <c r="L58" s="175">
        <f>L59</f>
        <v>59</v>
      </c>
    </row>
    <row r="59" spans="1:12" ht="13.5" customHeight="1" x14ac:dyDescent="0.15">
      <c r="A59" s="33"/>
      <c r="B59" s="32" t="s">
        <v>51</v>
      </c>
      <c r="C59" s="33"/>
      <c r="D59" s="179">
        <v>14701</v>
      </c>
      <c r="E59" s="178">
        <v>2465</v>
      </c>
      <c r="F59" s="186">
        <v>1328</v>
      </c>
      <c r="G59" s="185" t="s">
        <v>128</v>
      </c>
      <c r="H59" s="176">
        <v>1515</v>
      </c>
      <c r="I59" s="175">
        <v>1198</v>
      </c>
      <c r="J59" s="175">
        <v>1506</v>
      </c>
      <c r="K59" s="175">
        <v>2826</v>
      </c>
      <c r="L59" s="175">
        <v>59</v>
      </c>
    </row>
    <row r="60" spans="1:12" ht="13.5" customHeight="1" x14ac:dyDescent="0.15">
      <c r="A60" s="33"/>
      <c r="B60" s="32"/>
      <c r="C60" s="33"/>
      <c r="D60" s="184"/>
      <c r="E60" s="183"/>
      <c r="F60" s="180"/>
      <c r="G60" s="182"/>
      <c r="H60" s="181"/>
      <c r="I60" s="180"/>
      <c r="J60" s="180"/>
      <c r="K60" s="180"/>
      <c r="L60" s="180"/>
    </row>
    <row r="61" spans="1:12" ht="13.5" customHeight="1" x14ac:dyDescent="0.15">
      <c r="A61" s="34" t="s">
        <v>52</v>
      </c>
      <c r="B61" s="34"/>
      <c r="C61" s="34"/>
      <c r="D61" s="179">
        <f>SUM(D62:D67)</f>
        <v>10059</v>
      </c>
      <c r="E61" s="178">
        <f>SUM(E62:E67)</f>
        <v>434</v>
      </c>
      <c r="F61" s="175">
        <f>SUM(F62:F67)</f>
        <v>1651</v>
      </c>
      <c r="G61" s="177">
        <f>SUM(G62:G67)</f>
        <v>771</v>
      </c>
      <c r="H61" s="176">
        <f>SUM(H62:H67)</f>
        <v>1201</v>
      </c>
      <c r="I61" s="175">
        <f>SUM(I62:I67)</f>
        <v>780</v>
      </c>
      <c r="J61" s="175">
        <f>SUM(J62:J67)</f>
        <v>1103</v>
      </c>
      <c r="K61" s="175">
        <f>SUM(K62:K67)</f>
        <v>1895</v>
      </c>
      <c r="L61" s="175">
        <f>SUM(L62:L67)</f>
        <v>872</v>
      </c>
    </row>
    <row r="62" spans="1:12" ht="13.5" customHeight="1" x14ac:dyDescent="0.15">
      <c r="A62" s="33"/>
      <c r="B62" s="32" t="s">
        <v>53</v>
      </c>
      <c r="C62" s="33"/>
      <c r="D62" s="179">
        <v>4148</v>
      </c>
      <c r="E62" s="178">
        <v>286</v>
      </c>
      <c r="F62" s="175">
        <v>704</v>
      </c>
      <c r="G62" s="177">
        <v>388</v>
      </c>
      <c r="H62" s="176">
        <v>531</v>
      </c>
      <c r="I62" s="175">
        <v>163</v>
      </c>
      <c r="J62" s="175">
        <v>394</v>
      </c>
      <c r="K62" s="175">
        <v>741</v>
      </c>
      <c r="L62" s="175">
        <v>571</v>
      </c>
    </row>
    <row r="63" spans="1:12" ht="13.5" customHeight="1" x14ac:dyDescent="0.15">
      <c r="A63" s="33"/>
      <c r="B63" s="32" t="s">
        <v>54</v>
      </c>
      <c r="C63" s="33"/>
      <c r="D63" s="179">
        <v>318</v>
      </c>
      <c r="E63" s="178">
        <v>15</v>
      </c>
      <c r="F63" s="175">
        <v>107</v>
      </c>
      <c r="G63" s="177">
        <v>38</v>
      </c>
      <c r="H63" s="176">
        <v>50</v>
      </c>
      <c r="I63" s="175">
        <v>81</v>
      </c>
      <c r="J63" s="175">
        <v>37</v>
      </c>
      <c r="K63" s="175">
        <v>139</v>
      </c>
      <c r="L63" s="175">
        <v>159</v>
      </c>
    </row>
    <row r="64" spans="1:12" ht="13.5" customHeight="1" x14ac:dyDescent="0.15">
      <c r="A64" s="33"/>
      <c r="B64" s="32" t="s">
        <v>55</v>
      </c>
      <c r="C64" s="33"/>
      <c r="D64" s="179">
        <v>585</v>
      </c>
      <c r="E64" s="178">
        <v>0</v>
      </c>
      <c r="F64" s="175">
        <v>95</v>
      </c>
      <c r="G64" s="177">
        <v>59</v>
      </c>
      <c r="H64" s="176">
        <v>72</v>
      </c>
      <c r="I64" s="175">
        <v>14</v>
      </c>
      <c r="J64" s="175">
        <v>58</v>
      </c>
      <c r="K64" s="175">
        <v>110</v>
      </c>
      <c r="L64" s="175">
        <v>6</v>
      </c>
    </row>
    <row r="65" spans="1:12" ht="13.5" customHeight="1" x14ac:dyDescent="0.15">
      <c r="A65" s="33"/>
      <c r="B65" s="32" t="s">
        <v>56</v>
      </c>
      <c r="C65" s="33"/>
      <c r="D65" s="179">
        <v>702</v>
      </c>
      <c r="E65" s="178">
        <v>39</v>
      </c>
      <c r="F65" s="175">
        <v>92</v>
      </c>
      <c r="G65" s="177">
        <v>51</v>
      </c>
      <c r="H65" s="176">
        <v>77</v>
      </c>
      <c r="I65" s="175">
        <v>3</v>
      </c>
      <c r="J65" s="175">
        <v>59</v>
      </c>
      <c r="K65" s="175">
        <v>115</v>
      </c>
      <c r="L65" s="175">
        <v>37</v>
      </c>
    </row>
    <row r="66" spans="1:12" ht="13.5" customHeight="1" x14ac:dyDescent="0.15">
      <c r="A66" s="33"/>
      <c r="B66" s="32" t="s">
        <v>57</v>
      </c>
      <c r="C66" s="33"/>
      <c r="D66" s="179">
        <v>2921</v>
      </c>
      <c r="E66" s="178">
        <v>0</v>
      </c>
      <c r="F66" s="175">
        <v>460</v>
      </c>
      <c r="G66" s="177">
        <v>235</v>
      </c>
      <c r="H66" s="176">
        <v>315</v>
      </c>
      <c r="I66" s="175">
        <v>317</v>
      </c>
      <c r="J66" s="175">
        <v>263</v>
      </c>
      <c r="K66" s="175">
        <v>154</v>
      </c>
      <c r="L66" s="175">
        <v>55</v>
      </c>
    </row>
    <row r="67" spans="1:12" ht="13.5" customHeight="1" x14ac:dyDescent="0.15">
      <c r="A67" s="8"/>
      <c r="B67" s="9" t="s">
        <v>58</v>
      </c>
      <c r="C67" s="8"/>
      <c r="D67" s="174">
        <v>1385</v>
      </c>
      <c r="E67" s="173">
        <v>94</v>
      </c>
      <c r="F67" s="170">
        <v>193</v>
      </c>
      <c r="G67" s="172">
        <v>0</v>
      </c>
      <c r="H67" s="171">
        <v>156</v>
      </c>
      <c r="I67" s="170">
        <v>202</v>
      </c>
      <c r="J67" s="170">
        <v>292</v>
      </c>
      <c r="K67" s="170">
        <v>636</v>
      </c>
      <c r="L67" s="170">
        <v>44</v>
      </c>
    </row>
    <row r="68" spans="1:12" ht="13.5" customHeight="1" x14ac:dyDescent="0.15">
      <c r="A68" s="5" t="s">
        <v>60</v>
      </c>
      <c r="D68" s="169"/>
      <c r="E68" s="169"/>
      <c r="F68" s="168"/>
      <c r="G68" s="168"/>
      <c r="H68" s="168"/>
      <c r="I68" s="168"/>
      <c r="J68" s="168"/>
      <c r="K68" s="168"/>
      <c r="L68" s="168"/>
    </row>
    <row r="70" spans="1:12" x14ac:dyDescent="0.15">
      <c r="D70" s="169"/>
      <c r="E70" s="169"/>
      <c r="F70" s="168"/>
      <c r="G70" s="168"/>
      <c r="H70" s="168"/>
      <c r="I70" s="168"/>
      <c r="J70" s="168"/>
      <c r="K70" s="168"/>
      <c r="L70" s="168"/>
    </row>
    <row r="71" spans="1:12" x14ac:dyDescent="0.15">
      <c r="D71" s="169"/>
      <c r="E71" s="169"/>
      <c r="F71" s="168"/>
      <c r="G71" s="168"/>
      <c r="H71" s="168"/>
      <c r="I71" s="168"/>
      <c r="J71" s="168"/>
      <c r="K71" s="168"/>
      <c r="L71" s="168"/>
    </row>
    <row r="114" spans="4:7" x14ac:dyDescent="0.15">
      <c r="D114" s="167"/>
      <c r="E114" s="167"/>
      <c r="F114" s="166"/>
      <c r="G114" s="166"/>
    </row>
  </sheetData>
  <mergeCells count="20">
    <mergeCell ref="A39:C39"/>
    <mergeCell ref="A47:C47"/>
    <mergeCell ref="F2:G2"/>
    <mergeCell ref="D3:G3"/>
    <mergeCell ref="H3:L3"/>
    <mergeCell ref="H4:H5"/>
    <mergeCell ref="I4:I5"/>
    <mergeCell ref="J4:J5"/>
    <mergeCell ref="K4:K5"/>
    <mergeCell ref="L4:L5"/>
    <mergeCell ref="A54:C54"/>
    <mergeCell ref="A58:C58"/>
    <mergeCell ref="A61:C61"/>
    <mergeCell ref="A10:C10"/>
    <mergeCell ref="A13:C13"/>
    <mergeCell ref="A18:C18"/>
    <mergeCell ref="A22:C22"/>
    <mergeCell ref="A25:C25"/>
    <mergeCell ref="A28:C28"/>
    <mergeCell ref="A33:C33"/>
  </mergeCells>
  <phoneticPr fontId="4"/>
  <printOptions horizontalCentered="1"/>
  <pageMargins left="0.78740157480314965" right="0.78740157480314965" top="0.78740157480314965" bottom="0.78740157480314965" header="0.51181102362204722" footer="0.51181102362204722"/>
  <pageSetup paperSize="9" scale="82" fitToHeight="2" orientation="portrait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2D0DE-7996-4367-8F24-863037EC8B5C}">
  <dimension ref="A1:I69"/>
  <sheetViews>
    <sheetView zoomScaleNormal="100" zoomScaleSheetLayoutView="100" workbookViewId="0">
      <pane xSplit="3" ySplit="4" topLeftCell="D5" activePane="bottomRight" state="frozen"/>
      <selection pane="topRight" activeCell="N14" sqref="N14"/>
      <selection pane="bottomLeft" activeCell="N14" sqref="N14"/>
      <selection pane="bottomRight" activeCell="I28" sqref="I28:I30"/>
    </sheetView>
  </sheetViews>
  <sheetFormatPr defaultColWidth="10.875" defaultRowHeight="12" x14ac:dyDescent="0.15"/>
  <cols>
    <col min="1" max="1" width="3.875" style="1" customWidth="1"/>
    <col min="2" max="2" width="13.875" style="1" customWidth="1"/>
    <col min="3" max="3" width="6.125" style="1" customWidth="1"/>
    <col min="4" max="9" width="11.875" style="1" customWidth="1"/>
    <col min="10" max="16384" width="10.875" style="1"/>
  </cols>
  <sheetData>
    <row r="1" spans="1:9" ht="17.25" x14ac:dyDescent="0.15">
      <c r="A1" s="29" t="s">
        <v>127</v>
      </c>
    </row>
    <row r="2" spans="1:9" ht="12.75" thickBot="1" x14ac:dyDescent="0.2">
      <c r="D2" s="28"/>
      <c r="E2" s="28"/>
      <c r="F2" s="28"/>
      <c r="G2" s="28"/>
      <c r="H2" s="163" t="s">
        <v>126</v>
      </c>
      <c r="I2" s="162"/>
    </row>
    <row r="3" spans="1:9" ht="18" customHeight="1" thickTop="1" x14ac:dyDescent="0.15">
      <c r="A3" s="161"/>
      <c r="B3" s="161"/>
      <c r="C3" s="160"/>
      <c r="D3" s="20"/>
      <c r="E3" s="25"/>
      <c r="F3" s="159" t="s">
        <v>125</v>
      </c>
      <c r="G3" s="25"/>
      <c r="H3" s="25"/>
      <c r="I3" s="25"/>
    </row>
    <row r="4" spans="1:9" ht="21" customHeight="1" x14ac:dyDescent="0.15">
      <c r="A4" s="158"/>
      <c r="B4" s="158"/>
      <c r="C4" s="157"/>
      <c r="D4" s="155" t="s">
        <v>124</v>
      </c>
      <c r="E4" s="155" t="s">
        <v>123</v>
      </c>
      <c r="F4" s="156" t="s">
        <v>122</v>
      </c>
      <c r="G4" s="156" t="s">
        <v>121</v>
      </c>
      <c r="H4" s="155" t="s">
        <v>120</v>
      </c>
      <c r="I4" s="154" t="s">
        <v>119</v>
      </c>
    </row>
    <row r="5" spans="1:9" ht="13.35" customHeight="1" x14ac:dyDescent="0.15">
      <c r="A5" s="33"/>
      <c r="B5" s="32" t="s">
        <v>9</v>
      </c>
      <c r="C5" s="153"/>
      <c r="D5" s="152">
        <f>D6+D7</f>
        <v>1241</v>
      </c>
      <c r="E5" s="152">
        <f>E6+E7</f>
        <v>10782</v>
      </c>
      <c r="F5" s="143">
        <f>F6+F7</f>
        <v>2602</v>
      </c>
      <c r="G5" s="143">
        <f>G6+G7</f>
        <v>8984</v>
      </c>
      <c r="H5" s="152">
        <f>H6+H7</f>
        <v>2192</v>
      </c>
      <c r="I5" s="143">
        <f>I6+I7</f>
        <v>405</v>
      </c>
    </row>
    <row r="6" spans="1:9" ht="13.35" customHeight="1" x14ac:dyDescent="0.15">
      <c r="A6" s="33"/>
      <c r="B6" s="32" t="s">
        <v>10</v>
      </c>
      <c r="C6" s="33"/>
      <c r="D6" s="144">
        <f>D10+D13+D18+D22+D25+D28+D33+D47+D54+D55+D58+D61</f>
        <v>913</v>
      </c>
      <c r="E6" s="143">
        <f>E10+E13+E18+E22+E25+E28+E33+E47+E54+E55+E58+E61</f>
        <v>9548</v>
      </c>
      <c r="F6" s="143">
        <f>F10+F13+F18+F22+F25+F28+F33+F47+F54+F55+F58+F61</f>
        <v>2034</v>
      </c>
      <c r="G6" s="143">
        <f>G10+G13+G18+G22+G25+G28+G33+G47+G54+G55+G58+G61</f>
        <v>8223</v>
      </c>
      <c r="H6" s="143">
        <f>H10+H13+H18+H22+H25+H28+H33+H47+H54+H55+H58+H61</f>
        <v>2011</v>
      </c>
      <c r="I6" s="143">
        <f>I10+I13+I18+I22+I25+I28+I33+I47+I54+I55+I58+I61</f>
        <v>371</v>
      </c>
    </row>
    <row r="7" spans="1:9" ht="13.35" customHeight="1" x14ac:dyDescent="0.15">
      <c r="A7" s="33"/>
      <c r="B7" s="32" t="s">
        <v>11</v>
      </c>
      <c r="C7" s="33"/>
      <c r="D7" s="144">
        <f>D14+D15+D19+D29+D30+D34+D35+D36+D39+D40+D41+D42+D43+D44+D48+D49+D50+D51+D62+D63+D64+D65+D66</f>
        <v>328</v>
      </c>
      <c r="E7" s="143">
        <f>E14+E15+E19+E29+E30+E34+E35+E36+E39+E40+E41+E42+E43+E44+E48+E49+E50+E51+E62+E63+E64+E65+E66</f>
        <v>1234</v>
      </c>
      <c r="F7" s="143">
        <f>F14+F15+F19+F29+F30+F34+F35+F36+F39+F40+F41+F42+F43+F44+F48+F49+F50+F51+F62+F63+F64+F65+F66</f>
        <v>568</v>
      </c>
      <c r="G7" s="143">
        <f>G14+G15+G19+G29+G30+G34+G35+G36+G39+G40+G41+G42+G43+G44+G48+G49+G50+G51+G62+G63+G64+G65+G66</f>
        <v>761</v>
      </c>
      <c r="H7" s="143">
        <f>H14+H15+H19+H29+H30+H34+H35+H36+H39+H40+H41+H42+H43+H44+H48+H49+H50+H51+H62+H63+H64+H65+H66</f>
        <v>181</v>
      </c>
      <c r="I7" s="143">
        <f>I14+I15+I19+I29+I30+I34+I35+I36+I39+I40+I41+I42+I43+I44+I48+I49+I50+I51+I62+I63+I64+I65+I66</f>
        <v>34</v>
      </c>
    </row>
    <row r="8" spans="1:9" ht="13.35" customHeight="1" x14ac:dyDescent="0.15">
      <c r="A8" s="33"/>
      <c r="B8" s="17"/>
      <c r="C8" s="16"/>
      <c r="D8" s="151"/>
      <c r="E8" s="2"/>
      <c r="F8" s="2"/>
      <c r="G8" s="2"/>
      <c r="H8" s="2"/>
      <c r="I8" s="2"/>
    </row>
    <row r="9" spans="1:9" ht="13.35" customHeight="1" x14ac:dyDescent="0.15">
      <c r="A9" s="34" t="s">
        <v>118</v>
      </c>
      <c r="B9" s="34"/>
      <c r="C9" s="35"/>
      <c r="D9" s="148">
        <f>D10</f>
        <v>168</v>
      </c>
      <c r="E9" s="143">
        <f>E10</f>
        <v>2403</v>
      </c>
      <c r="F9" s="143">
        <f>F10</f>
        <v>191</v>
      </c>
      <c r="G9" s="143">
        <f>G10</f>
        <v>2183</v>
      </c>
      <c r="H9" s="143">
        <f>H10</f>
        <v>547</v>
      </c>
      <c r="I9" s="143">
        <f>I10</f>
        <v>75</v>
      </c>
    </row>
    <row r="10" spans="1:9" ht="13.35" customHeight="1" x14ac:dyDescent="0.15">
      <c r="A10" s="33"/>
      <c r="B10" s="32" t="s">
        <v>13</v>
      </c>
      <c r="C10" s="16"/>
      <c r="D10" s="148">
        <v>168</v>
      </c>
      <c r="E10" s="143">
        <v>2403</v>
      </c>
      <c r="F10" s="143">
        <v>191</v>
      </c>
      <c r="G10" s="143">
        <v>2183</v>
      </c>
      <c r="H10" s="143">
        <v>547</v>
      </c>
      <c r="I10" s="143">
        <v>75</v>
      </c>
    </row>
    <row r="11" spans="1:9" ht="13.35" customHeight="1" x14ac:dyDescent="0.15">
      <c r="A11" s="33"/>
      <c r="B11" s="33"/>
      <c r="C11" s="16"/>
      <c r="D11" s="151"/>
      <c r="E11" s="2"/>
      <c r="F11" s="2"/>
      <c r="G11" s="2"/>
      <c r="H11" s="2"/>
      <c r="I11" s="2"/>
    </row>
    <row r="12" spans="1:9" ht="13.35" customHeight="1" x14ac:dyDescent="0.15">
      <c r="A12" s="34" t="s">
        <v>14</v>
      </c>
      <c r="B12" s="34"/>
      <c r="C12" s="35"/>
      <c r="D12" s="148">
        <f>D13+D14+D15</f>
        <v>27</v>
      </c>
      <c r="E12" s="143">
        <f>E13+E14+E15</f>
        <v>614</v>
      </c>
      <c r="F12" s="143">
        <f>F13+F14+F15</f>
        <v>190</v>
      </c>
      <c r="G12" s="143">
        <f>G13+G14+G15</f>
        <v>469</v>
      </c>
      <c r="H12" s="143">
        <f>H13+H14+H15</f>
        <v>130</v>
      </c>
      <c r="I12" s="143">
        <f>I13+I14+I15</f>
        <v>12</v>
      </c>
    </row>
    <row r="13" spans="1:9" ht="13.35" customHeight="1" x14ac:dyDescent="0.15">
      <c r="A13" s="33"/>
      <c r="B13" s="32" t="s">
        <v>15</v>
      </c>
      <c r="C13" s="16"/>
      <c r="D13" s="148">
        <v>19</v>
      </c>
      <c r="E13" s="143">
        <v>342</v>
      </c>
      <c r="F13" s="143">
        <v>116</v>
      </c>
      <c r="G13" s="143">
        <v>273</v>
      </c>
      <c r="H13" s="143">
        <v>90</v>
      </c>
      <c r="I13" s="143">
        <v>1</v>
      </c>
    </row>
    <row r="14" spans="1:9" ht="13.35" customHeight="1" x14ac:dyDescent="0.15">
      <c r="A14" s="33"/>
      <c r="B14" s="32" t="s">
        <v>16</v>
      </c>
      <c r="C14" s="16"/>
      <c r="D14" s="148">
        <v>8</v>
      </c>
      <c r="E14" s="143">
        <v>95</v>
      </c>
      <c r="F14" s="143">
        <v>45</v>
      </c>
      <c r="G14" s="143">
        <v>55</v>
      </c>
      <c r="H14" s="143">
        <v>32</v>
      </c>
      <c r="I14" s="143">
        <v>1</v>
      </c>
    </row>
    <row r="15" spans="1:9" ht="13.35" customHeight="1" x14ac:dyDescent="0.15">
      <c r="A15" s="33"/>
      <c r="B15" s="32" t="s">
        <v>17</v>
      </c>
      <c r="C15" s="15"/>
      <c r="D15" s="143">
        <v>0</v>
      </c>
      <c r="E15" s="143">
        <v>177</v>
      </c>
      <c r="F15" s="143">
        <v>29</v>
      </c>
      <c r="G15" s="143">
        <v>141</v>
      </c>
      <c r="H15" s="143">
        <v>8</v>
      </c>
      <c r="I15" s="143">
        <v>10</v>
      </c>
    </row>
    <row r="16" spans="1:9" ht="13.35" customHeight="1" x14ac:dyDescent="0.15">
      <c r="A16" s="33"/>
      <c r="B16" s="33"/>
      <c r="C16" s="15"/>
      <c r="D16" s="2"/>
      <c r="E16" s="2"/>
      <c r="F16" s="2"/>
      <c r="G16" s="2"/>
      <c r="H16" s="2"/>
      <c r="I16" s="2"/>
    </row>
    <row r="17" spans="1:9" ht="13.35" customHeight="1" x14ac:dyDescent="0.15">
      <c r="A17" s="34" t="s">
        <v>18</v>
      </c>
      <c r="B17" s="34"/>
      <c r="C17" s="34"/>
      <c r="D17" s="144">
        <f>D18+D19</f>
        <v>25</v>
      </c>
      <c r="E17" s="143">
        <f>E18+E19</f>
        <v>859</v>
      </c>
      <c r="F17" s="143">
        <f>F18+F19</f>
        <v>109</v>
      </c>
      <c r="G17" s="143">
        <f>G18+G19</f>
        <v>778</v>
      </c>
      <c r="H17" s="143">
        <f>H18+H19</f>
        <v>290</v>
      </c>
      <c r="I17" s="143">
        <f>I18+I19</f>
        <v>56</v>
      </c>
    </row>
    <row r="18" spans="1:9" ht="13.35" customHeight="1" x14ac:dyDescent="0.15">
      <c r="A18" s="33"/>
      <c r="B18" s="32" t="s">
        <v>19</v>
      </c>
      <c r="C18" s="15"/>
      <c r="D18" s="144">
        <v>22</v>
      </c>
      <c r="E18" s="143">
        <v>622</v>
      </c>
      <c r="F18" s="143">
        <v>96</v>
      </c>
      <c r="G18" s="143">
        <v>544</v>
      </c>
      <c r="H18" s="143">
        <v>270</v>
      </c>
      <c r="I18" s="143">
        <v>46</v>
      </c>
    </row>
    <row r="19" spans="1:9" ht="13.35" customHeight="1" x14ac:dyDescent="0.15">
      <c r="A19" s="33"/>
      <c r="B19" s="32" t="s">
        <v>20</v>
      </c>
      <c r="C19" s="15"/>
      <c r="D19" s="144">
        <v>3</v>
      </c>
      <c r="E19" s="143">
        <v>237</v>
      </c>
      <c r="F19" s="143">
        <v>13</v>
      </c>
      <c r="G19" s="143">
        <v>234</v>
      </c>
      <c r="H19" s="143">
        <v>20</v>
      </c>
      <c r="I19" s="143">
        <v>10</v>
      </c>
    </row>
    <row r="20" spans="1:9" ht="13.35" customHeight="1" x14ac:dyDescent="0.15">
      <c r="A20" s="33"/>
      <c r="B20" s="32"/>
      <c r="C20" s="15"/>
      <c r="D20" s="147"/>
      <c r="E20" s="2"/>
      <c r="F20" s="2"/>
      <c r="G20" s="2"/>
      <c r="H20" s="2"/>
      <c r="I20" s="2"/>
    </row>
    <row r="21" spans="1:9" ht="13.35" customHeight="1" x14ac:dyDescent="0.15">
      <c r="A21" s="34" t="s">
        <v>71</v>
      </c>
      <c r="B21" s="34"/>
      <c r="C21" s="35"/>
      <c r="D21" s="148">
        <f>D22</f>
        <v>38</v>
      </c>
      <c r="E21" s="143">
        <f>E22</f>
        <v>2060</v>
      </c>
      <c r="F21" s="143">
        <f>F22</f>
        <v>429</v>
      </c>
      <c r="G21" s="143">
        <f>G22</f>
        <v>1831</v>
      </c>
      <c r="H21" s="143">
        <f>H22</f>
        <v>125</v>
      </c>
      <c r="I21" s="143">
        <f>I22</f>
        <v>45</v>
      </c>
    </row>
    <row r="22" spans="1:9" ht="13.35" customHeight="1" x14ac:dyDescent="0.15">
      <c r="A22" s="33"/>
      <c r="B22" s="32" t="s">
        <v>22</v>
      </c>
      <c r="C22" s="16"/>
      <c r="D22" s="148">
        <v>38</v>
      </c>
      <c r="E22" s="143">
        <v>2060</v>
      </c>
      <c r="F22" s="143">
        <v>429</v>
      </c>
      <c r="G22" s="143">
        <v>1831</v>
      </c>
      <c r="H22" s="143">
        <v>125</v>
      </c>
      <c r="I22" s="143">
        <v>45</v>
      </c>
    </row>
    <row r="23" spans="1:9" ht="13.35" customHeight="1" x14ac:dyDescent="0.15">
      <c r="A23" s="33"/>
      <c r="B23" s="32"/>
      <c r="C23" s="16"/>
      <c r="D23" s="148"/>
      <c r="E23" s="143"/>
      <c r="F23" s="143"/>
      <c r="G23" s="143"/>
      <c r="H23" s="143"/>
      <c r="I23" s="143"/>
    </row>
    <row r="24" spans="1:9" ht="13.35" customHeight="1" x14ac:dyDescent="0.15">
      <c r="A24" s="36" t="s">
        <v>99</v>
      </c>
      <c r="B24" s="37"/>
      <c r="C24" s="37"/>
      <c r="D24" s="144">
        <f>D25</f>
        <v>17</v>
      </c>
      <c r="E24" s="143">
        <f>E25</f>
        <v>307</v>
      </c>
      <c r="F24" s="143">
        <f>F25</f>
        <v>133</v>
      </c>
      <c r="G24" s="143">
        <f>G25</f>
        <v>160</v>
      </c>
      <c r="H24" s="143">
        <f>H25</f>
        <v>27</v>
      </c>
      <c r="I24" s="143">
        <f>I25</f>
        <v>12</v>
      </c>
    </row>
    <row r="25" spans="1:9" ht="13.35" customHeight="1" x14ac:dyDescent="0.15">
      <c r="A25" s="33"/>
      <c r="B25" s="32" t="s">
        <v>24</v>
      </c>
      <c r="C25" s="16"/>
      <c r="D25" s="148">
        <v>17</v>
      </c>
      <c r="E25" s="143">
        <v>307</v>
      </c>
      <c r="F25" s="143">
        <v>133</v>
      </c>
      <c r="G25" s="143">
        <v>160</v>
      </c>
      <c r="H25" s="143">
        <v>27</v>
      </c>
      <c r="I25" s="143">
        <v>12</v>
      </c>
    </row>
    <row r="26" spans="1:9" ht="13.35" customHeight="1" x14ac:dyDescent="0.15">
      <c r="A26" s="33"/>
      <c r="B26" s="33"/>
      <c r="C26" s="16"/>
      <c r="D26" s="150"/>
    </row>
    <row r="27" spans="1:9" ht="13.35" customHeight="1" x14ac:dyDescent="0.15">
      <c r="A27" s="34" t="s">
        <v>25</v>
      </c>
      <c r="B27" s="34"/>
      <c r="C27" s="34"/>
      <c r="D27" s="144">
        <f>D28+D29+D30</f>
        <v>74</v>
      </c>
      <c r="E27" s="143">
        <f>E28+E29+E30</f>
        <v>400</v>
      </c>
      <c r="F27" s="143">
        <f>F28+F29+F30</f>
        <v>194</v>
      </c>
      <c r="G27" s="143">
        <f>G28+G29+G30</f>
        <v>191</v>
      </c>
      <c r="H27" s="143">
        <f>H28+H29+H30</f>
        <v>23</v>
      </c>
      <c r="I27" s="143">
        <f>I28+I29+I30</f>
        <v>31</v>
      </c>
    </row>
    <row r="28" spans="1:9" ht="13.35" customHeight="1" x14ac:dyDescent="0.15">
      <c r="A28" s="33"/>
      <c r="B28" s="32" t="s">
        <v>26</v>
      </c>
      <c r="C28" s="15"/>
      <c r="D28" s="143">
        <v>74</v>
      </c>
      <c r="E28" s="143">
        <v>388</v>
      </c>
      <c r="F28" s="143">
        <v>189</v>
      </c>
      <c r="G28" s="143">
        <v>189</v>
      </c>
      <c r="H28" s="143">
        <v>18</v>
      </c>
      <c r="I28" s="143">
        <v>31</v>
      </c>
    </row>
    <row r="29" spans="1:9" ht="13.35" customHeight="1" x14ac:dyDescent="0.15">
      <c r="A29" s="33"/>
      <c r="B29" s="32" t="s">
        <v>69</v>
      </c>
      <c r="C29" s="15"/>
      <c r="D29" s="143">
        <v>0</v>
      </c>
      <c r="E29" s="143">
        <v>6</v>
      </c>
      <c r="F29" s="143">
        <v>1</v>
      </c>
      <c r="G29" s="143">
        <v>0</v>
      </c>
      <c r="H29" s="143">
        <v>5</v>
      </c>
      <c r="I29" s="143">
        <v>0</v>
      </c>
    </row>
    <row r="30" spans="1:9" ht="13.35" customHeight="1" x14ac:dyDescent="0.15">
      <c r="A30" s="33"/>
      <c r="B30" s="32" t="s">
        <v>117</v>
      </c>
      <c r="C30" s="15"/>
      <c r="D30" s="143">
        <v>0</v>
      </c>
      <c r="E30" s="143">
        <v>6</v>
      </c>
      <c r="F30" s="143">
        <v>4</v>
      </c>
      <c r="G30" s="143">
        <v>2</v>
      </c>
      <c r="H30" s="143">
        <v>0</v>
      </c>
      <c r="I30" s="143">
        <v>0</v>
      </c>
    </row>
    <row r="31" spans="1:9" ht="13.35" customHeight="1" x14ac:dyDescent="0.15">
      <c r="A31" s="33"/>
      <c r="B31" s="33"/>
      <c r="C31" s="15"/>
      <c r="D31" s="2"/>
      <c r="E31" s="2"/>
      <c r="F31" s="2"/>
      <c r="G31" s="2"/>
      <c r="H31" s="2"/>
      <c r="I31" s="2"/>
    </row>
    <row r="32" spans="1:9" ht="13.35" customHeight="1" x14ac:dyDescent="0.15">
      <c r="A32" s="34" t="s">
        <v>29</v>
      </c>
      <c r="B32" s="34"/>
      <c r="C32" s="145"/>
      <c r="D32" s="143">
        <f>D33+D34+D35+D36</f>
        <v>11</v>
      </c>
      <c r="E32" s="143">
        <f>E33+E34+E35+E36</f>
        <v>278</v>
      </c>
      <c r="F32" s="143">
        <f>F33+F34+F35+F36</f>
        <v>114</v>
      </c>
      <c r="G32" s="143">
        <f>G33+G34+G35+G36</f>
        <v>159</v>
      </c>
      <c r="H32" s="143">
        <f>H33+H34+H35+H36</f>
        <v>13</v>
      </c>
      <c r="I32" s="143">
        <f>I33+I34+I35+I36</f>
        <v>7</v>
      </c>
    </row>
    <row r="33" spans="1:9" ht="13.35" customHeight="1" x14ac:dyDescent="0.15">
      <c r="A33" s="33"/>
      <c r="B33" s="32" t="s">
        <v>30</v>
      </c>
      <c r="C33" s="15"/>
      <c r="D33" s="143">
        <v>1</v>
      </c>
      <c r="E33" s="143">
        <v>181</v>
      </c>
      <c r="F33" s="143">
        <v>57</v>
      </c>
      <c r="G33" s="143">
        <v>118</v>
      </c>
      <c r="H33" s="143">
        <v>11</v>
      </c>
      <c r="I33" s="143">
        <v>6</v>
      </c>
    </row>
    <row r="34" spans="1:9" ht="13.35" customHeight="1" x14ac:dyDescent="0.15">
      <c r="A34" s="33"/>
      <c r="B34" s="32" t="s">
        <v>31</v>
      </c>
      <c r="C34" s="15"/>
      <c r="D34" s="143">
        <v>0</v>
      </c>
      <c r="E34" s="143">
        <v>12</v>
      </c>
      <c r="F34" s="143">
        <v>7</v>
      </c>
      <c r="G34" s="143">
        <v>5</v>
      </c>
      <c r="H34" s="143">
        <v>0</v>
      </c>
      <c r="I34" s="143">
        <v>0</v>
      </c>
    </row>
    <row r="35" spans="1:9" ht="13.35" customHeight="1" x14ac:dyDescent="0.15">
      <c r="A35" s="33"/>
      <c r="B35" s="32" t="s">
        <v>32</v>
      </c>
      <c r="C35" s="15"/>
      <c r="D35" s="143">
        <v>2</v>
      </c>
      <c r="E35" s="143">
        <v>0</v>
      </c>
      <c r="F35" s="143">
        <v>0</v>
      </c>
      <c r="G35" s="143">
        <v>2</v>
      </c>
      <c r="H35" s="143">
        <v>0</v>
      </c>
      <c r="I35" s="143">
        <v>0</v>
      </c>
    </row>
    <row r="36" spans="1:9" ht="13.35" customHeight="1" x14ac:dyDescent="0.15">
      <c r="A36" s="33"/>
      <c r="B36" s="32" t="s">
        <v>33</v>
      </c>
      <c r="C36" s="15"/>
      <c r="D36" s="143">
        <v>8</v>
      </c>
      <c r="E36" s="143">
        <v>85</v>
      </c>
      <c r="F36" s="143">
        <v>50</v>
      </c>
      <c r="G36" s="143">
        <v>34</v>
      </c>
      <c r="H36" s="143">
        <v>2</v>
      </c>
      <c r="I36" s="143">
        <v>1</v>
      </c>
    </row>
    <row r="37" spans="1:9" ht="13.35" customHeight="1" x14ac:dyDescent="0.15">
      <c r="C37" s="149"/>
      <c r="D37" s="2"/>
      <c r="E37" s="2"/>
      <c r="F37" s="2"/>
      <c r="G37" s="2"/>
      <c r="H37" s="2"/>
      <c r="I37" s="2"/>
    </row>
    <row r="38" spans="1:9" ht="13.35" customHeight="1" x14ac:dyDescent="0.15">
      <c r="A38" s="34" t="s">
        <v>67</v>
      </c>
      <c r="B38" s="34"/>
      <c r="C38" s="34"/>
      <c r="D38" s="144">
        <f>D39+D40+D41+D42+D43+D44</f>
        <v>128</v>
      </c>
      <c r="E38" s="143">
        <f>E39+E40+E41+E42+E43+E44</f>
        <v>193</v>
      </c>
      <c r="F38" s="143">
        <f>F39+F40+F41+F42+F43+F44</f>
        <v>105</v>
      </c>
      <c r="G38" s="143">
        <f>G39+G40+G41+G42+G43+G44</f>
        <v>129</v>
      </c>
      <c r="H38" s="143">
        <f>H39+H40+H41+H42+H43+H44</f>
        <v>20</v>
      </c>
      <c r="I38" s="143">
        <f>I39+I40+I41+I42+I43+I44</f>
        <v>7</v>
      </c>
    </row>
    <row r="39" spans="1:9" ht="13.35" customHeight="1" x14ac:dyDescent="0.15">
      <c r="A39" s="33"/>
      <c r="B39" s="32" t="s">
        <v>35</v>
      </c>
      <c r="C39" s="16"/>
      <c r="D39" s="148">
        <v>1</v>
      </c>
      <c r="E39" s="143">
        <v>50</v>
      </c>
      <c r="F39" s="143">
        <v>33</v>
      </c>
      <c r="G39" s="143">
        <v>16</v>
      </c>
      <c r="H39" s="143">
        <v>4</v>
      </c>
      <c r="I39" s="143">
        <v>3</v>
      </c>
    </row>
    <row r="40" spans="1:9" ht="13.35" customHeight="1" x14ac:dyDescent="0.15">
      <c r="A40" s="33"/>
      <c r="B40" s="32" t="s">
        <v>36</v>
      </c>
      <c r="C40" s="16"/>
      <c r="D40" s="148">
        <v>37</v>
      </c>
      <c r="E40" s="143">
        <v>15</v>
      </c>
      <c r="F40" s="143">
        <v>8</v>
      </c>
      <c r="G40" s="143">
        <v>9</v>
      </c>
      <c r="H40" s="143">
        <v>3</v>
      </c>
      <c r="I40" s="143">
        <v>0</v>
      </c>
    </row>
    <row r="41" spans="1:9" ht="13.35" customHeight="1" x14ac:dyDescent="0.15">
      <c r="A41" s="33"/>
      <c r="B41" s="32" t="s">
        <v>37</v>
      </c>
      <c r="C41" s="16"/>
      <c r="D41" s="148">
        <v>43</v>
      </c>
      <c r="E41" s="143">
        <v>46</v>
      </c>
      <c r="F41" s="143">
        <v>20</v>
      </c>
      <c r="G41" s="143">
        <v>26</v>
      </c>
      <c r="H41" s="143">
        <v>5</v>
      </c>
      <c r="I41" s="143">
        <v>2</v>
      </c>
    </row>
    <row r="42" spans="1:9" ht="13.35" customHeight="1" x14ac:dyDescent="0.15">
      <c r="A42" s="33"/>
      <c r="B42" s="32" t="s">
        <v>38</v>
      </c>
      <c r="C42" s="16"/>
      <c r="D42" s="148">
        <v>42</v>
      </c>
      <c r="E42" s="143">
        <v>39</v>
      </c>
      <c r="F42" s="143">
        <v>26</v>
      </c>
      <c r="G42" s="143">
        <v>28</v>
      </c>
      <c r="H42" s="143">
        <v>0</v>
      </c>
      <c r="I42" s="143">
        <v>1</v>
      </c>
    </row>
    <row r="43" spans="1:9" ht="13.35" customHeight="1" x14ac:dyDescent="0.15">
      <c r="A43" s="33"/>
      <c r="B43" s="32" t="s">
        <v>97</v>
      </c>
      <c r="C43" s="16"/>
      <c r="D43" s="148">
        <v>0</v>
      </c>
      <c r="E43" s="143">
        <v>12</v>
      </c>
      <c r="F43" s="143">
        <v>12</v>
      </c>
      <c r="G43" s="143">
        <v>7</v>
      </c>
      <c r="H43" s="143">
        <v>1</v>
      </c>
      <c r="I43" s="143">
        <v>0</v>
      </c>
    </row>
    <row r="44" spans="1:9" ht="13.35" customHeight="1" x14ac:dyDescent="0.15">
      <c r="A44" s="33"/>
      <c r="B44" s="32" t="s">
        <v>116</v>
      </c>
      <c r="C44" s="16"/>
      <c r="D44" s="148">
        <v>5</v>
      </c>
      <c r="E44" s="143">
        <v>31</v>
      </c>
      <c r="F44" s="143">
        <v>6</v>
      </c>
      <c r="G44" s="143">
        <v>43</v>
      </c>
      <c r="H44" s="143">
        <v>7</v>
      </c>
      <c r="I44" s="143">
        <v>1</v>
      </c>
    </row>
    <row r="45" spans="1:9" ht="13.35" customHeight="1" x14ac:dyDescent="0.15">
      <c r="A45" s="33"/>
      <c r="B45" s="32"/>
      <c r="C45" s="33"/>
      <c r="D45" s="147"/>
      <c r="E45" s="2"/>
      <c r="F45" s="2"/>
      <c r="G45" s="2"/>
      <c r="H45" s="2"/>
      <c r="I45" s="2"/>
    </row>
    <row r="46" spans="1:9" ht="13.35" customHeight="1" x14ac:dyDescent="0.15">
      <c r="A46" s="34" t="s">
        <v>115</v>
      </c>
      <c r="B46" s="34"/>
      <c r="C46" s="145"/>
      <c r="D46" s="143">
        <f>D47+D48+D49+D50+D51</f>
        <v>18</v>
      </c>
      <c r="E46" s="143">
        <f>E47+E48+E49+E50+E51</f>
        <v>398</v>
      </c>
      <c r="F46" s="143">
        <f>F47+F48+F49+F50+F51</f>
        <v>228</v>
      </c>
      <c r="G46" s="143">
        <f>G47+G48+G49+G50+G51</f>
        <v>157</v>
      </c>
      <c r="H46" s="143">
        <f>H47+H48+H49+H50+H51</f>
        <v>46</v>
      </c>
      <c r="I46" s="143">
        <f>I47+I48+I49+I50+I51</f>
        <v>12</v>
      </c>
    </row>
    <row r="47" spans="1:9" ht="13.35" customHeight="1" x14ac:dyDescent="0.15">
      <c r="A47" s="33"/>
      <c r="B47" s="32" t="s">
        <v>42</v>
      </c>
      <c r="C47" s="15"/>
      <c r="D47" s="144">
        <v>6</v>
      </c>
      <c r="E47" s="143">
        <v>271</v>
      </c>
      <c r="F47" s="143">
        <v>121</v>
      </c>
      <c r="G47" s="143">
        <v>129</v>
      </c>
      <c r="H47" s="143">
        <v>22</v>
      </c>
      <c r="I47" s="143">
        <v>12</v>
      </c>
    </row>
    <row r="48" spans="1:9" ht="13.35" customHeight="1" x14ac:dyDescent="0.15">
      <c r="A48" s="33"/>
      <c r="B48" s="32" t="s">
        <v>43</v>
      </c>
      <c r="C48" s="15"/>
      <c r="D48" s="144">
        <v>4</v>
      </c>
      <c r="E48" s="143">
        <v>6</v>
      </c>
      <c r="F48" s="143">
        <v>5</v>
      </c>
      <c r="G48" s="143">
        <v>5</v>
      </c>
      <c r="H48" s="143">
        <v>10</v>
      </c>
      <c r="I48" s="143">
        <v>0</v>
      </c>
    </row>
    <row r="49" spans="1:9" ht="13.35" customHeight="1" x14ac:dyDescent="0.15">
      <c r="A49" s="33"/>
      <c r="B49" s="32" t="s">
        <v>44</v>
      </c>
      <c r="C49" s="15"/>
      <c r="D49" s="144">
        <v>8</v>
      </c>
      <c r="E49" s="143">
        <v>11</v>
      </c>
      <c r="F49" s="143">
        <v>10</v>
      </c>
      <c r="G49" s="143">
        <v>2</v>
      </c>
      <c r="H49" s="143">
        <v>1</v>
      </c>
      <c r="I49" s="143">
        <v>0</v>
      </c>
    </row>
    <row r="50" spans="1:9" ht="13.35" customHeight="1" x14ac:dyDescent="0.15">
      <c r="A50" s="33"/>
      <c r="B50" s="32" t="s">
        <v>45</v>
      </c>
      <c r="C50" s="15"/>
      <c r="D50" s="144">
        <v>0</v>
      </c>
      <c r="E50" s="143">
        <v>38</v>
      </c>
      <c r="F50" s="143">
        <v>28</v>
      </c>
      <c r="G50" s="143">
        <v>9</v>
      </c>
      <c r="H50" s="143">
        <v>12</v>
      </c>
      <c r="I50" s="143">
        <v>0</v>
      </c>
    </row>
    <row r="51" spans="1:9" ht="13.35" customHeight="1" x14ac:dyDescent="0.15">
      <c r="A51" s="33"/>
      <c r="B51" s="32" t="s">
        <v>63</v>
      </c>
      <c r="C51" s="15"/>
      <c r="D51" s="144">
        <v>0</v>
      </c>
      <c r="E51" s="143">
        <v>72</v>
      </c>
      <c r="F51" s="143">
        <v>64</v>
      </c>
      <c r="G51" s="143">
        <v>12</v>
      </c>
      <c r="H51" s="143">
        <v>1</v>
      </c>
      <c r="I51" s="143">
        <v>0</v>
      </c>
    </row>
    <row r="52" spans="1:9" ht="13.35" customHeight="1" x14ac:dyDescent="0.15">
      <c r="A52" s="33"/>
      <c r="B52" s="32"/>
      <c r="C52" s="33"/>
      <c r="D52" s="147"/>
      <c r="E52" s="2"/>
      <c r="F52" s="2"/>
      <c r="G52" s="2"/>
      <c r="H52" s="2"/>
      <c r="I52" s="2"/>
    </row>
    <row r="53" spans="1:9" ht="13.35" customHeight="1" x14ac:dyDescent="0.15">
      <c r="A53" s="34" t="s">
        <v>47</v>
      </c>
      <c r="B53" s="34"/>
      <c r="C53" s="145"/>
      <c r="D53" s="143">
        <f>D54+D55</f>
        <v>20</v>
      </c>
      <c r="E53" s="143">
        <f>E54+E55</f>
        <v>618</v>
      </c>
      <c r="F53" s="143">
        <f>F54+F55</f>
        <v>112</v>
      </c>
      <c r="G53" s="143">
        <f>G54+G55</f>
        <v>476</v>
      </c>
      <c r="H53" s="143">
        <f>H54+H55</f>
        <v>25</v>
      </c>
      <c r="I53" s="143">
        <f>I54+I55</f>
        <v>37</v>
      </c>
    </row>
    <row r="54" spans="1:9" ht="13.35" customHeight="1" x14ac:dyDescent="0.15">
      <c r="A54" s="33"/>
      <c r="B54" s="32" t="s">
        <v>48</v>
      </c>
      <c r="C54" s="15"/>
      <c r="D54" s="144">
        <v>18</v>
      </c>
      <c r="E54" s="143">
        <v>322</v>
      </c>
      <c r="F54" s="143">
        <v>61</v>
      </c>
      <c r="G54" s="143">
        <v>250</v>
      </c>
      <c r="H54" s="143">
        <v>11</v>
      </c>
      <c r="I54" s="143">
        <v>11</v>
      </c>
    </row>
    <row r="55" spans="1:9" ht="13.35" customHeight="1" x14ac:dyDescent="0.15">
      <c r="A55" s="33"/>
      <c r="B55" s="32" t="s">
        <v>62</v>
      </c>
      <c r="C55" s="15"/>
      <c r="D55" s="144">
        <v>2</v>
      </c>
      <c r="E55" s="143">
        <v>296</v>
      </c>
      <c r="F55" s="143">
        <v>51</v>
      </c>
      <c r="G55" s="143">
        <v>226</v>
      </c>
      <c r="H55" s="143">
        <v>14</v>
      </c>
      <c r="I55" s="143">
        <v>26</v>
      </c>
    </row>
    <row r="56" spans="1:9" ht="13.35" customHeight="1" x14ac:dyDescent="0.15">
      <c r="A56" s="33"/>
      <c r="C56" s="15"/>
      <c r="D56" s="147"/>
      <c r="E56" s="2"/>
      <c r="F56" s="2"/>
      <c r="G56" s="2"/>
      <c r="H56" s="2"/>
      <c r="I56" s="2"/>
    </row>
    <row r="57" spans="1:9" ht="13.35" customHeight="1" x14ac:dyDescent="0.15">
      <c r="A57" s="34" t="s">
        <v>96</v>
      </c>
      <c r="B57" s="34"/>
      <c r="C57" s="34"/>
      <c r="D57" s="144">
        <f>D58</f>
        <v>182</v>
      </c>
      <c r="E57" s="143">
        <f>E58</f>
        <v>2018</v>
      </c>
      <c r="F57" s="143">
        <f>F58</f>
        <v>335</v>
      </c>
      <c r="G57" s="143">
        <f>G58</f>
        <v>1787</v>
      </c>
      <c r="H57" s="143">
        <f>H58</f>
        <v>773</v>
      </c>
      <c r="I57" s="143">
        <f>I58</f>
        <v>95</v>
      </c>
    </row>
    <row r="58" spans="1:9" ht="13.35" customHeight="1" x14ac:dyDescent="0.15">
      <c r="A58" s="33"/>
      <c r="B58" s="32" t="s">
        <v>51</v>
      </c>
      <c r="C58" s="33"/>
      <c r="D58" s="144">
        <v>182</v>
      </c>
      <c r="E58" s="143">
        <v>2018</v>
      </c>
      <c r="F58" s="143">
        <v>335</v>
      </c>
      <c r="G58" s="143">
        <v>1787</v>
      </c>
      <c r="H58" s="143">
        <v>773</v>
      </c>
      <c r="I58" s="143">
        <v>95</v>
      </c>
    </row>
    <row r="59" spans="1:9" ht="13.35" customHeight="1" x14ac:dyDescent="0.15">
      <c r="A59" s="33"/>
      <c r="B59" s="32"/>
      <c r="C59" s="15"/>
      <c r="D59" s="146"/>
    </row>
    <row r="60" spans="1:9" ht="13.35" customHeight="1" x14ac:dyDescent="0.15">
      <c r="A60" s="34" t="s">
        <v>52</v>
      </c>
      <c r="B60" s="34"/>
      <c r="C60" s="145"/>
      <c r="D60" s="143">
        <f>D61+D62+D63+D64+D65+D66</f>
        <v>533</v>
      </c>
      <c r="E60" s="143">
        <f>E61+E62+E63+E64+E65+E66</f>
        <v>634</v>
      </c>
      <c r="F60" s="143">
        <f>F61+F62+F63+F64+F65+F66</f>
        <v>462</v>
      </c>
      <c r="G60" s="143">
        <f>G61+G62+G63+G64+G65+G66</f>
        <v>664</v>
      </c>
      <c r="H60" s="143">
        <f>H61+H62+H63+H64+H65+H66</f>
        <v>173</v>
      </c>
      <c r="I60" s="143">
        <f>I61+I62+I63+I64+I65+I66</f>
        <v>16</v>
      </c>
    </row>
    <row r="61" spans="1:9" ht="13.35" customHeight="1" x14ac:dyDescent="0.15">
      <c r="A61" s="33"/>
      <c r="B61" s="32" t="s">
        <v>53</v>
      </c>
      <c r="C61" s="15"/>
      <c r="D61" s="143">
        <v>366</v>
      </c>
      <c r="E61" s="143">
        <v>338</v>
      </c>
      <c r="F61" s="143">
        <v>255</v>
      </c>
      <c r="G61" s="143">
        <v>533</v>
      </c>
      <c r="H61" s="143">
        <v>103</v>
      </c>
      <c r="I61" s="143">
        <v>11</v>
      </c>
    </row>
    <row r="62" spans="1:9" ht="13.35" customHeight="1" x14ac:dyDescent="0.15">
      <c r="A62" s="33"/>
      <c r="B62" s="32" t="s">
        <v>54</v>
      </c>
      <c r="C62" s="15"/>
      <c r="D62" s="144">
        <v>0</v>
      </c>
      <c r="E62" s="143">
        <v>17</v>
      </c>
      <c r="F62" s="143">
        <v>10</v>
      </c>
      <c r="G62" s="143">
        <v>6</v>
      </c>
      <c r="H62" s="143">
        <v>0</v>
      </c>
      <c r="I62" s="143">
        <v>1</v>
      </c>
    </row>
    <row r="63" spans="1:9" ht="13.35" customHeight="1" x14ac:dyDescent="0.15">
      <c r="A63" s="33"/>
      <c r="B63" s="32" t="s">
        <v>55</v>
      </c>
      <c r="C63" s="15"/>
      <c r="D63" s="144">
        <v>50</v>
      </c>
      <c r="E63" s="143">
        <v>56</v>
      </c>
      <c r="F63" s="143">
        <v>48</v>
      </c>
      <c r="G63" s="143">
        <v>55</v>
      </c>
      <c r="H63" s="143">
        <v>0</v>
      </c>
      <c r="I63" s="143">
        <v>1</v>
      </c>
    </row>
    <row r="64" spans="1:9" ht="13.35" customHeight="1" x14ac:dyDescent="0.15">
      <c r="A64" s="33"/>
      <c r="B64" s="32" t="s">
        <v>56</v>
      </c>
      <c r="C64" s="15"/>
      <c r="D64" s="144">
        <v>110</v>
      </c>
      <c r="E64" s="143">
        <v>68</v>
      </c>
      <c r="F64" s="143">
        <v>34</v>
      </c>
      <c r="G64" s="143">
        <v>32</v>
      </c>
      <c r="H64" s="143">
        <v>49</v>
      </c>
      <c r="I64" s="143">
        <v>1</v>
      </c>
    </row>
    <row r="65" spans="1:9" ht="13.35" customHeight="1" x14ac:dyDescent="0.15">
      <c r="A65" s="33"/>
      <c r="B65" s="32" t="s">
        <v>57</v>
      </c>
      <c r="C65" s="15"/>
      <c r="D65" s="144">
        <v>6</v>
      </c>
      <c r="E65" s="143">
        <v>16</v>
      </c>
      <c r="F65" s="143">
        <v>6</v>
      </c>
      <c r="G65" s="143">
        <v>17</v>
      </c>
      <c r="H65" s="143">
        <v>8</v>
      </c>
      <c r="I65" s="143">
        <v>0</v>
      </c>
    </row>
    <row r="66" spans="1:9" ht="13.35" customHeight="1" x14ac:dyDescent="0.15">
      <c r="A66" s="8"/>
      <c r="B66" s="9" t="s">
        <v>58</v>
      </c>
      <c r="C66" s="142"/>
      <c r="D66" s="141">
        <v>1</v>
      </c>
      <c r="E66" s="140">
        <v>139</v>
      </c>
      <c r="F66" s="140">
        <v>109</v>
      </c>
      <c r="G66" s="140">
        <v>21</v>
      </c>
      <c r="H66" s="140">
        <v>13</v>
      </c>
      <c r="I66" s="140">
        <v>2</v>
      </c>
    </row>
    <row r="67" spans="1:9" ht="13.35" customHeight="1" x14ac:dyDescent="0.15">
      <c r="A67" s="5" t="s">
        <v>60</v>
      </c>
      <c r="D67" s="2"/>
      <c r="E67" s="2"/>
      <c r="F67" s="2"/>
      <c r="G67" s="2"/>
      <c r="H67" s="2"/>
      <c r="I67" s="2"/>
    </row>
    <row r="68" spans="1:9" x14ac:dyDescent="0.15">
      <c r="D68" s="2"/>
      <c r="E68" s="2"/>
      <c r="F68" s="2"/>
      <c r="G68" s="2"/>
      <c r="H68" s="2"/>
      <c r="I68" s="2"/>
    </row>
    <row r="69" spans="1:9" x14ac:dyDescent="0.15">
      <c r="D69" s="2"/>
      <c r="E69" s="2"/>
      <c r="F69" s="2"/>
      <c r="G69" s="2"/>
      <c r="H69" s="2"/>
      <c r="I69" s="2"/>
    </row>
  </sheetData>
  <mergeCells count="13">
    <mergeCell ref="A60:C60"/>
    <mergeCell ref="A27:C27"/>
    <mergeCell ref="A32:C32"/>
    <mergeCell ref="A38:C38"/>
    <mergeCell ref="A46:C46"/>
    <mergeCell ref="A53:C53"/>
    <mergeCell ref="A57:C57"/>
    <mergeCell ref="A24:C24"/>
    <mergeCell ref="H2:I2"/>
    <mergeCell ref="A9:C9"/>
    <mergeCell ref="A12:C12"/>
    <mergeCell ref="A17:C17"/>
    <mergeCell ref="A21:C21"/>
  </mergeCells>
  <phoneticPr fontId="4"/>
  <printOptions horizontalCentered="1"/>
  <pageMargins left="0.98425196850393704" right="0.98425196850393704" top="0.98425196850393704" bottom="0.98425196850393704" header="0.51181102362204722" footer="0.51181102362204722"/>
  <pageSetup paperSize="9" scale="80" fitToHeight="0" orientation="portrait" blackAndWhite="1" verticalDpi="4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59B63-7919-4ED4-8035-5CCC44EEE46F}">
  <sheetPr>
    <pageSetUpPr fitToPage="1"/>
  </sheetPr>
  <dimension ref="A1:AH69"/>
  <sheetViews>
    <sheetView zoomScaleNormal="100" zoomScaleSheetLayoutView="70" workbookViewId="0">
      <pane xSplit="3" ySplit="5" topLeftCell="D6" activePane="bottomRight" state="frozen"/>
      <selection pane="topRight" activeCell="N14" sqref="N14"/>
      <selection pane="bottomLeft" activeCell="N14" sqref="N14"/>
      <selection pane="bottomRight" activeCell="V40" sqref="V40"/>
    </sheetView>
  </sheetViews>
  <sheetFormatPr defaultColWidth="13.125" defaultRowHeight="15" customHeight="1" x14ac:dyDescent="0.15"/>
  <cols>
    <col min="1" max="1" width="4.125" style="40" customWidth="1"/>
    <col min="2" max="2" width="14" style="40" customWidth="1"/>
    <col min="3" max="3" width="5.125" style="40" customWidth="1"/>
    <col min="4" max="4" width="11" style="40" customWidth="1"/>
    <col min="5" max="5" width="8.125" style="40" bestFit="1" customWidth="1"/>
    <col min="6" max="6" width="9.375" style="40" bestFit="1" customWidth="1"/>
    <col min="7" max="7" width="7.375" style="40" bestFit="1" customWidth="1"/>
    <col min="8" max="8" width="7.875" style="40" bestFit="1" customWidth="1"/>
    <col min="9" max="10" width="7.375" style="40" bestFit="1" customWidth="1"/>
    <col min="11" max="11" width="8.125" style="40" bestFit="1" customWidth="1"/>
    <col min="12" max="12" width="7.125" style="40" bestFit="1" customWidth="1"/>
    <col min="13" max="15" width="5.375" style="40" bestFit="1" customWidth="1"/>
    <col min="16" max="16" width="9.125" style="40" bestFit="1" customWidth="1"/>
    <col min="17" max="17" width="7.375" style="40" bestFit="1" customWidth="1"/>
    <col min="18" max="18" width="7.125" style="40" bestFit="1" customWidth="1"/>
    <col min="19" max="22" width="7.375" style="40" bestFit="1" customWidth="1"/>
    <col min="23" max="23" width="5.875" style="40" bestFit="1" customWidth="1"/>
    <col min="24" max="24" width="7.375" style="40" customWidth="1"/>
    <col min="25" max="26" width="10.875" style="40" customWidth="1"/>
    <col min="27" max="34" width="10.875" style="127" customWidth="1"/>
    <col min="35" max="16384" width="13.125" style="40"/>
  </cols>
  <sheetData>
    <row r="1" spans="1:31" ht="17.25" customHeight="1" x14ac:dyDescent="0.15">
      <c r="A1" s="126" t="s">
        <v>114</v>
      </c>
    </row>
    <row r="2" spans="1:31" ht="14.25" thickBot="1" x14ac:dyDescent="0.2"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39"/>
      <c r="W2" s="139"/>
      <c r="X2" s="123" t="s">
        <v>94</v>
      </c>
    </row>
    <row r="3" spans="1:31" ht="16.7" customHeight="1" thickTop="1" x14ac:dyDescent="0.15">
      <c r="A3" s="122"/>
      <c r="B3" s="122"/>
      <c r="C3" s="122"/>
      <c r="D3" s="138" t="s">
        <v>113</v>
      </c>
      <c r="E3" s="119" t="s">
        <v>112</v>
      </c>
      <c r="F3" s="116"/>
      <c r="G3" s="116"/>
      <c r="H3" s="116"/>
      <c r="I3" s="116"/>
      <c r="J3" s="118"/>
      <c r="K3" s="116" t="s">
        <v>91</v>
      </c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</row>
    <row r="4" spans="1:31" ht="16.7" customHeight="1" x14ac:dyDescent="0.15">
      <c r="A4" s="115"/>
      <c r="B4" s="115"/>
      <c r="C4" s="115"/>
      <c r="D4" s="137"/>
      <c r="E4" s="111" t="s">
        <v>2</v>
      </c>
      <c r="F4" s="111" t="s">
        <v>90</v>
      </c>
      <c r="G4" s="111" t="s">
        <v>89</v>
      </c>
      <c r="H4" s="111" t="s">
        <v>88</v>
      </c>
      <c r="I4" s="111" t="s">
        <v>87</v>
      </c>
      <c r="J4" s="111" t="s">
        <v>111</v>
      </c>
      <c r="K4" s="103" t="s">
        <v>2</v>
      </c>
      <c r="L4" s="136" t="s">
        <v>110</v>
      </c>
      <c r="M4" s="109"/>
      <c r="N4" s="109"/>
      <c r="O4" s="108"/>
      <c r="P4" s="106" t="s">
        <v>109</v>
      </c>
      <c r="Q4" s="109"/>
      <c r="R4" s="108"/>
      <c r="S4" s="107" t="s">
        <v>83</v>
      </c>
      <c r="T4" s="106" t="s">
        <v>82</v>
      </c>
      <c r="U4" s="105"/>
      <c r="V4" s="105"/>
      <c r="W4" s="104"/>
      <c r="X4" s="135" t="s">
        <v>108</v>
      </c>
    </row>
    <row r="5" spans="1:31" ht="16.7" customHeight="1" x14ac:dyDescent="0.15">
      <c r="A5" s="102"/>
      <c r="B5" s="102"/>
      <c r="C5" s="102"/>
      <c r="D5" s="134"/>
      <c r="E5" s="99"/>
      <c r="F5" s="99"/>
      <c r="G5" s="99"/>
      <c r="H5" s="99"/>
      <c r="I5" s="99"/>
      <c r="J5" s="99"/>
      <c r="K5" s="133"/>
      <c r="L5" s="96" t="s">
        <v>80</v>
      </c>
      <c r="M5" s="96" t="s">
        <v>79</v>
      </c>
      <c r="N5" s="96" t="s">
        <v>107</v>
      </c>
      <c r="O5" s="93" t="s">
        <v>73</v>
      </c>
      <c r="P5" s="96" t="s">
        <v>106</v>
      </c>
      <c r="Q5" s="96" t="s">
        <v>105</v>
      </c>
      <c r="R5" s="132" t="s">
        <v>73</v>
      </c>
      <c r="S5" s="97" t="s">
        <v>76</v>
      </c>
      <c r="T5" s="96" t="s">
        <v>2</v>
      </c>
      <c r="U5" s="96" t="s">
        <v>104</v>
      </c>
      <c r="V5" s="96" t="s">
        <v>103</v>
      </c>
      <c r="W5" s="93" t="s">
        <v>73</v>
      </c>
      <c r="X5" s="97" t="s">
        <v>102</v>
      </c>
    </row>
    <row r="6" spans="1:31" ht="16.7" customHeight="1" x14ac:dyDescent="0.15">
      <c r="A6" s="55"/>
      <c r="B6" s="54" t="s">
        <v>9</v>
      </c>
      <c r="C6" s="55"/>
      <c r="D6" s="73">
        <f>D7+D8</f>
        <v>11069</v>
      </c>
      <c r="E6" s="71">
        <f>E7+E8</f>
        <v>10889</v>
      </c>
      <c r="F6" s="70">
        <f>F7+F8</f>
        <v>7190</v>
      </c>
      <c r="G6" s="70">
        <f>G7+G8</f>
        <v>526</v>
      </c>
      <c r="H6" s="70">
        <f>H7+H8</f>
        <v>2666</v>
      </c>
      <c r="I6" s="70">
        <f>I7+I8</f>
        <v>22</v>
      </c>
      <c r="J6" s="72">
        <f>J7+J8</f>
        <v>485</v>
      </c>
      <c r="K6" s="70">
        <f>K7+K8</f>
        <v>10885</v>
      </c>
      <c r="L6" s="71">
        <f>L7+L8</f>
        <v>72</v>
      </c>
      <c r="M6" s="70">
        <f>M7+M8</f>
        <v>7</v>
      </c>
      <c r="N6" s="70">
        <f>N7+N8</f>
        <v>5</v>
      </c>
      <c r="O6" s="72">
        <f>O7+O8</f>
        <v>0</v>
      </c>
      <c r="P6" s="71">
        <f>P7+P8</f>
        <v>10133</v>
      </c>
      <c r="Q6" s="70">
        <f>Q7+Q8</f>
        <v>653</v>
      </c>
      <c r="R6" s="72">
        <f>R7+R8</f>
        <v>15</v>
      </c>
      <c r="S6" s="70">
        <f>S7+S8</f>
        <v>205</v>
      </c>
      <c r="T6" s="71">
        <f>T7+T8</f>
        <v>857</v>
      </c>
      <c r="U6" s="70">
        <f>U7+U8</f>
        <v>8</v>
      </c>
      <c r="V6" s="70">
        <f>V7+V8</f>
        <v>847</v>
      </c>
      <c r="W6" s="72">
        <f>W7+W8</f>
        <v>2</v>
      </c>
      <c r="X6" s="70">
        <f>X7+X8</f>
        <v>2943</v>
      </c>
      <c r="Y6" s="41"/>
      <c r="Z6" s="41"/>
    </row>
    <row r="7" spans="1:31" ht="16.7" customHeight="1" x14ac:dyDescent="0.15">
      <c r="A7" s="55"/>
      <c r="B7" s="54" t="s">
        <v>10</v>
      </c>
      <c r="C7" s="55"/>
      <c r="D7" s="52">
        <f>D11+D14+D19+D23+D26+D29+D34+D49+D56+D57+D60+D63</f>
        <v>9591</v>
      </c>
      <c r="E7" s="50">
        <f>E11+E14+E19+E23+E26+E29+E34+E49+E56+E57+E60+E63</f>
        <v>9463</v>
      </c>
      <c r="F7" s="42">
        <f>F11+F14+F19+F23+F26+F29+F34+F49+F56+F57+F60+F63</f>
        <v>6237</v>
      </c>
      <c r="G7" s="42">
        <f>G11+G14+G19+G23+G26+G29+G34+G49+G56+G57+G60+G63</f>
        <v>443</v>
      </c>
      <c r="H7" s="42">
        <f>H11+H14+H19+H23+H26+H29+H34+H49+H56+H57+H60+H63</f>
        <v>2302</v>
      </c>
      <c r="I7" s="42">
        <f>I11+I14+I19+I23+I26+I29+I34+I49+I56+I57+I60+I63</f>
        <v>14</v>
      </c>
      <c r="J7" s="51">
        <f>J11+J14+J19+J23+J26+J29+J34+J49+J56+J57+J60+J63</f>
        <v>467</v>
      </c>
      <c r="K7" s="42">
        <f>K11+K14+K19+K23+K26+K29+K34+K49+K56+K57+K60+K63</f>
        <v>9459</v>
      </c>
      <c r="L7" s="50">
        <f>L11+L14+L19+L23+L26+L29+L34+L49+L56+L57+L60+L63</f>
        <v>61</v>
      </c>
      <c r="M7" s="42">
        <f>M11+M14+M19+M23+M26+M29+M34+M49+M56+M57+M60+M63</f>
        <v>5</v>
      </c>
      <c r="N7" s="42">
        <f>N11+N14+N19+N23+N26+N29+N34+N49+N56+N57+N60+N63</f>
        <v>2</v>
      </c>
      <c r="O7" s="51">
        <f>O11+O14+O19+O23+O26+O29+O34+O49+O56+O57+O60+O63</f>
        <v>0</v>
      </c>
      <c r="P7" s="50">
        <f>P11+P14+P19+P23+P26+P29+P34+P49+P56+P57+P60+P63</f>
        <v>8860</v>
      </c>
      <c r="Q7" s="42">
        <f>Q11+Q14+Q19+Q23+Q26+Q29+Q34+Q49+Q56+Q57+Q60+Q63</f>
        <v>529</v>
      </c>
      <c r="R7" s="51">
        <f>R11+R14+R19+R23+R26+R29+R34+R49+R56+R57+R60+R63</f>
        <v>2</v>
      </c>
      <c r="S7" s="42">
        <f>S11+S14+S19+S23+S26+S29+S34+S49+S56+S57+S60+S63</f>
        <v>165</v>
      </c>
      <c r="T7" s="50">
        <f>T11+T14+T19+T23+T26+T29+T34+T49+T56+T57+T60+T63</f>
        <v>786</v>
      </c>
      <c r="U7" s="42">
        <f>U11+U14+U19+U23+U26+U29+U34+U49+U56+U57+U60+U63</f>
        <v>4</v>
      </c>
      <c r="V7" s="42">
        <f>V11+V14+V19+V23+V26+V29+V34+V49+V56+V57+V60+V63</f>
        <v>780</v>
      </c>
      <c r="W7" s="51">
        <f>W11+W14+W19+W23+W26+W29+W34+W49+W56+W57+W60+W63</f>
        <v>2</v>
      </c>
      <c r="X7" s="42">
        <f>X11+X14+X19+X23+X26+X29+X34+X49+X56+X57+X60+X63</f>
        <v>2502</v>
      </c>
      <c r="Z7" s="41"/>
    </row>
    <row r="8" spans="1:31" ht="16.7" customHeight="1" x14ac:dyDescent="0.15">
      <c r="A8" s="55"/>
      <c r="B8" s="54" t="s">
        <v>11</v>
      </c>
      <c r="C8" s="55"/>
      <c r="D8" s="52">
        <f>D15+D16+D20+D31+D30+D35+D36+D37+D41+D42+D43+D44+D45+D46+D50+D51+D52+D53+D64+D65+D66+D67+D68</f>
        <v>1478</v>
      </c>
      <c r="E8" s="50">
        <f>E15+E16+E20+E31+E30+E35+E36+E37+E41+E42+E43+E44+E45+E46+E50+E51+E52+E53+E64+E65+E66+E67+E68</f>
        <v>1426</v>
      </c>
      <c r="F8" s="42">
        <f>F15+F16+F20+F31+F30+F35+F36+F37+F41+F42+F43+F44+F45+F46+F50+F51+F52+F53+F64+F65+F66+F67+F68</f>
        <v>953</v>
      </c>
      <c r="G8" s="42">
        <f>G15+G16+G20+G31+G30+G35+G36+G37+G41+G42+G43+G44+G45+G46+G50+G51+G52+G53+G64+G65+G66+G67+G68</f>
        <v>83</v>
      </c>
      <c r="H8" s="42">
        <f>H15+H16+H20+H31+H30+H35+H36+H37+H41+H42+H43+H44+H45+H46+H50+H51+H52+H53+H64+H65+H66+H67+H68</f>
        <v>364</v>
      </c>
      <c r="I8" s="42">
        <f>I15+I16+I20+I31+I30+I35+I36+I37+I41+I42+I43+I44+I45+I46+I50+I51+I52+I53+I64+I65+I66+I67+I68</f>
        <v>8</v>
      </c>
      <c r="J8" s="51">
        <f>J15+J16+J20+J31+J30+J35+J36+J37+J41+J42+J43+J44+J45+J46+J50+J51+J52+J53+J64+J65+J66+J67+J68</f>
        <v>18</v>
      </c>
      <c r="K8" s="42">
        <f>K15+K16+K20+K31+K30+K35+K36+K37+K41+K42+K43+K44+K45+K46+K50+K51+K52+K53+K64+K65+K66+K67+K68</f>
        <v>1426</v>
      </c>
      <c r="L8" s="50">
        <f>L15+L16+L20+L31+L30+L35+L36+L37+L41+L42+L43+L44+L45+L46+L50+L51+L52+L53+L64+L65+L66+L67+L68</f>
        <v>11</v>
      </c>
      <c r="M8" s="42">
        <f>M15+M16+M20+M31+M30+M35+M36+M37+M41+M42+M43+M44+M45+M46+M50+M51+M52+M53+M64+M65+M66+M67+M68</f>
        <v>2</v>
      </c>
      <c r="N8" s="42">
        <f>N15+N16+N20+N31+N30+N35+N36+N37+N41+N42+N43+N44+N45+N46+N50+N51+N52+N53+N64+N65+N66+N67+N68</f>
        <v>3</v>
      </c>
      <c r="O8" s="51">
        <f>O15+O16+O20+O31+O30+O35+O36+O37+O41+O42+O43+O44+O45+O46+O50+O51+O52+O53+O64+O65+O66+O67+O68</f>
        <v>0</v>
      </c>
      <c r="P8" s="50">
        <f>P15+P16+P20+P31+P30+P35+P36+P37+P41+P42+P43+P44+P45+P46+P50+P51+P52+P53+P64+P65+P66+P67+P68</f>
        <v>1273</v>
      </c>
      <c r="Q8" s="42">
        <f>Q15+Q16+Q20+Q31+Q30+Q35+Q36+Q37+Q41+Q42+Q43+Q44+Q45+Q46+Q50+Q51+Q52+Q53+Q64+Q65+Q66+Q67+Q68</f>
        <v>124</v>
      </c>
      <c r="R8" s="51">
        <f>R15+R16+R20+R31+R30+R35+R36+R37+R41+R42+R43+R44+R45+R46+R50+R51+R52+R53+R64+R65+R66+R67+R68</f>
        <v>13</v>
      </c>
      <c r="S8" s="42">
        <f>S15+S16+S20+S31+S30+S35+S36+S37+S41+S42+S43+S44+S45+S46+S50+S51+S52+S53+S64+S65+S66+S67+S68</f>
        <v>40</v>
      </c>
      <c r="T8" s="50">
        <f>T15+T16+T20+T31+T30+T35+T36+T37+T41+T42+T43+T44+T45+T46+T50+T51+T52+T53+T64+T65+T66+T67+T68</f>
        <v>71</v>
      </c>
      <c r="U8" s="42">
        <f>U15+U16+U20+U31+U30+U35+U36+U37+U41+U42+U43+U44+U45+U46+U50+U51+U52+U53+U64+U65+U66+U67+U68</f>
        <v>4</v>
      </c>
      <c r="V8" s="42">
        <f>V15+V16+V20+V31+V30+V35+V36+V37+V41+V42+V43+V44+V45+V46+V50+V51+V52+V53+V64+V65+V66+V67+V68</f>
        <v>67</v>
      </c>
      <c r="W8" s="51">
        <f>W15+W16+W20+W31+W30+W35+W36+W37+W41+W42+W43+W44+W45+W46+W50+W51+W52+W53+W64+W65+W66+W67+W68</f>
        <v>0</v>
      </c>
      <c r="X8" s="42">
        <f>X15+X16+X20+X31+X30+X35+X36+X37+X41+X42+X43+X44+X45+X46+X50+X51+X52+X53+X64+X65+X66+X67+X68</f>
        <v>441</v>
      </c>
      <c r="Z8" s="41"/>
    </row>
    <row r="9" spans="1:31" ht="16.7" customHeight="1" x14ac:dyDescent="0.15">
      <c r="A9" s="55"/>
      <c r="B9" s="88"/>
      <c r="C9" s="55"/>
      <c r="D9" s="87"/>
      <c r="E9" s="85"/>
      <c r="F9" s="84"/>
      <c r="G9" s="84"/>
      <c r="H9" s="84"/>
      <c r="I9" s="84"/>
      <c r="J9" s="86"/>
      <c r="K9" s="84"/>
      <c r="L9" s="85"/>
      <c r="M9" s="84"/>
      <c r="N9" s="84"/>
      <c r="O9" s="86"/>
      <c r="P9" s="85"/>
      <c r="Q9" s="84"/>
      <c r="R9" s="86"/>
      <c r="S9" s="84"/>
      <c r="T9" s="85"/>
      <c r="U9" s="84"/>
      <c r="V9" s="84"/>
      <c r="W9" s="86"/>
      <c r="X9" s="84"/>
    </row>
    <row r="10" spans="1:31" ht="16.7" customHeight="1" x14ac:dyDescent="0.15">
      <c r="A10" s="57" t="s">
        <v>101</v>
      </c>
      <c r="B10" s="57"/>
      <c r="C10" s="57"/>
      <c r="D10" s="52">
        <f>D11</f>
        <v>1944</v>
      </c>
      <c r="E10" s="50">
        <f>E11</f>
        <v>1930</v>
      </c>
      <c r="F10" s="42">
        <f>F11</f>
        <v>1334</v>
      </c>
      <c r="G10" s="42">
        <f>G11</f>
        <v>30</v>
      </c>
      <c r="H10" s="42">
        <f>H11</f>
        <v>251</v>
      </c>
      <c r="I10" s="42">
        <f>I11</f>
        <v>0</v>
      </c>
      <c r="J10" s="51">
        <f>J11</f>
        <v>315</v>
      </c>
      <c r="K10" s="42">
        <f>K11</f>
        <v>1930</v>
      </c>
      <c r="L10" s="50">
        <f>L11</f>
        <v>8</v>
      </c>
      <c r="M10" s="42">
        <f>M11</f>
        <v>1</v>
      </c>
      <c r="N10" s="42">
        <f>N11</f>
        <v>0</v>
      </c>
      <c r="O10" s="51">
        <f>O11</f>
        <v>0</v>
      </c>
      <c r="P10" s="50">
        <f>P11</f>
        <v>1855</v>
      </c>
      <c r="Q10" s="42">
        <f>Q11</f>
        <v>65</v>
      </c>
      <c r="R10" s="51">
        <f>R11</f>
        <v>1</v>
      </c>
      <c r="S10" s="42">
        <f>S11</f>
        <v>23</v>
      </c>
      <c r="T10" s="50">
        <f>T11</f>
        <v>212</v>
      </c>
      <c r="U10" s="42">
        <f>U11</f>
        <v>0</v>
      </c>
      <c r="V10" s="42">
        <f>V11</f>
        <v>212</v>
      </c>
      <c r="W10" s="51">
        <f>W11</f>
        <v>0</v>
      </c>
      <c r="X10" s="42">
        <f>X11</f>
        <v>875</v>
      </c>
      <c r="AA10" s="129"/>
      <c r="AB10" s="129"/>
      <c r="AC10" s="129"/>
    </row>
    <row r="11" spans="1:31" ht="16.7" customHeight="1" x14ac:dyDescent="0.15">
      <c r="A11" s="55"/>
      <c r="B11" s="54" t="s">
        <v>13</v>
      </c>
      <c r="C11" s="55"/>
      <c r="D11" s="52">
        <v>1944</v>
      </c>
      <c r="E11" s="50">
        <v>1930</v>
      </c>
      <c r="F11" s="42">
        <v>1334</v>
      </c>
      <c r="G11" s="42">
        <v>30</v>
      </c>
      <c r="H11" s="42">
        <v>251</v>
      </c>
      <c r="I11" s="42">
        <v>0</v>
      </c>
      <c r="J11" s="51">
        <v>315</v>
      </c>
      <c r="K11" s="42">
        <v>1930</v>
      </c>
      <c r="L11" s="50">
        <v>8</v>
      </c>
      <c r="M11" s="42">
        <v>1</v>
      </c>
      <c r="N11" s="42">
        <v>0</v>
      </c>
      <c r="O11" s="51">
        <v>0</v>
      </c>
      <c r="P11" s="50">
        <v>1855</v>
      </c>
      <c r="Q11" s="42">
        <v>65</v>
      </c>
      <c r="R11" s="51">
        <v>1</v>
      </c>
      <c r="S11" s="42">
        <v>23</v>
      </c>
      <c r="T11" s="50">
        <v>212</v>
      </c>
      <c r="U11" s="42">
        <v>0</v>
      </c>
      <c r="V11" s="42">
        <v>212</v>
      </c>
      <c r="W11" s="51">
        <v>0</v>
      </c>
      <c r="X11" s="42">
        <v>875</v>
      </c>
      <c r="AA11" s="129"/>
      <c r="AB11" s="129"/>
      <c r="AC11" s="129"/>
    </row>
    <row r="12" spans="1:31" ht="16.7" customHeight="1" x14ac:dyDescent="0.15">
      <c r="A12" s="55"/>
      <c r="B12" s="55"/>
      <c r="C12" s="55"/>
      <c r="D12" s="52"/>
      <c r="E12" s="50"/>
      <c r="F12" s="42"/>
      <c r="G12" s="42"/>
      <c r="H12" s="42"/>
      <c r="I12" s="42"/>
      <c r="J12" s="51"/>
      <c r="K12" s="42"/>
      <c r="L12" s="50"/>
      <c r="M12" s="42"/>
      <c r="N12" s="42"/>
      <c r="O12" s="51"/>
      <c r="P12" s="50"/>
      <c r="Q12" s="42"/>
      <c r="R12" s="51"/>
      <c r="S12" s="42" t="s">
        <v>100</v>
      </c>
      <c r="T12" s="50"/>
      <c r="U12" s="42"/>
      <c r="V12" s="42"/>
      <c r="W12" s="51"/>
      <c r="X12" s="42"/>
    </row>
    <row r="13" spans="1:31" ht="16.7" customHeight="1" x14ac:dyDescent="0.15">
      <c r="A13" s="57" t="s">
        <v>14</v>
      </c>
      <c r="B13" s="57"/>
      <c r="C13" s="57"/>
      <c r="D13" s="52">
        <f>D14+D15+D16</f>
        <v>697</v>
      </c>
      <c r="E13" s="50">
        <f>E14+E15+E16</f>
        <v>677</v>
      </c>
      <c r="F13" s="42">
        <f>F14+F15+F16</f>
        <v>324</v>
      </c>
      <c r="G13" s="42">
        <f>G14+G15+G16</f>
        <v>43</v>
      </c>
      <c r="H13" s="42">
        <f>H14+H15+H16</f>
        <v>295</v>
      </c>
      <c r="I13" s="42">
        <f>I14+I15+I16</f>
        <v>2</v>
      </c>
      <c r="J13" s="51">
        <f>J14+J15+J16</f>
        <v>13</v>
      </c>
      <c r="K13" s="42">
        <f>K14+K15+K16</f>
        <v>677</v>
      </c>
      <c r="L13" s="50">
        <f>L14+L15+L16</f>
        <v>1</v>
      </c>
      <c r="M13" s="42">
        <f>M14+M15+M16</f>
        <v>1</v>
      </c>
      <c r="N13" s="42">
        <f>N14+N15+N16</f>
        <v>0</v>
      </c>
      <c r="O13" s="51">
        <f>O14+O15+O16</f>
        <v>0</v>
      </c>
      <c r="P13" s="50">
        <f>P14+P15+P16</f>
        <v>664</v>
      </c>
      <c r="Q13" s="42">
        <f>Q14+Q15+Q16</f>
        <v>11</v>
      </c>
      <c r="R13" s="51">
        <f>R14+R15+R16</f>
        <v>0</v>
      </c>
      <c r="S13" s="42">
        <f>S14+S15+S16</f>
        <v>7</v>
      </c>
      <c r="T13" s="50">
        <f>T14+T15+T16</f>
        <v>51</v>
      </c>
      <c r="U13" s="42">
        <f>U14+U15+U16</f>
        <v>0</v>
      </c>
      <c r="V13" s="42">
        <f>V14+V15+V16</f>
        <v>51</v>
      </c>
      <c r="W13" s="51">
        <f>W14+W15+W16</f>
        <v>0</v>
      </c>
      <c r="X13" s="42">
        <f>X14+X15+X16</f>
        <v>136</v>
      </c>
      <c r="AA13" s="129"/>
      <c r="AB13" s="129"/>
      <c r="AC13" s="129"/>
      <c r="AD13" s="129"/>
      <c r="AE13" s="129"/>
    </row>
    <row r="14" spans="1:31" ht="16.7" customHeight="1" x14ac:dyDescent="0.15">
      <c r="A14" s="55"/>
      <c r="B14" s="54" t="s">
        <v>15</v>
      </c>
      <c r="C14" s="55"/>
      <c r="D14" s="52">
        <v>372</v>
      </c>
      <c r="E14" s="50">
        <v>354</v>
      </c>
      <c r="F14" s="42">
        <v>174</v>
      </c>
      <c r="G14" s="42">
        <v>10</v>
      </c>
      <c r="H14" s="42">
        <v>159</v>
      </c>
      <c r="I14" s="42">
        <v>0</v>
      </c>
      <c r="J14" s="51">
        <v>11</v>
      </c>
      <c r="K14" s="42">
        <v>354</v>
      </c>
      <c r="L14" s="50">
        <v>0</v>
      </c>
      <c r="M14" s="42">
        <v>1</v>
      </c>
      <c r="N14" s="42">
        <v>0</v>
      </c>
      <c r="O14" s="51">
        <v>0</v>
      </c>
      <c r="P14" s="50">
        <v>345</v>
      </c>
      <c r="Q14" s="42">
        <v>8</v>
      </c>
      <c r="R14" s="51">
        <v>0</v>
      </c>
      <c r="S14" s="42">
        <v>5</v>
      </c>
      <c r="T14" s="50">
        <v>20</v>
      </c>
      <c r="U14" s="42">
        <v>0</v>
      </c>
      <c r="V14" s="42">
        <v>20</v>
      </c>
      <c r="W14" s="51">
        <v>0</v>
      </c>
      <c r="X14" s="42">
        <v>23</v>
      </c>
    </row>
    <row r="15" spans="1:31" ht="16.7" customHeight="1" x14ac:dyDescent="0.15">
      <c r="A15" s="55"/>
      <c r="B15" s="54" t="s">
        <v>16</v>
      </c>
      <c r="C15" s="55"/>
      <c r="D15" s="52">
        <v>102</v>
      </c>
      <c r="E15" s="50">
        <v>101</v>
      </c>
      <c r="F15" s="42">
        <v>65</v>
      </c>
      <c r="G15" s="42">
        <v>11</v>
      </c>
      <c r="H15" s="42">
        <v>23</v>
      </c>
      <c r="I15" s="42">
        <v>1</v>
      </c>
      <c r="J15" s="51">
        <v>1</v>
      </c>
      <c r="K15" s="42">
        <v>101</v>
      </c>
      <c r="L15" s="50">
        <v>1</v>
      </c>
      <c r="M15" s="42">
        <v>0</v>
      </c>
      <c r="N15" s="42">
        <v>0</v>
      </c>
      <c r="O15" s="51">
        <v>0</v>
      </c>
      <c r="P15" s="50">
        <v>98</v>
      </c>
      <c r="Q15" s="42">
        <v>2</v>
      </c>
      <c r="R15" s="51">
        <v>0</v>
      </c>
      <c r="S15" s="42">
        <v>2</v>
      </c>
      <c r="T15" s="50">
        <v>3</v>
      </c>
      <c r="U15" s="42">
        <v>0</v>
      </c>
      <c r="V15" s="42">
        <v>3</v>
      </c>
      <c r="W15" s="51">
        <v>0</v>
      </c>
      <c r="X15" s="42">
        <v>30</v>
      </c>
    </row>
    <row r="16" spans="1:31" ht="16.7" customHeight="1" x14ac:dyDescent="0.15">
      <c r="A16" s="55"/>
      <c r="B16" s="54" t="s">
        <v>17</v>
      </c>
      <c r="C16" s="55"/>
      <c r="D16" s="52">
        <v>223</v>
      </c>
      <c r="E16" s="50">
        <v>222</v>
      </c>
      <c r="F16" s="42">
        <v>85</v>
      </c>
      <c r="G16" s="42">
        <v>22</v>
      </c>
      <c r="H16" s="42">
        <v>113</v>
      </c>
      <c r="I16" s="42">
        <v>1</v>
      </c>
      <c r="J16" s="51">
        <v>1</v>
      </c>
      <c r="K16" s="42">
        <v>222</v>
      </c>
      <c r="L16" s="50">
        <v>0</v>
      </c>
      <c r="M16" s="42">
        <v>0</v>
      </c>
      <c r="N16" s="42">
        <v>0</v>
      </c>
      <c r="O16" s="51">
        <v>0</v>
      </c>
      <c r="P16" s="50">
        <v>221</v>
      </c>
      <c r="Q16" s="42">
        <v>1</v>
      </c>
      <c r="R16" s="51">
        <v>0</v>
      </c>
      <c r="S16" s="42">
        <v>0</v>
      </c>
      <c r="T16" s="50">
        <v>28</v>
      </c>
      <c r="U16" s="42">
        <v>0</v>
      </c>
      <c r="V16" s="42">
        <v>28</v>
      </c>
      <c r="W16" s="51">
        <v>0</v>
      </c>
      <c r="X16" s="42">
        <v>83</v>
      </c>
    </row>
    <row r="17" spans="1:34" ht="16.7" customHeight="1" x14ac:dyDescent="0.15">
      <c r="A17" s="55"/>
      <c r="B17" s="55"/>
      <c r="C17" s="55"/>
      <c r="D17" s="52"/>
      <c r="E17" s="50"/>
      <c r="F17" s="42"/>
      <c r="G17" s="42"/>
      <c r="H17" s="42"/>
      <c r="I17" s="42"/>
      <c r="J17" s="51"/>
      <c r="K17" s="42"/>
      <c r="L17" s="50"/>
      <c r="M17" s="42"/>
      <c r="N17" s="42"/>
      <c r="O17" s="51"/>
      <c r="P17" s="50"/>
      <c r="Q17" s="42"/>
      <c r="R17" s="51"/>
      <c r="S17" s="42"/>
      <c r="T17" s="50"/>
      <c r="U17" s="42"/>
      <c r="V17" s="42"/>
      <c r="W17" s="51"/>
      <c r="X17" s="42"/>
    </row>
    <row r="18" spans="1:34" ht="16.7" customHeight="1" x14ac:dyDescent="0.15">
      <c r="A18" s="57" t="s">
        <v>18</v>
      </c>
      <c r="B18" s="57"/>
      <c r="C18" s="57"/>
      <c r="D18" s="52">
        <f>D19+D20</f>
        <v>1692</v>
      </c>
      <c r="E18" s="50">
        <f>E19+E20</f>
        <v>1637</v>
      </c>
      <c r="F18" s="42">
        <f>F19+F20</f>
        <v>1036</v>
      </c>
      <c r="G18" s="42">
        <f>G19+G20</f>
        <v>1</v>
      </c>
      <c r="H18" s="42">
        <f>H19+H20</f>
        <v>572</v>
      </c>
      <c r="I18" s="42">
        <f>I19+I20</f>
        <v>0</v>
      </c>
      <c r="J18" s="51">
        <f>J19+J20</f>
        <v>28</v>
      </c>
      <c r="K18" s="42">
        <f>K19+K20</f>
        <v>1636</v>
      </c>
      <c r="L18" s="50">
        <f>L19+L20</f>
        <v>10</v>
      </c>
      <c r="M18" s="42">
        <f>M19+M20</f>
        <v>0</v>
      </c>
      <c r="N18" s="42">
        <f>N19+N20</f>
        <v>0</v>
      </c>
      <c r="O18" s="51">
        <f>O19+O20</f>
        <v>0</v>
      </c>
      <c r="P18" s="50">
        <f>P19+P20</f>
        <v>1522</v>
      </c>
      <c r="Q18" s="42">
        <f>Q19+Q20</f>
        <v>104</v>
      </c>
      <c r="R18" s="51">
        <f>R19+R20</f>
        <v>0</v>
      </c>
      <c r="S18" s="42">
        <f>S19+S20</f>
        <v>17</v>
      </c>
      <c r="T18" s="50">
        <f>T19+T20</f>
        <v>18</v>
      </c>
      <c r="U18" s="42">
        <f>U19+U20</f>
        <v>0</v>
      </c>
      <c r="V18" s="42">
        <f>V19+V20</f>
        <v>18</v>
      </c>
      <c r="W18" s="51">
        <f>W19+W20</f>
        <v>0</v>
      </c>
      <c r="X18" s="42">
        <f>X19+X20</f>
        <v>110</v>
      </c>
    </row>
    <row r="19" spans="1:34" ht="16.7" customHeight="1" x14ac:dyDescent="0.15">
      <c r="A19" s="55"/>
      <c r="B19" s="54" t="s">
        <v>19</v>
      </c>
      <c r="C19" s="55"/>
      <c r="D19" s="52">
        <v>1469</v>
      </c>
      <c r="E19" s="50">
        <v>1417</v>
      </c>
      <c r="F19" s="42">
        <v>881</v>
      </c>
      <c r="G19" s="42">
        <v>1</v>
      </c>
      <c r="H19" s="42">
        <v>507</v>
      </c>
      <c r="I19" s="42">
        <v>0</v>
      </c>
      <c r="J19" s="51">
        <v>28</v>
      </c>
      <c r="K19" s="42">
        <v>1416</v>
      </c>
      <c r="L19" s="50">
        <v>10</v>
      </c>
      <c r="M19" s="42">
        <v>0</v>
      </c>
      <c r="N19" s="42">
        <v>0</v>
      </c>
      <c r="O19" s="51">
        <v>0</v>
      </c>
      <c r="P19" s="50">
        <v>1355</v>
      </c>
      <c r="Q19" s="42">
        <v>51</v>
      </c>
      <c r="R19" s="51">
        <v>0</v>
      </c>
      <c r="S19" s="42">
        <v>17</v>
      </c>
      <c r="T19" s="50">
        <v>17</v>
      </c>
      <c r="U19" s="42">
        <v>0</v>
      </c>
      <c r="V19" s="42">
        <v>17</v>
      </c>
      <c r="W19" s="51">
        <v>0</v>
      </c>
      <c r="X19" s="131">
        <v>17</v>
      </c>
    </row>
    <row r="20" spans="1:34" ht="16.7" customHeight="1" x14ac:dyDescent="0.15">
      <c r="A20" s="55"/>
      <c r="B20" s="54" t="s">
        <v>20</v>
      </c>
      <c r="C20" s="55"/>
      <c r="D20" s="52">
        <v>223</v>
      </c>
      <c r="E20" s="50">
        <v>220</v>
      </c>
      <c r="F20" s="42">
        <v>155</v>
      </c>
      <c r="G20" s="42">
        <v>0</v>
      </c>
      <c r="H20" s="42">
        <v>65</v>
      </c>
      <c r="I20" s="42">
        <v>0</v>
      </c>
      <c r="J20" s="51">
        <v>0</v>
      </c>
      <c r="K20" s="42">
        <v>220</v>
      </c>
      <c r="L20" s="50">
        <v>0</v>
      </c>
      <c r="M20" s="42">
        <v>0</v>
      </c>
      <c r="N20" s="42">
        <v>0</v>
      </c>
      <c r="O20" s="51">
        <v>0</v>
      </c>
      <c r="P20" s="50">
        <v>167</v>
      </c>
      <c r="Q20" s="42">
        <v>53</v>
      </c>
      <c r="R20" s="51">
        <v>0</v>
      </c>
      <c r="S20" s="42">
        <v>0</v>
      </c>
      <c r="T20" s="50">
        <v>1</v>
      </c>
      <c r="U20" s="42">
        <v>0</v>
      </c>
      <c r="V20" s="42">
        <v>1</v>
      </c>
      <c r="W20" s="51">
        <v>0</v>
      </c>
      <c r="X20" s="42">
        <v>93</v>
      </c>
    </row>
    <row r="21" spans="1:34" ht="16.7" customHeight="1" x14ac:dyDescent="0.15">
      <c r="A21" s="55"/>
      <c r="B21" s="54"/>
      <c r="C21" s="55"/>
      <c r="D21" s="52"/>
      <c r="E21" s="50"/>
      <c r="F21" s="42"/>
      <c r="G21" s="42"/>
      <c r="H21" s="42"/>
      <c r="I21" s="42"/>
      <c r="J21" s="51"/>
      <c r="K21" s="42"/>
      <c r="L21" s="50"/>
      <c r="M21" s="42"/>
      <c r="N21" s="42"/>
      <c r="O21" s="51"/>
      <c r="P21" s="50"/>
      <c r="Q21" s="42"/>
      <c r="R21" s="51"/>
      <c r="S21" s="42"/>
      <c r="T21" s="50"/>
      <c r="U21" s="42"/>
      <c r="V21" s="42"/>
      <c r="W21" s="51"/>
      <c r="X21" s="42"/>
    </row>
    <row r="22" spans="1:34" ht="16.7" customHeight="1" x14ac:dyDescent="0.15">
      <c r="A22" s="57" t="s">
        <v>71</v>
      </c>
      <c r="B22" s="57"/>
      <c r="C22" s="57"/>
      <c r="D22" s="52">
        <f>D23</f>
        <v>2435</v>
      </c>
      <c r="E22" s="50">
        <f>E23</f>
        <v>2384</v>
      </c>
      <c r="F22" s="42">
        <f>F23</f>
        <v>1644</v>
      </c>
      <c r="G22" s="42">
        <f>G23</f>
        <v>271</v>
      </c>
      <c r="H22" s="42">
        <f>H23</f>
        <v>451</v>
      </c>
      <c r="I22" s="42">
        <f>I23</f>
        <v>0</v>
      </c>
      <c r="J22" s="51">
        <f>J23</f>
        <v>18</v>
      </c>
      <c r="K22" s="42">
        <f>K23</f>
        <v>2384</v>
      </c>
      <c r="L22" s="50">
        <f>L23</f>
        <v>16</v>
      </c>
      <c r="M22" s="42">
        <f>M23</f>
        <v>0</v>
      </c>
      <c r="N22" s="42">
        <f>N23</f>
        <v>0</v>
      </c>
      <c r="O22" s="51">
        <f>O23</f>
        <v>0</v>
      </c>
      <c r="P22" s="50">
        <f>P23</f>
        <v>2283</v>
      </c>
      <c r="Q22" s="42">
        <f>Q23</f>
        <v>85</v>
      </c>
      <c r="R22" s="51">
        <f>R23</f>
        <v>0</v>
      </c>
      <c r="S22" s="42">
        <f>S23</f>
        <v>39</v>
      </c>
      <c r="T22" s="50">
        <f>T23</f>
        <v>232</v>
      </c>
      <c r="U22" s="42">
        <f>U23</f>
        <v>1</v>
      </c>
      <c r="V22" s="42">
        <f>V23</f>
        <v>230</v>
      </c>
      <c r="W22" s="51">
        <f>W23</f>
        <v>1</v>
      </c>
      <c r="X22" s="42">
        <f>X23</f>
        <v>861</v>
      </c>
      <c r="Y22" s="42"/>
      <c r="AA22" s="129"/>
    </row>
    <row r="23" spans="1:34" ht="16.7" customHeight="1" x14ac:dyDescent="0.15">
      <c r="A23" s="55"/>
      <c r="B23" s="54" t="s">
        <v>22</v>
      </c>
      <c r="C23" s="55"/>
      <c r="D23" s="52">
        <v>2435</v>
      </c>
      <c r="E23" s="50">
        <v>2384</v>
      </c>
      <c r="F23" s="42">
        <v>1644</v>
      </c>
      <c r="G23" s="42">
        <v>271</v>
      </c>
      <c r="H23" s="42">
        <v>451</v>
      </c>
      <c r="I23" s="42">
        <v>0</v>
      </c>
      <c r="J23" s="51">
        <v>18</v>
      </c>
      <c r="K23" s="42">
        <v>2384</v>
      </c>
      <c r="L23" s="50">
        <v>16</v>
      </c>
      <c r="M23" s="42">
        <v>0</v>
      </c>
      <c r="N23" s="42">
        <v>0</v>
      </c>
      <c r="O23" s="51">
        <v>0</v>
      </c>
      <c r="P23" s="50">
        <v>2283</v>
      </c>
      <c r="Q23" s="42">
        <v>85</v>
      </c>
      <c r="R23" s="51">
        <v>0</v>
      </c>
      <c r="S23" s="42">
        <v>39</v>
      </c>
      <c r="T23" s="50">
        <v>232</v>
      </c>
      <c r="U23" s="42">
        <v>1</v>
      </c>
      <c r="V23" s="42">
        <v>230</v>
      </c>
      <c r="W23" s="51">
        <v>1</v>
      </c>
      <c r="X23" s="42">
        <v>861</v>
      </c>
    </row>
    <row r="24" spans="1:34" ht="16.7" customHeight="1" x14ac:dyDescent="0.15">
      <c r="A24" s="55"/>
      <c r="B24" s="54"/>
      <c r="C24" s="55"/>
      <c r="D24" s="52"/>
      <c r="E24" s="50"/>
      <c r="F24" s="42"/>
      <c r="G24" s="42"/>
      <c r="H24" s="42"/>
      <c r="I24" s="42"/>
      <c r="J24" s="51"/>
      <c r="K24" s="42"/>
      <c r="L24" s="50"/>
      <c r="M24" s="42"/>
      <c r="N24" s="42"/>
      <c r="O24" s="51"/>
      <c r="P24" s="50"/>
      <c r="Q24" s="42"/>
      <c r="R24" s="51"/>
      <c r="S24" s="42"/>
      <c r="T24" s="50"/>
      <c r="U24" s="42"/>
      <c r="V24" s="128"/>
      <c r="W24" s="51"/>
      <c r="X24" s="42"/>
      <c r="AA24" s="129"/>
      <c r="AB24" s="129"/>
      <c r="AC24" s="129"/>
      <c r="AD24" s="129"/>
      <c r="AE24" s="129"/>
      <c r="AF24" s="129"/>
      <c r="AG24" s="129"/>
      <c r="AH24" s="129"/>
    </row>
    <row r="25" spans="1:34" ht="16.7" customHeight="1" x14ac:dyDescent="0.15">
      <c r="A25" s="82" t="s">
        <v>99</v>
      </c>
      <c r="B25" s="82"/>
      <c r="C25" s="82"/>
      <c r="D25" s="52">
        <f>D26</f>
        <v>223</v>
      </c>
      <c r="E25" s="50">
        <f>E26</f>
        <v>220</v>
      </c>
      <c r="F25" s="42">
        <f>F26</f>
        <v>126</v>
      </c>
      <c r="G25" s="42">
        <f>G26</f>
        <v>24</v>
      </c>
      <c r="H25" s="42">
        <f>H26</f>
        <v>68</v>
      </c>
      <c r="I25" s="42">
        <f>I26</f>
        <v>1</v>
      </c>
      <c r="J25" s="51">
        <f>J26</f>
        <v>1</v>
      </c>
      <c r="K25" s="42">
        <f>K26</f>
        <v>220</v>
      </c>
      <c r="L25" s="50">
        <f>L26</f>
        <v>1</v>
      </c>
      <c r="M25" s="42">
        <f>M26</f>
        <v>0</v>
      </c>
      <c r="N25" s="42">
        <f>N26</f>
        <v>0</v>
      </c>
      <c r="O25" s="51">
        <f>O26</f>
        <v>0</v>
      </c>
      <c r="P25" s="50">
        <f>P26</f>
        <v>217</v>
      </c>
      <c r="Q25" s="42">
        <f>Q26</f>
        <v>2</v>
      </c>
      <c r="R25" s="51">
        <f>R26</f>
        <v>0</v>
      </c>
      <c r="S25" s="42">
        <f>S26</f>
        <v>3</v>
      </c>
      <c r="T25" s="50">
        <f>T26</f>
        <v>24</v>
      </c>
      <c r="U25" s="42">
        <f>U26</f>
        <v>0</v>
      </c>
      <c r="V25" s="42">
        <f>V26</f>
        <v>24</v>
      </c>
      <c r="W25" s="51">
        <f>W26</f>
        <v>0</v>
      </c>
      <c r="X25" s="42">
        <f>X26</f>
        <v>60</v>
      </c>
      <c r="Y25" s="42"/>
      <c r="AA25" s="129"/>
      <c r="AB25" s="129"/>
      <c r="AC25" s="129"/>
      <c r="AD25" s="129"/>
      <c r="AE25" s="129"/>
      <c r="AF25" s="129"/>
      <c r="AG25" s="129"/>
      <c r="AH25" s="129"/>
    </row>
    <row r="26" spans="1:34" ht="16.7" customHeight="1" x14ac:dyDescent="0.15">
      <c r="A26" s="55"/>
      <c r="B26" s="54" t="s">
        <v>24</v>
      </c>
      <c r="C26" s="55"/>
      <c r="D26" s="52">
        <v>223</v>
      </c>
      <c r="E26" s="50">
        <v>220</v>
      </c>
      <c r="F26" s="42">
        <v>126</v>
      </c>
      <c r="G26" s="42">
        <v>24</v>
      </c>
      <c r="H26" s="42">
        <v>68</v>
      </c>
      <c r="I26" s="42">
        <v>1</v>
      </c>
      <c r="J26" s="51">
        <v>1</v>
      </c>
      <c r="K26" s="42">
        <v>220</v>
      </c>
      <c r="L26" s="50">
        <v>1</v>
      </c>
      <c r="M26" s="42">
        <v>0</v>
      </c>
      <c r="N26" s="42">
        <v>0</v>
      </c>
      <c r="O26" s="51">
        <v>0</v>
      </c>
      <c r="P26" s="50">
        <v>217</v>
      </c>
      <c r="Q26" s="42">
        <v>2</v>
      </c>
      <c r="R26" s="51">
        <v>0</v>
      </c>
      <c r="S26" s="42">
        <v>3</v>
      </c>
      <c r="T26" s="50">
        <v>24</v>
      </c>
      <c r="U26" s="42">
        <v>0</v>
      </c>
      <c r="V26" s="42">
        <v>24</v>
      </c>
      <c r="W26" s="51">
        <v>0</v>
      </c>
      <c r="X26" s="42">
        <v>60</v>
      </c>
    </row>
    <row r="27" spans="1:34" ht="16.7" customHeight="1" x14ac:dyDescent="0.15">
      <c r="A27" s="55"/>
      <c r="B27" s="55"/>
      <c r="C27" s="55"/>
      <c r="D27" s="52"/>
      <c r="E27" s="59"/>
      <c r="F27" s="58"/>
      <c r="G27" s="58"/>
      <c r="H27" s="58"/>
      <c r="I27" s="58"/>
      <c r="J27" s="60"/>
      <c r="K27" s="58"/>
      <c r="L27" s="59"/>
      <c r="M27" s="58"/>
      <c r="N27" s="58"/>
      <c r="O27" s="60"/>
      <c r="P27" s="59"/>
      <c r="Q27" s="58"/>
      <c r="R27" s="60"/>
      <c r="S27" s="42"/>
      <c r="T27" s="59"/>
      <c r="U27" s="58"/>
      <c r="V27" s="58"/>
      <c r="W27" s="60"/>
      <c r="X27" s="58"/>
    </row>
    <row r="28" spans="1:34" ht="16.7" customHeight="1" x14ac:dyDescent="0.15">
      <c r="A28" s="57" t="s">
        <v>25</v>
      </c>
      <c r="B28" s="57"/>
      <c r="C28" s="57"/>
      <c r="D28" s="52">
        <f>D29+D30+D31</f>
        <v>290</v>
      </c>
      <c r="E28" s="50">
        <f>E29+E30+E31</f>
        <v>286</v>
      </c>
      <c r="F28" s="42">
        <f>F29+F30+F31</f>
        <v>31</v>
      </c>
      <c r="G28" s="42">
        <f>G29+G30+G31</f>
        <v>2</v>
      </c>
      <c r="H28" s="42">
        <f>H29+H30+H31</f>
        <v>246</v>
      </c>
      <c r="I28" s="42">
        <f>I29+I30+I31</f>
        <v>2</v>
      </c>
      <c r="J28" s="51">
        <f>J29+J30+J31</f>
        <v>5</v>
      </c>
      <c r="K28" s="42">
        <f>K29+K30+K31</f>
        <v>287</v>
      </c>
      <c r="L28" s="50">
        <f>L29+L30+L31</f>
        <v>1</v>
      </c>
      <c r="M28" s="42">
        <f>M29+M30+M31</f>
        <v>2</v>
      </c>
      <c r="N28" s="42">
        <f>N29+N30+N31</f>
        <v>1</v>
      </c>
      <c r="O28" s="51">
        <f>O29+O30+O31</f>
        <v>0</v>
      </c>
      <c r="P28" s="50">
        <f>P29+P30+P31</f>
        <v>248</v>
      </c>
      <c r="Q28" s="42">
        <f>Q29+Q30+Q31</f>
        <v>34</v>
      </c>
      <c r="R28" s="51">
        <f>R29+R30+R31</f>
        <v>1</v>
      </c>
      <c r="S28" s="42">
        <f>S29+S30+S31</f>
        <v>10</v>
      </c>
      <c r="T28" s="50">
        <f>T29+T30+T31</f>
        <v>16</v>
      </c>
      <c r="U28" s="42">
        <f>U29+U30+U31</f>
        <v>0</v>
      </c>
      <c r="V28" s="42">
        <f>V29+V30+V31</f>
        <v>15</v>
      </c>
      <c r="W28" s="51">
        <f>W29+W30+W31</f>
        <v>1</v>
      </c>
      <c r="X28" s="42">
        <f>X29+X30+X31</f>
        <v>56</v>
      </c>
      <c r="AA28" s="129"/>
      <c r="AB28" s="129"/>
      <c r="AC28" s="129"/>
      <c r="AD28" s="129"/>
      <c r="AE28" s="129"/>
      <c r="AF28" s="129"/>
      <c r="AG28" s="129"/>
      <c r="AH28" s="129"/>
    </row>
    <row r="29" spans="1:34" ht="16.7" customHeight="1" x14ac:dyDescent="0.15">
      <c r="A29" s="55"/>
      <c r="B29" s="54" t="s">
        <v>26</v>
      </c>
      <c r="C29" s="55"/>
      <c r="D29" s="52">
        <v>283</v>
      </c>
      <c r="E29" s="50">
        <v>279</v>
      </c>
      <c r="F29" s="42">
        <v>26</v>
      </c>
      <c r="G29" s="42">
        <v>2</v>
      </c>
      <c r="H29" s="42">
        <v>244</v>
      </c>
      <c r="I29" s="42">
        <v>2</v>
      </c>
      <c r="J29" s="51">
        <v>5</v>
      </c>
      <c r="K29" s="42">
        <v>279</v>
      </c>
      <c r="L29" s="50">
        <v>1</v>
      </c>
      <c r="M29" s="42">
        <v>2</v>
      </c>
      <c r="N29" s="42">
        <v>1</v>
      </c>
      <c r="O29" s="51">
        <v>0</v>
      </c>
      <c r="P29" s="50">
        <v>240</v>
      </c>
      <c r="Q29" s="42">
        <v>34</v>
      </c>
      <c r="R29" s="51">
        <v>1</v>
      </c>
      <c r="S29" s="42">
        <v>10</v>
      </c>
      <c r="T29" s="50">
        <v>16</v>
      </c>
      <c r="U29" s="42">
        <v>0</v>
      </c>
      <c r="V29" s="42">
        <v>15</v>
      </c>
      <c r="W29" s="51">
        <v>1</v>
      </c>
      <c r="X29" s="42">
        <v>56</v>
      </c>
    </row>
    <row r="30" spans="1:34" ht="16.7" customHeight="1" x14ac:dyDescent="0.15">
      <c r="A30" s="55"/>
      <c r="B30" s="54" t="s">
        <v>98</v>
      </c>
      <c r="C30" s="55"/>
      <c r="D30" s="52">
        <v>5</v>
      </c>
      <c r="E30" s="50">
        <v>5</v>
      </c>
      <c r="F30" s="42">
        <v>5</v>
      </c>
      <c r="G30" s="42">
        <v>0</v>
      </c>
      <c r="H30" s="42">
        <v>0</v>
      </c>
      <c r="I30" s="42">
        <v>0</v>
      </c>
      <c r="J30" s="51">
        <v>0</v>
      </c>
      <c r="K30" s="42">
        <v>5</v>
      </c>
      <c r="L30" s="50">
        <v>0</v>
      </c>
      <c r="M30" s="42">
        <v>0</v>
      </c>
      <c r="N30" s="42">
        <v>0</v>
      </c>
      <c r="O30" s="51">
        <v>0</v>
      </c>
      <c r="P30" s="50">
        <v>5</v>
      </c>
      <c r="Q30" s="42">
        <v>0</v>
      </c>
      <c r="R30" s="51">
        <v>0</v>
      </c>
      <c r="S30" s="42">
        <v>0</v>
      </c>
      <c r="T30" s="50">
        <v>0</v>
      </c>
      <c r="U30" s="42">
        <v>0</v>
      </c>
      <c r="V30" s="42">
        <v>0</v>
      </c>
      <c r="W30" s="51">
        <v>0</v>
      </c>
      <c r="X30" s="42">
        <v>0</v>
      </c>
    </row>
    <row r="31" spans="1:34" ht="16.7" customHeight="1" x14ac:dyDescent="0.15">
      <c r="A31" s="55"/>
      <c r="B31" s="54" t="s">
        <v>68</v>
      </c>
      <c r="C31" s="55"/>
      <c r="D31" s="52">
        <v>2</v>
      </c>
      <c r="E31" s="50">
        <v>2</v>
      </c>
      <c r="F31" s="42">
        <v>0</v>
      </c>
      <c r="G31" s="42">
        <v>0</v>
      </c>
      <c r="H31" s="42">
        <v>2</v>
      </c>
      <c r="I31" s="42">
        <v>0</v>
      </c>
      <c r="J31" s="51">
        <v>0</v>
      </c>
      <c r="K31" s="42">
        <v>3</v>
      </c>
      <c r="L31" s="50">
        <v>0</v>
      </c>
      <c r="M31" s="42">
        <v>0</v>
      </c>
      <c r="N31" s="42">
        <v>0</v>
      </c>
      <c r="O31" s="51">
        <v>0</v>
      </c>
      <c r="P31" s="50">
        <v>3</v>
      </c>
      <c r="Q31" s="42">
        <v>0</v>
      </c>
      <c r="R31" s="51">
        <v>0</v>
      </c>
      <c r="S31" s="42">
        <v>0</v>
      </c>
      <c r="T31" s="50">
        <v>0</v>
      </c>
      <c r="U31" s="42">
        <v>0</v>
      </c>
      <c r="V31" s="42">
        <v>0</v>
      </c>
      <c r="W31" s="51">
        <v>0</v>
      </c>
      <c r="X31" s="42">
        <v>0</v>
      </c>
    </row>
    <row r="32" spans="1:34" ht="16.7" customHeight="1" x14ac:dyDescent="0.15">
      <c r="A32" s="55"/>
      <c r="B32" s="54"/>
      <c r="C32" s="55"/>
      <c r="D32" s="52"/>
      <c r="E32" s="50"/>
      <c r="F32" s="42"/>
      <c r="G32" s="42"/>
      <c r="H32" s="42"/>
      <c r="I32" s="42"/>
      <c r="J32" s="51"/>
      <c r="K32" s="42"/>
      <c r="L32" s="50"/>
      <c r="M32" s="42"/>
      <c r="N32" s="42"/>
      <c r="O32" s="51"/>
      <c r="P32" s="50"/>
      <c r="Q32" s="42"/>
      <c r="R32" s="51"/>
      <c r="S32" s="42"/>
      <c r="T32" s="50"/>
      <c r="U32" s="42"/>
      <c r="V32" s="42"/>
      <c r="W32" s="51"/>
      <c r="X32" s="42"/>
    </row>
    <row r="33" spans="1:34" ht="16.7" customHeight="1" x14ac:dyDescent="0.15">
      <c r="A33" s="57" t="s">
        <v>29</v>
      </c>
      <c r="B33" s="57"/>
      <c r="C33" s="57"/>
      <c r="D33" s="52">
        <f>D34+D35+D36+D37</f>
        <v>262</v>
      </c>
      <c r="E33" s="50">
        <f>E34+E35+E36+E37</f>
        <v>258</v>
      </c>
      <c r="F33" s="42">
        <f>F34+F35+F36+F37</f>
        <v>147</v>
      </c>
      <c r="G33" s="42">
        <f>G34+G35+G36+G37</f>
        <v>16</v>
      </c>
      <c r="H33" s="42">
        <f>H34+H35+H36+H37</f>
        <v>95</v>
      </c>
      <c r="I33" s="42">
        <f>I34+I35+I36+I37</f>
        <v>0</v>
      </c>
      <c r="J33" s="51">
        <f>J34+J35+J36+J37</f>
        <v>0</v>
      </c>
      <c r="K33" s="42">
        <f>K34+K35+K36+K37</f>
        <v>258</v>
      </c>
      <c r="L33" s="50">
        <f>L34+L35+L36+L37</f>
        <v>0</v>
      </c>
      <c r="M33" s="42">
        <f>M34+M35+M36+M37</f>
        <v>1</v>
      </c>
      <c r="N33" s="42">
        <f>N34+N35+N36+N37</f>
        <v>0</v>
      </c>
      <c r="O33" s="51">
        <f>O34+O35+O36+O37</f>
        <v>0</v>
      </c>
      <c r="P33" s="50">
        <f>P34+P35+P36+P37</f>
        <v>222</v>
      </c>
      <c r="Q33" s="42">
        <f>Q34+Q35+Q36+Q37</f>
        <v>35</v>
      </c>
      <c r="R33" s="51">
        <f>R34+R35+R36+R37</f>
        <v>0</v>
      </c>
      <c r="S33" s="42">
        <f>S34+S35+S36+S37</f>
        <v>5</v>
      </c>
      <c r="T33" s="50">
        <f>T34+T35+T36+T37</f>
        <v>13</v>
      </c>
      <c r="U33" s="42">
        <f>U34+U35+U36+U37</f>
        <v>0</v>
      </c>
      <c r="V33" s="42">
        <f>V34+V35+V36+V37</f>
        <v>13</v>
      </c>
      <c r="W33" s="51">
        <f>W34+W35+W36+W37</f>
        <v>0</v>
      </c>
      <c r="X33" s="42">
        <f>X34+X35+X36+X37</f>
        <v>38</v>
      </c>
      <c r="AA33" s="129"/>
      <c r="AB33" s="129"/>
      <c r="AC33" s="129"/>
      <c r="AD33" s="129"/>
      <c r="AE33" s="129"/>
      <c r="AF33" s="129"/>
      <c r="AG33" s="129"/>
      <c r="AH33" s="129"/>
    </row>
    <row r="34" spans="1:34" ht="16.7" customHeight="1" x14ac:dyDescent="0.15">
      <c r="A34" s="55"/>
      <c r="B34" s="54" t="s">
        <v>30</v>
      </c>
      <c r="C34" s="130"/>
      <c r="D34" s="52">
        <v>182</v>
      </c>
      <c r="E34" s="50">
        <v>181</v>
      </c>
      <c r="F34" s="42">
        <v>83</v>
      </c>
      <c r="G34" s="42">
        <v>13</v>
      </c>
      <c r="H34" s="42">
        <v>85</v>
      </c>
      <c r="I34" s="42">
        <v>0</v>
      </c>
      <c r="J34" s="51">
        <v>0</v>
      </c>
      <c r="K34" s="42">
        <v>181</v>
      </c>
      <c r="L34" s="50">
        <v>0</v>
      </c>
      <c r="M34" s="42">
        <v>1</v>
      </c>
      <c r="N34" s="42">
        <v>0</v>
      </c>
      <c r="O34" s="51">
        <v>0</v>
      </c>
      <c r="P34" s="50">
        <v>146</v>
      </c>
      <c r="Q34" s="42">
        <v>34</v>
      </c>
      <c r="R34" s="51">
        <v>0</v>
      </c>
      <c r="S34" s="42">
        <v>5</v>
      </c>
      <c r="T34" s="50">
        <v>7</v>
      </c>
      <c r="U34" s="42">
        <v>0</v>
      </c>
      <c r="V34" s="128">
        <v>7</v>
      </c>
      <c r="W34" s="51">
        <v>0</v>
      </c>
      <c r="X34" s="42">
        <v>29</v>
      </c>
    </row>
    <row r="35" spans="1:34" ht="16.7" customHeight="1" x14ac:dyDescent="0.15">
      <c r="A35" s="55"/>
      <c r="B35" s="54" t="s">
        <v>31</v>
      </c>
      <c r="C35" s="55"/>
      <c r="D35" s="52">
        <v>8</v>
      </c>
      <c r="E35" s="50">
        <v>8</v>
      </c>
      <c r="F35" s="42">
        <v>7</v>
      </c>
      <c r="G35" s="42">
        <v>0</v>
      </c>
      <c r="H35" s="42">
        <v>1</v>
      </c>
      <c r="I35" s="42">
        <v>0</v>
      </c>
      <c r="J35" s="51">
        <v>0</v>
      </c>
      <c r="K35" s="42">
        <v>8</v>
      </c>
      <c r="L35" s="50">
        <v>0</v>
      </c>
      <c r="M35" s="42">
        <v>0</v>
      </c>
      <c r="N35" s="42">
        <v>0</v>
      </c>
      <c r="O35" s="51">
        <v>0</v>
      </c>
      <c r="P35" s="50">
        <v>8</v>
      </c>
      <c r="Q35" s="42">
        <v>0</v>
      </c>
      <c r="R35" s="51">
        <v>0</v>
      </c>
      <c r="S35" s="42">
        <v>0</v>
      </c>
      <c r="T35" s="50">
        <v>6</v>
      </c>
      <c r="U35" s="42">
        <v>0</v>
      </c>
      <c r="V35" s="42">
        <v>6</v>
      </c>
      <c r="W35" s="51">
        <v>0</v>
      </c>
      <c r="X35" s="42">
        <v>3</v>
      </c>
    </row>
    <row r="36" spans="1:34" ht="16.7" customHeight="1" x14ac:dyDescent="0.15">
      <c r="A36" s="55"/>
      <c r="B36" s="54" t="s">
        <v>32</v>
      </c>
      <c r="C36" s="55"/>
      <c r="D36" s="52">
        <v>2</v>
      </c>
      <c r="E36" s="50">
        <v>2</v>
      </c>
      <c r="F36" s="42">
        <v>2</v>
      </c>
      <c r="G36" s="42">
        <v>0</v>
      </c>
      <c r="H36" s="42">
        <v>0</v>
      </c>
      <c r="I36" s="42">
        <v>0</v>
      </c>
      <c r="J36" s="51">
        <v>0</v>
      </c>
      <c r="K36" s="42">
        <v>2</v>
      </c>
      <c r="L36" s="50">
        <v>0</v>
      </c>
      <c r="M36" s="42">
        <v>0</v>
      </c>
      <c r="N36" s="42">
        <v>0</v>
      </c>
      <c r="O36" s="51">
        <v>0</v>
      </c>
      <c r="P36" s="50">
        <v>2</v>
      </c>
      <c r="Q36" s="42">
        <v>0</v>
      </c>
      <c r="R36" s="51">
        <v>0</v>
      </c>
      <c r="S36" s="42">
        <v>0</v>
      </c>
      <c r="T36" s="50">
        <v>0</v>
      </c>
      <c r="U36" s="42">
        <v>0</v>
      </c>
      <c r="V36" s="42">
        <v>0</v>
      </c>
      <c r="W36" s="51">
        <v>0</v>
      </c>
      <c r="X36" s="42">
        <v>0</v>
      </c>
    </row>
    <row r="37" spans="1:34" ht="16.7" customHeight="1" x14ac:dyDescent="0.15">
      <c r="A37" s="55"/>
      <c r="B37" s="54" t="s">
        <v>33</v>
      </c>
      <c r="C37" s="55"/>
      <c r="D37" s="52">
        <v>70</v>
      </c>
      <c r="E37" s="50">
        <v>67</v>
      </c>
      <c r="F37" s="42">
        <v>55</v>
      </c>
      <c r="G37" s="42">
        <v>3</v>
      </c>
      <c r="H37" s="42">
        <v>9</v>
      </c>
      <c r="I37" s="42">
        <v>0</v>
      </c>
      <c r="J37" s="51">
        <v>0</v>
      </c>
      <c r="K37" s="42">
        <v>67</v>
      </c>
      <c r="L37" s="50">
        <v>0</v>
      </c>
      <c r="M37" s="42">
        <v>0</v>
      </c>
      <c r="N37" s="42">
        <v>0</v>
      </c>
      <c r="O37" s="51">
        <v>0</v>
      </c>
      <c r="P37" s="50">
        <v>66</v>
      </c>
      <c r="Q37" s="42">
        <v>1</v>
      </c>
      <c r="R37" s="51">
        <v>0</v>
      </c>
      <c r="S37" s="42">
        <v>0</v>
      </c>
      <c r="T37" s="50">
        <v>0</v>
      </c>
      <c r="U37" s="42">
        <v>0</v>
      </c>
      <c r="V37" s="42">
        <v>0</v>
      </c>
      <c r="W37" s="51">
        <v>0</v>
      </c>
      <c r="X37" s="42">
        <v>6</v>
      </c>
    </row>
    <row r="38" spans="1:34" ht="16.7" customHeight="1" x14ac:dyDescent="0.15">
      <c r="A38" s="49"/>
      <c r="B38" s="48"/>
      <c r="C38" s="49"/>
      <c r="D38" s="46"/>
      <c r="E38" s="44"/>
      <c r="F38" s="43"/>
      <c r="G38" s="43"/>
      <c r="H38" s="43"/>
      <c r="I38" s="43"/>
      <c r="J38" s="45"/>
      <c r="K38" s="43"/>
      <c r="L38" s="44"/>
      <c r="M38" s="43"/>
      <c r="N38" s="43"/>
      <c r="O38" s="45"/>
      <c r="P38" s="44"/>
      <c r="Q38" s="43"/>
      <c r="R38" s="45"/>
      <c r="S38" s="43"/>
      <c r="T38" s="44"/>
      <c r="U38" s="43"/>
      <c r="V38" s="43"/>
      <c r="W38" s="45"/>
      <c r="X38" s="43"/>
      <c r="AA38" s="129"/>
      <c r="AB38" s="129"/>
      <c r="AC38" s="129"/>
      <c r="AD38" s="129"/>
      <c r="AE38" s="129"/>
      <c r="AF38" s="129"/>
      <c r="AG38" s="129"/>
      <c r="AH38" s="129"/>
    </row>
    <row r="39" spans="1:34" ht="16.7" customHeight="1" x14ac:dyDescent="0.15">
      <c r="A39" s="62"/>
      <c r="B39" s="62"/>
      <c r="C39" s="62"/>
      <c r="D39" s="52"/>
      <c r="E39" s="50"/>
      <c r="F39" s="42"/>
      <c r="G39" s="42"/>
      <c r="H39" s="42"/>
      <c r="I39" s="42"/>
      <c r="J39" s="51"/>
      <c r="K39" s="42"/>
      <c r="L39" s="50"/>
      <c r="M39" s="42"/>
      <c r="N39" s="42"/>
      <c r="O39" s="51"/>
      <c r="P39" s="50"/>
      <c r="Q39" s="42"/>
      <c r="R39" s="51"/>
      <c r="S39" s="42"/>
      <c r="T39" s="50"/>
      <c r="U39" s="42"/>
      <c r="V39" s="42"/>
      <c r="W39" s="51"/>
      <c r="X39" s="42"/>
    </row>
    <row r="40" spans="1:34" ht="16.7" customHeight="1" x14ac:dyDescent="0.15">
      <c r="A40" s="57" t="s">
        <v>67</v>
      </c>
      <c r="B40" s="57"/>
      <c r="C40" s="57"/>
      <c r="D40" s="52">
        <f>D41+D42+D43+D44+D45+D46</f>
        <v>182</v>
      </c>
      <c r="E40" s="50">
        <f>E41+E42+E43+E44+E45+E46</f>
        <v>191</v>
      </c>
      <c r="F40" s="42">
        <f>F41+F42+F43+F44+F45+F46</f>
        <v>129</v>
      </c>
      <c r="G40" s="42">
        <f>G41+G42+G43+G44+G45+G46</f>
        <v>15</v>
      </c>
      <c r="H40" s="42">
        <f>H41+H42+H43+H44+H45+H46</f>
        <v>46</v>
      </c>
      <c r="I40" s="42">
        <f>I41+I42+I43+I44+I45+I46</f>
        <v>0</v>
      </c>
      <c r="J40" s="51">
        <f>J41+J42+J43+J44+J45+J46</f>
        <v>1</v>
      </c>
      <c r="K40" s="42">
        <f>K41+K42+K43+K44+K45+K46</f>
        <v>190</v>
      </c>
      <c r="L40" s="50">
        <f>L41+L42+L43+L44+L45+L46</f>
        <v>4</v>
      </c>
      <c r="M40" s="42">
        <f>M41+M42+M43+M44+M45+M46</f>
        <v>1</v>
      </c>
      <c r="N40" s="42">
        <f>N41+N42+N43+N44+N45+N46</f>
        <v>0</v>
      </c>
      <c r="O40" s="51">
        <f>O41+O42+O43+O44+O45+O46</f>
        <v>0</v>
      </c>
      <c r="P40" s="50">
        <f>P41+P42+P43+P44+P45+P46</f>
        <v>179</v>
      </c>
      <c r="Q40" s="42">
        <f>Q41+Q42+Q43+Q44+Q45+Q46</f>
        <v>6</v>
      </c>
      <c r="R40" s="51">
        <f>R41+R42+R43+R44+R45+R46</f>
        <v>0</v>
      </c>
      <c r="S40" s="42">
        <f>S41+S42+S43+S44+S45+S46</f>
        <v>10</v>
      </c>
      <c r="T40" s="50">
        <f>T41+T42+T43+T44+T45+T46</f>
        <v>10</v>
      </c>
      <c r="U40" s="42">
        <f>U41+U42+U43+U44+U45+U46</f>
        <v>0</v>
      </c>
      <c r="V40" s="42">
        <f>V41+V42+V43+V44+V45+V46</f>
        <v>10</v>
      </c>
      <c r="W40" s="51">
        <f>W41+W42+W43+W44+W45+W46</f>
        <v>0</v>
      </c>
      <c r="X40" s="42">
        <f>X41+X42+X43+X44+X45+X46</f>
        <v>59</v>
      </c>
    </row>
    <row r="41" spans="1:34" ht="16.7" customHeight="1" x14ac:dyDescent="0.15">
      <c r="A41" s="55"/>
      <c r="B41" s="54" t="s">
        <v>35</v>
      </c>
      <c r="C41" s="55"/>
      <c r="D41" s="52">
        <v>56</v>
      </c>
      <c r="E41" s="50">
        <v>55</v>
      </c>
      <c r="F41" s="42">
        <v>38</v>
      </c>
      <c r="G41" s="42">
        <v>5</v>
      </c>
      <c r="H41" s="42">
        <v>12</v>
      </c>
      <c r="I41" s="42">
        <v>0</v>
      </c>
      <c r="J41" s="51">
        <v>0</v>
      </c>
      <c r="K41" s="42">
        <v>55</v>
      </c>
      <c r="L41" s="50">
        <v>0</v>
      </c>
      <c r="M41" s="42">
        <v>0</v>
      </c>
      <c r="N41" s="42">
        <v>0</v>
      </c>
      <c r="O41" s="51">
        <v>0</v>
      </c>
      <c r="P41" s="50">
        <v>55</v>
      </c>
      <c r="Q41" s="42">
        <v>0</v>
      </c>
      <c r="R41" s="51">
        <v>0</v>
      </c>
      <c r="S41" s="42">
        <v>0</v>
      </c>
      <c r="T41" s="50">
        <v>0</v>
      </c>
      <c r="U41" s="42">
        <v>0</v>
      </c>
      <c r="V41" s="42">
        <v>0</v>
      </c>
      <c r="W41" s="51">
        <v>0</v>
      </c>
      <c r="X41" s="42">
        <v>24</v>
      </c>
    </row>
    <row r="42" spans="1:34" ht="16.7" customHeight="1" x14ac:dyDescent="0.15">
      <c r="A42" s="55"/>
      <c r="B42" s="54" t="s">
        <v>36</v>
      </c>
      <c r="C42" s="55"/>
      <c r="D42" s="52">
        <v>18</v>
      </c>
      <c r="E42" s="50">
        <v>18</v>
      </c>
      <c r="F42" s="42">
        <v>18</v>
      </c>
      <c r="G42" s="42">
        <v>0</v>
      </c>
      <c r="H42" s="42">
        <v>0</v>
      </c>
      <c r="I42" s="42">
        <v>0</v>
      </c>
      <c r="J42" s="51">
        <v>0</v>
      </c>
      <c r="K42" s="42">
        <v>18</v>
      </c>
      <c r="L42" s="50">
        <v>0</v>
      </c>
      <c r="M42" s="42">
        <v>0</v>
      </c>
      <c r="N42" s="42">
        <v>0</v>
      </c>
      <c r="O42" s="51">
        <v>0</v>
      </c>
      <c r="P42" s="50">
        <v>18</v>
      </c>
      <c r="Q42" s="42">
        <v>0</v>
      </c>
      <c r="R42" s="51">
        <v>0</v>
      </c>
      <c r="S42" s="42">
        <v>0</v>
      </c>
      <c r="T42" s="50">
        <v>0</v>
      </c>
      <c r="U42" s="42">
        <v>0</v>
      </c>
      <c r="V42" s="42">
        <v>0</v>
      </c>
      <c r="W42" s="51">
        <v>0</v>
      </c>
      <c r="X42" s="42">
        <v>5</v>
      </c>
    </row>
    <row r="43" spans="1:34" ht="16.7" customHeight="1" x14ac:dyDescent="0.15">
      <c r="A43" s="55"/>
      <c r="B43" s="54" t="s">
        <v>37</v>
      </c>
      <c r="C43" s="55"/>
      <c r="D43" s="52">
        <v>45</v>
      </c>
      <c r="E43" s="50">
        <v>50</v>
      </c>
      <c r="F43" s="42">
        <v>27</v>
      </c>
      <c r="G43" s="42">
        <v>6</v>
      </c>
      <c r="H43" s="42">
        <v>17</v>
      </c>
      <c r="I43" s="42">
        <v>0</v>
      </c>
      <c r="J43" s="51">
        <v>0</v>
      </c>
      <c r="K43" s="42">
        <v>50</v>
      </c>
      <c r="L43" s="50">
        <v>1</v>
      </c>
      <c r="M43" s="42">
        <v>0</v>
      </c>
      <c r="N43" s="42">
        <v>0</v>
      </c>
      <c r="O43" s="51">
        <v>0</v>
      </c>
      <c r="P43" s="50">
        <v>45</v>
      </c>
      <c r="Q43" s="42">
        <v>4</v>
      </c>
      <c r="R43" s="51">
        <v>0</v>
      </c>
      <c r="S43" s="42">
        <v>4</v>
      </c>
      <c r="T43" s="50">
        <v>0</v>
      </c>
      <c r="U43" s="42">
        <v>0</v>
      </c>
      <c r="V43" s="42">
        <v>0</v>
      </c>
      <c r="W43" s="51">
        <v>0</v>
      </c>
      <c r="X43" s="42">
        <v>13</v>
      </c>
    </row>
    <row r="44" spans="1:34" ht="16.7" customHeight="1" x14ac:dyDescent="0.15">
      <c r="A44" s="55"/>
      <c r="B44" s="54" t="s">
        <v>38</v>
      </c>
      <c r="C44" s="55"/>
      <c r="D44" s="52">
        <v>22</v>
      </c>
      <c r="E44" s="50">
        <v>29</v>
      </c>
      <c r="F44" s="42">
        <v>14</v>
      </c>
      <c r="G44" s="42">
        <v>2</v>
      </c>
      <c r="H44" s="42">
        <v>12</v>
      </c>
      <c r="I44" s="42">
        <v>0</v>
      </c>
      <c r="J44" s="51">
        <v>1</v>
      </c>
      <c r="K44" s="42">
        <v>28</v>
      </c>
      <c r="L44" s="50">
        <v>3</v>
      </c>
      <c r="M44" s="42">
        <v>1</v>
      </c>
      <c r="N44" s="42">
        <v>0</v>
      </c>
      <c r="O44" s="51">
        <v>0</v>
      </c>
      <c r="P44" s="50">
        <v>24</v>
      </c>
      <c r="Q44" s="42">
        <v>0</v>
      </c>
      <c r="R44" s="51">
        <v>0</v>
      </c>
      <c r="S44" s="42">
        <v>6</v>
      </c>
      <c r="T44" s="50">
        <v>0</v>
      </c>
      <c r="U44" s="42">
        <v>0</v>
      </c>
      <c r="V44" s="42">
        <v>0</v>
      </c>
      <c r="W44" s="51">
        <v>0</v>
      </c>
      <c r="X44" s="42">
        <v>1</v>
      </c>
    </row>
    <row r="45" spans="1:34" ht="16.7" customHeight="1" x14ac:dyDescent="0.15">
      <c r="A45" s="55"/>
      <c r="B45" s="54" t="s">
        <v>97</v>
      </c>
      <c r="C45" s="55"/>
      <c r="D45" s="52">
        <v>13</v>
      </c>
      <c r="E45" s="50">
        <v>13</v>
      </c>
      <c r="F45" s="42">
        <v>11</v>
      </c>
      <c r="G45" s="42">
        <v>2</v>
      </c>
      <c r="H45" s="42">
        <v>0</v>
      </c>
      <c r="I45" s="42">
        <v>0</v>
      </c>
      <c r="J45" s="51">
        <v>0</v>
      </c>
      <c r="K45" s="42">
        <v>13</v>
      </c>
      <c r="L45" s="50">
        <v>0</v>
      </c>
      <c r="M45" s="42">
        <v>0</v>
      </c>
      <c r="N45" s="42">
        <v>0</v>
      </c>
      <c r="O45" s="51">
        <v>0</v>
      </c>
      <c r="P45" s="50">
        <v>13</v>
      </c>
      <c r="Q45" s="42">
        <v>0</v>
      </c>
      <c r="R45" s="51">
        <v>0</v>
      </c>
      <c r="S45" s="42">
        <v>0</v>
      </c>
      <c r="T45" s="50">
        <v>0</v>
      </c>
      <c r="U45" s="42">
        <v>0</v>
      </c>
      <c r="V45" s="42">
        <v>0</v>
      </c>
      <c r="W45" s="51">
        <v>0</v>
      </c>
      <c r="X45" s="42">
        <v>5</v>
      </c>
    </row>
    <row r="46" spans="1:34" ht="16.7" customHeight="1" x14ac:dyDescent="0.15">
      <c r="A46" s="55"/>
      <c r="B46" s="54" t="s">
        <v>65</v>
      </c>
      <c r="C46" s="55"/>
      <c r="D46" s="52">
        <v>28</v>
      </c>
      <c r="E46" s="50">
        <v>26</v>
      </c>
      <c r="F46" s="42">
        <v>21</v>
      </c>
      <c r="G46" s="42">
        <v>0</v>
      </c>
      <c r="H46" s="42">
        <v>5</v>
      </c>
      <c r="I46" s="42">
        <v>0</v>
      </c>
      <c r="J46" s="51">
        <v>0</v>
      </c>
      <c r="K46" s="42">
        <v>26</v>
      </c>
      <c r="L46" s="50">
        <v>0</v>
      </c>
      <c r="M46" s="42">
        <v>0</v>
      </c>
      <c r="N46" s="42">
        <v>0</v>
      </c>
      <c r="O46" s="51">
        <v>0</v>
      </c>
      <c r="P46" s="50">
        <v>24</v>
      </c>
      <c r="Q46" s="42">
        <v>2</v>
      </c>
      <c r="R46" s="51">
        <v>0</v>
      </c>
      <c r="S46" s="42">
        <v>0</v>
      </c>
      <c r="T46" s="50">
        <v>10</v>
      </c>
      <c r="U46" s="42">
        <v>0</v>
      </c>
      <c r="V46" s="42">
        <v>10</v>
      </c>
      <c r="W46" s="51">
        <v>0</v>
      </c>
      <c r="X46" s="42">
        <v>11</v>
      </c>
      <c r="AA46" s="129"/>
      <c r="AB46" s="129"/>
      <c r="AC46" s="129"/>
      <c r="AD46" s="129"/>
      <c r="AE46" s="129"/>
      <c r="AF46" s="129"/>
      <c r="AG46" s="129"/>
      <c r="AH46" s="129"/>
    </row>
    <row r="47" spans="1:34" ht="16.7" customHeight="1" x14ac:dyDescent="0.15">
      <c r="A47" s="55"/>
      <c r="B47" s="54"/>
      <c r="C47" s="55"/>
      <c r="D47" s="50"/>
      <c r="E47" s="50"/>
      <c r="F47" s="42"/>
      <c r="G47" s="42"/>
      <c r="H47" s="42"/>
      <c r="I47" s="42"/>
      <c r="J47" s="51"/>
      <c r="K47" s="42"/>
      <c r="L47" s="50"/>
      <c r="M47" s="42"/>
      <c r="N47" s="42"/>
      <c r="O47" s="51"/>
      <c r="P47" s="50"/>
      <c r="Q47" s="42"/>
      <c r="R47" s="51"/>
      <c r="S47" s="42"/>
      <c r="T47" s="50"/>
      <c r="U47" s="42"/>
      <c r="V47" s="42"/>
      <c r="W47" s="51"/>
      <c r="X47" s="42"/>
      <c r="AA47" s="129"/>
      <c r="AB47" s="129"/>
      <c r="AC47" s="129"/>
      <c r="AD47" s="129"/>
      <c r="AE47" s="129"/>
      <c r="AF47" s="129"/>
      <c r="AG47" s="129"/>
      <c r="AH47" s="129"/>
    </row>
    <row r="48" spans="1:34" ht="16.7" customHeight="1" x14ac:dyDescent="0.15">
      <c r="A48" s="57" t="s">
        <v>64</v>
      </c>
      <c r="B48" s="57"/>
      <c r="C48" s="56"/>
      <c r="D48" s="50">
        <f>D49+D50+D51+D52+D53</f>
        <v>311</v>
      </c>
      <c r="E48" s="50">
        <f>SUM(E49:E53)</f>
        <v>331</v>
      </c>
      <c r="F48" s="42">
        <f>F49+F50+F51+F52+F53</f>
        <v>162</v>
      </c>
      <c r="G48" s="42">
        <f>G49+G50+G51+G52+G53</f>
        <v>14</v>
      </c>
      <c r="H48" s="42">
        <f>H49+H50+H51+H52+H53</f>
        <v>140</v>
      </c>
      <c r="I48" s="42">
        <f>I49+I50+I51+I52+I53</f>
        <v>6</v>
      </c>
      <c r="J48" s="51">
        <f>J49+J50+J51+J52+J53</f>
        <v>9</v>
      </c>
      <c r="K48" s="42">
        <f>K49+K50+K51+K52+K53</f>
        <v>328</v>
      </c>
      <c r="L48" s="50">
        <f>L49+L50+L51+L52+L53</f>
        <v>6</v>
      </c>
      <c r="M48" s="42">
        <f>M49+M50+M51+M52+M53</f>
        <v>0</v>
      </c>
      <c r="N48" s="42">
        <f>N49+N50+N51+N52+N53</f>
        <v>2</v>
      </c>
      <c r="O48" s="51">
        <f>O49+O50+O51+O52+O53</f>
        <v>0</v>
      </c>
      <c r="P48" s="50">
        <f>P49+P50+P51+P52+P53</f>
        <v>316</v>
      </c>
      <c r="Q48" s="42">
        <f>Q49+Q50+Q51+Q52+Q53</f>
        <v>4</v>
      </c>
      <c r="R48" s="51">
        <f>R49+R50+R51+R52+R53</f>
        <v>0</v>
      </c>
      <c r="S48" s="42">
        <f>S49+S50+S51+S52+S53</f>
        <v>21</v>
      </c>
      <c r="T48" s="50">
        <f>T49+T50+T51+T52+T53</f>
        <v>23</v>
      </c>
      <c r="U48" s="42">
        <f>U49+U50+U51+U52+U53</f>
        <v>7</v>
      </c>
      <c r="V48" s="42">
        <f>V49+V50+V51+V52+V53</f>
        <v>16</v>
      </c>
      <c r="W48" s="51">
        <f>W49+W50+W51+W52+W53</f>
        <v>0</v>
      </c>
      <c r="X48" s="42">
        <f>X49+X50+X51+X52+X53</f>
        <v>124</v>
      </c>
    </row>
    <row r="49" spans="1:24" ht="16.7" customHeight="1" x14ac:dyDescent="0.15">
      <c r="A49" s="55"/>
      <c r="B49" s="54" t="s">
        <v>42</v>
      </c>
      <c r="C49" s="53"/>
      <c r="D49" s="50">
        <v>177</v>
      </c>
      <c r="E49" s="50">
        <v>211</v>
      </c>
      <c r="F49" s="42">
        <v>110</v>
      </c>
      <c r="G49" s="42">
        <v>10</v>
      </c>
      <c r="H49" s="42">
        <v>85</v>
      </c>
      <c r="I49" s="42">
        <v>1</v>
      </c>
      <c r="J49" s="51">
        <v>5</v>
      </c>
      <c r="K49" s="42">
        <v>208</v>
      </c>
      <c r="L49" s="50">
        <v>5</v>
      </c>
      <c r="M49" s="42">
        <v>0</v>
      </c>
      <c r="N49" s="42">
        <v>0</v>
      </c>
      <c r="O49" s="51">
        <v>0</v>
      </c>
      <c r="P49" s="50">
        <v>200</v>
      </c>
      <c r="Q49" s="42">
        <v>3</v>
      </c>
      <c r="R49" s="51">
        <v>0</v>
      </c>
      <c r="S49" s="42">
        <v>7</v>
      </c>
      <c r="T49" s="50">
        <v>19</v>
      </c>
      <c r="U49" s="42">
        <v>3</v>
      </c>
      <c r="V49" s="42">
        <v>16</v>
      </c>
      <c r="W49" s="51">
        <v>0</v>
      </c>
      <c r="X49" s="42">
        <v>96</v>
      </c>
    </row>
    <row r="50" spans="1:24" ht="16.7" customHeight="1" x14ac:dyDescent="0.15">
      <c r="A50" s="55"/>
      <c r="B50" s="54" t="s">
        <v>43</v>
      </c>
      <c r="C50" s="53"/>
      <c r="D50" s="50">
        <v>17</v>
      </c>
      <c r="E50" s="50">
        <v>16</v>
      </c>
      <c r="F50" s="42">
        <v>6</v>
      </c>
      <c r="G50" s="42">
        <v>1</v>
      </c>
      <c r="H50" s="42">
        <v>5</v>
      </c>
      <c r="I50" s="42">
        <v>1</v>
      </c>
      <c r="J50" s="51">
        <v>3</v>
      </c>
      <c r="K50" s="42">
        <v>16</v>
      </c>
      <c r="L50" s="50">
        <v>0</v>
      </c>
      <c r="M50" s="42">
        <v>0</v>
      </c>
      <c r="N50" s="42">
        <v>1</v>
      </c>
      <c r="O50" s="51">
        <v>0</v>
      </c>
      <c r="P50" s="50">
        <v>14</v>
      </c>
      <c r="Q50" s="42">
        <v>1</v>
      </c>
      <c r="R50" s="51">
        <v>0</v>
      </c>
      <c r="S50" s="42">
        <v>8</v>
      </c>
      <c r="T50" s="50">
        <v>0</v>
      </c>
      <c r="U50" s="42">
        <v>0</v>
      </c>
      <c r="V50" s="42">
        <v>0</v>
      </c>
      <c r="W50" s="51">
        <v>0</v>
      </c>
      <c r="X50" s="42">
        <v>4</v>
      </c>
    </row>
    <row r="51" spans="1:24" ht="16.7" customHeight="1" x14ac:dyDescent="0.15">
      <c r="A51" s="55"/>
      <c r="B51" s="54" t="s">
        <v>44</v>
      </c>
      <c r="C51" s="53"/>
      <c r="D51" s="50">
        <v>11</v>
      </c>
      <c r="E51" s="50">
        <v>11</v>
      </c>
      <c r="F51" s="42">
        <v>9</v>
      </c>
      <c r="G51" s="42">
        <v>0</v>
      </c>
      <c r="H51" s="42">
        <v>1</v>
      </c>
      <c r="I51" s="42">
        <v>1</v>
      </c>
      <c r="J51" s="51">
        <v>0</v>
      </c>
      <c r="K51" s="42">
        <v>11</v>
      </c>
      <c r="L51" s="50">
        <v>0</v>
      </c>
      <c r="M51" s="42">
        <v>0</v>
      </c>
      <c r="N51" s="42">
        <v>0</v>
      </c>
      <c r="O51" s="51">
        <v>0</v>
      </c>
      <c r="P51" s="50">
        <v>11</v>
      </c>
      <c r="Q51" s="42">
        <v>0</v>
      </c>
      <c r="R51" s="51">
        <v>0</v>
      </c>
      <c r="S51" s="42">
        <v>0</v>
      </c>
      <c r="T51" s="50">
        <v>0</v>
      </c>
      <c r="U51" s="42">
        <v>0</v>
      </c>
      <c r="V51" s="42">
        <v>0</v>
      </c>
      <c r="W51" s="51">
        <v>0</v>
      </c>
      <c r="X51" s="42">
        <v>6</v>
      </c>
    </row>
    <row r="52" spans="1:24" ht="16.7" customHeight="1" x14ac:dyDescent="0.15">
      <c r="A52" s="55"/>
      <c r="B52" s="54" t="s">
        <v>45</v>
      </c>
      <c r="C52" s="53"/>
      <c r="D52" s="50">
        <v>44</v>
      </c>
      <c r="E52" s="50">
        <v>35</v>
      </c>
      <c r="F52" s="42">
        <v>9</v>
      </c>
      <c r="G52" s="42">
        <v>0</v>
      </c>
      <c r="H52" s="42">
        <v>23</v>
      </c>
      <c r="I52" s="42">
        <v>3</v>
      </c>
      <c r="J52" s="51">
        <v>0</v>
      </c>
      <c r="K52" s="42">
        <v>35</v>
      </c>
      <c r="L52" s="50">
        <v>0</v>
      </c>
      <c r="M52" s="42">
        <v>0</v>
      </c>
      <c r="N52" s="42">
        <v>0</v>
      </c>
      <c r="O52" s="51">
        <v>0</v>
      </c>
      <c r="P52" s="50">
        <v>35</v>
      </c>
      <c r="Q52" s="42">
        <v>0</v>
      </c>
      <c r="R52" s="51">
        <v>0</v>
      </c>
      <c r="S52" s="42">
        <v>0</v>
      </c>
      <c r="T52" s="50">
        <v>0</v>
      </c>
      <c r="U52" s="42">
        <v>0</v>
      </c>
      <c r="V52" s="42">
        <v>0</v>
      </c>
      <c r="W52" s="51">
        <v>0</v>
      </c>
      <c r="X52" s="42">
        <v>0</v>
      </c>
    </row>
    <row r="53" spans="1:24" ht="16.7" customHeight="1" x14ac:dyDescent="0.15">
      <c r="A53" s="55"/>
      <c r="B53" s="54" t="s">
        <v>63</v>
      </c>
      <c r="C53" s="53"/>
      <c r="D53" s="50">
        <v>62</v>
      </c>
      <c r="E53" s="50">
        <v>58</v>
      </c>
      <c r="F53" s="42">
        <v>28</v>
      </c>
      <c r="G53" s="42">
        <v>3</v>
      </c>
      <c r="H53" s="42">
        <v>26</v>
      </c>
      <c r="I53" s="42">
        <v>0</v>
      </c>
      <c r="J53" s="51">
        <v>1</v>
      </c>
      <c r="K53" s="42">
        <v>58</v>
      </c>
      <c r="L53" s="50">
        <v>1</v>
      </c>
      <c r="M53" s="42">
        <v>0</v>
      </c>
      <c r="N53" s="42">
        <v>1</v>
      </c>
      <c r="O53" s="51">
        <v>0</v>
      </c>
      <c r="P53" s="50">
        <v>56</v>
      </c>
      <c r="Q53" s="42">
        <v>0</v>
      </c>
      <c r="R53" s="51">
        <v>0</v>
      </c>
      <c r="S53" s="42">
        <v>6</v>
      </c>
      <c r="T53" s="50">
        <v>4</v>
      </c>
      <c r="U53" s="42">
        <v>4</v>
      </c>
      <c r="V53" s="42">
        <v>0</v>
      </c>
      <c r="W53" s="51">
        <v>0</v>
      </c>
      <c r="X53" s="42">
        <v>18</v>
      </c>
    </row>
    <row r="54" spans="1:24" ht="16.7" customHeight="1" x14ac:dyDescent="0.15">
      <c r="A54" s="55"/>
      <c r="B54" s="54"/>
      <c r="C54" s="53"/>
      <c r="D54" s="50"/>
      <c r="E54" s="50"/>
      <c r="F54" s="42"/>
      <c r="G54" s="42"/>
      <c r="H54" s="42"/>
      <c r="I54" s="42"/>
      <c r="J54" s="51"/>
      <c r="K54" s="42"/>
      <c r="L54" s="50"/>
      <c r="M54" s="42"/>
      <c r="N54" s="42"/>
      <c r="O54" s="51"/>
      <c r="P54" s="50"/>
      <c r="Q54" s="42"/>
      <c r="R54" s="51"/>
      <c r="S54" s="42"/>
      <c r="T54" s="50"/>
      <c r="U54" s="42"/>
      <c r="V54" s="42"/>
      <c r="W54" s="51"/>
      <c r="X54" s="42"/>
    </row>
    <row r="55" spans="1:24" ht="16.7" customHeight="1" x14ac:dyDescent="0.15">
      <c r="A55" s="57" t="s">
        <v>47</v>
      </c>
      <c r="B55" s="57"/>
      <c r="C55" s="57"/>
      <c r="D55" s="50">
        <f>D56+D57</f>
        <v>651</v>
      </c>
      <c r="E55" s="50">
        <f>E56+E57</f>
        <v>645</v>
      </c>
      <c r="F55" s="42">
        <f>F56+F57</f>
        <v>430</v>
      </c>
      <c r="G55" s="42">
        <f>G56+G57</f>
        <v>29</v>
      </c>
      <c r="H55" s="42">
        <f>H56+H57</f>
        <v>170</v>
      </c>
      <c r="I55" s="42">
        <f>I56+I57</f>
        <v>5</v>
      </c>
      <c r="J55" s="51">
        <f>J56+J57</f>
        <v>11</v>
      </c>
      <c r="K55" s="42">
        <f>K56+K57</f>
        <v>645</v>
      </c>
      <c r="L55" s="50">
        <f>L56+L57</f>
        <v>2</v>
      </c>
      <c r="M55" s="42">
        <f>M56+M57</f>
        <v>0</v>
      </c>
      <c r="N55" s="42">
        <f>N56+N57</f>
        <v>0</v>
      </c>
      <c r="O55" s="51">
        <f>O56+O57</f>
        <v>0</v>
      </c>
      <c r="P55" s="50">
        <f>P56+P57</f>
        <v>622</v>
      </c>
      <c r="Q55" s="42">
        <f>Q56+Q57</f>
        <v>21</v>
      </c>
      <c r="R55" s="51">
        <f>R56+R57</f>
        <v>0</v>
      </c>
      <c r="S55" s="42">
        <f>S56+S57</f>
        <v>10</v>
      </c>
      <c r="T55" s="50">
        <f>T56+T57</f>
        <v>50</v>
      </c>
      <c r="U55" s="42">
        <f>U56+U57</f>
        <v>0</v>
      </c>
      <c r="V55" s="42">
        <f>V56+V57</f>
        <v>50</v>
      </c>
      <c r="W55" s="51">
        <f>W56+W57</f>
        <v>0</v>
      </c>
      <c r="X55" s="42">
        <f>X56+X57</f>
        <v>136</v>
      </c>
    </row>
    <row r="56" spans="1:24" ht="16.7" customHeight="1" x14ac:dyDescent="0.15">
      <c r="A56" s="55"/>
      <c r="B56" s="54" t="s">
        <v>48</v>
      </c>
      <c r="C56" s="53"/>
      <c r="D56" s="42">
        <v>388</v>
      </c>
      <c r="E56" s="50">
        <v>385</v>
      </c>
      <c r="F56" s="42">
        <v>255</v>
      </c>
      <c r="G56" s="42">
        <v>17</v>
      </c>
      <c r="H56" s="42">
        <v>100</v>
      </c>
      <c r="I56" s="42">
        <v>4</v>
      </c>
      <c r="J56" s="51">
        <v>9</v>
      </c>
      <c r="K56" s="42">
        <v>385</v>
      </c>
      <c r="L56" s="50">
        <v>2</v>
      </c>
      <c r="M56" s="42">
        <v>0</v>
      </c>
      <c r="N56" s="42">
        <v>0</v>
      </c>
      <c r="O56" s="51">
        <v>0</v>
      </c>
      <c r="P56" s="50">
        <v>372</v>
      </c>
      <c r="Q56" s="42">
        <v>11</v>
      </c>
      <c r="R56" s="51">
        <v>0</v>
      </c>
      <c r="S56" s="42">
        <v>10</v>
      </c>
      <c r="T56" s="50">
        <v>22</v>
      </c>
      <c r="U56" s="42">
        <v>0</v>
      </c>
      <c r="V56" s="128">
        <v>22</v>
      </c>
      <c r="W56" s="51">
        <v>0</v>
      </c>
      <c r="X56" s="42">
        <v>41</v>
      </c>
    </row>
    <row r="57" spans="1:24" ht="16.7" customHeight="1" x14ac:dyDescent="0.15">
      <c r="A57" s="55"/>
      <c r="B57" s="54" t="s">
        <v>62</v>
      </c>
      <c r="C57" s="53"/>
      <c r="D57" s="42">
        <v>263</v>
      </c>
      <c r="E57" s="50">
        <v>260</v>
      </c>
      <c r="F57" s="42">
        <v>175</v>
      </c>
      <c r="G57" s="42">
        <v>12</v>
      </c>
      <c r="H57" s="42">
        <v>70</v>
      </c>
      <c r="I57" s="42">
        <v>1</v>
      </c>
      <c r="J57" s="51">
        <v>2</v>
      </c>
      <c r="K57" s="42">
        <v>260</v>
      </c>
      <c r="L57" s="50">
        <v>0</v>
      </c>
      <c r="M57" s="42">
        <v>0</v>
      </c>
      <c r="N57" s="42">
        <v>0</v>
      </c>
      <c r="O57" s="51">
        <v>0</v>
      </c>
      <c r="P57" s="50">
        <v>250</v>
      </c>
      <c r="Q57" s="42">
        <v>10</v>
      </c>
      <c r="R57" s="51">
        <v>0</v>
      </c>
      <c r="S57" s="42">
        <v>0</v>
      </c>
      <c r="T57" s="50">
        <v>28</v>
      </c>
      <c r="U57" s="42">
        <v>0</v>
      </c>
      <c r="V57" s="128">
        <v>28</v>
      </c>
      <c r="W57" s="51">
        <v>0</v>
      </c>
      <c r="X57" s="42">
        <v>95</v>
      </c>
    </row>
    <row r="58" spans="1:24" ht="16.7" customHeight="1" x14ac:dyDescent="0.15">
      <c r="A58" s="55"/>
      <c r="B58" s="62"/>
      <c r="C58" s="53"/>
      <c r="D58" s="42"/>
      <c r="E58" s="50"/>
      <c r="F58" s="42"/>
      <c r="G58" s="42"/>
      <c r="H58" s="42"/>
      <c r="I58" s="42"/>
      <c r="J58" s="51"/>
      <c r="K58" s="42"/>
      <c r="L58" s="50"/>
      <c r="M58" s="42"/>
      <c r="N58" s="42"/>
      <c r="O58" s="51"/>
      <c r="P58" s="50"/>
      <c r="Q58" s="42"/>
      <c r="R58" s="51"/>
      <c r="S58" s="42"/>
      <c r="T58" s="50"/>
      <c r="U58" s="42"/>
      <c r="V58" s="42"/>
      <c r="W58" s="51"/>
      <c r="X58" s="42"/>
    </row>
    <row r="59" spans="1:24" ht="16.7" customHeight="1" x14ac:dyDescent="0.15">
      <c r="A59" s="57" t="s">
        <v>96</v>
      </c>
      <c r="B59" s="57"/>
      <c r="C59" s="57"/>
      <c r="D59" s="50">
        <f>D60</f>
        <v>1473</v>
      </c>
      <c r="E59" s="50">
        <f>E60</f>
        <v>1462</v>
      </c>
      <c r="F59" s="42">
        <f>F60</f>
        <v>1215</v>
      </c>
      <c r="G59" s="42">
        <f>G60</f>
        <v>35</v>
      </c>
      <c r="H59" s="42">
        <f>H60</f>
        <v>140</v>
      </c>
      <c r="I59" s="42">
        <f>I60</f>
        <v>1</v>
      </c>
      <c r="J59" s="51">
        <f>J60</f>
        <v>71</v>
      </c>
      <c r="K59" s="42">
        <f>K60</f>
        <v>1462</v>
      </c>
      <c r="L59" s="50">
        <f>L60</f>
        <v>14</v>
      </c>
      <c r="M59" s="42">
        <f>M60</f>
        <v>0</v>
      </c>
      <c r="N59" s="42">
        <f>N60</f>
        <v>1</v>
      </c>
      <c r="O59" s="51">
        <f>O60</f>
        <v>0</v>
      </c>
      <c r="P59" s="50">
        <f>P60</f>
        <v>1256</v>
      </c>
      <c r="Q59" s="42">
        <f>Q60</f>
        <v>191</v>
      </c>
      <c r="R59" s="51">
        <f>R60</f>
        <v>0</v>
      </c>
      <c r="S59" s="42">
        <f>S60</f>
        <v>37</v>
      </c>
      <c r="T59" s="50">
        <f>T60</f>
        <v>156</v>
      </c>
      <c r="U59" s="42">
        <f>U60</f>
        <v>0</v>
      </c>
      <c r="V59" s="42">
        <f>V60</f>
        <v>156</v>
      </c>
      <c r="W59" s="51">
        <f>W60</f>
        <v>0</v>
      </c>
      <c r="X59" s="42">
        <f>X60</f>
        <v>149</v>
      </c>
    </row>
    <row r="60" spans="1:24" ht="16.7" customHeight="1" x14ac:dyDescent="0.15">
      <c r="A60" s="55"/>
      <c r="B60" s="54" t="s">
        <v>51</v>
      </c>
      <c r="C60" s="53"/>
      <c r="D60" s="42">
        <v>1473</v>
      </c>
      <c r="E60" s="50">
        <v>1462</v>
      </c>
      <c r="F60" s="42">
        <v>1215</v>
      </c>
      <c r="G60" s="42">
        <v>35</v>
      </c>
      <c r="H60" s="42">
        <v>140</v>
      </c>
      <c r="I60" s="42">
        <v>1</v>
      </c>
      <c r="J60" s="51">
        <v>71</v>
      </c>
      <c r="K60" s="42">
        <v>1462</v>
      </c>
      <c r="L60" s="50">
        <v>14</v>
      </c>
      <c r="M60" s="42">
        <v>0</v>
      </c>
      <c r="N60" s="42">
        <v>1</v>
      </c>
      <c r="O60" s="51">
        <v>0</v>
      </c>
      <c r="P60" s="50">
        <v>1256</v>
      </c>
      <c r="Q60" s="42">
        <v>191</v>
      </c>
      <c r="R60" s="51">
        <v>0</v>
      </c>
      <c r="S60" s="42">
        <v>37</v>
      </c>
      <c r="T60" s="50">
        <v>156</v>
      </c>
      <c r="U60" s="42">
        <v>0</v>
      </c>
      <c r="V60" s="42">
        <v>156</v>
      </c>
      <c r="W60" s="51">
        <v>0</v>
      </c>
      <c r="X60" s="42">
        <v>149</v>
      </c>
    </row>
    <row r="61" spans="1:24" ht="16.7" customHeight="1" x14ac:dyDescent="0.15">
      <c r="A61" s="55"/>
      <c r="B61" s="54"/>
      <c r="C61" s="53"/>
      <c r="D61" s="58"/>
      <c r="E61" s="59"/>
      <c r="F61" s="58"/>
      <c r="G61" s="58"/>
      <c r="H61" s="58"/>
      <c r="I61" s="58"/>
      <c r="J61" s="60"/>
      <c r="K61" s="58"/>
      <c r="L61" s="59"/>
      <c r="M61" s="58"/>
      <c r="N61" s="58"/>
      <c r="O61" s="60"/>
      <c r="P61" s="59"/>
      <c r="Q61" s="58"/>
      <c r="R61" s="60"/>
      <c r="S61" s="42"/>
      <c r="T61" s="59"/>
      <c r="U61" s="58"/>
      <c r="V61" s="58"/>
      <c r="W61" s="60"/>
      <c r="X61" s="58"/>
    </row>
    <row r="62" spans="1:24" ht="16.7" customHeight="1" x14ac:dyDescent="0.15">
      <c r="A62" s="57" t="s">
        <v>52</v>
      </c>
      <c r="B62" s="57"/>
      <c r="C62" s="57"/>
      <c r="D62" s="50">
        <f>D63+D64+D65+D66+D67+D68</f>
        <v>909</v>
      </c>
      <c r="E62" s="50">
        <f>E63+E64+E65+E66+E67+E68</f>
        <v>868</v>
      </c>
      <c r="F62" s="42">
        <f>F63+F64+F65+F66+F67+F68</f>
        <v>612</v>
      </c>
      <c r="G62" s="42">
        <f>G63+G64+G65+G66+G67+G68</f>
        <v>46</v>
      </c>
      <c r="H62" s="42">
        <f>H63+H64+H65+H66+H67+H68</f>
        <v>192</v>
      </c>
      <c r="I62" s="42">
        <f>I63+I64+I65+I66+I67+I68</f>
        <v>5</v>
      </c>
      <c r="J62" s="51">
        <f>J63+J64+J65+J66+J67+J68</f>
        <v>13</v>
      </c>
      <c r="K62" s="42">
        <f>K63+K64+K65+K66+K67+K68</f>
        <v>868</v>
      </c>
      <c r="L62" s="50">
        <f>L63+L64+L65+L66+L67+L68</f>
        <v>9</v>
      </c>
      <c r="M62" s="42">
        <f>M63+M64+M65+M66+M67+M68</f>
        <v>1</v>
      </c>
      <c r="N62" s="42">
        <f>N63+N64+N65+N66+N67+N68</f>
        <v>1</v>
      </c>
      <c r="O62" s="51">
        <f>O63+O64+O65+O66+O67+O68</f>
        <v>0</v>
      </c>
      <c r="P62" s="50">
        <f>P63+P64+P65+P66+P67+P68</f>
        <v>749</v>
      </c>
      <c r="Q62" s="42">
        <f>Q63+Q64+Q65+Q66+Q67+Q68</f>
        <v>95</v>
      </c>
      <c r="R62" s="51">
        <f>R63+R64+R65+R66+R67+R68</f>
        <v>13</v>
      </c>
      <c r="S62" s="42">
        <f>S63+S64+S65+S66+S67+S68</f>
        <v>23</v>
      </c>
      <c r="T62" s="50">
        <f>T63+T64+T65+T66+T67+T68</f>
        <v>52</v>
      </c>
      <c r="U62" s="42">
        <f>U63+U64+U65+U66+U67+U68</f>
        <v>0</v>
      </c>
      <c r="V62" s="42">
        <f>V63+V64+V65+V66+V67+V68</f>
        <v>52</v>
      </c>
      <c r="W62" s="51">
        <f>W63+W64+W65+W66+W67+W68</f>
        <v>0</v>
      </c>
      <c r="X62" s="42">
        <f>X63+X64+X65+X66+X67+X68</f>
        <v>339</v>
      </c>
    </row>
    <row r="63" spans="1:24" ht="16.7" customHeight="1" x14ac:dyDescent="0.15">
      <c r="A63" s="55"/>
      <c r="B63" s="54" t="s">
        <v>53</v>
      </c>
      <c r="C63" s="53"/>
      <c r="D63" s="42">
        <v>382</v>
      </c>
      <c r="E63" s="50">
        <v>380</v>
      </c>
      <c r="F63" s="42">
        <v>214</v>
      </c>
      <c r="G63" s="42">
        <v>18</v>
      </c>
      <c r="H63" s="42">
        <v>142</v>
      </c>
      <c r="I63" s="42">
        <v>4</v>
      </c>
      <c r="J63" s="51">
        <v>2</v>
      </c>
      <c r="K63" s="42">
        <v>380</v>
      </c>
      <c r="L63" s="50">
        <v>4</v>
      </c>
      <c r="M63" s="42">
        <v>0</v>
      </c>
      <c r="N63" s="42">
        <v>0</v>
      </c>
      <c r="O63" s="51">
        <v>0</v>
      </c>
      <c r="P63" s="50">
        <v>341</v>
      </c>
      <c r="Q63" s="42">
        <v>35</v>
      </c>
      <c r="R63" s="51">
        <v>0</v>
      </c>
      <c r="S63" s="42">
        <v>9</v>
      </c>
      <c r="T63" s="50">
        <v>33</v>
      </c>
      <c r="U63" s="42">
        <v>0</v>
      </c>
      <c r="V63" s="128">
        <v>33</v>
      </c>
      <c r="W63" s="51">
        <v>0</v>
      </c>
      <c r="X63" s="42">
        <v>200</v>
      </c>
    </row>
    <row r="64" spans="1:24" ht="16.7" customHeight="1" x14ac:dyDescent="0.15">
      <c r="A64" s="55"/>
      <c r="B64" s="54" t="s">
        <v>54</v>
      </c>
      <c r="C64" s="53"/>
      <c r="D64" s="42">
        <v>41</v>
      </c>
      <c r="E64" s="50">
        <v>41</v>
      </c>
      <c r="F64" s="42">
        <v>32</v>
      </c>
      <c r="G64" s="42">
        <v>0</v>
      </c>
      <c r="H64" s="42">
        <v>9</v>
      </c>
      <c r="I64" s="42">
        <v>0</v>
      </c>
      <c r="J64" s="51">
        <v>0</v>
      </c>
      <c r="K64" s="42">
        <v>41</v>
      </c>
      <c r="L64" s="50">
        <v>2</v>
      </c>
      <c r="M64" s="42">
        <v>0</v>
      </c>
      <c r="N64" s="42">
        <v>0</v>
      </c>
      <c r="O64" s="51">
        <v>0</v>
      </c>
      <c r="P64" s="50">
        <v>39</v>
      </c>
      <c r="Q64" s="42">
        <v>0</v>
      </c>
      <c r="R64" s="51">
        <v>0</v>
      </c>
      <c r="S64" s="42">
        <v>4</v>
      </c>
      <c r="T64" s="50">
        <v>0</v>
      </c>
      <c r="U64" s="42">
        <v>0</v>
      </c>
      <c r="V64" s="42">
        <v>0</v>
      </c>
      <c r="W64" s="51">
        <v>0</v>
      </c>
      <c r="X64" s="42">
        <v>2</v>
      </c>
    </row>
    <row r="65" spans="1:24" ht="16.7" customHeight="1" x14ac:dyDescent="0.15">
      <c r="A65" s="55"/>
      <c r="B65" s="54" t="s">
        <v>55</v>
      </c>
      <c r="C65" s="53"/>
      <c r="D65" s="42">
        <v>37</v>
      </c>
      <c r="E65" s="50">
        <v>34</v>
      </c>
      <c r="F65" s="42">
        <v>25</v>
      </c>
      <c r="G65" s="42">
        <v>1</v>
      </c>
      <c r="H65" s="42">
        <v>8</v>
      </c>
      <c r="I65" s="42">
        <v>0</v>
      </c>
      <c r="J65" s="51">
        <v>0</v>
      </c>
      <c r="K65" s="42">
        <v>34</v>
      </c>
      <c r="L65" s="50">
        <v>0</v>
      </c>
      <c r="M65" s="42">
        <v>0</v>
      </c>
      <c r="N65" s="42">
        <v>0</v>
      </c>
      <c r="O65" s="51">
        <v>0</v>
      </c>
      <c r="P65" s="50">
        <v>31</v>
      </c>
      <c r="Q65" s="42">
        <v>3</v>
      </c>
      <c r="R65" s="51">
        <v>0</v>
      </c>
      <c r="S65" s="42">
        <v>0</v>
      </c>
      <c r="T65" s="50">
        <v>9</v>
      </c>
      <c r="U65" s="42">
        <v>0</v>
      </c>
      <c r="V65" s="42">
        <v>9</v>
      </c>
      <c r="W65" s="51">
        <v>0</v>
      </c>
      <c r="X65" s="42">
        <v>21</v>
      </c>
    </row>
    <row r="66" spans="1:24" ht="16.7" customHeight="1" x14ac:dyDescent="0.15">
      <c r="A66" s="55"/>
      <c r="B66" s="54" t="s">
        <v>56</v>
      </c>
      <c r="C66" s="53"/>
      <c r="D66" s="42">
        <v>55</v>
      </c>
      <c r="E66" s="50">
        <v>49</v>
      </c>
      <c r="F66" s="42">
        <v>21</v>
      </c>
      <c r="G66" s="42">
        <v>1</v>
      </c>
      <c r="H66" s="42">
        <v>23</v>
      </c>
      <c r="I66" s="42">
        <v>0</v>
      </c>
      <c r="J66" s="51">
        <v>4</v>
      </c>
      <c r="K66" s="42">
        <v>49</v>
      </c>
      <c r="L66" s="50">
        <v>0</v>
      </c>
      <c r="M66" s="42">
        <v>0</v>
      </c>
      <c r="N66" s="42">
        <v>0</v>
      </c>
      <c r="O66" s="51">
        <v>0</v>
      </c>
      <c r="P66" s="50">
        <v>35</v>
      </c>
      <c r="Q66" s="42">
        <v>6</v>
      </c>
      <c r="R66" s="51">
        <v>8</v>
      </c>
      <c r="S66" s="42">
        <v>0</v>
      </c>
      <c r="T66" s="50">
        <v>0</v>
      </c>
      <c r="U66" s="42">
        <v>0</v>
      </c>
      <c r="V66" s="42">
        <v>0</v>
      </c>
      <c r="W66" s="51">
        <v>0</v>
      </c>
      <c r="X66" s="42">
        <v>6</v>
      </c>
    </row>
    <row r="67" spans="1:24" ht="16.7" customHeight="1" x14ac:dyDescent="0.15">
      <c r="A67" s="55"/>
      <c r="B67" s="54" t="s">
        <v>57</v>
      </c>
      <c r="C67" s="53"/>
      <c r="D67" s="42">
        <v>267</v>
      </c>
      <c r="E67" s="50">
        <v>239</v>
      </c>
      <c r="F67" s="42">
        <v>218</v>
      </c>
      <c r="G67" s="42">
        <v>15</v>
      </c>
      <c r="H67" s="42">
        <v>2</v>
      </c>
      <c r="I67" s="42">
        <v>1</v>
      </c>
      <c r="J67" s="51">
        <v>3</v>
      </c>
      <c r="K67" s="42">
        <v>239</v>
      </c>
      <c r="L67" s="50">
        <v>1</v>
      </c>
      <c r="M67" s="42">
        <v>1</v>
      </c>
      <c r="N67" s="42">
        <v>0</v>
      </c>
      <c r="O67" s="51">
        <v>0</v>
      </c>
      <c r="P67" s="50">
        <v>193</v>
      </c>
      <c r="Q67" s="42">
        <v>44</v>
      </c>
      <c r="R67" s="51">
        <v>0</v>
      </c>
      <c r="S67" s="42">
        <v>6</v>
      </c>
      <c r="T67" s="50">
        <v>1</v>
      </c>
      <c r="U67" s="42">
        <v>0</v>
      </c>
      <c r="V67" s="42">
        <v>1</v>
      </c>
      <c r="W67" s="51">
        <v>0</v>
      </c>
      <c r="X67" s="42">
        <v>70</v>
      </c>
    </row>
    <row r="68" spans="1:24" ht="16.7" customHeight="1" x14ac:dyDescent="0.15">
      <c r="A68" s="49"/>
      <c r="B68" s="48" t="s">
        <v>58</v>
      </c>
      <c r="C68" s="47"/>
      <c r="D68" s="43">
        <v>127</v>
      </c>
      <c r="E68" s="44">
        <v>125</v>
      </c>
      <c r="F68" s="43">
        <v>102</v>
      </c>
      <c r="G68" s="43">
        <v>11</v>
      </c>
      <c r="H68" s="43">
        <v>8</v>
      </c>
      <c r="I68" s="43">
        <v>0</v>
      </c>
      <c r="J68" s="45">
        <v>4</v>
      </c>
      <c r="K68" s="43">
        <v>125</v>
      </c>
      <c r="L68" s="44">
        <v>2</v>
      </c>
      <c r="M68" s="43">
        <v>0</v>
      </c>
      <c r="N68" s="43">
        <v>1</v>
      </c>
      <c r="O68" s="45">
        <v>0</v>
      </c>
      <c r="P68" s="44">
        <v>110</v>
      </c>
      <c r="Q68" s="43">
        <v>7</v>
      </c>
      <c r="R68" s="45">
        <v>5</v>
      </c>
      <c r="S68" s="43">
        <v>4</v>
      </c>
      <c r="T68" s="44">
        <v>9</v>
      </c>
      <c r="U68" s="43">
        <v>0</v>
      </c>
      <c r="V68" s="43">
        <v>9</v>
      </c>
      <c r="W68" s="45">
        <v>0</v>
      </c>
      <c r="X68" s="43">
        <v>40</v>
      </c>
    </row>
    <row r="69" spans="1:24" ht="16.7" customHeight="1" x14ac:dyDescent="0.15">
      <c r="A69" s="40" t="s">
        <v>60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</row>
  </sheetData>
  <mergeCells count="25">
    <mergeCell ref="A55:C55"/>
    <mergeCell ref="A59:C59"/>
    <mergeCell ref="A62:C62"/>
    <mergeCell ref="A22:C22"/>
    <mergeCell ref="A25:C25"/>
    <mergeCell ref="A28:C28"/>
    <mergeCell ref="A33:C33"/>
    <mergeCell ref="A40:C40"/>
    <mergeCell ref="A48:C48"/>
    <mergeCell ref="J4:J5"/>
    <mergeCell ref="K4:K5"/>
    <mergeCell ref="L4:O4"/>
    <mergeCell ref="P4:R4"/>
    <mergeCell ref="T4:W4"/>
    <mergeCell ref="A10:C10"/>
    <mergeCell ref="A13:C13"/>
    <mergeCell ref="A18:C18"/>
    <mergeCell ref="D3:D5"/>
    <mergeCell ref="E3:J3"/>
    <mergeCell ref="K3:X3"/>
    <mergeCell ref="E4:E5"/>
    <mergeCell ref="F4:F5"/>
    <mergeCell ref="G4:G5"/>
    <mergeCell ref="H4:H5"/>
    <mergeCell ref="I4:I5"/>
  </mergeCells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76" fitToHeight="0" pageOrder="overThenDown" orientation="landscape" r:id="rId1"/>
  <headerFooter alignWithMargins="0"/>
  <rowBreaks count="1" manualBreakCount="1">
    <brk id="38" max="2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12BA1-E31C-467B-BA51-CCABC335C792}">
  <sheetPr>
    <pageSetUpPr fitToPage="1"/>
  </sheetPr>
  <dimension ref="A1:Z71"/>
  <sheetViews>
    <sheetView zoomScale="70" zoomScaleNormal="70" zoomScaleSheetLayoutView="90" workbookViewId="0">
      <pane xSplit="3" ySplit="5" topLeftCell="D52" activePane="bottomRight" state="frozen"/>
      <selection pane="topRight" activeCell="N14" sqref="N14"/>
      <selection pane="bottomLeft" activeCell="N14" sqref="N14"/>
      <selection pane="bottomRight" activeCell="W63" sqref="W63:W68"/>
    </sheetView>
  </sheetViews>
  <sheetFormatPr defaultColWidth="18.125" defaultRowHeight="18.75" customHeight="1" x14ac:dyDescent="0.15"/>
  <cols>
    <col min="1" max="1" width="4.125" style="40" customWidth="1"/>
    <col min="2" max="2" width="14" style="40" customWidth="1"/>
    <col min="3" max="3" width="4.125" style="40" customWidth="1"/>
    <col min="4" max="4" width="10.375" style="40" bestFit="1" customWidth="1"/>
    <col min="5" max="5" width="8.125" style="40" bestFit="1" customWidth="1"/>
    <col min="6" max="6" width="9.375" style="40" bestFit="1" customWidth="1"/>
    <col min="7" max="10" width="7.375" style="40" bestFit="1" customWidth="1"/>
    <col min="11" max="11" width="8.125" style="40" bestFit="1" customWidth="1"/>
    <col min="12" max="12" width="9.375" style="40" bestFit="1" customWidth="1"/>
    <col min="13" max="13" width="7.125" style="40" bestFit="1" customWidth="1"/>
    <col min="14" max="14" width="5.875" style="40" bestFit="1" customWidth="1"/>
    <col min="15" max="16" width="7.375" style="40" bestFit="1" customWidth="1"/>
    <col min="17" max="17" width="5.375" style="40" bestFit="1" customWidth="1"/>
    <col min="18" max="18" width="7.375" style="40" bestFit="1" customWidth="1"/>
    <col min="19" max="21" width="7.375" style="40" customWidth="1"/>
    <col min="22" max="22" width="5.375" style="40" bestFit="1" customWidth="1"/>
    <col min="23" max="23" width="9.875" style="40" customWidth="1"/>
    <col min="24" max="24" width="8.875" style="40" customWidth="1"/>
    <col min="25" max="16384" width="18.125" style="40"/>
  </cols>
  <sheetData>
    <row r="1" spans="1:26" ht="18.75" customHeight="1" x14ac:dyDescent="0.15">
      <c r="A1" s="126" t="s">
        <v>95</v>
      </c>
    </row>
    <row r="2" spans="1:26" ht="18.75" customHeight="1" thickBot="1" x14ac:dyDescent="0.2"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4"/>
      <c r="W2" s="123" t="s">
        <v>94</v>
      </c>
    </row>
    <row r="3" spans="1:26" ht="18.75" customHeight="1" thickTop="1" x14ac:dyDescent="0.15">
      <c r="A3" s="122"/>
      <c r="B3" s="122"/>
      <c r="C3" s="121"/>
      <c r="D3" s="120" t="s">
        <v>93</v>
      </c>
      <c r="E3" s="119" t="s">
        <v>92</v>
      </c>
      <c r="F3" s="116"/>
      <c r="G3" s="116"/>
      <c r="H3" s="116"/>
      <c r="I3" s="116"/>
      <c r="J3" s="118"/>
      <c r="K3" s="117" t="s">
        <v>91</v>
      </c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</row>
    <row r="4" spans="1:26" ht="18.75" customHeight="1" x14ac:dyDescent="0.15">
      <c r="A4" s="115"/>
      <c r="B4" s="115"/>
      <c r="C4" s="114"/>
      <c r="D4" s="113"/>
      <c r="E4" s="112" t="s">
        <v>2</v>
      </c>
      <c r="F4" s="111" t="s">
        <v>90</v>
      </c>
      <c r="G4" s="111" t="s">
        <v>89</v>
      </c>
      <c r="H4" s="111" t="s">
        <v>88</v>
      </c>
      <c r="I4" s="111" t="s">
        <v>87</v>
      </c>
      <c r="J4" s="111" t="s">
        <v>86</v>
      </c>
      <c r="K4" s="103" t="s">
        <v>2</v>
      </c>
      <c r="L4" s="110" t="s">
        <v>85</v>
      </c>
      <c r="M4" s="106" t="s">
        <v>84</v>
      </c>
      <c r="N4" s="109"/>
      <c r="O4" s="109"/>
      <c r="P4" s="109"/>
      <c r="Q4" s="108"/>
      <c r="R4" s="107" t="s">
        <v>83</v>
      </c>
      <c r="S4" s="106" t="s">
        <v>82</v>
      </c>
      <c r="T4" s="105"/>
      <c r="U4" s="105"/>
      <c r="V4" s="104"/>
      <c r="W4" s="103" t="s">
        <v>81</v>
      </c>
    </row>
    <row r="5" spans="1:26" ht="18.75" customHeight="1" x14ac:dyDescent="0.15">
      <c r="A5" s="102"/>
      <c r="B5" s="102"/>
      <c r="C5" s="101"/>
      <c r="D5" s="99"/>
      <c r="E5" s="100"/>
      <c r="F5" s="99"/>
      <c r="G5" s="99"/>
      <c r="H5" s="99"/>
      <c r="I5" s="99"/>
      <c r="J5" s="99"/>
      <c r="K5" s="92"/>
      <c r="L5" s="98"/>
      <c r="M5" s="96" t="s">
        <v>80</v>
      </c>
      <c r="N5" s="96" t="s">
        <v>79</v>
      </c>
      <c r="O5" s="96" t="s">
        <v>78</v>
      </c>
      <c r="P5" s="96" t="s">
        <v>77</v>
      </c>
      <c r="Q5" s="93" t="s">
        <v>73</v>
      </c>
      <c r="R5" s="97" t="s">
        <v>76</v>
      </c>
      <c r="S5" s="96" t="s">
        <v>2</v>
      </c>
      <c r="T5" s="95" t="s">
        <v>75</v>
      </c>
      <c r="U5" s="94" t="s">
        <v>74</v>
      </c>
      <c r="V5" s="93" t="s">
        <v>73</v>
      </c>
      <c r="W5" s="92"/>
    </row>
    <row r="6" spans="1:26" ht="16.7" customHeight="1" x14ac:dyDescent="0.15">
      <c r="A6" s="91"/>
      <c r="B6" s="90" t="s">
        <v>9</v>
      </c>
      <c r="C6" s="89"/>
      <c r="D6" s="71">
        <f>D7+D8</f>
        <v>11953</v>
      </c>
      <c r="E6" s="71">
        <f>E7+E8</f>
        <v>11701</v>
      </c>
      <c r="F6" s="71">
        <f>F7+F8</f>
        <v>6843</v>
      </c>
      <c r="G6" s="70">
        <f>G7+G8</f>
        <v>351</v>
      </c>
      <c r="H6" s="70">
        <f>H7+H8</f>
        <v>2430</v>
      </c>
      <c r="I6" s="70">
        <f>I7+I8</f>
        <v>115</v>
      </c>
      <c r="J6" s="72">
        <f>J7+J8</f>
        <v>1962</v>
      </c>
      <c r="K6" s="70">
        <f>K7+K8</f>
        <v>11696</v>
      </c>
      <c r="L6" s="73">
        <f>L7+L8</f>
        <v>10698</v>
      </c>
      <c r="M6" s="71">
        <f>M7+M8</f>
        <v>677</v>
      </c>
      <c r="N6" s="70">
        <f>N7+N8</f>
        <v>231</v>
      </c>
      <c r="O6" s="70">
        <f>O7+O8</f>
        <v>16</v>
      </c>
      <c r="P6" s="70">
        <f>P7+P8</f>
        <v>50</v>
      </c>
      <c r="Q6" s="72">
        <f>Q7+Q8</f>
        <v>24</v>
      </c>
      <c r="R6" s="70">
        <f>R7+R8</f>
        <v>3703</v>
      </c>
      <c r="S6" s="71">
        <f>S7+S8</f>
        <v>326</v>
      </c>
      <c r="T6" s="70">
        <f>T7+T8</f>
        <v>321</v>
      </c>
      <c r="U6" s="70">
        <f>U7+U8</f>
        <v>4</v>
      </c>
      <c r="V6" s="70">
        <f>V7+V8</f>
        <v>1</v>
      </c>
      <c r="W6" s="70">
        <f>W7+W8</f>
        <v>1733</v>
      </c>
      <c r="Z6" s="42"/>
    </row>
    <row r="7" spans="1:26" ht="16.7" customHeight="1" x14ac:dyDescent="0.15">
      <c r="A7" s="55"/>
      <c r="B7" s="54" t="s">
        <v>10</v>
      </c>
      <c r="C7" s="67"/>
      <c r="D7" s="66">
        <f>D11+D14+D19+D23+D26+D29+D34+D49+D56+D57+D60+D63</f>
        <v>10305</v>
      </c>
      <c r="E7" s="50">
        <f>E11+E14+E19+E23+E26+E29+E34+E49+E56+E57+E60+E63</f>
        <v>10099</v>
      </c>
      <c r="F7" s="50">
        <f>F11+F14+F19+F23+F26+F29+F34+F49+F56+F57+F60+F63</f>
        <v>5942</v>
      </c>
      <c r="G7" s="42">
        <f>G11+G14+G19+G23+G26+G29+G34+G49+G56+G57+G60+G63</f>
        <v>271</v>
      </c>
      <c r="H7" s="42">
        <f>H11+H14+H19+H23+H26+H29+H34+H49+H56+H57+H60+H63</f>
        <v>2087</v>
      </c>
      <c r="I7" s="42">
        <f>I11+I14+I19+I23+I26+I29+I34+I49+I56+I57+I60+I63</f>
        <v>90</v>
      </c>
      <c r="J7" s="51">
        <f>J11+J14+J19+J23+J26+J29+J34+J49+J56+J57+J60+J63</f>
        <v>1709</v>
      </c>
      <c r="K7" s="42">
        <f>K11+K14+K19+K23+K26+K29+K34+K49+K56+K57+K60+K63</f>
        <v>10094</v>
      </c>
      <c r="L7" s="52">
        <f>L11+L14+L19+L23+L26+L29+L34+L49+L56+L57+L60+L63</f>
        <v>9216</v>
      </c>
      <c r="M7" s="50">
        <f>M11+M14+M19+M23+M26+M29+M34+M49+M56+M57+M60+M63</f>
        <v>597</v>
      </c>
      <c r="N7" s="42">
        <f>N11+N14+N19+N23+N26+N29+N34+N49+N56+N57+N60+N63</f>
        <v>203</v>
      </c>
      <c r="O7" s="42">
        <f>O11+O14+O19+O23+O26+O29+O34+O49+O56+O57+O60+O63</f>
        <v>14</v>
      </c>
      <c r="P7" s="42">
        <f>P11+P14+P19+P23+P26+P29+P34+P49+P56+P57+P60+P63</f>
        <v>43</v>
      </c>
      <c r="Q7" s="51">
        <f>Q11+Q14+Q19+Q23+Q26+Q29+Q34+Q49+Q56+Q57+Q60+Q63</f>
        <v>21</v>
      </c>
      <c r="R7" s="42">
        <f>R11+R14+R19+R23+R26+R29+R34+R49+R56+R57+R60+R63</f>
        <v>3259</v>
      </c>
      <c r="S7" s="50">
        <f>S11+S14+S19+S23+S26+S29+S34+S49+S56+S57+S60+S63</f>
        <v>298</v>
      </c>
      <c r="T7" s="42">
        <f>T11+T14+T19+T23+T26+T29+T34+T49+T56+T57+T60+T63</f>
        <v>293</v>
      </c>
      <c r="U7" s="42">
        <f>U11+U14+U19+U23+U26+U29+U34+U49+U56+U57+U60+U63</f>
        <v>4</v>
      </c>
      <c r="V7" s="42">
        <f>V11+V14+V19+V23+V26+V29+V34+V49+V56+V57+V60+V63</f>
        <v>1</v>
      </c>
      <c r="W7" s="42">
        <f>W11+W14+W19+W23+W26+W29+W34+W49+W56+W57+W60+W63</f>
        <v>1541</v>
      </c>
      <c r="Z7" s="42"/>
    </row>
    <row r="8" spans="1:26" ht="16.7" customHeight="1" x14ac:dyDescent="0.15">
      <c r="A8" s="55"/>
      <c r="B8" s="54" t="s">
        <v>11</v>
      </c>
      <c r="C8" s="67"/>
      <c r="D8" s="50">
        <f>D15+D16+D20+D30+D31+D35+D36+D37+D41+D42+D43+D44+D45+D46+D50+D51+D52+D53+D64+D65++D66+D67+D68</f>
        <v>1648</v>
      </c>
      <c r="E8" s="50">
        <f>E15+E16+E20+E30+E31+E35+E36+E37+E41+E42+E43+E44+E45+E46+E50+E51+E52+E53+E64+E65++E66+E67+E68</f>
        <v>1602</v>
      </c>
      <c r="F8" s="50">
        <f>F15+F16+F20+F30+F31+F35+F36+F37+F41+F42+F43+F44+F45+F46+F50+F51+F52+F53+F64+F65++F66+F67+F68</f>
        <v>901</v>
      </c>
      <c r="G8" s="42">
        <f>G15+G16+G20+G30+G31+G35+G36+G37+G41+G42+G43+G44+G45+G46+G50+G51+G52+G53+G64+G65++G66+G67+G68</f>
        <v>80</v>
      </c>
      <c r="H8" s="42">
        <f>H15+H16+H20+H30+H31+H35+H36+H37+H41+H42+H43+H44+H45+H46+H50+H51+H52+H53+H64+H65++H66+H67+H68</f>
        <v>343</v>
      </c>
      <c r="I8" s="42">
        <f>I15+I16+I20+I30+I31+I35+I36+I37+I41+I42+I43+I44+I45+I46+I50+I51+I52+I53+I64+I65++I66+I67+I68</f>
        <v>25</v>
      </c>
      <c r="J8" s="51">
        <f>J15+J16+J20+J30+J31+J35+J36+J37+J41+J42+J43+J44+J45+J46+J50+J51+J52+J53+J64+J65++J66+J67+J68</f>
        <v>253</v>
      </c>
      <c r="K8" s="42">
        <f>K15+K16+K20+K30+K31+K35+K36+K37+K41+K42+K43+K44+K45+K46+K50+K51+K52+K53+K64+K65++K66+K67+K68</f>
        <v>1602</v>
      </c>
      <c r="L8" s="52">
        <f>L15+L16+L20+L30+L31+L35+L36+L37+L41+L42+L43+L44+L45+L46+L50+L51+L52+L53+L64+L65++L66+L67+L68</f>
        <v>1482</v>
      </c>
      <c r="M8" s="50">
        <f>M15+M16+M20+M30+M31+M35+M36+M37+M41+M42+M43+M44+M45+M46+M50+M51+M52+M53+M64+M65++M66+M67+M68</f>
        <v>80</v>
      </c>
      <c r="N8" s="42">
        <f>N15+N16+N20+N30+N31+N35+N36+N37+N41+N42+N43+N44+N45+N46+N50+N51+N52+N53+N64+N65++N66+N67+N68</f>
        <v>28</v>
      </c>
      <c r="O8" s="42">
        <f>O15+O16+O20+O30+O31+O35+O36+O37+O41+O42+O43+O44+O45+O46+O50+O51+O52+O53+O64+O65++O66+O67+O68</f>
        <v>2</v>
      </c>
      <c r="P8" s="42">
        <f>P15+P16+P20+P30+P31+P35+P36+P37+P41+P42+P43+P44+P45+P46+P50+P51+P52+P53+P64+P65++P66+P67+P68</f>
        <v>7</v>
      </c>
      <c r="Q8" s="51">
        <f>Q15+Q16+Q20+Q30+Q31+Q35+Q36+Q37+Q41+Q42+Q43+Q44+Q45+Q46+Q50+Q51+Q52+Q53+Q64+Q65++Q66+Q67+Q68</f>
        <v>3</v>
      </c>
      <c r="R8" s="42">
        <f>R15+R16+R20+R30+R31+R35+R36+R37+R41+R42+R43+R44+R45+R46+R50+R51+R52+R53+R64+R65++R66+R67+R68</f>
        <v>444</v>
      </c>
      <c r="S8" s="50">
        <f>S15+S16+S20+S30+S31+S35+S36+S37+S41+S42+S43+S44+S45+S46+S50+S51+S52+S53+S64+S65++S66+S67+S68</f>
        <v>28</v>
      </c>
      <c r="T8" s="42">
        <f>T15+T16+T20+T30+T31+T35+T36+T37+T41+T42+T43+T44+T45+T46+T50+T51+T52+T53+T64+T65++T66+T67+T68</f>
        <v>28</v>
      </c>
      <c r="U8" s="42">
        <f>U15+U16+U20+U30+U31+U35+U36+U37+U41+U42+U43+U44+U45+U46+U50+U51+U52+U53+U64+U65++U66+U67+U68</f>
        <v>0</v>
      </c>
      <c r="V8" s="42">
        <f>V15+V16+V20+V30+V31+V35+V36+V37+V41+V42+V43+V44+V45+V46+V50+V51+V52+V53+V64+V65++V66+V67+V68</f>
        <v>0</v>
      </c>
      <c r="W8" s="42">
        <f>W15+W16+W20+W30+W31+W35+W36+W37+W41+W42+W43+W44+W45+W46+W50+W51+W52+W53+W64+W65++W66+W67+W68</f>
        <v>192</v>
      </c>
      <c r="Z8" s="42"/>
    </row>
    <row r="9" spans="1:26" ht="16.7" customHeight="1" x14ac:dyDescent="0.15">
      <c r="A9" s="55"/>
      <c r="B9" s="88"/>
      <c r="C9" s="67"/>
      <c r="D9" s="85"/>
      <c r="E9" s="85"/>
      <c r="F9" s="85"/>
      <c r="G9" s="84"/>
      <c r="H9" s="84"/>
      <c r="I9" s="84"/>
      <c r="J9" s="86"/>
      <c r="K9" s="84"/>
      <c r="L9" s="87"/>
      <c r="M9" s="85"/>
      <c r="N9" s="84"/>
      <c r="O9" s="84"/>
      <c r="P9" s="84"/>
      <c r="Q9" s="86"/>
      <c r="R9" s="84"/>
      <c r="S9" s="85"/>
      <c r="T9" s="84"/>
      <c r="U9" s="84"/>
      <c r="V9" s="84"/>
      <c r="W9" s="84"/>
      <c r="Z9" s="84"/>
    </row>
    <row r="10" spans="1:26" ht="16.7" customHeight="1" x14ac:dyDescent="0.15">
      <c r="A10" s="57" t="s">
        <v>72</v>
      </c>
      <c r="B10" s="57"/>
      <c r="C10" s="69"/>
      <c r="D10" s="66">
        <f>D11</f>
        <v>2144</v>
      </c>
      <c r="E10" s="50">
        <f>E11</f>
        <v>2122</v>
      </c>
      <c r="F10" s="50">
        <f>F11</f>
        <v>1245</v>
      </c>
      <c r="G10" s="42">
        <f>G11</f>
        <v>25</v>
      </c>
      <c r="H10" s="42">
        <f>H11</f>
        <v>420</v>
      </c>
      <c r="I10" s="42">
        <f>I11</f>
        <v>0</v>
      </c>
      <c r="J10" s="51">
        <f>J11</f>
        <v>432</v>
      </c>
      <c r="K10" s="42">
        <f>K11</f>
        <v>2122</v>
      </c>
      <c r="L10" s="52">
        <f>L11</f>
        <v>1917</v>
      </c>
      <c r="M10" s="50">
        <f>M11</f>
        <v>142</v>
      </c>
      <c r="N10" s="42">
        <f>N11</f>
        <v>52</v>
      </c>
      <c r="O10" s="42">
        <f>O11</f>
        <v>5</v>
      </c>
      <c r="P10" s="42">
        <f>P11</f>
        <v>6</v>
      </c>
      <c r="Q10" s="51">
        <f>Q11</f>
        <v>0</v>
      </c>
      <c r="R10" s="42">
        <f>R11</f>
        <v>642</v>
      </c>
      <c r="S10" s="50">
        <f>S11</f>
        <v>58</v>
      </c>
      <c r="T10" s="42">
        <f>T11</f>
        <v>56</v>
      </c>
      <c r="U10" s="42">
        <f>U11</f>
        <v>2</v>
      </c>
      <c r="V10" s="42">
        <f>V11</f>
        <v>0</v>
      </c>
      <c r="W10" s="42">
        <f>W11</f>
        <v>295</v>
      </c>
      <c r="Z10" s="42"/>
    </row>
    <row r="11" spans="1:26" ht="16.7" customHeight="1" x14ac:dyDescent="0.15">
      <c r="A11" s="55"/>
      <c r="B11" s="54" t="s">
        <v>13</v>
      </c>
      <c r="C11" s="67"/>
      <c r="D11" s="50">
        <v>2144</v>
      </c>
      <c r="E11" s="50">
        <v>2122</v>
      </c>
      <c r="F11" s="50">
        <v>1245</v>
      </c>
      <c r="G11" s="42">
        <v>25</v>
      </c>
      <c r="H11" s="42">
        <v>420</v>
      </c>
      <c r="I11" s="42">
        <v>0</v>
      </c>
      <c r="J11" s="51">
        <v>432</v>
      </c>
      <c r="K11" s="42">
        <v>2122</v>
      </c>
      <c r="L11" s="52">
        <v>1917</v>
      </c>
      <c r="M11" s="50">
        <v>142</v>
      </c>
      <c r="N11" s="42">
        <v>52</v>
      </c>
      <c r="O11" s="42">
        <v>5</v>
      </c>
      <c r="P11" s="42">
        <v>6</v>
      </c>
      <c r="Q11" s="51">
        <v>0</v>
      </c>
      <c r="R11" s="42">
        <v>642</v>
      </c>
      <c r="S11" s="50">
        <v>58</v>
      </c>
      <c r="T11" s="42">
        <v>56</v>
      </c>
      <c r="U11" s="42">
        <v>2</v>
      </c>
      <c r="V11" s="42">
        <v>0</v>
      </c>
      <c r="W11" s="42">
        <v>295</v>
      </c>
      <c r="Z11" s="42"/>
    </row>
    <row r="12" spans="1:26" ht="16.7" customHeight="1" x14ac:dyDescent="0.15">
      <c r="A12" s="55"/>
      <c r="B12" s="55"/>
      <c r="C12" s="67"/>
      <c r="D12" s="50"/>
      <c r="E12" s="50"/>
      <c r="F12" s="50"/>
      <c r="G12" s="42"/>
      <c r="H12" s="42"/>
      <c r="I12" s="42"/>
      <c r="J12" s="51"/>
      <c r="K12" s="42"/>
      <c r="L12" s="52"/>
      <c r="M12" s="50"/>
      <c r="N12" s="42"/>
      <c r="O12" s="42"/>
      <c r="P12" s="42"/>
      <c r="Q12" s="51"/>
      <c r="R12" s="42"/>
      <c r="S12" s="50"/>
      <c r="T12" s="42"/>
      <c r="U12" s="42"/>
      <c r="V12" s="42"/>
      <c r="W12" s="42"/>
      <c r="Z12" s="42"/>
    </row>
    <row r="13" spans="1:26" ht="16.7" customHeight="1" x14ac:dyDescent="0.15">
      <c r="A13" s="57" t="s">
        <v>14</v>
      </c>
      <c r="B13" s="57"/>
      <c r="C13" s="69"/>
      <c r="D13" s="50">
        <f>D14+D15+D16</f>
        <v>756</v>
      </c>
      <c r="E13" s="50">
        <f>E14+E15+E16</f>
        <v>742</v>
      </c>
      <c r="F13" s="50">
        <f>F14+F15+F16</f>
        <v>376</v>
      </c>
      <c r="G13" s="42">
        <f>G14+G15+G16</f>
        <v>23</v>
      </c>
      <c r="H13" s="42">
        <f>H14+H15+H16</f>
        <v>202</v>
      </c>
      <c r="I13" s="42">
        <f>I14+I15+I16</f>
        <v>7</v>
      </c>
      <c r="J13" s="51">
        <f>J14+J15+J16</f>
        <v>134</v>
      </c>
      <c r="K13" s="42">
        <f>K14+K15+K16</f>
        <v>742</v>
      </c>
      <c r="L13" s="52">
        <f>L14+L15+L16</f>
        <v>714</v>
      </c>
      <c r="M13" s="50">
        <f>M14+M15+M16</f>
        <v>23</v>
      </c>
      <c r="N13" s="42">
        <f>N14+N15+N16</f>
        <v>3</v>
      </c>
      <c r="O13" s="42">
        <f>O14+O15+O16</f>
        <v>1</v>
      </c>
      <c r="P13" s="42">
        <f>P14+P15+P16</f>
        <v>0</v>
      </c>
      <c r="Q13" s="51">
        <f>Q14+Q15+Q16</f>
        <v>1</v>
      </c>
      <c r="R13" s="42">
        <f>R14+R15+R16</f>
        <v>74</v>
      </c>
      <c r="S13" s="50">
        <f>S14+S15+S16</f>
        <v>27</v>
      </c>
      <c r="T13" s="42">
        <f>T14+T15+T16</f>
        <v>27</v>
      </c>
      <c r="U13" s="42">
        <f>U14+U15+U16</f>
        <v>0</v>
      </c>
      <c r="V13" s="42">
        <f>V14+V15+V16</f>
        <v>0</v>
      </c>
      <c r="W13" s="42">
        <f>W14+W15+W16</f>
        <v>90</v>
      </c>
      <c r="Z13" s="42"/>
    </row>
    <row r="14" spans="1:26" ht="16.7" customHeight="1" x14ac:dyDescent="0.15">
      <c r="A14" s="55"/>
      <c r="B14" s="54" t="s">
        <v>15</v>
      </c>
      <c r="C14" s="67"/>
      <c r="D14" s="50">
        <v>405</v>
      </c>
      <c r="E14" s="50">
        <v>396</v>
      </c>
      <c r="F14" s="50">
        <v>234</v>
      </c>
      <c r="G14" s="42">
        <v>9</v>
      </c>
      <c r="H14" s="42">
        <v>77</v>
      </c>
      <c r="I14" s="42">
        <v>3</v>
      </c>
      <c r="J14" s="51">
        <v>73</v>
      </c>
      <c r="K14" s="42">
        <v>396</v>
      </c>
      <c r="L14" s="52">
        <v>384</v>
      </c>
      <c r="M14" s="50">
        <v>8</v>
      </c>
      <c r="N14" s="42">
        <v>2</v>
      </c>
      <c r="O14" s="42">
        <v>1</v>
      </c>
      <c r="P14" s="42">
        <v>0</v>
      </c>
      <c r="Q14" s="51">
        <v>1</v>
      </c>
      <c r="R14" s="42">
        <v>27</v>
      </c>
      <c r="S14" s="50">
        <v>23</v>
      </c>
      <c r="T14" s="42">
        <v>23</v>
      </c>
      <c r="U14" s="42">
        <v>0</v>
      </c>
      <c r="V14" s="42">
        <v>0</v>
      </c>
      <c r="W14" s="42">
        <v>44</v>
      </c>
      <c r="Z14" s="42"/>
    </row>
    <row r="15" spans="1:26" ht="16.7" customHeight="1" x14ac:dyDescent="0.15">
      <c r="A15" s="55"/>
      <c r="B15" s="54" t="s">
        <v>16</v>
      </c>
      <c r="C15" s="67"/>
      <c r="D15" s="50">
        <v>99</v>
      </c>
      <c r="E15" s="50">
        <v>98</v>
      </c>
      <c r="F15" s="50">
        <v>58</v>
      </c>
      <c r="G15" s="42">
        <v>3</v>
      </c>
      <c r="H15" s="42">
        <v>14</v>
      </c>
      <c r="I15" s="42">
        <v>2</v>
      </c>
      <c r="J15" s="51">
        <v>21</v>
      </c>
      <c r="K15" s="42">
        <v>98</v>
      </c>
      <c r="L15" s="52">
        <v>92</v>
      </c>
      <c r="M15" s="50">
        <v>5</v>
      </c>
      <c r="N15" s="42">
        <v>1</v>
      </c>
      <c r="O15" s="42">
        <v>0</v>
      </c>
      <c r="P15" s="42">
        <v>0</v>
      </c>
      <c r="Q15" s="51">
        <v>0</v>
      </c>
      <c r="R15" s="42">
        <v>12</v>
      </c>
      <c r="S15" s="50">
        <v>1</v>
      </c>
      <c r="T15" s="42">
        <v>1</v>
      </c>
      <c r="U15" s="42">
        <v>0</v>
      </c>
      <c r="V15" s="42">
        <v>0</v>
      </c>
      <c r="W15" s="42">
        <v>14</v>
      </c>
      <c r="Z15" s="42"/>
    </row>
    <row r="16" spans="1:26" ht="16.7" customHeight="1" x14ac:dyDescent="0.15">
      <c r="A16" s="55"/>
      <c r="B16" s="54" t="s">
        <v>17</v>
      </c>
      <c r="C16" s="67"/>
      <c r="D16" s="50">
        <v>252</v>
      </c>
      <c r="E16" s="50">
        <v>248</v>
      </c>
      <c r="F16" s="50">
        <v>84</v>
      </c>
      <c r="G16" s="42">
        <v>11</v>
      </c>
      <c r="H16" s="42">
        <v>111</v>
      </c>
      <c r="I16" s="42">
        <v>2</v>
      </c>
      <c r="J16" s="51">
        <v>40</v>
      </c>
      <c r="K16" s="42">
        <v>248</v>
      </c>
      <c r="L16" s="52">
        <v>238</v>
      </c>
      <c r="M16" s="50">
        <v>10</v>
      </c>
      <c r="N16" s="42">
        <v>0</v>
      </c>
      <c r="O16" s="42">
        <v>0</v>
      </c>
      <c r="P16" s="42">
        <v>0</v>
      </c>
      <c r="Q16" s="51">
        <v>0</v>
      </c>
      <c r="R16" s="42">
        <v>35</v>
      </c>
      <c r="S16" s="50">
        <v>3</v>
      </c>
      <c r="T16" s="42">
        <v>3</v>
      </c>
      <c r="U16" s="42">
        <v>0</v>
      </c>
      <c r="V16" s="42">
        <v>0</v>
      </c>
      <c r="W16" s="42">
        <v>32</v>
      </c>
      <c r="Z16" s="42"/>
    </row>
    <row r="17" spans="1:26" ht="16.7" customHeight="1" x14ac:dyDescent="0.15">
      <c r="A17" s="55"/>
      <c r="B17" s="55"/>
      <c r="C17" s="67"/>
      <c r="D17" s="42"/>
      <c r="E17" s="50"/>
      <c r="F17" s="50"/>
      <c r="G17" s="42"/>
      <c r="H17" s="42"/>
      <c r="I17" s="42"/>
      <c r="J17" s="51"/>
      <c r="K17" s="42"/>
      <c r="L17" s="52"/>
      <c r="M17" s="50"/>
      <c r="N17" s="42"/>
      <c r="O17" s="42"/>
      <c r="P17" s="42"/>
      <c r="Q17" s="51"/>
      <c r="R17" s="42"/>
      <c r="S17" s="50"/>
      <c r="T17" s="42"/>
      <c r="U17" s="42"/>
      <c r="V17" s="42"/>
      <c r="W17" s="42"/>
      <c r="Z17" s="42"/>
    </row>
    <row r="18" spans="1:26" ht="16.7" customHeight="1" x14ac:dyDescent="0.15">
      <c r="A18" s="57" t="s">
        <v>18</v>
      </c>
      <c r="B18" s="57"/>
      <c r="C18" s="57"/>
      <c r="D18" s="50">
        <f>D19+D20</f>
        <v>1747</v>
      </c>
      <c r="E18" s="50">
        <f>E19+E20</f>
        <v>1682</v>
      </c>
      <c r="F18" s="50">
        <f>F19+F20</f>
        <v>1208</v>
      </c>
      <c r="G18" s="42">
        <f>G19+G20</f>
        <v>0</v>
      </c>
      <c r="H18" s="42">
        <f>H19+H20</f>
        <v>367</v>
      </c>
      <c r="I18" s="42">
        <f>I19+I20</f>
        <v>0</v>
      </c>
      <c r="J18" s="51">
        <f>J19+J20</f>
        <v>107</v>
      </c>
      <c r="K18" s="42">
        <f>K19+K20</f>
        <v>1679</v>
      </c>
      <c r="L18" s="52">
        <f>L19+L20</f>
        <v>1527</v>
      </c>
      <c r="M18" s="50">
        <f>M19+M20</f>
        <v>98</v>
      </c>
      <c r="N18" s="42">
        <f>N19+N20</f>
        <v>41</v>
      </c>
      <c r="O18" s="42">
        <f>O19+O20</f>
        <v>1</v>
      </c>
      <c r="P18" s="42">
        <f>P19+P20</f>
        <v>12</v>
      </c>
      <c r="Q18" s="51">
        <f>Q19+Q20</f>
        <v>0</v>
      </c>
      <c r="R18" s="42">
        <f>R19+R20</f>
        <v>628</v>
      </c>
      <c r="S18" s="50">
        <f>S19+S20</f>
        <v>10</v>
      </c>
      <c r="T18" s="42">
        <f>T19+T20</f>
        <v>10</v>
      </c>
      <c r="U18" s="42">
        <f>U19+U20</f>
        <v>0</v>
      </c>
      <c r="V18" s="83">
        <v>0</v>
      </c>
      <c r="W18" s="42">
        <f>W19+W20</f>
        <v>204</v>
      </c>
      <c r="Z18" s="42"/>
    </row>
    <row r="19" spans="1:26" ht="16.7" customHeight="1" x14ac:dyDescent="0.15">
      <c r="A19" s="55"/>
      <c r="B19" s="54" t="s">
        <v>19</v>
      </c>
      <c r="C19" s="53"/>
      <c r="D19" s="50">
        <v>1518</v>
      </c>
      <c r="E19" s="50">
        <v>1458</v>
      </c>
      <c r="F19" s="50">
        <v>1102</v>
      </c>
      <c r="G19" s="42">
        <v>0</v>
      </c>
      <c r="H19" s="42">
        <v>294</v>
      </c>
      <c r="I19" s="42">
        <v>0</v>
      </c>
      <c r="J19" s="51">
        <v>62</v>
      </c>
      <c r="K19" s="42">
        <v>1455</v>
      </c>
      <c r="L19" s="52">
        <v>1313</v>
      </c>
      <c r="M19" s="50">
        <v>94</v>
      </c>
      <c r="N19" s="42">
        <v>37</v>
      </c>
      <c r="O19" s="42">
        <v>1</v>
      </c>
      <c r="P19" s="42">
        <v>10</v>
      </c>
      <c r="Q19" s="51">
        <v>0</v>
      </c>
      <c r="R19" s="42">
        <v>560</v>
      </c>
      <c r="S19" s="50">
        <v>7</v>
      </c>
      <c r="T19" s="42">
        <v>7</v>
      </c>
      <c r="U19" s="42">
        <v>0</v>
      </c>
      <c r="V19" s="42">
        <v>0</v>
      </c>
      <c r="W19" s="42">
        <v>158</v>
      </c>
      <c r="Z19" s="42"/>
    </row>
    <row r="20" spans="1:26" ht="16.7" customHeight="1" x14ac:dyDescent="0.15">
      <c r="A20" s="55"/>
      <c r="B20" s="54" t="s">
        <v>20</v>
      </c>
      <c r="C20" s="53"/>
      <c r="D20" s="50">
        <v>229</v>
      </c>
      <c r="E20" s="50">
        <v>224</v>
      </c>
      <c r="F20" s="50">
        <v>106</v>
      </c>
      <c r="G20" s="42">
        <v>0</v>
      </c>
      <c r="H20" s="42">
        <v>73</v>
      </c>
      <c r="I20" s="42">
        <v>0</v>
      </c>
      <c r="J20" s="51">
        <v>45</v>
      </c>
      <c r="K20" s="42">
        <v>224</v>
      </c>
      <c r="L20" s="52">
        <v>214</v>
      </c>
      <c r="M20" s="50">
        <v>4</v>
      </c>
      <c r="N20" s="42">
        <v>4</v>
      </c>
      <c r="O20" s="42">
        <v>0</v>
      </c>
      <c r="P20" s="42">
        <v>2</v>
      </c>
      <c r="Q20" s="51">
        <v>0</v>
      </c>
      <c r="R20" s="42">
        <v>68</v>
      </c>
      <c r="S20" s="50">
        <v>3</v>
      </c>
      <c r="T20" s="42">
        <v>3</v>
      </c>
      <c r="U20" s="42">
        <v>0</v>
      </c>
      <c r="V20" s="42">
        <v>0</v>
      </c>
      <c r="W20" s="42">
        <v>46</v>
      </c>
      <c r="Z20" s="42"/>
    </row>
    <row r="21" spans="1:26" ht="16.7" customHeight="1" x14ac:dyDescent="0.15">
      <c r="A21" s="55"/>
      <c r="B21" s="54"/>
      <c r="C21" s="53"/>
      <c r="D21" s="50"/>
      <c r="E21" s="50">
        <f>SUM(F21:J21)</f>
        <v>0</v>
      </c>
      <c r="F21" s="50"/>
      <c r="G21" s="42"/>
      <c r="H21" s="42"/>
      <c r="I21" s="42"/>
      <c r="J21" s="51"/>
      <c r="K21" s="42"/>
      <c r="L21" s="52"/>
      <c r="M21" s="50"/>
      <c r="N21" s="42"/>
      <c r="O21" s="42"/>
      <c r="P21" s="42"/>
      <c r="Q21" s="51"/>
      <c r="R21" s="42"/>
      <c r="S21" s="50"/>
      <c r="T21" s="42"/>
      <c r="U21" s="42"/>
      <c r="V21" s="42"/>
      <c r="W21" s="42"/>
      <c r="Z21" s="42"/>
    </row>
    <row r="22" spans="1:26" ht="16.7" customHeight="1" x14ac:dyDescent="0.15">
      <c r="A22" s="57" t="s">
        <v>71</v>
      </c>
      <c r="B22" s="57"/>
      <c r="C22" s="69"/>
      <c r="D22" s="66">
        <f>D23</f>
        <v>2491</v>
      </c>
      <c r="E22" s="50">
        <f>E23</f>
        <v>2461</v>
      </c>
      <c r="F22" s="50">
        <f>F23</f>
        <v>1474</v>
      </c>
      <c r="G22" s="42">
        <f>G23</f>
        <v>128</v>
      </c>
      <c r="H22" s="42">
        <f>H23</f>
        <v>616</v>
      </c>
      <c r="I22" s="42">
        <f>I23</f>
        <v>1</v>
      </c>
      <c r="J22" s="51">
        <f>J23</f>
        <v>242</v>
      </c>
      <c r="K22" s="42">
        <f>K23</f>
        <v>2460</v>
      </c>
      <c r="L22" s="52">
        <f>L23</f>
        <v>2321</v>
      </c>
      <c r="M22" s="50">
        <f>M23</f>
        <v>101</v>
      </c>
      <c r="N22" s="42">
        <f>N23</f>
        <v>28</v>
      </c>
      <c r="O22" s="42">
        <f>O23</f>
        <v>1</v>
      </c>
      <c r="P22" s="42">
        <f>P23</f>
        <v>9</v>
      </c>
      <c r="Q22" s="51">
        <f>Q23</f>
        <v>0</v>
      </c>
      <c r="R22" s="42">
        <f>R23</f>
        <v>521</v>
      </c>
      <c r="S22" s="50">
        <f>S23</f>
        <v>69</v>
      </c>
      <c r="T22" s="42">
        <f>T23</f>
        <v>68</v>
      </c>
      <c r="U22" s="42">
        <f>U23</f>
        <v>1</v>
      </c>
      <c r="V22" s="42">
        <f>V23</f>
        <v>0</v>
      </c>
      <c r="W22" s="42">
        <f>W23</f>
        <v>416</v>
      </c>
      <c r="Z22" s="42"/>
    </row>
    <row r="23" spans="1:26" ht="16.7" customHeight="1" x14ac:dyDescent="0.15">
      <c r="A23" s="55"/>
      <c r="B23" s="54" t="s">
        <v>22</v>
      </c>
      <c r="C23" s="67"/>
      <c r="D23" s="50">
        <v>2491</v>
      </c>
      <c r="E23" s="50">
        <v>2461</v>
      </c>
      <c r="F23" s="50">
        <v>1474</v>
      </c>
      <c r="G23" s="42">
        <v>128</v>
      </c>
      <c r="H23" s="42">
        <v>616</v>
      </c>
      <c r="I23" s="42">
        <v>1</v>
      </c>
      <c r="J23" s="51">
        <v>242</v>
      </c>
      <c r="K23" s="42">
        <v>2460</v>
      </c>
      <c r="L23" s="52">
        <v>2321</v>
      </c>
      <c r="M23" s="50">
        <v>101</v>
      </c>
      <c r="N23" s="42">
        <v>28</v>
      </c>
      <c r="O23" s="42">
        <v>1</v>
      </c>
      <c r="P23" s="42">
        <v>9</v>
      </c>
      <c r="Q23" s="51">
        <v>0</v>
      </c>
      <c r="R23" s="42">
        <v>521</v>
      </c>
      <c r="S23" s="50">
        <v>69</v>
      </c>
      <c r="T23" s="42">
        <v>68</v>
      </c>
      <c r="U23" s="42">
        <v>1</v>
      </c>
      <c r="V23" s="42">
        <v>0</v>
      </c>
      <c r="W23" s="42">
        <v>416</v>
      </c>
      <c r="Z23" s="42"/>
    </row>
    <row r="24" spans="1:26" ht="16.7" customHeight="1" x14ac:dyDescent="0.15">
      <c r="A24" s="55"/>
      <c r="B24" s="54"/>
      <c r="C24" s="67"/>
      <c r="D24" s="50"/>
      <c r="E24" s="50">
        <f>SUM(F24:J24)</f>
        <v>0</v>
      </c>
      <c r="F24" s="50"/>
      <c r="G24" s="42"/>
      <c r="H24" s="42"/>
      <c r="I24" s="42"/>
      <c r="J24" s="51"/>
      <c r="K24" s="42"/>
      <c r="L24" s="52"/>
      <c r="M24" s="50"/>
      <c r="N24" s="42"/>
      <c r="O24" s="42"/>
      <c r="P24" s="42"/>
      <c r="Q24" s="51"/>
      <c r="R24" s="42"/>
      <c r="S24" s="50"/>
      <c r="T24" s="42"/>
      <c r="U24" s="42"/>
      <c r="V24" s="42"/>
      <c r="W24" s="42"/>
      <c r="Z24" s="42"/>
    </row>
    <row r="25" spans="1:26" ht="16.7" customHeight="1" x14ac:dyDescent="0.15">
      <c r="A25" s="82" t="s">
        <v>70</v>
      </c>
      <c r="B25" s="82"/>
      <c r="C25" s="81"/>
      <c r="D25" s="50">
        <f>D26</f>
        <v>278</v>
      </c>
      <c r="E25" s="50">
        <f>E26</f>
        <v>271</v>
      </c>
      <c r="F25" s="50">
        <f>F26</f>
        <v>140</v>
      </c>
      <c r="G25" s="42">
        <f>G26</f>
        <v>14</v>
      </c>
      <c r="H25" s="42">
        <f>H26</f>
        <v>67</v>
      </c>
      <c r="I25" s="42">
        <f>I26</f>
        <v>0</v>
      </c>
      <c r="J25" s="51">
        <f>J26</f>
        <v>50</v>
      </c>
      <c r="K25" s="42">
        <f>K26</f>
        <v>271</v>
      </c>
      <c r="L25" s="52">
        <f>L26</f>
        <v>255</v>
      </c>
      <c r="M25" s="50">
        <f>M26</f>
        <v>8</v>
      </c>
      <c r="N25" s="42">
        <f>N26</f>
        <v>1</v>
      </c>
      <c r="O25" s="42">
        <f>O26</f>
        <v>0</v>
      </c>
      <c r="P25" s="42">
        <f>P26</f>
        <v>3</v>
      </c>
      <c r="Q25" s="51">
        <f>Q26</f>
        <v>4</v>
      </c>
      <c r="R25" s="42">
        <f>R26</f>
        <v>54</v>
      </c>
      <c r="S25" s="50">
        <f>S26</f>
        <v>8</v>
      </c>
      <c r="T25" s="42">
        <f>T26</f>
        <v>8</v>
      </c>
      <c r="U25" s="42">
        <f>U26</f>
        <v>0</v>
      </c>
      <c r="V25" s="42">
        <f>V26</f>
        <v>0</v>
      </c>
      <c r="W25" s="42">
        <f>W26</f>
        <v>48</v>
      </c>
      <c r="Z25" s="42"/>
    </row>
    <row r="26" spans="1:26" ht="16.7" customHeight="1" x14ac:dyDescent="0.15">
      <c r="A26" s="55"/>
      <c r="B26" s="54" t="s">
        <v>24</v>
      </c>
      <c r="C26" s="67"/>
      <c r="D26" s="50">
        <v>278</v>
      </c>
      <c r="E26" s="50">
        <v>271</v>
      </c>
      <c r="F26" s="50">
        <v>140</v>
      </c>
      <c r="G26" s="42">
        <v>14</v>
      </c>
      <c r="H26" s="42">
        <v>67</v>
      </c>
      <c r="I26" s="42">
        <v>0</v>
      </c>
      <c r="J26" s="51">
        <v>50</v>
      </c>
      <c r="K26" s="42">
        <v>271</v>
      </c>
      <c r="L26" s="52">
        <v>255</v>
      </c>
      <c r="M26" s="50">
        <v>8</v>
      </c>
      <c r="N26" s="42">
        <v>1</v>
      </c>
      <c r="O26" s="42">
        <v>0</v>
      </c>
      <c r="P26" s="42">
        <v>3</v>
      </c>
      <c r="Q26" s="51">
        <v>4</v>
      </c>
      <c r="R26" s="42">
        <v>54</v>
      </c>
      <c r="S26" s="50">
        <v>8</v>
      </c>
      <c r="T26" s="42">
        <v>8</v>
      </c>
      <c r="U26" s="42">
        <v>0</v>
      </c>
      <c r="V26" s="42">
        <v>0</v>
      </c>
      <c r="W26" s="42">
        <v>48</v>
      </c>
      <c r="Z26" s="42"/>
    </row>
    <row r="27" spans="1:26" ht="16.7" customHeight="1" x14ac:dyDescent="0.15">
      <c r="A27" s="55"/>
      <c r="B27" s="55"/>
      <c r="C27" s="67"/>
      <c r="D27" s="58"/>
      <c r="E27" s="50">
        <f>SUM(F27:J27)</f>
        <v>0</v>
      </c>
      <c r="F27" s="59"/>
      <c r="G27" s="58"/>
      <c r="H27" s="58"/>
      <c r="I27" s="58"/>
      <c r="J27" s="60"/>
      <c r="K27" s="58"/>
      <c r="L27" s="61"/>
      <c r="M27" s="59"/>
      <c r="N27" s="58"/>
      <c r="O27" s="42"/>
      <c r="P27" s="42"/>
      <c r="Q27" s="51"/>
      <c r="R27" s="42"/>
      <c r="S27" s="50"/>
      <c r="T27" s="42"/>
      <c r="U27" s="42"/>
      <c r="V27" s="42"/>
      <c r="W27" s="42"/>
      <c r="Z27" s="42"/>
    </row>
    <row r="28" spans="1:26" ht="16.7" customHeight="1" x14ac:dyDescent="0.15">
      <c r="A28" s="57" t="s">
        <v>25</v>
      </c>
      <c r="B28" s="57"/>
      <c r="C28" s="69"/>
      <c r="D28" s="66">
        <f>D29+D30+D31</f>
        <v>324</v>
      </c>
      <c r="E28" s="50">
        <f>E29+E30+E31</f>
        <v>323</v>
      </c>
      <c r="F28" s="50">
        <f>F29+F30+F31</f>
        <v>52</v>
      </c>
      <c r="G28" s="42">
        <f>G29+G30+G31</f>
        <v>34</v>
      </c>
      <c r="H28" s="42">
        <f>H29+H30+H31</f>
        <v>164</v>
      </c>
      <c r="I28" s="42">
        <f>I29+I30+I31</f>
        <v>15</v>
      </c>
      <c r="J28" s="51">
        <f>J29+J30+J31</f>
        <v>58</v>
      </c>
      <c r="K28" s="42">
        <f>K29+K30+K31</f>
        <v>322</v>
      </c>
      <c r="L28" s="52">
        <f>L29+L30+L31</f>
        <v>305</v>
      </c>
      <c r="M28" s="50">
        <f>M29+M30+M31</f>
        <v>2</v>
      </c>
      <c r="N28" s="42">
        <f>N29+N30+N31</f>
        <v>0</v>
      </c>
      <c r="O28" s="42">
        <f>O29+O30+O31</f>
        <v>0</v>
      </c>
      <c r="P28" s="42">
        <f>P29+P30+P31</f>
        <v>1</v>
      </c>
      <c r="Q28" s="51">
        <f>Q29+Q30+Q31</f>
        <v>14</v>
      </c>
      <c r="R28" s="42">
        <f>R29+R30+R31</f>
        <v>89</v>
      </c>
      <c r="S28" s="50">
        <f>S29+S30+S31</f>
        <v>13</v>
      </c>
      <c r="T28" s="42">
        <f>T29+T30+T31</f>
        <v>13</v>
      </c>
      <c r="U28" s="42">
        <f>U29+U30+U31</f>
        <v>0</v>
      </c>
      <c r="V28" s="42">
        <f>V29+V30+V31</f>
        <v>0</v>
      </c>
      <c r="W28" s="42">
        <f>W29+W30+W31</f>
        <v>39</v>
      </c>
      <c r="Z28" s="42"/>
    </row>
    <row r="29" spans="1:26" ht="16.7" customHeight="1" x14ac:dyDescent="0.15">
      <c r="A29" s="55"/>
      <c r="B29" s="54" t="s">
        <v>26</v>
      </c>
      <c r="C29" s="67"/>
      <c r="D29" s="50">
        <v>313</v>
      </c>
      <c r="E29" s="50">
        <v>312</v>
      </c>
      <c r="F29" s="50">
        <v>43</v>
      </c>
      <c r="G29" s="42">
        <v>34</v>
      </c>
      <c r="H29" s="42">
        <v>162</v>
      </c>
      <c r="I29" s="42">
        <v>15</v>
      </c>
      <c r="J29" s="51">
        <v>58</v>
      </c>
      <c r="K29" s="42">
        <v>312</v>
      </c>
      <c r="L29" s="52">
        <v>295</v>
      </c>
      <c r="M29" s="50">
        <v>2</v>
      </c>
      <c r="N29" s="42">
        <v>0</v>
      </c>
      <c r="O29" s="42">
        <v>0</v>
      </c>
      <c r="P29" s="42">
        <v>1</v>
      </c>
      <c r="Q29" s="51">
        <v>14</v>
      </c>
      <c r="R29" s="42">
        <v>89</v>
      </c>
      <c r="S29" s="50">
        <v>13</v>
      </c>
      <c r="T29" s="42">
        <v>13</v>
      </c>
      <c r="U29" s="42">
        <v>0</v>
      </c>
      <c r="V29" s="42">
        <v>0</v>
      </c>
      <c r="W29" s="42">
        <v>39</v>
      </c>
      <c r="Z29" s="42"/>
    </row>
    <row r="30" spans="1:26" ht="16.7" customHeight="1" x14ac:dyDescent="0.15">
      <c r="A30" s="55"/>
      <c r="B30" s="54" t="s">
        <v>69</v>
      </c>
      <c r="C30" s="67"/>
      <c r="D30" s="50">
        <v>6</v>
      </c>
      <c r="E30" s="50">
        <v>6</v>
      </c>
      <c r="F30" s="50">
        <v>5</v>
      </c>
      <c r="G30" s="42">
        <v>0</v>
      </c>
      <c r="H30" s="42">
        <v>1</v>
      </c>
      <c r="I30" s="42">
        <v>0</v>
      </c>
      <c r="J30" s="51">
        <v>0</v>
      </c>
      <c r="K30" s="42">
        <v>6</v>
      </c>
      <c r="L30" s="52">
        <v>6</v>
      </c>
      <c r="M30" s="50">
        <v>0</v>
      </c>
      <c r="N30" s="42">
        <v>0</v>
      </c>
      <c r="O30" s="42">
        <v>0</v>
      </c>
      <c r="P30" s="42">
        <v>0</v>
      </c>
      <c r="Q30" s="51">
        <v>0</v>
      </c>
      <c r="R30" s="42">
        <v>0</v>
      </c>
      <c r="S30" s="50">
        <v>0</v>
      </c>
      <c r="T30" s="42">
        <v>0</v>
      </c>
      <c r="U30" s="42">
        <v>0</v>
      </c>
      <c r="V30" s="42">
        <v>0</v>
      </c>
      <c r="W30" s="42">
        <v>0</v>
      </c>
      <c r="Z30" s="42"/>
    </row>
    <row r="31" spans="1:26" ht="16.7" customHeight="1" x14ac:dyDescent="0.15">
      <c r="A31" s="55"/>
      <c r="B31" s="54" t="s">
        <v>68</v>
      </c>
      <c r="C31" s="67"/>
      <c r="D31" s="50">
        <v>5</v>
      </c>
      <c r="E31" s="50">
        <v>5</v>
      </c>
      <c r="F31" s="50">
        <v>4</v>
      </c>
      <c r="G31" s="42">
        <v>0</v>
      </c>
      <c r="H31" s="42">
        <v>1</v>
      </c>
      <c r="I31" s="42">
        <v>0</v>
      </c>
      <c r="J31" s="51">
        <v>0</v>
      </c>
      <c r="K31" s="42">
        <v>4</v>
      </c>
      <c r="L31" s="52">
        <v>4</v>
      </c>
      <c r="M31" s="50">
        <v>0</v>
      </c>
      <c r="N31" s="42">
        <v>0</v>
      </c>
      <c r="O31" s="42">
        <v>0</v>
      </c>
      <c r="P31" s="42">
        <v>0</v>
      </c>
      <c r="Q31" s="51">
        <v>0</v>
      </c>
      <c r="R31" s="42">
        <v>0</v>
      </c>
      <c r="S31" s="50">
        <v>0</v>
      </c>
      <c r="T31" s="42">
        <v>0</v>
      </c>
      <c r="U31" s="42">
        <v>0</v>
      </c>
      <c r="V31" s="42">
        <v>0</v>
      </c>
      <c r="W31" s="42">
        <v>0</v>
      </c>
      <c r="Z31" s="42"/>
    </row>
    <row r="32" spans="1:26" ht="16.7" customHeight="1" x14ac:dyDescent="0.15">
      <c r="A32" s="80"/>
      <c r="B32" s="80"/>
      <c r="C32" s="79"/>
      <c r="D32" s="41"/>
      <c r="E32" s="50">
        <f>SUM(F32:J32)</f>
        <v>0</v>
      </c>
      <c r="F32" s="76"/>
      <c r="G32" s="41"/>
      <c r="H32" s="41"/>
      <c r="I32" s="41"/>
      <c r="J32" s="77"/>
      <c r="K32" s="41"/>
      <c r="L32" s="78"/>
      <c r="M32" s="76"/>
      <c r="N32" s="41"/>
      <c r="O32" s="41"/>
      <c r="P32" s="41"/>
      <c r="Q32" s="77"/>
      <c r="R32" s="41"/>
      <c r="S32" s="76"/>
      <c r="T32" s="41"/>
      <c r="U32" s="41"/>
      <c r="V32" s="41"/>
      <c r="W32" s="41"/>
      <c r="Z32" s="41"/>
    </row>
    <row r="33" spans="1:26" ht="16.7" customHeight="1" x14ac:dyDescent="0.15">
      <c r="A33" s="57" t="s">
        <v>29</v>
      </c>
      <c r="B33" s="57"/>
      <c r="C33" s="69"/>
      <c r="D33" s="50">
        <f>D34+D35+D36+D37</f>
        <v>261</v>
      </c>
      <c r="E33" s="50">
        <f>E34+E35+E36+E37</f>
        <v>264</v>
      </c>
      <c r="F33" s="50">
        <f>F34+F35+F36+F37</f>
        <v>124</v>
      </c>
      <c r="G33" s="42">
        <f>G34+G35+G36+G37</f>
        <v>13</v>
      </c>
      <c r="H33" s="42">
        <f>H34+H35+H36+H37</f>
        <v>85</v>
      </c>
      <c r="I33" s="42">
        <f>I34+I35+I36+I37</f>
        <v>3</v>
      </c>
      <c r="J33" s="51">
        <f>J34+J35+J36+J37</f>
        <v>39</v>
      </c>
      <c r="K33" s="42">
        <f>K34+K35+K36+K37</f>
        <v>264</v>
      </c>
      <c r="L33" s="52">
        <f>L34+L35+L36+L37</f>
        <v>249</v>
      </c>
      <c r="M33" s="50">
        <f>M34+M35+M36+M37</f>
        <v>9</v>
      </c>
      <c r="N33" s="42">
        <f>N34+N35+N36+N37</f>
        <v>4</v>
      </c>
      <c r="O33" s="42">
        <f>O34+O35+O36+O37</f>
        <v>1</v>
      </c>
      <c r="P33" s="42">
        <f>P34+P35+P36+P37</f>
        <v>1</v>
      </c>
      <c r="Q33" s="51">
        <f>Q34+Q35+Q36+Q37</f>
        <v>0</v>
      </c>
      <c r="R33" s="42">
        <f>R34+R35+R36+R37</f>
        <v>60</v>
      </c>
      <c r="S33" s="50">
        <f>S34+S35+S36+S37</f>
        <v>3</v>
      </c>
      <c r="T33" s="42">
        <f>T34+T35+T36+T37</f>
        <v>3</v>
      </c>
      <c r="U33" s="42">
        <f>U34+U35+U36+U37</f>
        <v>0</v>
      </c>
      <c r="V33" s="42">
        <f>V34+V35+V36+V37</f>
        <v>0</v>
      </c>
      <c r="W33" s="42">
        <f>W34+W35+W36+W37</f>
        <v>43</v>
      </c>
      <c r="Z33" s="42"/>
    </row>
    <row r="34" spans="1:26" ht="16.7" customHeight="1" x14ac:dyDescent="0.15">
      <c r="A34" s="55"/>
      <c r="B34" s="54" t="s">
        <v>30</v>
      </c>
      <c r="C34" s="67"/>
      <c r="D34" s="50">
        <v>183</v>
      </c>
      <c r="E34" s="50">
        <v>188</v>
      </c>
      <c r="F34" s="50">
        <v>71</v>
      </c>
      <c r="G34" s="42">
        <v>9</v>
      </c>
      <c r="H34" s="42">
        <v>73</v>
      </c>
      <c r="I34" s="42">
        <v>2</v>
      </c>
      <c r="J34" s="51">
        <v>33</v>
      </c>
      <c r="K34" s="42">
        <v>188</v>
      </c>
      <c r="L34" s="52">
        <v>177</v>
      </c>
      <c r="M34" s="50">
        <v>5</v>
      </c>
      <c r="N34" s="42">
        <v>4</v>
      </c>
      <c r="O34" s="42">
        <v>1</v>
      </c>
      <c r="P34" s="42">
        <v>1</v>
      </c>
      <c r="Q34" s="51">
        <v>0</v>
      </c>
      <c r="R34" s="42">
        <v>48</v>
      </c>
      <c r="S34" s="50">
        <v>1</v>
      </c>
      <c r="T34" s="42">
        <v>1</v>
      </c>
      <c r="U34" s="42">
        <v>0</v>
      </c>
      <c r="V34" s="42">
        <v>0</v>
      </c>
      <c r="W34" s="42">
        <v>34</v>
      </c>
      <c r="Z34" s="42"/>
    </row>
    <row r="35" spans="1:26" ht="16.7" customHeight="1" x14ac:dyDescent="0.15">
      <c r="A35" s="55"/>
      <c r="B35" s="54" t="s">
        <v>31</v>
      </c>
      <c r="C35" s="67"/>
      <c r="D35" s="50">
        <v>15</v>
      </c>
      <c r="E35" s="50">
        <v>14</v>
      </c>
      <c r="F35" s="50">
        <v>5</v>
      </c>
      <c r="G35" s="42">
        <v>3</v>
      </c>
      <c r="H35" s="42">
        <v>5</v>
      </c>
      <c r="I35" s="42">
        <v>1</v>
      </c>
      <c r="J35" s="51">
        <v>0</v>
      </c>
      <c r="K35" s="42">
        <v>14</v>
      </c>
      <c r="L35" s="52">
        <v>12</v>
      </c>
      <c r="M35" s="50">
        <v>2</v>
      </c>
      <c r="N35" s="42">
        <v>0</v>
      </c>
      <c r="O35" s="42">
        <v>0</v>
      </c>
      <c r="P35" s="42">
        <v>0</v>
      </c>
      <c r="Q35" s="51">
        <v>0</v>
      </c>
      <c r="R35" s="42">
        <v>7</v>
      </c>
      <c r="S35" s="50">
        <v>1</v>
      </c>
      <c r="T35" s="42">
        <v>1</v>
      </c>
      <c r="U35" s="42">
        <v>0</v>
      </c>
      <c r="V35" s="42">
        <v>0</v>
      </c>
      <c r="W35" s="42">
        <v>0</v>
      </c>
      <c r="Z35" s="42"/>
    </row>
    <row r="36" spans="1:26" ht="16.7" customHeight="1" x14ac:dyDescent="0.15">
      <c r="A36" s="55"/>
      <c r="B36" s="54" t="s">
        <v>32</v>
      </c>
      <c r="C36" s="67"/>
      <c r="D36" s="50">
        <v>2</v>
      </c>
      <c r="E36" s="50">
        <v>2</v>
      </c>
      <c r="F36" s="50">
        <v>2</v>
      </c>
      <c r="G36" s="42">
        <v>0</v>
      </c>
      <c r="H36" s="42">
        <v>0</v>
      </c>
      <c r="I36" s="42">
        <v>0</v>
      </c>
      <c r="J36" s="51">
        <v>0</v>
      </c>
      <c r="K36" s="42">
        <v>2</v>
      </c>
      <c r="L36" s="52">
        <v>2</v>
      </c>
      <c r="M36" s="50">
        <v>0</v>
      </c>
      <c r="N36" s="42">
        <v>0</v>
      </c>
      <c r="O36" s="42">
        <v>0</v>
      </c>
      <c r="P36" s="42">
        <v>0</v>
      </c>
      <c r="Q36" s="51">
        <v>0</v>
      </c>
      <c r="R36" s="42">
        <v>0</v>
      </c>
      <c r="S36" s="50">
        <v>0</v>
      </c>
      <c r="T36" s="42">
        <v>0</v>
      </c>
      <c r="U36" s="42">
        <v>0</v>
      </c>
      <c r="V36" s="42">
        <v>0</v>
      </c>
      <c r="W36" s="42">
        <v>0</v>
      </c>
      <c r="Z36" s="42"/>
    </row>
    <row r="37" spans="1:26" ht="16.7" customHeight="1" x14ac:dyDescent="0.15">
      <c r="A37" s="55"/>
      <c r="B37" s="54" t="s">
        <v>33</v>
      </c>
      <c r="C37" s="67"/>
      <c r="D37" s="50">
        <v>61</v>
      </c>
      <c r="E37" s="50">
        <v>60</v>
      </c>
      <c r="F37" s="50">
        <v>46</v>
      </c>
      <c r="G37" s="42">
        <v>1</v>
      </c>
      <c r="H37" s="42">
        <v>7</v>
      </c>
      <c r="I37" s="42">
        <v>0</v>
      </c>
      <c r="J37" s="51">
        <v>6</v>
      </c>
      <c r="K37" s="42">
        <v>60</v>
      </c>
      <c r="L37" s="52">
        <v>58</v>
      </c>
      <c r="M37" s="50">
        <v>2</v>
      </c>
      <c r="N37" s="42">
        <v>0</v>
      </c>
      <c r="O37" s="42">
        <v>0</v>
      </c>
      <c r="P37" s="42">
        <v>0</v>
      </c>
      <c r="Q37" s="51">
        <v>0</v>
      </c>
      <c r="R37" s="42">
        <v>5</v>
      </c>
      <c r="S37" s="50">
        <v>1</v>
      </c>
      <c r="T37" s="42">
        <v>1</v>
      </c>
      <c r="U37" s="42">
        <v>0</v>
      </c>
      <c r="V37" s="42">
        <v>0</v>
      </c>
      <c r="W37" s="42">
        <v>9</v>
      </c>
      <c r="Z37" s="42"/>
    </row>
    <row r="38" spans="1:26" ht="16.7" customHeight="1" x14ac:dyDescent="0.15">
      <c r="A38" s="49"/>
      <c r="B38" s="48"/>
      <c r="C38" s="49"/>
      <c r="D38" s="46"/>
      <c r="E38" s="46">
        <f>SUM(F38:J38)</f>
        <v>0</v>
      </c>
      <c r="F38" s="44"/>
      <c r="G38" s="43"/>
      <c r="H38" s="43"/>
      <c r="I38" s="43"/>
      <c r="J38" s="45"/>
      <c r="K38" s="43"/>
      <c r="L38" s="46"/>
      <c r="M38" s="44"/>
      <c r="N38" s="43"/>
      <c r="O38" s="43"/>
      <c r="P38" s="43"/>
      <c r="Q38" s="45"/>
      <c r="R38" s="43"/>
      <c r="S38" s="44"/>
      <c r="T38" s="43"/>
      <c r="U38" s="43"/>
      <c r="V38" s="43"/>
      <c r="W38" s="43"/>
      <c r="Z38" s="42"/>
    </row>
    <row r="39" spans="1:26" ht="16.7" customHeight="1" x14ac:dyDescent="0.15">
      <c r="A39" s="75"/>
      <c r="B39" s="75"/>
      <c r="C39" s="74"/>
      <c r="D39" s="70"/>
      <c r="E39" s="50">
        <f>SUM(F39:J39)</f>
        <v>0</v>
      </c>
      <c r="F39" s="71"/>
      <c r="G39" s="70"/>
      <c r="H39" s="70"/>
      <c r="I39" s="70"/>
      <c r="J39" s="72"/>
      <c r="K39" s="70"/>
      <c r="L39" s="73"/>
      <c r="M39" s="71"/>
      <c r="N39" s="70"/>
      <c r="O39" s="70"/>
      <c r="P39" s="70"/>
      <c r="Q39" s="72"/>
      <c r="R39" s="70"/>
      <c r="S39" s="71"/>
      <c r="T39" s="70"/>
      <c r="U39" s="70"/>
      <c r="V39" s="70"/>
      <c r="W39" s="70"/>
      <c r="Z39" s="42"/>
    </row>
    <row r="40" spans="1:26" ht="16.7" customHeight="1" x14ac:dyDescent="0.15">
      <c r="A40" s="57" t="s">
        <v>67</v>
      </c>
      <c r="B40" s="57"/>
      <c r="C40" s="69"/>
      <c r="D40" s="66">
        <f>D41+D42+D43+D44+D45+D46</f>
        <v>209</v>
      </c>
      <c r="E40" s="50">
        <f>E41+E42+E43+E44+E45+E46</f>
        <v>209</v>
      </c>
      <c r="F40" s="50">
        <f>F41+F42+F43+F44+F45+F46</f>
        <v>122</v>
      </c>
      <c r="G40" s="42">
        <f>G41+G42+G43+G44+G45+G46</f>
        <v>10</v>
      </c>
      <c r="H40" s="42">
        <f>H41+H42+H43+H44+H45+H46</f>
        <v>38</v>
      </c>
      <c r="I40" s="42">
        <f>I41+I42+I43+I44+I45+I46</f>
        <v>0</v>
      </c>
      <c r="J40" s="51">
        <f>J41+J42+J43+J44+J45+J46</f>
        <v>39</v>
      </c>
      <c r="K40" s="42">
        <f>K41+K42+K43+K44+K45+K46</f>
        <v>209</v>
      </c>
      <c r="L40" s="52">
        <f>L41+L42+L43+L44+L45+L46</f>
        <v>191</v>
      </c>
      <c r="M40" s="50">
        <f>M41+M42+M43+M44+M45+M46</f>
        <v>13</v>
      </c>
      <c r="N40" s="42">
        <f>N41+N42+N43+N44+N45+N46</f>
        <v>5</v>
      </c>
      <c r="O40" s="42">
        <f>O41+O42+O43+O44+O45+O46</f>
        <v>0</v>
      </c>
      <c r="P40" s="42">
        <f>P41+P42+P43+P44+P45+P46</f>
        <v>0</v>
      </c>
      <c r="Q40" s="51">
        <f>Q41+Q42+Q43+Q44+Q45+Q46</f>
        <v>0</v>
      </c>
      <c r="R40" s="42">
        <f>R41+R42+R43+R44+R45+R46</f>
        <v>49</v>
      </c>
      <c r="S40" s="50">
        <f>S41+S42+S43+S44+S45+S46</f>
        <v>9</v>
      </c>
      <c r="T40" s="42">
        <f>T41+T42+T43+T44+T45+T46</f>
        <v>9</v>
      </c>
      <c r="U40" s="42">
        <f>U41+U42+U43+U44+U45+U46</f>
        <v>0</v>
      </c>
      <c r="V40" s="42">
        <f>V41+V42+V43+V44+V45+V46</f>
        <v>0</v>
      </c>
      <c r="W40" s="42">
        <f>W41+W42+W43+W44+W45+W46</f>
        <v>35</v>
      </c>
      <c r="Z40" s="42"/>
    </row>
    <row r="41" spans="1:26" ht="16.7" customHeight="1" x14ac:dyDescent="0.15">
      <c r="A41" s="55"/>
      <c r="B41" s="54" t="s">
        <v>35</v>
      </c>
      <c r="C41" s="67"/>
      <c r="D41" s="66">
        <v>80</v>
      </c>
      <c r="E41" s="50">
        <v>80</v>
      </c>
      <c r="F41" s="50">
        <v>43</v>
      </c>
      <c r="G41" s="42">
        <v>4</v>
      </c>
      <c r="H41" s="42">
        <v>7</v>
      </c>
      <c r="I41" s="42">
        <v>0</v>
      </c>
      <c r="J41" s="51">
        <v>26</v>
      </c>
      <c r="K41" s="42">
        <v>80</v>
      </c>
      <c r="L41" s="52">
        <v>75</v>
      </c>
      <c r="M41" s="50">
        <v>5</v>
      </c>
      <c r="N41" s="42">
        <v>0</v>
      </c>
      <c r="O41" s="42">
        <v>0</v>
      </c>
      <c r="P41" s="42">
        <v>0</v>
      </c>
      <c r="Q41" s="51">
        <v>0</v>
      </c>
      <c r="R41" s="42">
        <v>8</v>
      </c>
      <c r="S41" s="50">
        <v>7</v>
      </c>
      <c r="T41" s="42">
        <v>7</v>
      </c>
      <c r="U41" s="42">
        <v>0</v>
      </c>
      <c r="V41" s="42">
        <v>0</v>
      </c>
      <c r="W41" s="42">
        <v>19</v>
      </c>
      <c r="Z41" s="42"/>
    </row>
    <row r="42" spans="1:26" ht="16.7" customHeight="1" x14ac:dyDescent="0.15">
      <c r="A42" s="55"/>
      <c r="B42" s="54" t="s">
        <v>36</v>
      </c>
      <c r="C42" s="67"/>
      <c r="D42" s="66">
        <v>28</v>
      </c>
      <c r="E42" s="50">
        <v>27</v>
      </c>
      <c r="F42" s="50">
        <v>27</v>
      </c>
      <c r="G42" s="42">
        <v>0</v>
      </c>
      <c r="H42" s="42">
        <v>0</v>
      </c>
      <c r="I42" s="42">
        <v>0</v>
      </c>
      <c r="J42" s="51">
        <v>0</v>
      </c>
      <c r="K42" s="42">
        <v>27</v>
      </c>
      <c r="L42" s="52">
        <v>24</v>
      </c>
      <c r="M42" s="50">
        <v>3</v>
      </c>
      <c r="N42" s="42">
        <v>0</v>
      </c>
      <c r="O42" s="42">
        <v>0</v>
      </c>
      <c r="P42" s="42">
        <v>0</v>
      </c>
      <c r="Q42" s="51">
        <v>0</v>
      </c>
      <c r="R42" s="42">
        <v>6</v>
      </c>
      <c r="S42" s="50">
        <v>0</v>
      </c>
      <c r="T42" s="42">
        <v>0</v>
      </c>
      <c r="U42" s="42">
        <v>0</v>
      </c>
      <c r="V42" s="42">
        <v>0</v>
      </c>
      <c r="W42" s="42">
        <v>1</v>
      </c>
      <c r="X42" s="68"/>
      <c r="Y42" s="68" t="s">
        <v>66</v>
      </c>
      <c r="Z42" s="42"/>
    </row>
    <row r="43" spans="1:26" ht="16.7" customHeight="1" x14ac:dyDescent="0.15">
      <c r="A43" s="55"/>
      <c r="B43" s="54" t="s">
        <v>37</v>
      </c>
      <c r="C43" s="67"/>
      <c r="D43" s="66">
        <v>46</v>
      </c>
      <c r="E43" s="50">
        <v>46</v>
      </c>
      <c r="F43" s="50">
        <v>21</v>
      </c>
      <c r="G43" s="42">
        <v>1</v>
      </c>
      <c r="H43" s="42">
        <v>20</v>
      </c>
      <c r="I43" s="42">
        <v>0</v>
      </c>
      <c r="J43" s="51">
        <v>4</v>
      </c>
      <c r="K43" s="42">
        <v>46</v>
      </c>
      <c r="L43" s="52">
        <v>41</v>
      </c>
      <c r="M43" s="50">
        <v>3</v>
      </c>
      <c r="N43" s="42">
        <v>2</v>
      </c>
      <c r="O43" s="42">
        <v>0</v>
      </c>
      <c r="P43" s="42">
        <v>0</v>
      </c>
      <c r="Q43" s="51">
        <v>0</v>
      </c>
      <c r="R43" s="42">
        <v>20</v>
      </c>
      <c r="S43" s="50">
        <v>0</v>
      </c>
      <c r="T43" s="42">
        <v>0</v>
      </c>
      <c r="U43" s="42">
        <v>0</v>
      </c>
      <c r="V43" s="42">
        <v>0</v>
      </c>
      <c r="W43" s="42">
        <v>4</v>
      </c>
      <c r="Z43" s="42"/>
    </row>
    <row r="44" spans="1:26" ht="16.7" customHeight="1" x14ac:dyDescent="0.15">
      <c r="A44" s="55"/>
      <c r="B44" s="54" t="s">
        <v>38</v>
      </c>
      <c r="C44" s="67"/>
      <c r="D44" s="66">
        <v>13</v>
      </c>
      <c r="E44" s="50">
        <v>14</v>
      </c>
      <c r="F44" s="50">
        <v>4</v>
      </c>
      <c r="G44" s="42">
        <v>2</v>
      </c>
      <c r="H44" s="42">
        <v>8</v>
      </c>
      <c r="I44" s="42">
        <v>0</v>
      </c>
      <c r="J44" s="51">
        <v>0</v>
      </c>
      <c r="K44" s="42">
        <v>14</v>
      </c>
      <c r="L44" s="52">
        <v>13</v>
      </c>
      <c r="M44" s="50">
        <v>1</v>
      </c>
      <c r="N44" s="42">
        <v>0</v>
      </c>
      <c r="O44" s="42">
        <v>0</v>
      </c>
      <c r="P44" s="42">
        <v>0</v>
      </c>
      <c r="Q44" s="51">
        <v>0</v>
      </c>
      <c r="R44" s="42">
        <v>2</v>
      </c>
      <c r="S44" s="50">
        <v>0</v>
      </c>
      <c r="T44" s="42">
        <v>0</v>
      </c>
      <c r="U44" s="42">
        <v>0</v>
      </c>
      <c r="V44" s="42">
        <v>0</v>
      </c>
      <c r="W44" s="42">
        <v>1</v>
      </c>
      <c r="Z44" s="42"/>
    </row>
    <row r="45" spans="1:26" ht="16.7" customHeight="1" x14ac:dyDescent="0.15">
      <c r="A45" s="55"/>
      <c r="B45" s="54" t="s">
        <v>39</v>
      </c>
      <c r="C45" s="67"/>
      <c r="D45" s="66">
        <v>12</v>
      </c>
      <c r="E45" s="50">
        <v>12</v>
      </c>
      <c r="F45" s="50">
        <v>10</v>
      </c>
      <c r="G45" s="42">
        <v>2</v>
      </c>
      <c r="H45" s="42">
        <v>0</v>
      </c>
      <c r="I45" s="42">
        <v>0</v>
      </c>
      <c r="J45" s="51">
        <v>0</v>
      </c>
      <c r="K45" s="42">
        <v>12</v>
      </c>
      <c r="L45" s="52">
        <v>10</v>
      </c>
      <c r="M45" s="50">
        <v>1</v>
      </c>
      <c r="N45" s="42">
        <v>1</v>
      </c>
      <c r="O45" s="42">
        <v>0</v>
      </c>
      <c r="P45" s="42">
        <v>0</v>
      </c>
      <c r="Q45" s="51">
        <v>0</v>
      </c>
      <c r="R45" s="42">
        <v>4</v>
      </c>
      <c r="S45" s="50">
        <v>0</v>
      </c>
      <c r="T45" s="42">
        <v>0</v>
      </c>
      <c r="U45" s="42">
        <v>0</v>
      </c>
      <c r="V45" s="42">
        <v>0</v>
      </c>
      <c r="W45" s="42">
        <v>0</v>
      </c>
      <c r="Z45" s="42"/>
    </row>
    <row r="46" spans="1:26" ht="16.7" customHeight="1" x14ac:dyDescent="0.15">
      <c r="A46" s="55"/>
      <c r="B46" s="54" t="s">
        <v>65</v>
      </c>
      <c r="C46" s="67"/>
      <c r="D46" s="66">
        <v>30</v>
      </c>
      <c r="E46" s="50">
        <v>30</v>
      </c>
      <c r="F46" s="50">
        <v>17</v>
      </c>
      <c r="G46" s="42">
        <v>1</v>
      </c>
      <c r="H46" s="42">
        <v>3</v>
      </c>
      <c r="I46" s="42">
        <v>0</v>
      </c>
      <c r="J46" s="51">
        <v>9</v>
      </c>
      <c r="K46" s="42">
        <v>30</v>
      </c>
      <c r="L46" s="52">
        <v>28</v>
      </c>
      <c r="M46" s="50">
        <v>0</v>
      </c>
      <c r="N46" s="42">
        <v>2</v>
      </c>
      <c r="O46" s="42">
        <v>0</v>
      </c>
      <c r="P46" s="42">
        <v>0</v>
      </c>
      <c r="Q46" s="51">
        <v>0</v>
      </c>
      <c r="R46" s="42">
        <v>9</v>
      </c>
      <c r="S46" s="50">
        <v>2</v>
      </c>
      <c r="T46" s="42">
        <v>2</v>
      </c>
      <c r="U46" s="42">
        <v>0</v>
      </c>
      <c r="V46" s="42">
        <v>0</v>
      </c>
      <c r="W46" s="42">
        <v>10</v>
      </c>
      <c r="Z46" s="42"/>
    </row>
    <row r="47" spans="1:26" ht="16.7" customHeight="1" x14ac:dyDescent="0.15">
      <c r="A47" s="55"/>
      <c r="B47" s="54"/>
      <c r="C47" s="55"/>
      <c r="D47" s="50"/>
      <c r="E47" s="50">
        <f>SUM(F47:J47)</f>
        <v>0</v>
      </c>
      <c r="F47" s="50"/>
      <c r="G47" s="42"/>
      <c r="H47" s="42"/>
      <c r="I47" s="42"/>
      <c r="J47" s="51"/>
      <c r="K47" s="42"/>
      <c r="L47" s="52"/>
      <c r="M47" s="50"/>
      <c r="N47" s="42"/>
      <c r="O47" s="42"/>
      <c r="P47" s="42"/>
      <c r="Q47" s="51"/>
      <c r="R47" s="42"/>
      <c r="S47" s="50"/>
      <c r="T47" s="42"/>
      <c r="U47" s="42"/>
      <c r="V47" s="42"/>
      <c r="W47" s="42"/>
      <c r="Z47" s="42"/>
    </row>
    <row r="48" spans="1:26" ht="16.7" customHeight="1" x14ac:dyDescent="0.15">
      <c r="A48" s="65" t="s">
        <v>64</v>
      </c>
      <c r="B48" s="65"/>
      <c r="C48" s="64"/>
      <c r="D48" s="50">
        <f>D49+D50+D51+D52+D53</f>
        <v>301</v>
      </c>
      <c r="E48" s="50">
        <f>E49+E50+E51+E52+E53</f>
        <v>293</v>
      </c>
      <c r="F48" s="50">
        <f>F49+F50+F51+F52+F53</f>
        <v>149</v>
      </c>
      <c r="G48" s="42">
        <f>G49+G50+G51+G52+G53</f>
        <v>20</v>
      </c>
      <c r="H48" s="42">
        <f>H49+H50+H51+H52+H53</f>
        <v>59</v>
      </c>
      <c r="I48" s="42">
        <f>I49+I50+I51+I52+I53</f>
        <v>5</v>
      </c>
      <c r="J48" s="51">
        <f>J49+J50+J51+J52+J53</f>
        <v>60</v>
      </c>
      <c r="K48" s="42">
        <f>K49+K50+K51+K52+K53</f>
        <v>294</v>
      </c>
      <c r="L48" s="52">
        <f>L49+L50+L51+L52+L53</f>
        <v>260</v>
      </c>
      <c r="M48" s="50">
        <f>M49+M50+M51+M52+M53</f>
        <v>26</v>
      </c>
      <c r="N48" s="42">
        <f>N49+N50+N51+N52+N53</f>
        <v>3</v>
      </c>
      <c r="O48" s="42">
        <f>O49+O50+O51+O52+O53</f>
        <v>2</v>
      </c>
      <c r="P48" s="42">
        <f>P49+P50+P51+P52+P53</f>
        <v>3</v>
      </c>
      <c r="Q48" s="51">
        <f>Q49+Q50+Q51+Q52+Q53</f>
        <v>0</v>
      </c>
      <c r="R48" s="42">
        <f>R49+R50+R51+R52+R53</f>
        <v>90</v>
      </c>
      <c r="S48" s="50">
        <f>S49+S50+S51+S52+S53</f>
        <v>2</v>
      </c>
      <c r="T48" s="42">
        <f>T49+T50+T51+T52+T53</f>
        <v>1</v>
      </c>
      <c r="U48" s="42">
        <f>U49+U50+U51+U52+U53</f>
        <v>1</v>
      </c>
      <c r="V48" s="42">
        <f>V49+V50+V51+V52+V53</f>
        <v>0</v>
      </c>
      <c r="W48" s="42">
        <f>W49+W50+W51+W52+W53</f>
        <v>20</v>
      </c>
      <c r="Z48" s="42"/>
    </row>
    <row r="49" spans="1:26" ht="16.7" customHeight="1" x14ac:dyDescent="0.15">
      <c r="A49" s="55"/>
      <c r="B49" s="54" t="s">
        <v>42</v>
      </c>
      <c r="C49" s="53"/>
      <c r="D49" s="50">
        <v>164</v>
      </c>
      <c r="E49" s="50">
        <v>160</v>
      </c>
      <c r="F49" s="50">
        <v>80</v>
      </c>
      <c r="G49" s="42">
        <v>11</v>
      </c>
      <c r="H49" s="42">
        <v>28</v>
      </c>
      <c r="I49" s="42">
        <v>0</v>
      </c>
      <c r="J49" s="51">
        <v>41</v>
      </c>
      <c r="K49" s="42">
        <v>160</v>
      </c>
      <c r="L49" s="52">
        <v>139</v>
      </c>
      <c r="M49" s="50">
        <v>17</v>
      </c>
      <c r="N49" s="42">
        <v>3</v>
      </c>
      <c r="O49" s="42">
        <v>0</v>
      </c>
      <c r="P49" s="42">
        <v>1</v>
      </c>
      <c r="Q49" s="51">
        <v>0</v>
      </c>
      <c r="R49" s="42">
        <v>57</v>
      </c>
      <c r="S49" s="50">
        <v>2</v>
      </c>
      <c r="T49" s="42">
        <v>1</v>
      </c>
      <c r="U49" s="42">
        <v>1</v>
      </c>
      <c r="V49" s="42">
        <v>0</v>
      </c>
      <c r="W49" s="42">
        <v>6</v>
      </c>
      <c r="Z49" s="42"/>
    </row>
    <row r="50" spans="1:26" ht="16.7" customHeight="1" x14ac:dyDescent="0.15">
      <c r="A50" s="55"/>
      <c r="B50" s="54" t="s">
        <v>43</v>
      </c>
      <c r="C50" s="53"/>
      <c r="D50" s="50">
        <v>13</v>
      </c>
      <c r="E50" s="50">
        <v>12</v>
      </c>
      <c r="F50" s="50">
        <v>3</v>
      </c>
      <c r="G50" s="42">
        <v>0</v>
      </c>
      <c r="H50" s="42">
        <v>5</v>
      </c>
      <c r="I50" s="42">
        <v>3</v>
      </c>
      <c r="J50" s="51">
        <v>1</v>
      </c>
      <c r="K50" s="42">
        <v>13</v>
      </c>
      <c r="L50" s="52">
        <v>11</v>
      </c>
      <c r="M50" s="50">
        <v>0</v>
      </c>
      <c r="N50" s="42">
        <v>0</v>
      </c>
      <c r="O50" s="42">
        <v>0</v>
      </c>
      <c r="P50" s="42">
        <v>2</v>
      </c>
      <c r="Q50" s="51">
        <v>0</v>
      </c>
      <c r="R50" s="42">
        <v>6</v>
      </c>
      <c r="S50" s="50">
        <v>0</v>
      </c>
      <c r="T50" s="42">
        <v>0</v>
      </c>
      <c r="U50" s="42">
        <v>0</v>
      </c>
      <c r="V50" s="42">
        <v>0</v>
      </c>
      <c r="W50" s="42">
        <v>0</v>
      </c>
      <c r="Z50" s="42"/>
    </row>
    <row r="51" spans="1:26" ht="16.7" customHeight="1" x14ac:dyDescent="0.15">
      <c r="A51" s="55"/>
      <c r="B51" s="54" t="s">
        <v>44</v>
      </c>
      <c r="C51" s="53"/>
      <c r="D51" s="50">
        <v>17</v>
      </c>
      <c r="E51" s="50">
        <v>17</v>
      </c>
      <c r="F51" s="50">
        <v>12</v>
      </c>
      <c r="G51" s="42">
        <v>0</v>
      </c>
      <c r="H51" s="42">
        <v>5</v>
      </c>
      <c r="I51" s="42">
        <v>0</v>
      </c>
      <c r="J51" s="51">
        <v>0</v>
      </c>
      <c r="K51" s="42">
        <v>17</v>
      </c>
      <c r="L51" s="52">
        <v>16</v>
      </c>
      <c r="M51" s="50">
        <v>0</v>
      </c>
      <c r="N51" s="42">
        <v>0</v>
      </c>
      <c r="O51" s="42">
        <v>1</v>
      </c>
      <c r="P51" s="42">
        <v>0</v>
      </c>
      <c r="Q51" s="51">
        <v>0</v>
      </c>
      <c r="R51" s="42">
        <v>4</v>
      </c>
      <c r="S51" s="50">
        <v>0</v>
      </c>
      <c r="T51" s="42">
        <v>0</v>
      </c>
      <c r="U51" s="42">
        <v>0</v>
      </c>
      <c r="V51" s="42">
        <v>0</v>
      </c>
      <c r="W51" s="42">
        <v>11</v>
      </c>
      <c r="Z51" s="42"/>
    </row>
    <row r="52" spans="1:26" ht="16.7" customHeight="1" x14ac:dyDescent="0.15">
      <c r="A52" s="55"/>
      <c r="B52" s="54" t="s">
        <v>45</v>
      </c>
      <c r="C52" s="53"/>
      <c r="D52" s="50">
        <v>41</v>
      </c>
      <c r="E52" s="50">
        <v>37</v>
      </c>
      <c r="F52" s="63">
        <v>12</v>
      </c>
      <c r="G52" s="42">
        <v>9</v>
      </c>
      <c r="H52" s="42">
        <v>7</v>
      </c>
      <c r="I52" s="42">
        <v>2</v>
      </c>
      <c r="J52" s="51">
        <v>7</v>
      </c>
      <c r="K52" s="42">
        <v>37</v>
      </c>
      <c r="L52" s="52">
        <v>37</v>
      </c>
      <c r="M52" s="50">
        <v>0</v>
      </c>
      <c r="N52" s="42">
        <v>0</v>
      </c>
      <c r="O52" s="42">
        <v>0</v>
      </c>
      <c r="P52" s="42">
        <v>0</v>
      </c>
      <c r="Q52" s="51">
        <v>0</v>
      </c>
      <c r="R52" s="42">
        <v>0</v>
      </c>
      <c r="S52" s="50">
        <v>0</v>
      </c>
      <c r="T52" s="42">
        <v>0</v>
      </c>
      <c r="U52" s="42">
        <v>0</v>
      </c>
      <c r="V52" s="42">
        <v>0</v>
      </c>
      <c r="W52" s="42">
        <v>0</v>
      </c>
      <c r="Z52" s="42"/>
    </row>
    <row r="53" spans="1:26" ht="16.7" customHeight="1" x14ac:dyDescent="0.15">
      <c r="A53" s="55"/>
      <c r="B53" s="54" t="s">
        <v>63</v>
      </c>
      <c r="C53" s="53"/>
      <c r="D53" s="50">
        <v>66</v>
      </c>
      <c r="E53" s="50">
        <v>67</v>
      </c>
      <c r="F53" s="50">
        <v>42</v>
      </c>
      <c r="G53" s="42">
        <v>0</v>
      </c>
      <c r="H53" s="42">
        <v>14</v>
      </c>
      <c r="I53" s="42">
        <v>0</v>
      </c>
      <c r="J53" s="51">
        <v>11</v>
      </c>
      <c r="K53" s="42">
        <v>67</v>
      </c>
      <c r="L53" s="52">
        <v>57</v>
      </c>
      <c r="M53" s="50">
        <v>9</v>
      </c>
      <c r="N53" s="42">
        <v>0</v>
      </c>
      <c r="O53" s="42">
        <v>1</v>
      </c>
      <c r="P53" s="42">
        <v>0</v>
      </c>
      <c r="Q53" s="51">
        <v>0</v>
      </c>
      <c r="R53" s="42">
        <v>23</v>
      </c>
      <c r="S53" s="50">
        <v>0</v>
      </c>
      <c r="T53" s="42">
        <v>0</v>
      </c>
      <c r="U53" s="42">
        <v>0</v>
      </c>
      <c r="V53" s="42">
        <v>0</v>
      </c>
      <c r="W53" s="42">
        <v>3</v>
      </c>
      <c r="Z53" s="42"/>
    </row>
    <row r="54" spans="1:26" ht="16.7" customHeight="1" x14ac:dyDescent="0.15">
      <c r="A54" s="55"/>
      <c r="B54" s="54"/>
      <c r="C54" s="53"/>
      <c r="D54" s="50"/>
      <c r="E54" s="50">
        <f>SUM(F54:J54)</f>
        <v>0</v>
      </c>
      <c r="F54" s="50"/>
      <c r="G54" s="42"/>
      <c r="H54" s="42"/>
      <c r="I54" s="42"/>
      <c r="J54" s="51"/>
      <c r="K54" s="42"/>
      <c r="L54" s="52"/>
      <c r="M54" s="50"/>
      <c r="N54" s="42"/>
      <c r="O54" s="42"/>
      <c r="P54" s="42"/>
      <c r="Q54" s="51"/>
      <c r="R54" s="42"/>
      <c r="S54" s="50"/>
      <c r="T54" s="42"/>
      <c r="U54" s="42"/>
      <c r="V54" s="42"/>
      <c r="W54" s="42"/>
      <c r="Z54" s="42"/>
    </row>
    <row r="55" spans="1:26" ht="16.7" customHeight="1" x14ac:dyDescent="0.15">
      <c r="A55" s="57" t="s">
        <v>47</v>
      </c>
      <c r="B55" s="57"/>
      <c r="C55" s="56"/>
      <c r="D55" s="50">
        <f>D56+D57</f>
        <v>755</v>
      </c>
      <c r="E55" s="50">
        <f>E56+E57</f>
        <v>731</v>
      </c>
      <c r="F55" s="50">
        <f>F56+F57</f>
        <v>397</v>
      </c>
      <c r="G55" s="42">
        <f>G56+G57</f>
        <v>13</v>
      </c>
      <c r="H55" s="42">
        <f>H56+H57</f>
        <v>157</v>
      </c>
      <c r="I55" s="42">
        <f>I56+I57</f>
        <v>29</v>
      </c>
      <c r="J55" s="51">
        <f>J56+J57</f>
        <v>135</v>
      </c>
      <c r="K55" s="42">
        <f>K56+K57</f>
        <v>730</v>
      </c>
      <c r="L55" s="52">
        <f>L56+L57</f>
        <v>640</v>
      </c>
      <c r="M55" s="50">
        <f>M56+M57</f>
        <v>58</v>
      </c>
      <c r="N55" s="42">
        <f>N56+N57</f>
        <v>21</v>
      </c>
      <c r="O55" s="42">
        <f>O56+O57</f>
        <v>4</v>
      </c>
      <c r="P55" s="42">
        <f>P56+P57</f>
        <v>5</v>
      </c>
      <c r="Q55" s="51">
        <f>Q56+Q57</f>
        <v>2</v>
      </c>
      <c r="R55" s="42">
        <f>R56+R57</f>
        <v>344</v>
      </c>
      <c r="S55" s="50">
        <f>S56+S57</f>
        <v>29</v>
      </c>
      <c r="T55" s="42">
        <f>T56+T57</f>
        <v>28</v>
      </c>
      <c r="U55" s="42">
        <f>U56+U57</f>
        <v>0</v>
      </c>
      <c r="V55" s="42">
        <f>V56+V57</f>
        <v>1</v>
      </c>
      <c r="W55" s="42">
        <f>W56+W57</f>
        <v>150</v>
      </c>
      <c r="Z55" s="42"/>
    </row>
    <row r="56" spans="1:26" ht="16.7" customHeight="1" x14ac:dyDescent="0.15">
      <c r="A56" s="55"/>
      <c r="B56" s="54" t="s">
        <v>48</v>
      </c>
      <c r="C56" s="53"/>
      <c r="D56" s="50">
        <v>467</v>
      </c>
      <c r="E56" s="50">
        <v>449</v>
      </c>
      <c r="F56" s="50">
        <v>270</v>
      </c>
      <c r="G56" s="42">
        <v>3</v>
      </c>
      <c r="H56" s="42">
        <v>57</v>
      </c>
      <c r="I56" s="42">
        <v>2</v>
      </c>
      <c r="J56" s="51">
        <v>117</v>
      </c>
      <c r="K56" s="42">
        <v>448</v>
      </c>
      <c r="L56" s="52">
        <v>402</v>
      </c>
      <c r="M56" s="50">
        <v>30</v>
      </c>
      <c r="N56" s="42">
        <v>15</v>
      </c>
      <c r="O56" s="42">
        <v>1</v>
      </c>
      <c r="P56" s="42">
        <v>0</v>
      </c>
      <c r="Q56" s="51">
        <v>0</v>
      </c>
      <c r="R56" s="42">
        <v>180</v>
      </c>
      <c r="S56" s="50">
        <v>11</v>
      </c>
      <c r="T56" s="42">
        <v>11</v>
      </c>
      <c r="U56" s="42">
        <v>0</v>
      </c>
      <c r="V56" s="42">
        <v>0</v>
      </c>
      <c r="W56" s="42">
        <v>80</v>
      </c>
      <c r="Z56" s="42"/>
    </row>
    <row r="57" spans="1:26" ht="16.7" customHeight="1" x14ac:dyDescent="0.15">
      <c r="A57" s="55"/>
      <c r="B57" s="54" t="s">
        <v>62</v>
      </c>
      <c r="C57" s="53"/>
      <c r="D57" s="50">
        <v>288</v>
      </c>
      <c r="E57" s="50">
        <v>282</v>
      </c>
      <c r="F57" s="50">
        <v>127</v>
      </c>
      <c r="G57" s="42">
        <v>10</v>
      </c>
      <c r="H57" s="42">
        <v>100</v>
      </c>
      <c r="I57" s="42">
        <v>27</v>
      </c>
      <c r="J57" s="51">
        <v>18</v>
      </c>
      <c r="K57" s="42">
        <v>282</v>
      </c>
      <c r="L57" s="52">
        <v>238</v>
      </c>
      <c r="M57" s="50">
        <v>28</v>
      </c>
      <c r="N57" s="42">
        <v>6</v>
      </c>
      <c r="O57" s="42">
        <v>3</v>
      </c>
      <c r="P57" s="42">
        <v>5</v>
      </c>
      <c r="Q57" s="51">
        <v>2</v>
      </c>
      <c r="R57" s="42">
        <v>164</v>
      </c>
      <c r="S57" s="50">
        <v>18</v>
      </c>
      <c r="T57" s="42">
        <v>17</v>
      </c>
      <c r="U57" s="42">
        <v>0</v>
      </c>
      <c r="V57" s="42">
        <v>1</v>
      </c>
      <c r="W57" s="42">
        <v>70</v>
      </c>
      <c r="Z57" s="42"/>
    </row>
    <row r="58" spans="1:26" ht="16.7" customHeight="1" x14ac:dyDescent="0.15">
      <c r="A58" s="55"/>
      <c r="B58" s="62"/>
      <c r="C58" s="53"/>
      <c r="D58" s="50"/>
      <c r="E58" s="50">
        <f>SUM(F58:J58)</f>
        <v>0</v>
      </c>
      <c r="F58" s="50"/>
      <c r="G58" s="42"/>
      <c r="H58" s="42"/>
      <c r="I58" s="42"/>
      <c r="J58" s="51"/>
      <c r="K58" s="42"/>
      <c r="L58" s="52"/>
      <c r="M58" s="50"/>
      <c r="N58" s="42"/>
      <c r="O58" s="42"/>
      <c r="P58" s="42"/>
      <c r="Q58" s="51"/>
      <c r="R58" s="42"/>
      <c r="S58" s="50"/>
      <c r="T58" s="42"/>
      <c r="U58" s="42"/>
      <c r="V58" s="42"/>
      <c r="W58" s="42"/>
      <c r="Z58" s="42"/>
    </row>
    <row r="59" spans="1:26" ht="16.7" customHeight="1" x14ac:dyDescent="0.15">
      <c r="A59" s="57" t="s">
        <v>61</v>
      </c>
      <c r="B59" s="57"/>
      <c r="C59" s="56"/>
      <c r="D59" s="50">
        <f>D60</f>
        <v>1630</v>
      </c>
      <c r="E59" s="50">
        <f>E60</f>
        <v>1580</v>
      </c>
      <c r="F59" s="50">
        <f>F60</f>
        <v>962</v>
      </c>
      <c r="G59" s="42">
        <f>G60</f>
        <v>11</v>
      </c>
      <c r="H59" s="42">
        <f>H60</f>
        <v>72</v>
      </c>
      <c r="I59" s="42">
        <f>I60</f>
        <v>0</v>
      </c>
      <c r="J59" s="51">
        <f>J60</f>
        <v>535</v>
      </c>
      <c r="K59" s="42">
        <f>K60</f>
        <v>1580</v>
      </c>
      <c r="L59" s="52">
        <f>L60</f>
        <v>1403</v>
      </c>
      <c r="M59" s="50">
        <f>M60</f>
        <v>127</v>
      </c>
      <c r="N59" s="42">
        <f>N60</f>
        <v>44</v>
      </c>
      <c r="O59" s="42">
        <f>O60</f>
        <v>1</v>
      </c>
      <c r="P59" s="42">
        <f>P60</f>
        <v>5</v>
      </c>
      <c r="Q59" s="51">
        <f>Q60</f>
        <v>0</v>
      </c>
      <c r="R59" s="42">
        <f>R60</f>
        <v>741</v>
      </c>
      <c r="S59" s="50">
        <f>S60</f>
        <v>82</v>
      </c>
      <c r="T59" s="42">
        <f>T60</f>
        <v>82</v>
      </c>
      <c r="U59" s="42">
        <f>U60</f>
        <v>0</v>
      </c>
      <c r="V59" s="42">
        <f>V60</f>
        <v>0</v>
      </c>
      <c r="W59" s="42">
        <f>W60</f>
        <v>277</v>
      </c>
      <c r="Z59" s="42"/>
    </row>
    <row r="60" spans="1:26" ht="16.7" customHeight="1" x14ac:dyDescent="0.15">
      <c r="A60" s="55"/>
      <c r="B60" s="54" t="s">
        <v>51</v>
      </c>
      <c r="C60" s="53"/>
      <c r="D60" s="50">
        <v>1630</v>
      </c>
      <c r="E60" s="50">
        <v>1580</v>
      </c>
      <c r="F60" s="50">
        <v>962</v>
      </c>
      <c r="G60" s="42">
        <v>11</v>
      </c>
      <c r="H60" s="42">
        <v>72</v>
      </c>
      <c r="I60" s="42">
        <v>0</v>
      </c>
      <c r="J60" s="51">
        <v>535</v>
      </c>
      <c r="K60" s="42">
        <v>1580</v>
      </c>
      <c r="L60" s="52">
        <v>1403</v>
      </c>
      <c r="M60" s="50">
        <v>127</v>
      </c>
      <c r="N60" s="42">
        <v>44</v>
      </c>
      <c r="O60" s="42">
        <v>1</v>
      </c>
      <c r="P60" s="42">
        <v>5</v>
      </c>
      <c r="Q60" s="51">
        <v>0</v>
      </c>
      <c r="R60" s="42">
        <v>741</v>
      </c>
      <c r="S60" s="50">
        <v>82</v>
      </c>
      <c r="T60" s="42">
        <v>82</v>
      </c>
      <c r="U60" s="42">
        <v>0</v>
      </c>
      <c r="V60" s="42">
        <v>0</v>
      </c>
      <c r="W60" s="42">
        <v>277</v>
      </c>
      <c r="Z60" s="42"/>
    </row>
    <row r="61" spans="1:26" ht="16.7" customHeight="1" x14ac:dyDescent="0.15">
      <c r="A61" s="55"/>
      <c r="B61" s="54"/>
      <c r="C61" s="53"/>
      <c r="D61" s="59"/>
      <c r="E61" s="50">
        <f>SUM(F61:J61)</f>
        <v>0</v>
      </c>
      <c r="F61" s="59"/>
      <c r="G61" s="58"/>
      <c r="H61" s="58"/>
      <c r="I61" s="58"/>
      <c r="J61" s="60"/>
      <c r="K61" s="58"/>
      <c r="L61" s="61"/>
      <c r="M61" s="59"/>
      <c r="N61" s="58"/>
      <c r="O61" s="58"/>
      <c r="P61" s="58"/>
      <c r="Q61" s="60"/>
      <c r="R61" s="58"/>
      <c r="S61" s="59"/>
      <c r="T61" s="58"/>
      <c r="U61" s="58"/>
      <c r="V61" s="58"/>
      <c r="W61" s="58"/>
      <c r="Z61" s="58"/>
    </row>
    <row r="62" spans="1:26" ht="16.7" customHeight="1" x14ac:dyDescent="0.15">
      <c r="A62" s="57" t="s">
        <v>52</v>
      </c>
      <c r="B62" s="57"/>
      <c r="C62" s="56"/>
      <c r="D62" s="50">
        <f>D63+D64+D65+D66+D67+D68</f>
        <v>1057</v>
      </c>
      <c r="E62" s="50">
        <f>E63+E64+E65+E66+E67+E68</f>
        <v>1023</v>
      </c>
      <c r="F62" s="50">
        <f>F63+F64+F65+F66+F67+F68</f>
        <v>594</v>
      </c>
      <c r="G62" s="42">
        <f>G63+G64+G65+G66+G67+G68</f>
        <v>60</v>
      </c>
      <c r="H62" s="42">
        <f>H63+H64+H65+H66+H67+H68</f>
        <v>183</v>
      </c>
      <c r="I62" s="42">
        <f>I63+I64+I65+I66+I67+I68</f>
        <v>55</v>
      </c>
      <c r="J62" s="51">
        <f>J63+J64+J65+J66+J67+J68</f>
        <v>131</v>
      </c>
      <c r="K62" s="42">
        <f>K63+K64+K65+K66+K67+K68</f>
        <v>1023</v>
      </c>
      <c r="L62" s="52">
        <f>L63+L64+L65+L66+L67+L68</f>
        <v>916</v>
      </c>
      <c r="M62" s="50">
        <f>M63+M64+M65+M66+M67+M68</f>
        <v>70</v>
      </c>
      <c r="N62" s="42">
        <f>N63+N64+N65+N66+N67+N68</f>
        <v>29</v>
      </c>
      <c r="O62" s="42">
        <f>O63+O64+O65+O66+O67+O68</f>
        <v>0</v>
      </c>
      <c r="P62" s="42">
        <f>P63+P64+P65+P66+P67+P68</f>
        <v>5</v>
      </c>
      <c r="Q62" s="51">
        <f>Q63+Q64+Q65+Q66+Q67+Q68</f>
        <v>3</v>
      </c>
      <c r="R62" s="42">
        <f>R63+R64+R65+R66+R67+R68</f>
        <v>411</v>
      </c>
      <c r="S62" s="50">
        <f>S63+S64+S65+S66+S67+S68</f>
        <v>16</v>
      </c>
      <c r="T62" s="42">
        <f>T63+T64+T65+T66+T67+T68</f>
        <v>16</v>
      </c>
      <c r="U62" s="42">
        <f>U63+U64+U65+U66+U67+U68</f>
        <v>0</v>
      </c>
      <c r="V62" s="42">
        <f>V63+V64+V65+V66+V67+V68</f>
        <v>0</v>
      </c>
      <c r="W62" s="42">
        <f>W63+W64+W65+W66+W67+W68</f>
        <v>116</v>
      </c>
      <c r="Z62" s="42"/>
    </row>
    <row r="63" spans="1:26" ht="16.7" customHeight="1" x14ac:dyDescent="0.15">
      <c r="A63" s="55"/>
      <c r="B63" s="54" t="s">
        <v>53</v>
      </c>
      <c r="C63" s="53"/>
      <c r="D63" s="50">
        <v>424</v>
      </c>
      <c r="E63" s="50">
        <v>420</v>
      </c>
      <c r="F63" s="50">
        <v>194</v>
      </c>
      <c r="G63" s="42">
        <v>17</v>
      </c>
      <c r="H63" s="42">
        <v>121</v>
      </c>
      <c r="I63" s="42">
        <v>40</v>
      </c>
      <c r="J63" s="51">
        <v>48</v>
      </c>
      <c r="K63" s="42">
        <v>420</v>
      </c>
      <c r="L63" s="52">
        <v>372</v>
      </c>
      <c r="M63" s="50">
        <v>35</v>
      </c>
      <c r="N63" s="42">
        <v>11</v>
      </c>
      <c r="O63" s="42">
        <v>0</v>
      </c>
      <c r="P63" s="42">
        <v>2</v>
      </c>
      <c r="Q63" s="51">
        <v>0</v>
      </c>
      <c r="R63" s="42">
        <v>176</v>
      </c>
      <c r="S63" s="50">
        <v>6</v>
      </c>
      <c r="T63" s="42">
        <v>6</v>
      </c>
      <c r="U63" s="42">
        <v>0</v>
      </c>
      <c r="V63" s="42">
        <v>0</v>
      </c>
      <c r="W63" s="42">
        <v>74</v>
      </c>
      <c r="Z63" s="42"/>
    </row>
    <row r="64" spans="1:26" ht="16.7" customHeight="1" x14ac:dyDescent="0.15">
      <c r="A64" s="55"/>
      <c r="B64" s="54" t="s">
        <v>54</v>
      </c>
      <c r="C64" s="53"/>
      <c r="D64" s="50">
        <v>47</v>
      </c>
      <c r="E64" s="50">
        <v>47</v>
      </c>
      <c r="F64" s="50">
        <v>36</v>
      </c>
      <c r="G64" s="42">
        <v>1</v>
      </c>
      <c r="H64" s="42">
        <v>10</v>
      </c>
      <c r="I64" s="42">
        <v>0</v>
      </c>
      <c r="J64" s="51">
        <v>0</v>
      </c>
      <c r="K64" s="42">
        <v>47</v>
      </c>
      <c r="L64" s="52">
        <v>44</v>
      </c>
      <c r="M64" s="50">
        <v>3</v>
      </c>
      <c r="N64" s="42">
        <v>0</v>
      </c>
      <c r="O64" s="42">
        <v>0</v>
      </c>
      <c r="P64" s="42">
        <v>0</v>
      </c>
      <c r="Q64" s="51">
        <v>0</v>
      </c>
      <c r="R64" s="42">
        <v>7</v>
      </c>
      <c r="S64" s="50">
        <v>0</v>
      </c>
      <c r="T64" s="42">
        <v>0</v>
      </c>
      <c r="U64" s="42">
        <v>0</v>
      </c>
      <c r="V64" s="42">
        <v>0</v>
      </c>
      <c r="W64" s="42">
        <v>6</v>
      </c>
      <c r="Z64" s="42"/>
    </row>
    <row r="65" spans="1:26" ht="16.7" customHeight="1" x14ac:dyDescent="0.15">
      <c r="A65" s="55"/>
      <c r="B65" s="54" t="s">
        <v>55</v>
      </c>
      <c r="C65" s="53"/>
      <c r="D65" s="50">
        <v>61</v>
      </c>
      <c r="E65" s="50">
        <v>64</v>
      </c>
      <c r="F65" s="50">
        <v>26</v>
      </c>
      <c r="G65" s="42">
        <v>3</v>
      </c>
      <c r="H65" s="42">
        <v>25</v>
      </c>
      <c r="I65" s="42">
        <v>1</v>
      </c>
      <c r="J65" s="51">
        <v>9</v>
      </c>
      <c r="K65" s="42">
        <v>64</v>
      </c>
      <c r="L65" s="52">
        <v>53</v>
      </c>
      <c r="M65" s="50">
        <v>8</v>
      </c>
      <c r="N65" s="42">
        <v>1</v>
      </c>
      <c r="O65" s="42">
        <v>0</v>
      </c>
      <c r="P65" s="42">
        <v>2</v>
      </c>
      <c r="Q65" s="51">
        <v>0</v>
      </c>
      <c r="R65" s="42">
        <v>28</v>
      </c>
      <c r="S65" s="50">
        <v>1</v>
      </c>
      <c r="T65" s="42">
        <v>1</v>
      </c>
      <c r="U65" s="42">
        <v>0</v>
      </c>
      <c r="V65" s="42">
        <v>0</v>
      </c>
      <c r="W65" s="42">
        <v>14</v>
      </c>
      <c r="Z65" s="42"/>
    </row>
    <row r="66" spans="1:26" ht="16.7" customHeight="1" x14ac:dyDescent="0.15">
      <c r="A66" s="55"/>
      <c r="B66" s="54" t="s">
        <v>56</v>
      </c>
      <c r="C66" s="53"/>
      <c r="D66" s="50">
        <v>50</v>
      </c>
      <c r="E66" s="50">
        <v>45</v>
      </c>
      <c r="F66" s="50">
        <v>23</v>
      </c>
      <c r="G66" s="42">
        <v>1</v>
      </c>
      <c r="H66" s="42">
        <v>10</v>
      </c>
      <c r="I66" s="42">
        <v>0</v>
      </c>
      <c r="J66" s="51">
        <v>11</v>
      </c>
      <c r="K66" s="42">
        <v>45</v>
      </c>
      <c r="L66" s="52">
        <v>41</v>
      </c>
      <c r="M66" s="50">
        <v>3</v>
      </c>
      <c r="N66" s="42">
        <v>1</v>
      </c>
      <c r="O66" s="42">
        <v>0</v>
      </c>
      <c r="P66" s="42">
        <v>0</v>
      </c>
      <c r="Q66" s="51">
        <v>0</v>
      </c>
      <c r="R66" s="42">
        <v>12</v>
      </c>
      <c r="S66" s="50">
        <v>0</v>
      </c>
      <c r="T66" s="42">
        <v>0</v>
      </c>
      <c r="U66" s="42">
        <v>0</v>
      </c>
      <c r="V66" s="42">
        <v>0</v>
      </c>
      <c r="W66" s="42">
        <v>0</v>
      </c>
      <c r="Z66" s="42"/>
    </row>
    <row r="67" spans="1:26" ht="16.7" customHeight="1" x14ac:dyDescent="0.15">
      <c r="A67" s="55"/>
      <c r="B67" s="54" t="s">
        <v>57</v>
      </c>
      <c r="C67" s="53"/>
      <c r="D67" s="50">
        <v>319</v>
      </c>
      <c r="E67" s="50">
        <v>295</v>
      </c>
      <c r="F67" s="50">
        <v>190</v>
      </c>
      <c r="G67" s="42">
        <v>23</v>
      </c>
      <c r="H67" s="42">
        <v>7</v>
      </c>
      <c r="I67" s="42">
        <v>14</v>
      </c>
      <c r="J67" s="51">
        <v>61</v>
      </c>
      <c r="K67" s="42">
        <v>295</v>
      </c>
      <c r="L67" s="52">
        <v>264</v>
      </c>
      <c r="M67" s="50">
        <v>16</v>
      </c>
      <c r="N67" s="42">
        <v>12</v>
      </c>
      <c r="O67" s="42">
        <v>0</v>
      </c>
      <c r="P67" s="42">
        <v>0</v>
      </c>
      <c r="Q67" s="51">
        <v>3</v>
      </c>
      <c r="R67" s="42">
        <v>121</v>
      </c>
      <c r="S67" s="50">
        <v>2</v>
      </c>
      <c r="T67" s="42">
        <v>2</v>
      </c>
      <c r="U67" s="42">
        <v>0</v>
      </c>
      <c r="V67" s="42">
        <v>0</v>
      </c>
      <c r="W67" s="42">
        <v>12</v>
      </c>
      <c r="Z67" s="42"/>
    </row>
    <row r="68" spans="1:26" ht="16.7" customHeight="1" x14ac:dyDescent="0.15">
      <c r="A68" s="49"/>
      <c r="B68" s="48" t="s">
        <v>58</v>
      </c>
      <c r="C68" s="47"/>
      <c r="D68" s="44">
        <v>156</v>
      </c>
      <c r="E68" s="46">
        <v>152</v>
      </c>
      <c r="F68" s="44">
        <v>125</v>
      </c>
      <c r="G68" s="43">
        <v>15</v>
      </c>
      <c r="H68" s="43">
        <v>10</v>
      </c>
      <c r="I68" s="43">
        <v>0</v>
      </c>
      <c r="J68" s="45">
        <v>2</v>
      </c>
      <c r="K68" s="43">
        <v>152</v>
      </c>
      <c r="L68" s="46">
        <v>142</v>
      </c>
      <c r="M68" s="44">
        <v>5</v>
      </c>
      <c r="N68" s="43">
        <v>4</v>
      </c>
      <c r="O68" s="43">
        <v>0</v>
      </c>
      <c r="P68" s="43">
        <v>1</v>
      </c>
      <c r="Q68" s="45">
        <v>0</v>
      </c>
      <c r="R68" s="43">
        <v>67</v>
      </c>
      <c r="S68" s="44">
        <v>7</v>
      </c>
      <c r="T68" s="43">
        <v>7</v>
      </c>
      <c r="U68" s="43">
        <v>0</v>
      </c>
      <c r="V68" s="43">
        <v>0</v>
      </c>
      <c r="W68" s="43">
        <v>10</v>
      </c>
      <c r="Z68" s="42"/>
    </row>
    <row r="69" spans="1:26" ht="16.7" customHeight="1" x14ac:dyDescent="0.15">
      <c r="A69" s="40" t="s">
        <v>60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</row>
    <row r="70" spans="1:26" ht="18.75" customHeight="1" x14ac:dyDescent="0.15"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</row>
    <row r="71" spans="1:26" ht="18.75" customHeight="1" x14ac:dyDescent="0.15"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</row>
  </sheetData>
  <mergeCells count="26">
    <mergeCell ref="J4:J5"/>
    <mergeCell ref="K4:K5"/>
    <mergeCell ref="L4:L5"/>
    <mergeCell ref="M4:Q4"/>
    <mergeCell ref="S4:V4"/>
    <mergeCell ref="W4:W5"/>
    <mergeCell ref="A10:C10"/>
    <mergeCell ref="A13:C13"/>
    <mergeCell ref="D3:D5"/>
    <mergeCell ref="E3:J3"/>
    <mergeCell ref="K3:W3"/>
    <mergeCell ref="E4:E5"/>
    <mergeCell ref="F4:F5"/>
    <mergeCell ref="G4:G5"/>
    <mergeCell ref="H4:H5"/>
    <mergeCell ref="I4:I5"/>
    <mergeCell ref="A48:C48"/>
    <mergeCell ref="A55:C55"/>
    <mergeCell ref="A59:C59"/>
    <mergeCell ref="A62:C62"/>
    <mergeCell ref="A18:C18"/>
    <mergeCell ref="A22:C22"/>
    <mergeCell ref="A25:C25"/>
    <mergeCell ref="A28:C28"/>
    <mergeCell ref="A33:C33"/>
    <mergeCell ref="A40:C40"/>
  </mergeCells>
  <phoneticPr fontId="4"/>
  <printOptions horizontalCentered="1"/>
  <pageMargins left="0.78740157480314965" right="0.78740157480314965" top="0.78740157480314965" bottom="0.78740157480314965" header="0.51181102362204722" footer="0.51181102362204722"/>
  <pageSetup paperSize="9" scale="49" pageOrder="overThenDown" orientation="portrait" r:id="rId1"/>
  <headerFooter alignWithMargins="0"/>
  <rowBreaks count="1" manualBreakCount="1">
    <brk id="38" max="2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81B32-331C-4CAC-8A73-F9D69E4C9D3A}">
  <sheetPr>
    <pageSetUpPr fitToPage="1"/>
  </sheetPr>
  <dimension ref="A1:L35"/>
  <sheetViews>
    <sheetView zoomScale="90" zoomScaleNormal="90" workbookViewId="0">
      <pane xSplit="1" ySplit="3" topLeftCell="B22" activePane="bottomRight" state="frozen"/>
      <selection pane="topRight" activeCell="B1" sqref="B1"/>
      <selection pane="bottomLeft" activeCell="A4" sqref="A4"/>
      <selection pane="bottomRight" activeCell="G24" sqref="G24"/>
    </sheetView>
  </sheetViews>
  <sheetFormatPr defaultColWidth="8.625" defaultRowHeight="13.5" x14ac:dyDescent="0.15"/>
  <cols>
    <col min="1" max="1" width="9.625" style="240" customWidth="1"/>
    <col min="2" max="2" width="6.625" style="240" bestFit="1" customWidth="1"/>
    <col min="3" max="3" width="8.5" style="240" bestFit="1" customWidth="1"/>
    <col min="4" max="9" width="7.125" style="240" bestFit="1" customWidth="1"/>
    <col min="10" max="10" width="8.5" style="240" bestFit="1" customWidth="1"/>
    <col min="11" max="11" width="6.125" style="240" bestFit="1" customWidth="1"/>
    <col min="12" max="16384" width="8.625" style="240"/>
  </cols>
  <sheetData>
    <row r="1" spans="1:11" s="241" customFormat="1" ht="17.25" x14ac:dyDescent="0.15">
      <c r="A1" s="263" t="s">
        <v>174</v>
      </c>
    </row>
    <row r="2" spans="1:11" s="241" customFormat="1" ht="15" thickBot="1" x14ac:dyDescent="0.2">
      <c r="A2" s="262"/>
      <c r="I2" s="261"/>
      <c r="K2" s="260"/>
    </row>
    <row r="3" spans="1:11" s="256" customFormat="1" ht="23.1" customHeight="1" thickTop="1" x14ac:dyDescent="0.15">
      <c r="A3" s="259"/>
      <c r="B3" s="257" t="s">
        <v>161</v>
      </c>
      <c r="C3" s="258" t="s">
        <v>160</v>
      </c>
      <c r="D3" s="258" t="s">
        <v>173</v>
      </c>
      <c r="E3" s="258" t="s">
        <v>172</v>
      </c>
      <c r="F3" s="258" t="s">
        <v>171</v>
      </c>
      <c r="G3" s="258" t="s">
        <v>170</v>
      </c>
      <c r="H3" s="258" t="s">
        <v>169</v>
      </c>
      <c r="I3" s="258" t="s">
        <v>168</v>
      </c>
      <c r="J3" s="257" t="s">
        <v>153</v>
      </c>
      <c r="K3" s="257" t="s">
        <v>152</v>
      </c>
    </row>
    <row r="4" spans="1:11" s="241" customFormat="1" ht="23.1" customHeight="1" x14ac:dyDescent="0.15">
      <c r="A4" s="255" t="s">
        <v>167</v>
      </c>
      <c r="B4" s="254">
        <v>5721</v>
      </c>
      <c r="C4" s="254">
        <v>590</v>
      </c>
      <c r="D4" s="253">
        <v>1370</v>
      </c>
      <c r="E4" s="253">
        <v>1292</v>
      </c>
      <c r="F4" s="253">
        <v>1056</v>
      </c>
      <c r="G4" s="253">
        <v>881</v>
      </c>
      <c r="H4" s="253">
        <v>491</v>
      </c>
      <c r="I4" s="253">
        <v>40</v>
      </c>
      <c r="J4" s="253">
        <v>1</v>
      </c>
      <c r="K4" s="253">
        <v>0</v>
      </c>
    </row>
    <row r="5" spans="1:11" s="241" customFormat="1" ht="23.1" customHeight="1" x14ac:dyDescent="0.15">
      <c r="A5" s="248">
        <v>11</v>
      </c>
      <c r="B5" s="247">
        <v>5782</v>
      </c>
      <c r="C5" s="247">
        <v>659</v>
      </c>
      <c r="D5" s="246">
        <v>1399</v>
      </c>
      <c r="E5" s="246">
        <v>1296</v>
      </c>
      <c r="F5" s="246">
        <v>1079</v>
      </c>
      <c r="G5" s="246">
        <v>884</v>
      </c>
      <c r="H5" s="246">
        <v>427</v>
      </c>
      <c r="I5" s="246">
        <v>37</v>
      </c>
      <c r="J5" s="246">
        <v>1</v>
      </c>
      <c r="K5" s="246">
        <v>0</v>
      </c>
    </row>
    <row r="6" spans="1:11" s="241" customFormat="1" ht="23.1" customHeight="1" x14ac:dyDescent="0.15">
      <c r="A6" s="248">
        <v>12</v>
      </c>
      <c r="B6" s="247">
        <v>5924</v>
      </c>
      <c r="C6" s="247">
        <v>729</v>
      </c>
      <c r="D6" s="246">
        <v>1384</v>
      </c>
      <c r="E6" s="246">
        <v>1320</v>
      </c>
      <c r="F6" s="246">
        <v>1174</v>
      </c>
      <c r="G6" s="246">
        <v>906</v>
      </c>
      <c r="H6" s="246">
        <v>373</v>
      </c>
      <c r="I6" s="246">
        <v>36</v>
      </c>
      <c r="J6" s="246">
        <v>1</v>
      </c>
      <c r="K6" s="246">
        <v>1</v>
      </c>
    </row>
    <row r="7" spans="1:11" s="241" customFormat="1" ht="23.1" customHeight="1" x14ac:dyDescent="0.15">
      <c r="A7" s="248">
        <v>13</v>
      </c>
      <c r="B7" s="247">
        <v>5957</v>
      </c>
      <c r="C7" s="247">
        <v>745</v>
      </c>
      <c r="D7" s="246">
        <v>1417</v>
      </c>
      <c r="E7" s="246">
        <v>1284</v>
      </c>
      <c r="F7" s="246">
        <v>1200</v>
      </c>
      <c r="G7" s="246">
        <v>868</v>
      </c>
      <c r="H7" s="246">
        <v>383</v>
      </c>
      <c r="I7" s="246">
        <v>41</v>
      </c>
      <c r="J7" s="246">
        <v>0</v>
      </c>
      <c r="K7" s="246">
        <v>19</v>
      </c>
    </row>
    <row r="8" spans="1:11" s="241" customFormat="1" ht="23.1" customHeight="1" x14ac:dyDescent="0.15">
      <c r="A8" s="248">
        <v>14</v>
      </c>
      <c r="B8" s="247">
        <v>5410</v>
      </c>
      <c r="C8" s="247">
        <v>671</v>
      </c>
      <c r="D8" s="246">
        <v>1295</v>
      </c>
      <c r="E8" s="246">
        <v>1204</v>
      </c>
      <c r="F8" s="246">
        <v>1101</v>
      </c>
      <c r="G8" s="246">
        <v>794</v>
      </c>
      <c r="H8" s="246">
        <v>314</v>
      </c>
      <c r="I8" s="246">
        <v>30</v>
      </c>
      <c r="J8" s="246">
        <v>0</v>
      </c>
      <c r="K8" s="246">
        <v>1</v>
      </c>
    </row>
    <row r="9" spans="1:11" s="241" customFormat="1" ht="23.1" customHeight="1" x14ac:dyDescent="0.15">
      <c r="A9" s="248"/>
      <c r="B9" s="247"/>
      <c r="C9" s="247"/>
      <c r="D9" s="246"/>
      <c r="E9" s="246"/>
      <c r="F9" s="246"/>
      <c r="G9" s="246"/>
      <c r="H9" s="246"/>
      <c r="I9" s="246"/>
      <c r="J9" s="246"/>
      <c r="K9" s="246"/>
    </row>
    <row r="10" spans="1:11" s="241" customFormat="1" ht="23.1" customHeight="1" x14ac:dyDescent="0.15">
      <c r="A10" s="248">
        <v>15</v>
      </c>
      <c r="B10" s="247">
        <v>5098</v>
      </c>
      <c r="C10" s="247">
        <v>539</v>
      </c>
      <c r="D10" s="246">
        <v>1187</v>
      </c>
      <c r="E10" s="246">
        <v>1117</v>
      </c>
      <c r="F10" s="246">
        <v>1128</v>
      </c>
      <c r="G10" s="246">
        <v>820</v>
      </c>
      <c r="H10" s="246">
        <v>287</v>
      </c>
      <c r="I10" s="246">
        <v>18</v>
      </c>
      <c r="J10" s="246">
        <v>1</v>
      </c>
      <c r="K10" s="246">
        <v>1</v>
      </c>
    </row>
    <row r="11" spans="1:11" s="241" customFormat="1" ht="23.1" customHeight="1" x14ac:dyDescent="0.15">
      <c r="A11" s="248">
        <v>16</v>
      </c>
      <c r="B11" s="247">
        <v>4955</v>
      </c>
      <c r="C11" s="247">
        <v>498</v>
      </c>
      <c r="D11" s="246">
        <v>1152</v>
      </c>
      <c r="E11" s="246">
        <v>1065</v>
      </c>
      <c r="F11" s="246">
        <v>1067</v>
      </c>
      <c r="G11" s="246">
        <v>813</v>
      </c>
      <c r="H11" s="246">
        <v>331</v>
      </c>
      <c r="I11" s="246">
        <v>27</v>
      </c>
      <c r="J11" s="246">
        <v>0</v>
      </c>
      <c r="K11" s="246">
        <v>2</v>
      </c>
    </row>
    <row r="12" spans="1:11" s="250" customFormat="1" ht="23.1" customHeight="1" x14ac:dyDescent="0.15">
      <c r="A12" s="248">
        <v>17</v>
      </c>
      <c r="B12" s="247">
        <v>4847</v>
      </c>
      <c r="C12" s="247">
        <v>457</v>
      </c>
      <c r="D12" s="246">
        <v>1071</v>
      </c>
      <c r="E12" s="246">
        <v>1054</v>
      </c>
      <c r="F12" s="246">
        <v>1111</v>
      </c>
      <c r="G12" s="246">
        <v>779</v>
      </c>
      <c r="H12" s="246">
        <v>345</v>
      </c>
      <c r="I12" s="246">
        <v>30</v>
      </c>
      <c r="J12" s="246">
        <v>0</v>
      </c>
      <c r="K12" s="246">
        <v>0</v>
      </c>
    </row>
    <row r="13" spans="1:11" s="250" customFormat="1" ht="23.1" customHeight="1" x14ac:dyDescent="0.15">
      <c r="A13" s="248">
        <v>18</v>
      </c>
      <c r="B13" s="247">
        <v>4529</v>
      </c>
      <c r="C13" s="247">
        <v>418</v>
      </c>
      <c r="D13" s="246">
        <v>996</v>
      </c>
      <c r="E13" s="246">
        <v>944</v>
      </c>
      <c r="F13" s="246">
        <v>1060</v>
      </c>
      <c r="G13" s="246">
        <v>802</v>
      </c>
      <c r="H13" s="246">
        <v>286</v>
      </c>
      <c r="I13" s="246">
        <v>23</v>
      </c>
      <c r="J13" s="246">
        <v>0</v>
      </c>
      <c r="K13" s="246">
        <v>0</v>
      </c>
    </row>
    <row r="14" spans="1:11" s="250" customFormat="1" ht="23.1" customHeight="1" x14ac:dyDescent="0.15">
      <c r="A14" s="248">
        <v>19</v>
      </c>
      <c r="B14" s="247">
        <v>4105</v>
      </c>
      <c r="C14" s="247">
        <v>347</v>
      </c>
      <c r="D14" s="246">
        <v>925</v>
      </c>
      <c r="E14" s="246">
        <v>865</v>
      </c>
      <c r="F14" s="246">
        <v>906</v>
      </c>
      <c r="G14" s="246">
        <v>765</v>
      </c>
      <c r="H14" s="246">
        <v>272</v>
      </c>
      <c r="I14" s="246">
        <v>24</v>
      </c>
      <c r="J14" s="246">
        <v>0</v>
      </c>
      <c r="K14" s="246">
        <v>1</v>
      </c>
    </row>
    <row r="15" spans="1:11" s="250" customFormat="1" ht="23.1" customHeight="1" x14ac:dyDescent="0.15">
      <c r="A15" s="248"/>
      <c r="B15" s="247"/>
      <c r="C15" s="247"/>
      <c r="D15" s="246"/>
      <c r="E15" s="246"/>
      <c r="F15" s="246"/>
      <c r="G15" s="246"/>
      <c r="H15" s="246"/>
      <c r="I15" s="246"/>
      <c r="J15" s="246"/>
      <c r="K15" s="246"/>
    </row>
    <row r="16" spans="1:11" s="250" customFormat="1" ht="23.1" customHeight="1" x14ac:dyDescent="0.15">
      <c r="A16" s="248">
        <v>20</v>
      </c>
      <c r="B16" s="247">
        <v>3695</v>
      </c>
      <c r="C16" s="247">
        <v>311</v>
      </c>
      <c r="D16" s="246">
        <v>776</v>
      </c>
      <c r="E16" s="246">
        <v>760</v>
      </c>
      <c r="F16" s="246">
        <v>859</v>
      </c>
      <c r="G16" s="246">
        <v>661</v>
      </c>
      <c r="H16" s="246">
        <v>299</v>
      </c>
      <c r="I16" s="246">
        <v>29</v>
      </c>
      <c r="J16" s="246">
        <v>0</v>
      </c>
      <c r="K16" s="246">
        <v>0</v>
      </c>
    </row>
    <row r="17" spans="1:12" s="250" customFormat="1" ht="23.1" customHeight="1" x14ac:dyDescent="0.15">
      <c r="A17" s="248">
        <v>21</v>
      </c>
      <c r="B17" s="247">
        <v>3518</v>
      </c>
      <c r="C17" s="247">
        <v>317</v>
      </c>
      <c r="D17" s="246">
        <v>726</v>
      </c>
      <c r="E17" s="246">
        <v>712</v>
      </c>
      <c r="F17" s="246">
        <v>768</v>
      </c>
      <c r="G17" s="246">
        <v>703</v>
      </c>
      <c r="H17" s="246">
        <v>278</v>
      </c>
      <c r="I17" s="246">
        <v>14</v>
      </c>
      <c r="J17" s="246">
        <v>0</v>
      </c>
      <c r="K17" s="246">
        <v>0</v>
      </c>
    </row>
    <row r="18" spans="1:12" s="250" customFormat="1" ht="23.1" customHeight="1" x14ac:dyDescent="0.15">
      <c r="A18" s="248">
        <v>22</v>
      </c>
      <c r="B18" s="247">
        <v>3203</v>
      </c>
      <c r="C18" s="247">
        <v>320</v>
      </c>
      <c r="D18" s="246">
        <v>609</v>
      </c>
      <c r="E18" s="246">
        <v>643</v>
      </c>
      <c r="F18" s="246">
        <v>649</v>
      </c>
      <c r="G18" s="246">
        <v>683</v>
      </c>
      <c r="H18" s="246">
        <v>281</v>
      </c>
      <c r="I18" s="246">
        <v>17</v>
      </c>
      <c r="J18" s="246">
        <v>1</v>
      </c>
      <c r="K18" s="246">
        <v>0</v>
      </c>
    </row>
    <row r="19" spans="1:12" s="250" customFormat="1" ht="23.1" customHeight="1" x14ac:dyDescent="0.15">
      <c r="A19" s="248">
        <v>23</v>
      </c>
      <c r="B19" s="247">
        <v>2970</v>
      </c>
      <c r="C19" s="247">
        <v>365</v>
      </c>
      <c r="D19" s="246">
        <v>597</v>
      </c>
      <c r="E19" s="246">
        <v>579</v>
      </c>
      <c r="F19" s="246">
        <v>608</v>
      </c>
      <c r="G19" s="246">
        <v>552</v>
      </c>
      <c r="H19" s="246">
        <v>254</v>
      </c>
      <c r="I19" s="246">
        <v>15</v>
      </c>
      <c r="J19" s="246">
        <v>0</v>
      </c>
      <c r="K19" s="246">
        <v>0</v>
      </c>
    </row>
    <row r="20" spans="1:12" s="250" customFormat="1" ht="23.1" customHeight="1" x14ac:dyDescent="0.15">
      <c r="A20" s="248">
        <v>24</v>
      </c>
      <c r="B20" s="252">
        <v>2858</v>
      </c>
      <c r="C20" s="252">
        <v>352</v>
      </c>
      <c r="D20" s="251">
        <v>596</v>
      </c>
      <c r="E20" s="251">
        <v>545</v>
      </c>
      <c r="F20" s="251">
        <v>550</v>
      </c>
      <c r="G20" s="251">
        <v>547</v>
      </c>
      <c r="H20" s="251">
        <v>250</v>
      </c>
      <c r="I20" s="251">
        <v>18</v>
      </c>
      <c r="J20" s="251">
        <v>0</v>
      </c>
      <c r="K20" s="251">
        <v>0</v>
      </c>
    </row>
    <row r="21" spans="1:12" s="250" customFormat="1" ht="23.1" customHeight="1" x14ac:dyDescent="0.15">
      <c r="A21" s="248"/>
      <c r="B21" s="252"/>
      <c r="C21" s="252"/>
      <c r="D21" s="251"/>
      <c r="E21" s="251"/>
      <c r="F21" s="251"/>
      <c r="G21" s="251"/>
      <c r="H21" s="251"/>
      <c r="I21" s="251"/>
      <c r="J21" s="251"/>
      <c r="K21" s="251"/>
    </row>
    <row r="22" spans="1:12" s="250" customFormat="1" ht="23.1" customHeight="1" x14ac:dyDescent="0.15">
      <c r="A22" s="248">
        <v>25</v>
      </c>
      <c r="B22" s="252">
        <v>2715</v>
      </c>
      <c r="C22" s="252">
        <v>308</v>
      </c>
      <c r="D22" s="251">
        <v>550</v>
      </c>
      <c r="E22" s="251">
        <v>518</v>
      </c>
      <c r="F22" s="251">
        <v>531</v>
      </c>
      <c r="G22" s="251">
        <v>528</v>
      </c>
      <c r="H22" s="251">
        <v>259</v>
      </c>
      <c r="I22" s="251">
        <v>19</v>
      </c>
      <c r="J22" s="251">
        <v>0</v>
      </c>
      <c r="K22" s="251">
        <v>2</v>
      </c>
    </row>
    <row r="23" spans="1:12" s="250" customFormat="1" ht="23.1" customHeight="1" x14ac:dyDescent="0.15">
      <c r="A23" s="248">
        <v>26</v>
      </c>
      <c r="B23" s="252">
        <v>2670</v>
      </c>
      <c r="C23" s="252">
        <v>286</v>
      </c>
      <c r="D23" s="251">
        <v>551</v>
      </c>
      <c r="E23" s="251">
        <v>449</v>
      </c>
      <c r="F23" s="251">
        <v>558</v>
      </c>
      <c r="G23" s="251">
        <v>527</v>
      </c>
      <c r="H23" s="251">
        <v>273</v>
      </c>
      <c r="I23" s="251">
        <v>24</v>
      </c>
      <c r="J23" s="251">
        <v>1</v>
      </c>
      <c r="K23" s="251">
        <v>1</v>
      </c>
    </row>
    <row r="24" spans="1:12" s="250" customFormat="1" ht="23.1" customHeight="1" x14ac:dyDescent="0.15">
      <c r="A24" s="248">
        <v>27</v>
      </c>
      <c r="B24" s="252">
        <v>2499</v>
      </c>
      <c r="C24" s="252">
        <v>224</v>
      </c>
      <c r="D24" s="251">
        <v>516</v>
      </c>
      <c r="E24" s="251">
        <v>462</v>
      </c>
      <c r="F24" s="251">
        <v>537</v>
      </c>
      <c r="G24" s="251">
        <v>468</v>
      </c>
      <c r="H24" s="251">
        <v>276</v>
      </c>
      <c r="I24" s="251">
        <v>14</v>
      </c>
      <c r="J24" s="251">
        <v>1</v>
      </c>
      <c r="K24" s="251">
        <v>1</v>
      </c>
    </row>
    <row r="25" spans="1:12" s="250" customFormat="1" ht="23.1" customHeight="1" x14ac:dyDescent="0.15">
      <c r="A25" s="248">
        <v>28</v>
      </c>
      <c r="B25" s="252">
        <v>2535</v>
      </c>
      <c r="C25" s="252">
        <v>232</v>
      </c>
      <c r="D25" s="251">
        <v>557</v>
      </c>
      <c r="E25" s="251">
        <v>464</v>
      </c>
      <c r="F25" s="251">
        <v>485</v>
      </c>
      <c r="G25" s="251">
        <v>499</v>
      </c>
      <c r="H25" s="251">
        <v>271</v>
      </c>
      <c r="I25" s="251">
        <v>26</v>
      </c>
      <c r="J25" s="251">
        <v>1</v>
      </c>
      <c r="K25" s="251">
        <v>0</v>
      </c>
    </row>
    <row r="26" spans="1:12" s="250" customFormat="1" ht="23.1" customHeight="1" x14ac:dyDescent="0.15">
      <c r="A26" s="248">
        <v>29</v>
      </c>
      <c r="B26" s="252">
        <v>2543</v>
      </c>
      <c r="C26" s="252">
        <v>226</v>
      </c>
      <c r="D26" s="251">
        <v>592</v>
      </c>
      <c r="E26" s="251">
        <v>473</v>
      </c>
      <c r="F26" s="251">
        <v>504</v>
      </c>
      <c r="G26" s="251">
        <v>469</v>
      </c>
      <c r="H26" s="251">
        <v>244</v>
      </c>
      <c r="I26" s="251">
        <v>35</v>
      </c>
      <c r="J26" s="251">
        <v>0</v>
      </c>
      <c r="K26" s="251">
        <v>0</v>
      </c>
    </row>
    <row r="27" spans="1:12" s="250" customFormat="1" ht="23.1" customHeight="1" x14ac:dyDescent="0.15">
      <c r="A27" s="248"/>
      <c r="B27" s="252"/>
      <c r="C27" s="252"/>
      <c r="D27" s="251"/>
      <c r="E27" s="251"/>
      <c r="F27" s="251"/>
      <c r="G27" s="251"/>
      <c r="H27" s="251"/>
      <c r="I27" s="251"/>
      <c r="J27" s="251"/>
      <c r="K27" s="251"/>
    </row>
    <row r="28" spans="1:12" s="241" customFormat="1" ht="23.1" customHeight="1" x14ac:dyDescent="0.15">
      <c r="A28" s="248">
        <v>30</v>
      </c>
      <c r="B28" s="249">
        <v>2414</v>
      </c>
      <c r="C28" s="246">
        <v>231</v>
      </c>
      <c r="D28" s="246">
        <v>539</v>
      </c>
      <c r="E28" s="246">
        <v>445</v>
      </c>
      <c r="F28" s="246">
        <v>491</v>
      </c>
      <c r="G28" s="246">
        <v>470</v>
      </c>
      <c r="H28" s="246">
        <v>213</v>
      </c>
      <c r="I28" s="246">
        <v>25</v>
      </c>
      <c r="J28" s="246">
        <v>0</v>
      </c>
      <c r="K28" s="246">
        <v>0</v>
      </c>
      <c r="L28" s="242"/>
    </row>
    <row r="29" spans="1:12" s="241" customFormat="1" ht="23.1" customHeight="1" x14ac:dyDescent="0.15">
      <c r="A29" s="248" t="s">
        <v>166</v>
      </c>
      <c r="B29" s="247">
        <v>2187</v>
      </c>
      <c r="C29" s="247">
        <v>172</v>
      </c>
      <c r="D29" s="246">
        <v>528</v>
      </c>
      <c r="E29" s="246">
        <v>386</v>
      </c>
      <c r="F29" s="246">
        <v>443</v>
      </c>
      <c r="G29" s="246">
        <v>438</v>
      </c>
      <c r="H29" s="246">
        <v>197</v>
      </c>
      <c r="I29" s="246">
        <v>23</v>
      </c>
      <c r="J29" s="246">
        <v>0</v>
      </c>
      <c r="K29" s="246">
        <v>0</v>
      </c>
      <c r="L29" s="242"/>
    </row>
    <row r="30" spans="1:12" s="241" customFormat="1" ht="23.1" customHeight="1" x14ac:dyDescent="0.15">
      <c r="A30" s="248">
        <v>2</v>
      </c>
      <c r="B30" s="247">
        <v>2040</v>
      </c>
      <c r="C30" s="247">
        <v>163</v>
      </c>
      <c r="D30" s="246">
        <v>486</v>
      </c>
      <c r="E30" s="246">
        <v>383</v>
      </c>
      <c r="F30" s="246">
        <v>385</v>
      </c>
      <c r="G30" s="246">
        <v>400</v>
      </c>
      <c r="H30" s="246">
        <v>205</v>
      </c>
      <c r="I30" s="246">
        <v>17</v>
      </c>
      <c r="J30" s="246">
        <v>0</v>
      </c>
      <c r="K30" s="246">
        <v>1</v>
      </c>
      <c r="L30" s="242"/>
    </row>
    <row r="31" spans="1:12" s="241" customFormat="1" ht="23.1" customHeight="1" x14ac:dyDescent="0.15">
      <c r="A31" s="248">
        <v>3</v>
      </c>
      <c r="B31" s="247">
        <v>1783</v>
      </c>
      <c r="C31" s="247">
        <v>135</v>
      </c>
      <c r="D31" s="246">
        <v>416</v>
      </c>
      <c r="E31" s="246">
        <v>350</v>
      </c>
      <c r="F31" s="246">
        <v>340</v>
      </c>
      <c r="G31" s="246">
        <v>350</v>
      </c>
      <c r="H31" s="246">
        <v>172</v>
      </c>
      <c r="I31" s="246">
        <v>20</v>
      </c>
      <c r="J31" s="246">
        <v>0</v>
      </c>
      <c r="K31" s="246">
        <v>0</v>
      </c>
      <c r="L31" s="242"/>
    </row>
    <row r="32" spans="1:12" s="241" customFormat="1" ht="23.1" customHeight="1" x14ac:dyDescent="0.15">
      <c r="A32" s="248">
        <v>4</v>
      </c>
      <c r="B32" s="247">
        <v>1604</v>
      </c>
      <c r="C32" s="247">
        <v>128</v>
      </c>
      <c r="D32" s="246">
        <v>344</v>
      </c>
      <c r="E32" s="246">
        <v>295</v>
      </c>
      <c r="F32" s="246">
        <v>301</v>
      </c>
      <c r="G32" s="246">
        <v>332</v>
      </c>
      <c r="H32" s="246">
        <v>190</v>
      </c>
      <c r="I32" s="246">
        <v>13</v>
      </c>
      <c r="J32" s="246" t="s">
        <v>165</v>
      </c>
      <c r="K32" s="246">
        <v>1</v>
      </c>
      <c r="L32" s="242"/>
    </row>
    <row r="33" spans="1:12" s="241" customFormat="1" ht="23.1" customHeight="1" x14ac:dyDescent="0.15">
      <c r="A33" s="248">
        <v>5</v>
      </c>
      <c r="B33" s="247">
        <v>1589</v>
      </c>
      <c r="C33" s="247">
        <v>144</v>
      </c>
      <c r="D33" s="246">
        <v>340</v>
      </c>
      <c r="E33" s="246">
        <v>343</v>
      </c>
      <c r="F33" s="246">
        <v>324</v>
      </c>
      <c r="G33" s="246">
        <v>287</v>
      </c>
      <c r="H33" s="246">
        <v>137</v>
      </c>
      <c r="I33" s="246">
        <v>14</v>
      </c>
      <c r="J33" s="246" t="s">
        <v>165</v>
      </c>
      <c r="K33" s="246" t="s">
        <v>165</v>
      </c>
      <c r="L33" s="242"/>
    </row>
    <row r="34" spans="1:12" s="241" customFormat="1" ht="23.1" customHeight="1" x14ac:dyDescent="0.15">
      <c r="A34" s="245">
        <v>6</v>
      </c>
      <c r="B34" s="244">
        <v>1530</v>
      </c>
      <c r="C34" s="244">
        <v>101</v>
      </c>
      <c r="D34" s="243">
        <v>405</v>
      </c>
      <c r="E34" s="243">
        <v>319</v>
      </c>
      <c r="F34" s="243">
        <v>288</v>
      </c>
      <c r="G34" s="243">
        <v>242</v>
      </c>
      <c r="H34" s="243">
        <v>159</v>
      </c>
      <c r="I34" s="243">
        <v>16</v>
      </c>
      <c r="J34" s="243">
        <v>0</v>
      </c>
      <c r="K34" s="243">
        <v>0</v>
      </c>
      <c r="L34" s="242"/>
    </row>
    <row r="35" spans="1:12" x14ac:dyDescent="0.15">
      <c r="A35" s="241" t="s">
        <v>164</v>
      </c>
    </row>
  </sheetData>
  <phoneticPr fontId="4"/>
  <pageMargins left="0.7" right="0.7" top="0.75" bottom="0.75" header="0.3" footer="0.3"/>
  <pageSetup paperSize="9"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31149-943C-4A86-B26C-97919252DB3E}">
  <sheetPr>
    <pageSetUpPr fitToPage="1"/>
  </sheetPr>
  <dimension ref="A1:K18"/>
  <sheetViews>
    <sheetView zoomScaleNormal="100" workbookViewId="0">
      <pane xSplit="1" ySplit="3" topLeftCell="B4" activePane="bottomRight" state="frozen"/>
      <selection pane="topRight" activeCell="N14" sqref="N14"/>
      <selection pane="bottomLeft" activeCell="N14" sqref="N14"/>
      <selection pane="bottomRight" activeCell="I6" sqref="I6"/>
    </sheetView>
  </sheetViews>
  <sheetFormatPr defaultColWidth="9" defaultRowHeight="13.5" x14ac:dyDescent="0.15"/>
  <cols>
    <col min="1" max="1" width="12.75" style="40" customWidth="1"/>
    <col min="2" max="3" width="9" style="40"/>
    <col min="4" max="4" width="9.125" style="40" bestFit="1" customWidth="1"/>
    <col min="5" max="5" width="9" style="40"/>
    <col min="6" max="6" width="9.125" style="40" bestFit="1" customWidth="1"/>
    <col min="7" max="16384" width="9" style="40"/>
  </cols>
  <sheetData>
    <row r="1" spans="1:11" ht="17.25" x14ac:dyDescent="0.15">
      <c r="A1" s="239" t="s">
        <v>163</v>
      </c>
    </row>
    <row r="2" spans="1:11" ht="15.75" thickBot="1" x14ac:dyDescent="0.2">
      <c r="A2" s="238"/>
      <c r="J2" s="237" t="s">
        <v>162</v>
      </c>
      <c r="K2" s="237"/>
    </row>
    <row r="3" spans="1:11" ht="21.95" customHeight="1" thickTop="1" x14ac:dyDescent="0.15">
      <c r="A3" s="236"/>
      <c r="B3" s="234" t="s">
        <v>161</v>
      </c>
      <c r="C3" s="235" t="s">
        <v>160</v>
      </c>
      <c r="D3" s="235" t="s">
        <v>159</v>
      </c>
      <c r="E3" s="235" t="s">
        <v>158</v>
      </c>
      <c r="F3" s="235" t="s">
        <v>157</v>
      </c>
      <c r="G3" s="235" t="s">
        <v>156</v>
      </c>
      <c r="H3" s="235" t="s">
        <v>155</v>
      </c>
      <c r="I3" s="235" t="s">
        <v>154</v>
      </c>
      <c r="J3" s="234" t="s">
        <v>153</v>
      </c>
      <c r="K3" s="234" t="s">
        <v>152</v>
      </c>
    </row>
    <row r="4" spans="1:11" ht="21.95" customHeight="1" x14ac:dyDescent="0.15">
      <c r="A4" s="233" t="s">
        <v>151</v>
      </c>
      <c r="B4" s="231">
        <f>SUM(B5:B16)</f>
        <v>1538</v>
      </c>
      <c r="C4" s="232">
        <f>SUM(C5:C16)</f>
        <v>106</v>
      </c>
      <c r="D4" s="231">
        <f>SUM(D5:D16)</f>
        <v>405</v>
      </c>
      <c r="E4" s="231">
        <f>SUM(E5:E16)</f>
        <v>319</v>
      </c>
      <c r="F4" s="231">
        <f>SUM(F5:F16)</f>
        <v>288</v>
      </c>
      <c r="G4" s="231">
        <f>SUM(G5:G16)</f>
        <v>242</v>
      </c>
      <c r="H4" s="231">
        <f>SUM(H5:H16)</f>
        <v>162</v>
      </c>
      <c r="I4" s="231">
        <f>SUM(I5:I16)</f>
        <v>16</v>
      </c>
      <c r="J4" s="231">
        <v>0</v>
      </c>
      <c r="K4" s="231">
        <v>0</v>
      </c>
    </row>
    <row r="5" spans="1:11" ht="21.95" customHeight="1" x14ac:dyDescent="0.15">
      <c r="A5" s="230" t="s">
        <v>150</v>
      </c>
      <c r="B5" s="228">
        <f>SUM(C5:K5)</f>
        <v>354</v>
      </c>
      <c r="C5" s="229">
        <v>20</v>
      </c>
      <c r="D5" s="228">
        <v>83</v>
      </c>
      <c r="E5" s="228">
        <v>72</v>
      </c>
      <c r="F5" s="228">
        <v>77</v>
      </c>
      <c r="G5" s="228">
        <v>56</v>
      </c>
      <c r="H5" s="228">
        <v>42</v>
      </c>
      <c r="I5" s="228">
        <v>4</v>
      </c>
      <c r="J5" s="228">
        <v>0</v>
      </c>
      <c r="K5" s="228">
        <v>0</v>
      </c>
    </row>
    <row r="6" spans="1:11" ht="21.95" customHeight="1" x14ac:dyDescent="0.15">
      <c r="A6" s="230" t="s">
        <v>149</v>
      </c>
      <c r="B6" s="228">
        <f>SUM(C6:K6)</f>
        <v>31</v>
      </c>
      <c r="C6" s="229">
        <v>1</v>
      </c>
      <c r="D6" s="228">
        <v>6</v>
      </c>
      <c r="E6" s="228">
        <v>3</v>
      </c>
      <c r="F6" s="228">
        <v>7</v>
      </c>
      <c r="G6" s="228">
        <v>8</v>
      </c>
      <c r="H6" s="228">
        <v>6</v>
      </c>
      <c r="I6" s="228">
        <v>0</v>
      </c>
      <c r="J6" s="228">
        <v>0</v>
      </c>
      <c r="K6" s="228">
        <v>0</v>
      </c>
    </row>
    <row r="7" spans="1:11" ht="21.95" customHeight="1" x14ac:dyDescent="0.15">
      <c r="A7" s="230" t="s">
        <v>148</v>
      </c>
      <c r="B7" s="228">
        <f>SUM(C7:K7)</f>
        <v>274</v>
      </c>
      <c r="C7" s="229">
        <v>18</v>
      </c>
      <c r="D7" s="228">
        <v>75</v>
      </c>
      <c r="E7" s="228">
        <v>59</v>
      </c>
      <c r="F7" s="228">
        <v>56</v>
      </c>
      <c r="G7" s="228">
        <v>30</v>
      </c>
      <c r="H7" s="228">
        <v>33</v>
      </c>
      <c r="I7" s="228">
        <v>3</v>
      </c>
      <c r="J7" s="228">
        <v>0</v>
      </c>
      <c r="K7" s="228">
        <v>0</v>
      </c>
    </row>
    <row r="8" spans="1:11" ht="21.95" customHeight="1" x14ac:dyDescent="0.15">
      <c r="A8" s="230" t="s">
        <v>147</v>
      </c>
      <c r="B8" s="228">
        <f>SUM(C8:K8)</f>
        <v>486</v>
      </c>
      <c r="C8" s="229">
        <v>40</v>
      </c>
      <c r="D8" s="228">
        <v>145</v>
      </c>
      <c r="E8" s="228">
        <v>93</v>
      </c>
      <c r="F8" s="228">
        <v>76</v>
      </c>
      <c r="G8" s="228">
        <v>89</v>
      </c>
      <c r="H8" s="228">
        <v>40</v>
      </c>
      <c r="I8" s="228">
        <v>3</v>
      </c>
      <c r="J8" s="228">
        <v>0</v>
      </c>
      <c r="K8" s="228">
        <v>0</v>
      </c>
    </row>
    <row r="9" spans="1:11" ht="21.95" customHeight="1" x14ac:dyDescent="0.15">
      <c r="A9" s="230" t="s">
        <v>146</v>
      </c>
      <c r="B9" s="228">
        <f>SUM(C9:K9)</f>
        <v>0</v>
      </c>
      <c r="C9" s="229">
        <v>0</v>
      </c>
      <c r="D9" s="228">
        <v>0</v>
      </c>
      <c r="E9" s="228">
        <v>0</v>
      </c>
      <c r="F9" s="228">
        <v>0</v>
      </c>
      <c r="G9" s="228">
        <v>0</v>
      </c>
      <c r="H9" s="228">
        <v>0</v>
      </c>
      <c r="I9" s="228">
        <v>0</v>
      </c>
      <c r="J9" s="228">
        <v>0</v>
      </c>
      <c r="K9" s="228">
        <v>0</v>
      </c>
    </row>
    <row r="10" spans="1:11" ht="21.95" customHeight="1" x14ac:dyDescent="0.15">
      <c r="A10" s="230" t="s">
        <v>145</v>
      </c>
      <c r="B10" s="228">
        <f>SUM(C10:K10)</f>
        <v>8</v>
      </c>
      <c r="C10" s="229">
        <v>1</v>
      </c>
      <c r="D10" s="228">
        <v>1</v>
      </c>
      <c r="E10" s="228">
        <v>5</v>
      </c>
      <c r="F10" s="228">
        <v>0</v>
      </c>
      <c r="G10" s="228">
        <v>1</v>
      </c>
      <c r="H10" s="228">
        <v>0</v>
      </c>
      <c r="I10" s="228">
        <v>0</v>
      </c>
      <c r="J10" s="228">
        <v>0</v>
      </c>
      <c r="K10" s="228">
        <v>0</v>
      </c>
    </row>
    <row r="11" spans="1:11" ht="21.95" customHeight="1" x14ac:dyDescent="0.15">
      <c r="A11" s="230" t="s">
        <v>144</v>
      </c>
      <c r="B11" s="228">
        <f>SUM(C11:K11)</f>
        <v>13</v>
      </c>
      <c r="C11" s="229">
        <v>0</v>
      </c>
      <c r="D11" s="228">
        <v>3</v>
      </c>
      <c r="E11" s="228">
        <v>2</v>
      </c>
      <c r="F11" s="228">
        <v>4</v>
      </c>
      <c r="G11" s="228">
        <v>3</v>
      </c>
      <c r="H11" s="228">
        <v>1</v>
      </c>
      <c r="I11" s="228">
        <v>0</v>
      </c>
      <c r="J11" s="228">
        <v>0</v>
      </c>
      <c r="K11" s="228">
        <v>0</v>
      </c>
    </row>
    <row r="12" spans="1:11" ht="21.95" customHeight="1" x14ac:dyDescent="0.15">
      <c r="A12" s="230" t="s">
        <v>143</v>
      </c>
      <c r="B12" s="228">
        <f>SUM(C12:K12)</f>
        <v>0</v>
      </c>
      <c r="C12" s="229">
        <v>0</v>
      </c>
      <c r="D12" s="228">
        <v>0</v>
      </c>
      <c r="E12" s="228">
        <v>0</v>
      </c>
      <c r="F12" s="228">
        <v>0</v>
      </c>
      <c r="G12" s="228">
        <v>0</v>
      </c>
      <c r="H12" s="228">
        <v>0</v>
      </c>
      <c r="I12" s="228">
        <v>0</v>
      </c>
      <c r="J12" s="228">
        <v>0</v>
      </c>
      <c r="K12" s="228">
        <v>0</v>
      </c>
    </row>
    <row r="13" spans="1:11" ht="21.95" customHeight="1" x14ac:dyDescent="0.15">
      <c r="A13" s="230" t="s">
        <v>142</v>
      </c>
      <c r="B13" s="228">
        <f>SUM(C13:K13)</f>
        <v>66</v>
      </c>
      <c r="C13" s="229">
        <v>3</v>
      </c>
      <c r="D13" s="228">
        <v>20</v>
      </c>
      <c r="E13" s="228">
        <v>13</v>
      </c>
      <c r="F13" s="228">
        <v>12</v>
      </c>
      <c r="G13" s="228">
        <v>6</v>
      </c>
      <c r="H13" s="228">
        <v>11</v>
      </c>
      <c r="I13" s="228">
        <v>1</v>
      </c>
      <c r="J13" s="228">
        <v>0</v>
      </c>
      <c r="K13" s="228">
        <v>0</v>
      </c>
    </row>
    <row r="14" spans="1:11" ht="21.95" customHeight="1" x14ac:dyDescent="0.15">
      <c r="A14" s="230" t="s">
        <v>141</v>
      </c>
      <c r="B14" s="228">
        <f>SUM(C14:K14)</f>
        <v>123</v>
      </c>
      <c r="C14" s="229">
        <v>11</v>
      </c>
      <c r="D14" s="228">
        <v>27</v>
      </c>
      <c r="E14" s="228">
        <v>30</v>
      </c>
      <c r="F14" s="228">
        <v>21</v>
      </c>
      <c r="G14" s="228">
        <v>20</v>
      </c>
      <c r="H14" s="228">
        <v>11</v>
      </c>
      <c r="I14" s="228">
        <v>3</v>
      </c>
      <c r="J14" s="228">
        <v>0</v>
      </c>
      <c r="K14" s="228">
        <v>0</v>
      </c>
    </row>
    <row r="15" spans="1:11" ht="21.95" customHeight="1" x14ac:dyDescent="0.15">
      <c r="A15" s="230" t="s">
        <v>140</v>
      </c>
      <c r="B15" s="228">
        <f>SUM(C15:K15)</f>
        <v>153</v>
      </c>
      <c r="C15" s="229">
        <v>8</v>
      </c>
      <c r="D15" s="228">
        <v>40</v>
      </c>
      <c r="E15" s="228">
        <v>40</v>
      </c>
      <c r="F15" s="228">
        <v>26</v>
      </c>
      <c r="G15" s="228">
        <v>24</v>
      </c>
      <c r="H15" s="228">
        <v>13</v>
      </c>
      <c r="I15" s="228">
        <v>2</v>
      </c>
      <c r="J15" s="228">
        <v>0</v>
      </c>
      <c r="K15" s="228">
        <v>0</v>
      </c>
    </row>
    <row r="16" spans="1:11" ht="21.95" customHeight="1" x14ac:dyDescent="0.15">
      <c r="A16" s="227" t="s">
        <v>139</v>
      </c>
      <c r="B16" s="225">
        <f>SUM(C16:K16)</f>
        <v>30</v>
      </c>
      <c r="C16" s="226">
        <v>4</v>
      </c>
      <c r="D16" s="225">
        <v>5</v>
      </c>
      <c r="E16" s="225">
        <v>2</v>
      </c>
      <c r="F16" s="225">
        <v>9</v>
      </c>
      <c r="G16" s="225">
        <v>5</v>
      </c>
      <c r="H16" s="225">
        <v>5</v>
      </c>
      <c r="I16" s="225">
        <v>0</v>
      </c>
      <c r="J16" s="225">
        <v>0</v>
      </c>
      <c r="K16" s="225">
        <v>0</v>
      </c>
    </row>
    <row r="17" spans="1:9" ht="21.95" customHeight="1" x14ac:dyDescent="0.15">
      <c r="A17" s="40" t="s">
        <v>138</v>
      </c>
      <c r="B17" s="224"/>
      <c r="I17" s="41"/>
    </row>
    <row r="18" spans="1:9" x14ac:dyDescent="0.15">
      <c r="B18" s="41"/>
    </row>
  </sheetData>
  <mergeCells count="1">
    <mergeCell ref="J2:K2"/>
  </mergeCells>
  <phoneticPr fontId="4"/>
  <pageMargins left="0.78740157480314965" right="0.78740157480314965" top="0.78740157480314965" bottom="0.98425196850393704" header="0.51181102362204722" footer="0.51181102362204722"/>
  <pageSetup paperSize="9" scale="8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25C2D-D651-4816-8A51-D584A933E21C}">
  <dimension ref="A1:M7"/>
  <sheetViews>
    <sheetView zoomScaleNormal="100" zoomScaleSheetLayoutView="100" workbookViewId="0">
      <pane xSplit="1" ySplit="4" topLeftCell="B5" activePane="bottomRight" state="frozen"/>
      <selection pane="topRight" activeCell="M13" sqref="M13:N13"/>
      <selection pane="bottomLeft" activeCell="M13" sqref="M13:N13"/>
      <selection pane="bottomRight" sqref="A1:XFD1048576"/>
    </sheetView>
  </sheetViews>
  <sheetFormatPr defaultColWidth="9" defaultRowHeight="13.5" x14ac:dyDescent="0.15"/>
  <cols>
    <col min="1" max="1" width="12.875" style="303" customWidth="1"/>
    <col min="2" max="13" width="6.125" style="303" customWidth="1"/>
    <col min="14" max="16384" width="9" style="303"/>
  </cols>
  <sheetData>
    <row r="1" spans="1:13" s="40" customFormat="1" ht="17.25" x14ac:dyDescent="0.15">
      <c r="A1" s="282" t="s">
        <v>186</v>
      </c>
    </row>
    <row r="2" spans="1:13" s="40" customFormat="1" ht="12.95" customHeight="1" thickBot="1" x14ac:dyDescent="0.2">
      <c r="A2" s="283"/>
      <c r="B2" s="284"/>
      <c r="C2" s="284"/>
      <c r="D2" s="284"/>
      <c r="E2" s="284"/>
      <c r="F2" s="284"/>
      <c r="G2" s="284"/>
      <c r="H2" s="284"/>
      <c r="I2" s="284"/>
      <c r="J2" s="284"/>
      <c r="K2" s="285"/>
      <c r="L2" s="284"/>
      <c r="M2" s="286" t="s">
        <v>185</v>
      </c>
    </row>
    <row r="3" spans="1:13" s="40" customFormat="1" ht="17.25" customHeight="1" thickTop="1" x14ac:dyDescent="0.15">
      <c r="B3" s="287" t="s">
        <v>184</v>
      </c>
      <c r="C3" s="288"/>
      <c r="D3" s="288"/>
      <c r="E3" s="287" t="s">
        <v>183</v>
      </c>
      <c r="F3" s="288"/>
      <c r="G3" s="289"/>
      <c r="H3" s="288" t="s">
        <v>182</v>
      </c>
      <c r="I3" s="288"/>
      <c r="J3" s="288"/>
      <c r="K3" s="287" t="s">
        <v>181</v>
      </c>
      <c r="L3" s="288"/>
      <c r="M3" s="288"/>
    </row>
    <row r="4" spans="1:13" s="40" customFormat="1" ht="17.25" customHeight="1" x14ac:dyDescent="0.15">
      <c r="A4" s="290"/>
      <c r="B4" s="291" t="s">
        <v>180</v>
      </c>
      <c r="C4" s="291" t="s">
        <v>179</v>
      </c>
      <c r="D4" s="291" t="s">
        <v>178</v>
      </c>
      <c r="E4" s="291" t="s">
        <v>180</v>
      </c>
      <c r="F4" s="291" t="s">
        <v>179</v>
      </c>
      <c r="G4" s="292" t="s">
        <v>178</v>
      </c>
      <c r="H4" s="102" t="s">
        <v>180</v>
      </c>
      <c r="I4" s="291" t="s">
        <v>179</v>
      </c>
      <c r="J4" s="291" t="s">
        <v>178</v>
      </c>
      <c r="K4" s="291" t="s">
        <v>180</v>
      </c>
      <c r="L4" s="291" t="s">
        <v>179</v>
      </c>
      <c r="M4" s="291" t="s">
        <v>178</v>
      </c>
    </row>
    <row r="5" spans="1:13" s="40" customFormat="1" ht="45.2" customHeight="1" x14ac:dyDescent="0.15">
      <c r="A5" s="293" t="s">
        <v>177</v>
      </c>
      <c r="B5" s="294">
        <f>K5+H5-E5</f>
        <v>72</v>
      </c>
      <c r="C5" s="295">
        <f>L5+I5-F5</f>
        <v>31</v>
      </c>
      <c r="D5" s="295">
        <f>M5+J5-G5</f>
        <v>41</v>
      </c>
      <c r="E5" s="294">
        <f>F5+G5</f>
        <v>3</v>
      </c>
      <c r="F5" s="295">
        <v>1</v>
      </c>
      <c r="G5" s="296">
        <v>2</v>
      </c>
      <c r="H5" s="295">
        <f>I5+J5</f>
        <v>7</v>
      </c>
      <c r="I5" s="295">
        <v>2</v>
      </c>
      <c r="J5" s="295">
        <v>5</v>
      </c>
      <c r="K5" s="294">
        <v>68</v>
      </c>
      <c r="L5" s="295">
        <v>30</v>
      </c>
      <c r="M5" s="295">
        <v>38</v>
      </c>
    </row>
    <row r="6" spans="1:13" s="40" customFormat="1" ht="45.2" customHeight="1" x14ac:dyDescent="0.15">
      <c r="A6" s="297" t="s">
        <v>176</v>
      </c>
      <c r="B6" s="298">
        <f>C6+D6</f>
        <v>3</v>
      </c>
      <c r="C6" s="299">
        <v>2</v>
      </c>
      <c r="D6" s="300">
        <v>1</v>
      </c>
      <c r="E6" s="301">
        <f>SUM(F6,G6)</f>
        <v>0</v>
      </c>
      <c r="F6" s="299">
        <v>0</v>
      </c>
      <c r="G6" s="302">
        <v>0</v>
      </c>
      <c r="H6" s="300">
        <v>0</v>
      </c>
      <c r="I6" s="300">
        <v>0</v>
      </c>
      <c r="J6" s="300">
        <v>0</v>
      </c>
      <c r="K6" s="298">
        <f>B6+E6-H6</f>
        <v>3</v>
      </c>
      <c r="L6" s="299">
        <f>C6+F6-I6</f>
        <v>2</v>
      </c>
      <c r="M6" s="300">
        <f>D6+G6-J6</f>
        <v>1</v>
      </c>
    </row>
    <row r="7" spans="1:13" x14ac:dyDescent="0.15">
      <c r="A7" s="303" t="s">
        <v>175</v>
      </c>
    </row>
  </sheetData>
  <mergeCells count="4">
    <mergeCell ref="B3:D3"/>
    <mergeCell ref="E3:G3"/>
    <mergeCell ref="H3:J3"/>
    <mergeCell ref="K3:M3"/>
  </mergeCells>
  <phoneticPr fontId="4"/>
  <printOptions horizontalCentered="1"/>
  <pageMargins left="0.98425196850393704" right="0.98425196850393704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E182-F144-4A96-B653-57B2EB7E19D9}">
  <dimension ref="A1:E18"/>
  <sheetViews>
    <sheetView zoomScaleNormal="100" workbookViewId="0">
      <pane xSplit="1" ySplit="4" topLeftCell="B5" activePane="bottomRight" state="frozen"/>
      <selection pane="topRight" activeCell="N14" sqref="N14"/>
      <selection pane="bottomLeft" activeCell="N14" sqref="N14"/>
      <selection pane="bottomRight" sqref="A1:XFD1048576"/>
    </sheetView>
  </sheetViews>
  <sheetFormatPr defaultColWidth="8.75" defaultRowHeight="13.5" x14ac:dyDescent="0.15"/>
  <cols>
    <col min="1" max="1" width="16.5" style="264" customWidth="1"/>
    <col min="2" max="3" width="24.125" style="264" customWidth="1"/>
    <col min="4" max="16384" width="8.75" style="264"/>
  </cols>
  <sheetData>
    <row r="1" spans="1:5" ht="21.95" customHeight="1" x14ac:dyDescent="0.15">
      <c r="A1" s="273" t="s">
        <v>203</v>
      </c>
      <c r="B1" s="272"/>
      <c r="C1" s="272"/>
      <c r="D1" s="272"/>
      <c r="E1" s="272"/>
    </row>
    <row r="2" spans="1:5" ht="21.95" customHeight="1" x14ac:dyDescent="0.15">
      <c r="A2" s="273"/>
      <c r="B2" s="273" t="s">
        <v>202</v>
      </c>
      <c r="C2" s="272"/>
      <c r="D2" s="272"/>
      <c r="E2" s="272"/>
    </row>
    <row r="3" spans="1:5" ht="17.25" customHeight="1" thickBot="1" x14ac:dyDescent="0.2">
      <c r="A3" s="271"/>
      <c r="B3" s="271"/>
      <c r="C3" s="274" t="s">
        <v>201</v>
      </c>
    </row>
    <row r="4" spans="1:5" ht="28.15" customHeight="1" thickTop="1" x14ac:dyDescent="0.15">
      <c r="A4" s="270"/>
      <c r="B4" s="269" t="s">
        <v>200</v>
      </c>
      <c r="C4" s="268" t="s">
        <v>199</v>
      </c>
    </row>
    <row r="5" spans="1:5" ht="17.25" customHeight="1" x14ac:dyDescent="0.15">
      <c r="A5" s="267" t="s">
        <v>198</v>
      </c>
      <c r="B5" s="275">
        <v>16070</v>
      </c>
      <c r="C5" s="276">
        <f>SUM(C6:C17)</f>
        <v>1516</v>
      </c>
    </row>
    <row r="6" spans="1:5" ht="17.25" customHeight="1" x14ac:dyDescent="0.15">
      <c r="A6" s="266" t="s">
        <v>13</v>
      </c>
      <c r="B6" s="277">
        <v>3043</v>
      </c>
      <c r="C6" s="278">
        <v>260</v>
      </c>
    </row>
    <row r="7" spans="1:5" ht="17.25" customHeight="1" x14ac:dyDescent="0.15">
      <c r="A7" s="266" t="s">
        <v>22</v>
      </c>
      <c r="B7" s="277">
        <v>3092</v>
      </c>
      <c r="C7" s="278">
        <v>394</v>
      </c>
    </row>
    <row r="8" spans="1:5" ht="17.25" customHeight="1" x14ac:dyDescent="0.15">
      <c r="A8" s="266" t="s">
        <v>197</v>
      </c>
      <c r="B8" s="277">
        <v>931</v>
      </c>
      <c r="C8" s="278">
        <v>117</v>
      </c>
    </row>
    <row r="9" spans="1:5" ht="17.25" customHeight="1" x14ac:dyDescent="0.15">
      <c r="A9" s="266" t="s">
        <v>196</v>
      </c>
      <c r="B9" s="277">
        <v>1901</v>
      </c>
      <c r="C9" s="278">
        <v>167</v>
      </c>
    </row>
    <row r="10" spans="1:5" ht="17.25" customHeight="1" x14ac:dyDescent="0.15">
      <c r="A10" s="266" t="s">
        <v>195</v>
      </c>
      <c r="B10" s="277">
        <v>583</v>
      </c>
      <c r="C10" s="278">
        <v>55</v>
      </c>
    </row>
    <row r="11" spans="1:5" ht="17.25" customHeight="1" x14ac:dyDescent="0.15">
      <c r="A11" s="266" t="s">
        <v>194</v>
      </c>
      <c r="B11" s="277">
        <v>573</v>
      </c>
      <c r="C11" s="278">
        <v>32</v>
      </c>
    </row>
    <row r="12" spans="1:5" ht="17.25" customHeight="1" x14ac:dyDescent="0.15">
      <c r="A12" s="266" t="s">
        <v>193</v>
      </c>
      <c r="B12" s="277">
        <v>523</v>
      </c>
      <c r="C12" s="278">
        <v>31</v>
      </c>
    </row>
    <row r="13" spans="1:5" ht="17.25" customHeight="1" x14ac:dyDescent="0.15">
      <c r="A13" s="266" t="s">
        <v>192</v>
      </c>
      <c r="B13" s="277">
        <v>452</v>
      </c>
      <c r="C13" s="278">
        <v>28</v>
      </c>
    </row>
    <row r="14" spans="1:5" ht="17.25" customHeight="1" x14ac:dyDescent="0.15">
      <c r="A14" s="266" t="s">
        <v>191</v>
      </c>
      <c r="B14" s="277">
        <v>692</v>
      </c>
      <c r="C14" s="278">
        <v>50</v>
      </c>
    </row>
    <row r="15" spans="1:5" ht="17.25" customHeight="1" x14ac:dyDescent="0.15">
      <c r="A15" s="266" t="s">
        <v>190</v>
      </c>
      <c r="B15" s="277">
        <v>1583</v>
      </c>
      <c r="C15" s="278">
        <v>151</v>
      </c>
    </row>
    <row r="16" spans="1:5" ht="17.25" customHeight="1" x14ac:dyDescent="0.15">
      <c r="A16" s="266" t="s">
        <v>189</v>
      </c>
      <c r="B16" s="277">
        <v>1262</v>
      </c>
      <c r="C16" s="278">
        <v>90</v>
      </c>
    </row>
    <row r="17" spans="1:3" ht="17.25" customHeight="1" x14ac:dyDescent="0.15">
      <c r="A17" s="265" t="s">
        <v>188</v>
      </c>
      <c r="B17" s="279">
        <v>1435</v>
      </c>
      <c r="C17" s="280">
        <v>141</v>
      </c>
    </row>
    <row r="18" spans="1:3" ht="17.25" customHeight="1" x14ac:dyDescent="0.15">
      <c r="A18" s="281" t="s">
        <v>187</v>
      </c>
    </row>
  </sheetData>
  <phoneticPr fontId="4"/>
  <pageMargins left="0.7" right="0.7" top="0.75" bottom="0.75" header="0.3" footer="0.3"/>
  <pageSetup paperSize="9" scale="92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9e1a908343a34be7a5998c3bb219ecf2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f87a5ecce25976d39dc0ea0fc6f6af3d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030a9e-2695-4012-a2d7-285a5b0349a1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739fab-6d78-413b-bdfb-b8e4b081b506" xsi:nil="true"/>
    <lcf76f155ced4ddcb4097134ff3c332f xmlns="0cfd19f7-9a31-48f1-a827-fb01c45dd14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3EC8E-B2BD-4818-9421-1115A31A0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C2694B-4A3A-4277-9F7C-27F6735E92AA}">
  <ds:schemaRefs>
    <ds:schemaRef ds:uri="http://schemas.microsoft.com/office/2006/metadata/properties"/>
    <ds:schemaRef ds:uri="http://schemas.microsoft.com/office/infopath/2007/PartnerControls"/>
    <ds:schemaRef ds:uri="1f739fab-6d78-413b-bdfb-b8e4b081b506"/>
    <ds:schemaRef ds:uri="0cfd19f7-9a31-48f1-a827-fb01c45dd146"/>
  </ds:schemaRefs>
</ds:datastoreItem>
</file>

<file path=customXml/itemProps3.xml><?xml version="1.0" encoding="utf-8"?>
<ds:datastoreItem xmlns:ds="http://schemas.openxmlformats.org/officeDocument/2006/customXml" ds:itemID="{3E330BE2-D43F-4971-9212-42B6169112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0601</vt:lpstr>
      <vt:lpstr>0602</vt:lpstr>
      <vt:lpstr>0603</vt:lpstr>
      <vt:lpstr>0604</vt:lpstr>
      <vt:lpstr>0605</vt:lpstr>
      <vt:lpstr>0608</vt:lpstr>
      <vt:lpstr>0609</vt:lpstr>
      <vt:lpstr>0610</vt:lpstr>
      <vt:lpstr>0614</vt:lpstr>
      <vt:lpstr>'0601'!Print_Area</vt:lpstr>
      <vt:lpstr>'0602'!Print_Area</vt:lpstr>
      <vt:lpstr>'0603'!Print_Area</vt:lpstr>
      <vt:lpstr>'0604'!Print_Area</vt:lpstr>
      <vt:lpstr>'0605'!Print_Area</vt:lpstr>
      <vt:lpstr>'0609'!Print_Area</vt:lpstr>
      <vt:lpstr>'0610'!Print_Area</vt:lpstr>
      <vt:lpstr>'0604'!Print_Titles</vt:lpstr>
      <vt:lpstr>'0605'!Print_Titles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木村 彩那３８</dc:creator>
  <cp:keywords/>
  <dc:description/>
  <cp:lastModifiedBy>（健福）佐藤 麻衣子</cp:lastModifiedBy>
  <cp:revision/>
  <dcterms:created xsi:type="dcterms:W3CDTF">2021-11-15T06:48:18Z</dcterms:created>
  <dcterms:modified xsi:type="dcterms:W3CDTF">2026-05-21T08:13:43Z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0x010100B3E7916579E48942A578B93BD249C02F</vt:lpwstr>
  </property>
  <property fmtid="{D5CDD505-2E9C-101B-9397-08002B2CF9AE}" pid="3" name="MediaServiceImageTags">
    <vt:lpwstr/>
  </property>
</Properties>
</file>