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0" documentId="13_ncr:1_{F2517F80-50EA-49D9-8A38-723B1781FD8C}" xr6:coauthVersionLast="47" xr6:coauthVersionMax="47" xr10:uidLastSave="{00000000-0000-0000-0000-000000000000}"/>
  <bookViews>
    <workbookView xWindow="0" yWindow="0" windowWidth="11520" windowHeight="12360" xr2:uid="{8C97F650-9DC4-4F2B-9FFB-6650684D6F37}"/>
  </bookViews>
  <sheets>
    <sheet name="1601" sheetId="2" r:id="rId1"/>
    <sheet name="1602" sheetId="3" r:id="rId2"/>
    <sheet name="1603" sheetId="4" r:id="rId3"/>
    <sheet name="1604" sheetId="5" r:id="rId4"/>
    <sheet name="1605" sheetId="6" r:id="rId5"/>
    <sheet name="1606 " sheetId="7" r:id="rId6"/>
    <sheet name="1609" sheetId="8" r:id="rId7"/>
    <sheet name="1610" sheetId="9" r:id="rId8"/>
    <sheet name="1611" sheetId="10" r:id="rId9"/>
    <sheet name="1612" sheetId="11" r:id="rId10"/>
    <sheet name="1613" sheetId="12" r:id="rId11"/>
  </sheets>
  <definedNames>
    <definedName name="_xlnm.Print_Area" localSheetId="0">'1601'!$A$1:$X$59</definedName>
    <definedName name="_xlnm.Print_Area" localSheetId="1">'1602'!$A$1:$U$59</definedName>
    <definedName name="_xlnm.Print_Area" localSheetId="3">'1604'!$A$1:$T$67</definedName>
    <definedName name="_xlnm.Print_Area" localSheetId="6">'1609'!$A$1:$H$6</definedName>
    <definedName name="_xlnm.Print_Area" localSheetId="8">'1611'!$A$1:$I$47</definedName>
    <definedName name="_xlnm.Print_Area" localSheetId="9">'1612'!$A$1:$D$35</definedName>
    <definedName name="_xlnm.Print_Area" localSheetId="10">'1613'!$A$1:$I$37</definedName>
    <definedName name="table1">#REF!</definedName>
    <definedName name="test1">#REF!</definedName>
    <definedName name="たかし">#REF!</definedName>
    <definedName name="課税区分" localSheetId="0">#REF!</definedName>
    <definedName name="課税区分" localSheetId="1">#REF!</definedName>
    <definedName name="課税区分" localSheetId="2">#REF!</definedName>
    <definedName name="課税区分" localSheetId="3">#REF!</definedName>
    <definedName name="課税区分" localSheetId="4">#REF!</definedName>
    <definedName name="課税区分" localSheetId="5">#REF!</definedName>
    <definedName name="課税区分" localSheetId="6">#REF!</definedName>
    <definedName name="課税区分" localSheetId="7">#REF!</definedName>
    <definedName name="課税区分" localSheetId="8">#REF!</definedName>
    <definedName name="課税区分" localSheetId="9">#REF!</definedName>
    <definedName name="課税区分" localSheetId="10">#REF!</definedName>
    <definedName name="課税区分">#REF!</definedName>
    <definedName name="指定医療機関名">#REF!</definedName>
    <definedName name="第_6_精神手帳交付" localSheetId="0">#REF!</definedName>
    <definedName name="第_6_精神手帳交付" localSheetId="1">#REF!</definedName>
    <definedName name="第_6_精神手帳交付" localSheetId="2">#REF!</definedName>
    <definedName name="第_6_精神手帳交付" localSheetId="3">#REF!</definedName>
    <definedName name="第_6_精神手帳交付" localSheetId="4">#REF!</definedName>
    <definedName name="第_6_精神手帳交付" localSheetId="5">#REF!</definedName>
    <definedName name="第_6_精神手帳交付" localSheetId="6">#REF!</definedName>
    <definedName name="第_6_精神手帳交付" localSheetId="7">#REF!</definedName>
    <definedName name="第_6_精神手帳交付" localSheetId="8">#REF!</definedName>
    <definedName name="第_6_精神手帳交付" localSheetId="9">#REF!</definedName>
    <definedName name="第_6_精神手帳交付" localSheetId="10">#REF!</definedName>
    <definedName name="第_6_精神手帳交付">#REF!</definedName>
    <definedName name="第33_環境衛生.食品" localSheetId="0">#REF!</definedName>
    <definedName name="第33_環境衛生.食品" localSheetId="1">#REF!</definedName>
    <definedName name="第33_環境衛生.食品" localSheetId="2">#REF!</definedName>
    <definedName name="第33_環境衛生.食品" localSheetId="3">#REF!</definedName>
    <definedName name="第33_環境衛生.食品" localSheetId="4">#REF!</definedName>
    <definedName name="第33_環境衛生.食品" localSheetId="5">#REF!</definedName>
    <definedName name="第33_環境衛生.食品" localSheetId="6">#REF!</definedName>
    <definedName name="第33_環境衛生.食品" localSheetId="7">#REF!</definedName>
    <definedName name="第33_環境衛生.食品" localSheetId="8">#REF!</definedName>
    <definedName name="第33_環境衛生.食品" localSheetId="9">#REF!</definedName>
    <definedName name="第33_環境衛生.食品" localSheetId="10">#REF!</definedName>
    <definedName name="第33_環境衛生.食品">#REF!</definedName>
    <definedName name="第34_医療監視" localSheetId="0">#REF!</definedName>
    <definedName name="第34_医療監視" localSheetId="1">#REF!</definedName>
    <definedName name="第34_医療監視" localSheetId="2">#REF!</definedName>
    <definedName name="第34_医療監視" localSheetId="3">#REF!</definedName>
    <definedName name="第34_医療監視" localSheetId="4">#REF!</definedName>
    <definedName name="第34_医療監視" localSheetId="5">#REF!</definedName>
    <definedName name="第34_医療監視" localSheetId="6">#REF!</definedName>
    <definedName name="第34_医療監視" localSheetId="7">#REF!</definedName>
    <definedName name="第34_医療監視" localSheetId="8">#REF!</definedName>
    <definedName name="第34_医療監視" localSheetId="9">#REF!</definedName>
    <definedName name="第34_医療監視" localSheetId="10">#REF!</definedName>
    <definedName name="第34_医療監視">#REF!</definedName>
    <definedName name="第35_医療法人" localSheetId="0">#REF!</definedName>
    <definedName name="第35_医療法人" localSheetId="1">#REF!</definedName>
    <definedName name="第35_医療法人" localSheetId="2">#REF!</definedName>
    <definedName name="第35_医療法人" localSheetId="3">#REF!</definedName>
    <definedName name="第35_医療法人" localSheetId="4">#REF!</definedName>
    <definedName name="第35_医療法人" localSheetId="5">#REF!</definedName>
    <definedName name="第35_医療法人" localSheetId="6">#REF!</definedName>
    <definedName name="第35_医療法人" localSheetId="7">#REF!</definedName>
    <definedName name="第35_医療法人" localSheetId="8">#REF!</definedName>
    <definedName name="第35_医療法人" localSheetId="9">#REF!</definedName>
    <definedName name="第35_医療法人" localSheetId="10">#REF!</definedName>
    <definedName name="第35_医療法人">#REF!</definedName>
    <definedName name="第46_薬局" localSheetId="0">#REF!</definedName>
    <definedName name="第46_薬局" localSheetId="1">#REF!</definedName>
    <definedName name="第46_薬局" localSheetId="2">#REF!</definedName>
    <definedName name="第46_薬局" localSheetId="3">#REF!</definedName>
    <definedName name="第46_薬局" localSheetId="4">#REF!</definedName>
    <definedName name="第46_薬局" localSheetId="5">#REF!</definedName>
    <definedName name="第46_薬局" localSheetId="6">#REF!</definedName>
    <definedName name="第46_薬局" localSheetId="7">#REF!</definedName>
    <definedName name="第46_薬局" localSheetId="8">#REF!</definedName>
    <definedName name="第46_薬局" localSheetId="9">#REF!</definedName>
    <definedName name="第46_薬局" localSheetId="10">#REF!</definedName>
    <definedName name="第46_薬局">#REF!</definedName>
    <definedName name="第47_薬事監視" localSheetId="0">#REF!</definedName>
    <definedName name="第47_薬事監視" localSheetId="1">#REF!</definedName>
    <definedName name="第47_薬事監視" localSheetId="2">#REF!</definedName>
    <definedName name="第47_薬事監視" localSheetId="3">#REF!</definedName>
    <definedName name="第47_薬事監視" localSheetId="4">#REF!</definedName>
    <definedName name="第47_薬事監視" localSheetId="5">#REF!</definedName>
    <definedName name="第47_薬事監視" localSheetId="6">#REF!</definedName>
    <definedName name="第47_薬事監視" localSheetId="7">#REF!</definedName>
    <definedName name="第47_薬事監視" localSheetId="8">#REF!</definedName>
    <definedName name="第47_薬事監視" localSheetId="9">#REF!</definedName>
    <definedName name="第47_薬事監視" localSheetId="10">#REF!</definedName>
    <definedName name="第47_薬事監視">#REF!</definedName>
    <definedName name="第48_毒劇物監視" localSheetId="0">#REF!</definedName>
    <definedName name="第48_毒劇物監視" localSheetId="1">#REF!</definedName>
    <definedName name="第48_毒劇物監視" localSheetId="2">#REF!</definedName>
    <definedName name="第48_毒劇物監視" localSheetId="3">#REF!</definedName>
    <definedName name="第48_毒劇物監視" localSheetId="4">#REF!</definedName>
    <definedName name="第48_毒劇物監視" localSheetId="5">#REF!</definedName>
    <definedName name="第48_毒劇物監視" localSheetId="6">#REF!</definedName>
    <definedName name="第48_毒劇物監視" localSheetId="7">#REF!</definedName>
    <definedName name="第48_毒劇物監視" localSheetId="8">#REF!</definedName>
    <definedName name="第48_毒劇物監視" localSheetId="9">#REF!</definedName>
    <definedName name="第48_毒劇物監視" localSheetId="10">#REF!</definedName>
    <definedName name="第48_毒劇物監視">#REF!</definedName>
    <definedName name="日常生活用具" localSheetId="0">#REF!</definedName>
    <definedName name="日常生活用具" localSheetId="1">#REF!</definedName>
    <definedName name="日常生活用具" localSheetId="2">#REF!</definedName>
    <definedName name="日常生活用具" localSheetId="3">#REF!</definedName>
    <definedName name="日常生活用具" localSheetId="4">#REF!</definedName>
    <definedName name="日常生活用具" localSheetId="5">#REF!</definedName>
    <definedName name="日常生活用具" localSheetId="6">#REF!</definedName>
    <definedName name="日常生活用具" localSheetId="7">#REF!</definedName>
    <definedName name="日常生活用具" localSheetId="8">#REF!</definedName>
    <definedName name="日常生活用具" localSheetId="9">#REF!</definedName>
    <definedName name="日常生活用具" localSheetId="10">#REF!</definedName>
    <definedName name="日常生活用具">#REF!</definedName>
    <definedName name="表30市町村名" localSheetId="0">#REF!</definedName>
    <definedName name="表30市町村名" localSheetId="1">#REF!</definedName>
    <definedName name="表30市町村名" localSheetId="2">#REF!</definedName>
    <definedName name="表30市町村名" localSheetId="3">#REF!</definedName>
    <definedName name="表30市町村名" localSheetId="4">#REF!</definedName>
    <definedName name="表30市町村名" localSheetId="5">#REF!</definedName>
    <definedName name="表30市町村名" localSheetId="6">#REF!</definedName>
    <definedName name="表30市町村名" localSheetId="7">#REF!</definedName>
    <definedName name="表30市町村名" localSheetId="8">#REF!</definedName>
    <definedName name="表30市町村名" localSheetId="9">#REF!</definedName>
    <definedName name="表30市町村名" localSheetId="10">#REF!</definedName>
    <definedName name="表30市町村名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12" l="1"/>
  <c r="H36" i="12"/>
  <c r="G36" i="12"/>
  <c r="F36" i="12"/>
  <c r="E36" i="12"/>
  <c r="D36" i="12"/>
  <c r="C36" i="12"/>
  <c r="B36" i="12"/>
  <c r="H41" i="10"/>
  <c r="H39" i="10"/>
  <c r="D39" i="10" s="1"/>
  <c r="H37" i="10"/>
  <c r="D37" i="10"/>
  <c r="H36" i="10"/>
  <c r="D36" i="10" s="1"/>
  <c r="H35" i="10"/>
  <c r="D35" i="10"/>
  <c r="H34" i="10"/>
  <c r="D34" i="10" s="1"/>
  <c r="H33" i="10"/>
  <c r="D33" i="10"/>
  <c r="H31" i="10"/>
  <c r="D31" i="10" s="1"/>
  <c r="H30" i="10"/>
  <c r="D30" i="10"/>
  <c r="H29" i="10"/>
  <c r="D29" i="10" s="1"/>
  <c r="H28" i="10"/>
  <c r="D28" i="10"/>
  <c r="H27" i="10"/>
  <c r="D27" i="10" s="1"/>
  <c r="H25" i="10"/>
  <c r="D25" i="10"/>
  <c r="H24" i="10"/>
  <c r="D24" i="10" s="1"/>
  <c r="H23" i="10"/>
  <c r="D23" i="10"/>
  <c r="H22" i="10"/>
  <c r="D22" i="10" s="1"/>
  <c r="H21" i="10"/>
  <c r="D21" i="10"/>
  <c r="H19" i="10"/>
  <c r="D19" i="10" s="1"/>
  <c r="H18" i="10"/>
  <c r="D18" i="10"/>
  <c r="H17" i="10"/>
  <c r="D17" i="10" s="1"/>
  <c r="H16" i="10"/>
  <c r="D16" i="10"/>
  <c r="H15" i="10"/>
  <c r="D15" i="10" s="1"/>
  <c r="H14" i="10"/>
  <c r="D14" i="10"/>
  <c r="C14" i="10"/>
  <c r="B14" i="10"/>
  <c r="H12" i="10"/>
  <c r="D12" i="10"/>
  <c r="H11" i="10"/>
  <c r="D11" i="10" s="1"/>
  <c r="H10" i="10"/>
  <c r="D10" i="10"/>
  <c r="I36" i="9"/>
  <c r="F36" i="9"/>
  <c r="E36" i="9"/>
  <c r="I35" i="9"/>
  <c r="F35" i="9"/>
  <c r="E35" i="9"/>
  <c r="I34" i="9"/>
  <c r="F34" i="9"/>
  <c r="E34" i="9"/>
  <c r="I33" i="9"/>
  <c r="F33" i="9"/>
  <c r="E33" i="9"/>
  <c r="I32" i="9"/>
  <c r="F32" i="9"/>
  <c r="E32" i="9"/>
  <c r="I30" i="9"/>
  <c r="F30" i="9"/>
  <c r="E30" i="9"/>
  <c r="I29" i="9"/>
  <c r="F29" i="9"/>
  <c r="E29" i="9"/>
  <c r="I28" i="9"/>
  <c r="F28" i="9"/>
  <c r="E28" i="9"/>
  <c r="I27" i="9"/>
  <c r="F27" i="9"/>
  <c r="E27" i="9"/>
  <c r="I26" i="9"/>
  <c r="F26" i="9"/>
  <c r="E26" i="9"/>
  <c r="I24" i="9"/>
  <c r="F24" i="9"/>
  <c r="E24" i="9"/>
  <c r="I23" i="9"/>
  <c r="F23" i="9"/>
  <c r="E23" i="9"/>
  <c r="I22" i="9"/>
  <c r="F22" i="9"/>
  <c r="E22" i="9"/>
  <c r="I21" i="9"/>
  <c r="F21" i="9"/>
  <c r="E21" i="9"/>
  <c r="I20" i="9"/>
  <c r="F20" i="9"/>
  <c r="E20" i="9"/>
  <c r="I18" i="9"/>
  <c r="F18" i="9"/>
  <c r="E18" i="9"/>
  <c r="I17" i="9"/>
  <c r="F17" i="9"/>
  <c r="E17" i="9"/>
  <c r="I16" i="9"/>
  <c r="F16" i="9"/>
  <c r="E16" i="9"/>
  <c r="I15" i="9"/>
  <c r="F15" i="9"/>
  <c r="E15" i="9"/>
  <c r="I14" i="9"/>
  <c r="F14" i="9"/>
  <c r="E14" i="9"/>
  <c r="I12" i="9"/>
  <c r="F12" i="9"/>
  <c r="E12" i="9"/>
  <c r="I11" i="9"/>
  <c r="F11" i="9"/>
  <c r="E11" i="9"/>
  <c r="I10" i="9"/>
  <c r="F10" i="9"/>
  <c r="E10" i="9"/>
  <c r="I9" i="9"/>
  <c r="F9" i="9"/>
  <c r="E9" i="9"/>
  <c r="I8" i="9"/>
  <c r="F8" i="9"/>
  <c r="E8" i="9"/>
  <c r="E26" i="6" l="1"/>
  <c r="E25" i="6"/>
  <c r="E24" i="6"/>
  <c r="E23" i="6"/>
  <c r="E22" i="6"/>
  <c r="E21" i="6"/>
  <c r="E20" i="6"/>
  <c r="E19" i="6"/>
  <c r="E18" i="6"/>
  <c r="E17" i="6"/>
  <c r="E16" i="6"/>
  <c r="E15" i="6"/>
  <c r="D14" i="6"/>
  <c r="C14" i="6"/>
  <c r="B14" i="6"/>
  <c r="E14" i="6" s="1"/>
  <c r="E12" i="6"/>
  <c r="E11" i="6"/>
  <c r="E10" i="6"/>
  <c r="E9" i="6"/>
  <c r="E8" i="6"/>
  <c r="E7" i="6"/>
  <c r="E6" i="6" s="1"/>
  <c r="D6" i="6"/>
  <c r="D4" i="6" s="1"/>
  <c r="C6" i="6"/>
  <c r="B6" i="6"/>
  <c r="C4" i="6"/>
  <c r="D66" i="5"/>
  <c r="D65" i="5"/>
  <c r="D64" i="5"/>
  <c r="D63" i="5"/>
  <c r="D62" i="5"/>
  <c r="D61" i="5"/>
  <c r="T60" i="5"/>
  <c r="S60" i="5"/>
  <c r="R60" i="5"/>
  <c r="Q60" i="5"/>
  <c r="P60" i="5"/>
  <c r="O60" i="5"/>
  <c r="N60" i="5"/>
  <c r="M60" i="5"/>
  <c r="L60" i="5"/>
  <c r="K60" i="5"/>
  <c r="J60" i="5"/>
  <c r="I60" i="5"/>
  <c r="D60" i="5" s="1"/>
  <c r="H60" i="5"/>
  <c r="G60" i="5"/>
  <c r="F60" i="5"/>
  <c r="E60" i="5"/>
  <c r="D58" i="5"/>
  <c r="T57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E57" i="5"/>
  <c r="D57" i="5"/>
  <c r="D55" i="5"/>
  <c r="D54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D53" i="5" s="1"/>
  <c r="D51" i="5"/>
  <c r="D50" i="5"/>
  <c r="D49" i="5"/>
  <c r="D48" i="5"/>
  <c r="D47" i="5"/>
  <c r="T46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F46" i="5"/>
  <c r="E46" i="5"/>
  <c r="D46" i="5"/>
  <c r="D44" i="5"/>
  <c r="D43" i="5"/>
  <c r="D42" i="5"/>
  <c r="D41" i="5"/>
  <c r="D40" i="5"/>
  <c r="D39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D38" i="5" s="1"/>
  <c r="E38" i="5"/>
  <c r="D36" i="5"/>
  <c r="D35" i="5"/>
  <c r="D34" i="5"/>
  <c r="D33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D32" i="5" s="1"/>
  <c r="F32" i="5"/>
  <c r="E32" i="5"/>
  <c r="D30" i="5"/>
  <c r="D29" i="5"/>
  <c r="D28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D25" i="5"/>
  <c r="D6" i="5" s="1"/>
  <c r="T24" i="5"/>
  <c r="S24" i="5"/>
  <c r="R24" i="5"/>
  <c r="Q24" i="5"/>
  <c r="P24" i="5"/>
  <c r="O24" i="5"/>
  <c r="N24" i="5"/>
  <c r="M24" i="5"/>
  <c r="M5" i="5" s="1"/>
  <c r="M7" i="5" s="1"/>
  <c r="L24" i="5"/>
  <c r="K24" i="5"/>
  <c r="J24" i="5"/>
  <c r="I24" i="5"/>
  <c r="H24" i="5"/>
  <c r="G24" i="5"/>
  <c r="F24" i="5"/>
  <c r="E24" i="5"/>
  <c r="D24" i="5" s="1"/>
  <c r="D22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D21" i="5" s="1"/>
  <c r="F21" i="5"/>
  <c r="E21" i="5"/>
  <c r="D19" i="5"/>
  <c r="D18" i="5"/>
  <c r="T17" i="5"/>
  <c r="S17" i="5"/>
  <c r="S5" i="5" s="1"/>
  <c r="S7" i="5" s="1"/>
  <c r="R17" i="5"/>
  <c r="Q17" i="5"/>
  <c r="P17" i="5"/>
  <c r="O17" i="5"/>
  <c r="N17" i="5"/>
  <c r="M17" i="5"/>
  <c r="L17" i="5"/>
  <c r="K17" i="5"/>
  <c r="K5" i="5" s="1"/>
  <c r="K7" i="5" s="1"/>
  <c r="J17" i="5"/>
  <c r="I17" i="5"/>
  <c r="H17" i="5"/>
  <c r="G17" i="5"/>
  <c r="F17" i="5"/>
  <c r="E17" i="5"/>
  <c r="D17" i="5" s="1"/>
  <c r="D15" i="5"/>
  <c r="D14" i="5"/>
  <c r="D13" i="5"/>
  <c r="T12" i="5"/>
  <c r="S12" i="5"/>
  <c r="R12" i="5"/>
  <c r="R5" i="5" s="1"/>
  <c r="R7" i="5" s="1"/>
  <c r="Q12" i="5"/>
  <c r="P12" i="5"/>
  <c r="O12" i="5"/>
  <c r="O5" i="5" s="1"/>
  <c r="O7" i="5" s="1"/>
  <c r="N12" i="5"/>
  <c r="N5" i="5" s="1"/>
  <c r="N7" i="5" s="1"/>
  <c r="M12" i="5"/>
  <c r="L12" i="5"/>
  <c r="K12" i="5"/>
  <c r="J12" i="5"/>
  <c r="J5" i="5" s="1"/>
  <c r="J7" i="5" s="1"/>
  <c r="I12" i="5"/>
  <c r="H12" i="5"/>
  <c r="G12" i="5"/>
  <c r="G5" i="5" s="1"/>
  <c r="G7" i="5" s="1"/>
  <c r="F12" i="5"/>
  <c r="D12" i="5" s="1"/>
  <c r="E12" i="5"/>
  <c r="D10" i="5"/>
  <c r="T9" i="5"/>
  <c r="S9" i="5"/>
  <c r="R9" i="5"/>
  <c r="Q9" i="5"/>
  <c r="Q5" i="5" s="1"/>
  <c r="Q7" i="5" s="1"/>
  <c r="P9" i="5"/>
  <c r="P5" i="5" s="1"/>
  <c r="P7" i="5" s="1"/>
  <c r="O9" i="5"/>
  <c r="N9" i="5"/>
  <c r="M9" i="5"/>
  <c r="L9" i="5"/>
  <c r="K9" i="5"/>
  <c r="J9" i="5"/>
  <c r="I9" i="5"/>
  <c r="I5" i="5" s="1"/>
  <c r="I7" i="5" s="1"/>
  <c r="H9" i="5"/>
  <c r="H5" i="5" s="1"/>
  <c r="H7" i="5" s="1"/>
  <c r="G9" i="5"/>
  <c r="F9" i="5"/>
  <c r="E9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T5" i="5"/>
  <c r="T7" i="5" s="1"/>
  <c r="L5" i="5"/>
  <c r="L7" i="5" s="1"/>
  <c r="D66" i="4"/>
  <c r="D65" i="4"/>
  <c r="D64" i="4"/>
  <c r="D63" i="4"/>
  <c r="D62" i="4"/>
  <c r="D60" i="4" s="1"/>
  <c r="D61" i="4"/>
  <c r="T60" i="4"/>
  <c r="S60" i="4"/>
  <c r="R60" i="4"/>
  <c r="Q60" i="4"/>
  <c r="P60" i="4"/>
  <c r="O60" i="4"/>
  <c r="N60" i="4"/>
  <c r="M60" i="4"/>
  <c r="L60" i="4"/>
  <c r="K60" i="4"/>
  <c r="J60" i="4"/>
  <c r="I60" i="4"/>
  <c r="H60" i="4"/>
  <c r="G60" i="4"/>
  <c r="F60" i="4"/>
  <c r="E60" i="4"/>
  <c r="D58" i="4"/>
  <c r="D57" i="4" s="1"/>
  <c r="T57" i="4"/>
  <c r="S57" i="4"/>
  <c r="R57" i="4"/>
  <c r="Q57" i="4"/>
  <c r="P57" i="4"/>
  <c r="O57" i="4"/>
  <c r="N57" i="4"/>
  <c r="M57" i="4"/>
  <c r="L57" i="4"/>
  <c r="K57" i="4"/>
  <c r="J57" i="4"/>
  <c r="I57" i="4"/>
  <c r="H57" i="4"/>
  <c r="G57" i="4"/>
  <c r="F57" i="4"/>
  <c r="E57" i="4"/>
  <c r="D55" i="4"/>
  <c r="D54" i="4"/>
  <c r="T53" i="4"/>
  <c r="S53" i="4"/>
  <c r="R53" i="4"/>
  <c r="Q53" i="4"/>
  <c r="P53" i="4"/>
  <c r="O53" i="4"/>
  <c r="N53" i="4"/>
  <c r="M53" i="4"/>
  <c r="L53" i="4"/>
  <c r="K53" i="4"/>
  <c r="J53" i="4"/>
  <c r="I53" i="4"/>
  <c r="H53" i="4"/>
  <c r="G53" i="4"/>
  <c r="F53" i="4"/>
  <c r="E53" i="4"/>
  <c r="D53" i="4"/>
  <c r="D51" i="4"/>
  <c r="D50" i="4"/>
  <c r="D49" i="4"/>
  <c r="D48" i="4"/>
  <c r="D47" i="4"/>
  <c r="D46" i="4" s="1"/>
  <c r="T46" i="4"/>
  <c r="S46" i="4"/>
  <c r="R46" i="4"/>
  <c r="Q46" i="4"/>
  <c r="P46" i="4"/>
  <c r="O46" i="4"/>
  <c r="N46" i="4"/>
  <c r="M46" i="4"/>
  <c r="L46" i="4"/>
  <c r="K46" i="4"/>
  <c r="J46" i="4"/>
  <c r="I46" i="4"/>
  <c r="H46" i="4"/>
  <c r="G46" i="4"/>
  <c r="F46" i="4"/>
  <c r="E46" i="4"/>
  <c r="D44" i="4"/>
  <c r="D43" i="4"/>
  <c r="D42" i="4"/>
  <c r="D41" i="4"/>
  <c r="D40" i="4"/>
  <c r="D39" i="4"/>
  <c r="D38" i="4" s="1"/>
  <c r="T38" i="4"/>
  <c r="S38" i="4"/>
  <c r="R38" i="4"/>
  <c r="Q38" i="4"/>
  <c r="P38" i="4"/>
  <c r="O38" i="4"/>
  <c r="N38" i="4"/>
  <c r="M38" i="4"/>
  <c r="L38" i="4"/>
  <c r="K38" i="4"/>
  <c r="J38" i="4"/>
  <c r="I38" i="4"/>
  <c r="H38" i="4"/>
  <c r="G38" i="4"/>
  <c r="F38" i="4"/>
  <c r="E38" i="4"/>
  <c r="D36" i="4"/>
  <c r="D35" i="4"/>
  <c r="D34" i="4"/>
  <c r="D33" i="4"/>
  <c r="D32" i="4" s="1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0" i="4"/>
  <c r="D29" i="4"/>
  <c r="D28" i="4"/>
  <c r="D27" i="4" s="1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5" i="4"/>
  <c r="T24" i="4"/>
  <c r="S24" i="4"/>
  <c r="R24" i="4"/>
  <c r="Q24" i="4"/>
  <c r="P24" i="4"/>
  <c r="O24" i="4"/>
  <c r="O5" i="4" s="1"/>
  <c r="O7" i="4" s="1"/>
  <c r="N24" i="4"/>
  <c r="M24" i="4"/>
  <c r="L24" i="4"/>
  <c r="K24" i="4"/>
  <c r="J24" i="4"/>
  <c r="I24" i="4"/>
  <c r="H24" i="4"/>
  <c r="G24" i="4"/>
  <c r="G5" i="4" s="1"/>
  <c r="G7" i="4" s="1"/>
  <c r="F24" i="4"/>
  <c r="E24" i="4"/>
  <c r="D24" i="4"/>
  <c r="D22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 s="1"/>
  <c r="D19" i="4"/>
  <c r="D18" i="4"/>
  <c r="D17" i="4" s="1"/>
  <c r="T17" i="4"/>
  <c r="S17" i="4"/>
  <c r="R17" i="4"/>
  <c r="Q17" i="4"/>
  <c r="P17" i="4"/>
  <c r="O17" i="4"/>
  <c r="N17" i="4"/>
  <c r="M17" i="4"/>
  <c r="M5" i="4" s="1"/>
  <c r="M7" i="4" s="1"/>
  <c r="L17" i="4"/>
  <c r="K17" i="4"/>
  <c r="J17" i="4"/>
  <c r="I17" i="4"/>
  <c r="H17" i="4"/>
  <c r="G17" i="4"/>
  <c r="F17" i="4"/>
  <c r="E17" i="4"/>
  <c r="E5" i="4" s="1"/>
  <c r="D15" i="4"/>
  <c r="D14" i="4"/>
  <c r="D13" i="4"/>
  <c r="T12" i="4"/>
  <c r="T5" i="4" s="1"/>
  <c r="T7" i="4" s="1"/>
  <c r="S12" i="4"/>
  <c r="R12" i="4"/>
  <c r="Q12" i="4"/>
  <c r="Q5" i="4" s="1"/>
  <c r="Q7" i="4" s="1"/>
  <c r="P12" i="4"/>
  <c r="P5" i="4" s="1"/>
  <c r="P7" i="4" s="1"/>
  <c r="O12" i="4"/>
  <c r="N12" i="4"/>
  <c r="M12" i="4"/>
  <c r="L12" i="4"/>
  <c r="L5" i="4" s="1"/>
  <c r="L7" i="4" s="1"/>
  <c r="K12" i="4"/>
  <c r="J12" i="4"/>
  <c r="I12" i="4"/>
  <c r="I5" i="4" s="1"/>
  <c r="I7" i="4" s="1"/>
  <c r="H12" i="4"/>
  <c r="H5" i="4" s="1"/>
  <c r="H7" i="4" s="1"/>
  <c r="G12" i="4"/>
  <c r="F12" i="4"/>
  <c r="E12" i="4"/>
  <c r="D12" i="4"/>
  <c r="D10" i="4"/>
  <c r="T9" i="4"/>
  <c r="S9" i="4"/>
  <c r="S5" i="4" s="1"/>
  <c r="S7" i="4" s="1"/>
  <c r="R9" i="4"/>
  <c r="R5" i="4" s="1"/>
  <c r="R7" i="4" s="1"/>
  <c r="Q9" i="4"/>
  <c r="P9" i="4"/>
  <c r="O9" i="4"/>
  <c r="N9" i="4"/>
  <c r="M9" i="4"/>
  <c r="L9" i="4"/>
  <c r="K9" i="4"/>
  <c r="K5" i="4" s="1"/>
  <c r="K7" i="4" s="1"/>
  <c r="J9" i="4"/>
  <c r="J5" i="4" s="1"/>
  <c r="J7" i="4" s="1"/>
  <c r="I9" i="4"/>
  <c r="H9" i="4"/>
  <c r="G9" i="4"/>
  <c r="F9" i="4"/>
  <c r="E9" i="4"/>
  <c r="D9" i="4" s="1"/>
  <c r="T6" i="4"/>
  <c r="S6" i="4"/>
  <c r="R6" i="4"/>
  <c r="Q6" i="4"/>
  <c r="P6" i="4"/>
  <c r="O6" i="4"/>
  <c r="N6" i="4"/>
  <c r="M6" i="4"/>
  <c r="L6" i="4"/>
  <c r="K6" i="4"/>
  <c r="J6" i="4"/>
  <c r="I6" i="4"/>
  <c r="H6" i="4"/>
  <c r="G6" i="4"/>
  <c r="F6" i="4"/>
  <c r="E6" i="4"/>
  <c r="D6" i="4" s="1"/>
  <c r="N5" i="4"/>
  <c r="N7" i="4" s="1"/>
  <c r="F5" i="4"/>
  <c r="F7" i="4" s="1"/>
  <c r="D5" i="4" l="1"/>
  <c r="D7" i="4" s="1"/>
  <c r="E7" i="4"/>
  <c r="E5" i="5"/>
  <c r="E7" i="5" s="1"/>
  <c r="F5" i="5"/>
  <c r="F7" i="5" s="1"/>
  <c r="B4" i="6"/>
  <c r="E4" i="6" s="1"/>
  <c r="D9" i="5"/>
  <c r="D5" i="5" s="1"/>
  <c r="D7" i="5" s="1"/>
  <c r="Z34" i="2"/>
</calcChain>
</file>

<file path=xl/sharedStrings.xml><?xml version="1.0" encoding="utf-8"?>
<sst xmlns="http://schemas.openxmlformats.org/spreadsheetml/2006/main" count="473" uniqueCount="217">
  <si>
    <t>16－第１表　身体障害者手帳交付台帳登載数，級・市町村・保健福祉事務所別</t>
    <rPh sb="3" eb="4">
      <t>ダイ</t>
    </rPh>
    <rPh sb="5" eb="6">
      <t>ヒョウ</t>
    </rPh>
    <rPh sb="7" eb="9">
      <t>シンタイ</t>
    </rPh>
    <rPh sb="9" eb="12">
      <t>ショウガイシャ</t>
    </rPh>
    <rPh sb="12" eb="14">
      <t>テチョウ</t>
    </rPh>
    <rPh sb="14" eb="16">
      <t>コウフ</t>
    </rPh>
    <rPh sb="16" eb="18">
      <t>ダイチョウ</t>
    </rPh>
    <rPh sb="18" eb="20">
      <t>トウサイ</t>
    </rPh>
    <rPh sb="20" eb="21">
      <t>スウ</t>
    </rPh>
    <rPh sb="22" eb="23">
      <t>トウキュウ</t>
    </rPh>
    <rPh sb="24" eb="27">
      <t>シチョウソン</t>
    </rPh>
    <rPh sb="28" eb="30">
      <t>ホケン</t>
    </rPh>
    <rPh sb="30" eb="32">
      <t>フクシ</t>
    </rPh>
    <rPh sb="32" eb="35">
      <t>ジムショ</t>
    </rPh>
    <rPh sb="35" eb="36">
      <t>ベツ</t>
    </rPh>
    <phoneticPr fontId="2"/>
  </si>
  <si>
    <t>総　　数</t>
    <rPh sb="0" eb="4">
      <t>ソウスウ</t>
    </rPh>
    <phoneticPr fontId="2"/>
  </si>
  <si>
    <t>１  級</t>
    <rPh sb="3" eb="4">
      <t>キュウ</t>
    </rPh>
    <phoneticPr fontId="2"/>
  </si>
  <si>
    <t>２  級</t>
    <rPh sb="3" eb="4">
      <t>キュウ</t>
    </rPh>
    <phoneticPr fontId="2"/>
  </si>
  <si>
    <t>３  級</t>
    <rPh sb="3" eb="4">
      <t>キュウ</t>
    </rPh>
    <phoneticPr fontId="2"/>
  </si>
  <si>
    <t>４  級</t>
    <rPh sb="3" eb="4">
      <t>キュウ</t>
    </rPh>
    <phoneticPr fontId="2"/>
  </si>
  <si>
    <t>５  級</t>
    <rPh sb="3" eb="4">
      <t>キュウ</t>
    </rPh>
    <phoneticPr fontId="2"/>
  </si>
  <si>
    <t>６  級</t>
    <rPh sb="3" eb="4">
      <t>キュウ</t>
    </rPh>
    <phoneticPr fontId="2"/>
  </si>
  <si>
    <t>総　数</t>
    <rPh sb="0" eb="3">
      <t>ソウスウ</t>
    </rPh>
    <phoneticPr fontId="2"/>
  </si>
  <si>
    <t>18歳
未満</t>
    <rPh sb="2" eb="3">
      <t>サイ</t>
    </rPh>
    <rPh sb="4" eb="6">
      <t>ミマン</t>
    </rPh>
    <phoneticPr fontId="2"/>
  </si>
  <si>
    <t>18歳
以上</t>
    <rPh sb="2" eb="3">
      <t>サイ</t>
    </rPh>
    <rPh sb="4" eb="6">
      <t>イジョウ</t>
    </rPh>
    <phoneticPr fontId="2"/>
  </si>
  <si>
    <t>県　計</t>
    <rPh sb="0" eb="1">
      <t>ケン</t>
    </rPh>
    <phoneticPr fontId="3"/>
  </si>
  <si>
    <t>県保健福祉事務所計</t>
    <rPh sb="0" eb="1">
      <t>ケン</t>
    </rPh>
    <rPh sb="1" eb="3">
      <t>ホケン</t>
    </rPh>
    <rPh sb="3" eb="5">
      <t>フクシ</t>
    </rPh>
    <rPh sb="5" eb="8">
      <t>ジムショ</t>
    </rPh>
    <rPh sb="8" eb="9">
      <t>ケイ</t>
    </rPh>
    <phoneticPr fontId="2"/>
  </si>
  <si>
    <t>市福祉事務所計</t>
    <rPh sb="0" eb="1">
      <t>シ</t>
    </rPh>
    <rPh sb="1" eb="3">
      <t>フクシ</t>
    </rPh>
    <rPh sb="3" eb="6">
      <t>ジムショ</t>
    </rPh>
    <rPh sb="6" eb="7">
      <t>ケイ</t>
    </rPh>
    <phoneticPr fontId="2"/>
  </si>
  <si>
    <t>渋川保健福祉事務所</t>
    <rPh sb="4" eb="6">
      <t>フクシ</t>
    </rPh>
    <rPh sb="6" eb="8">
      <t>ジム</t>
    </rPh>
    <phoneticPr fontId="3"/>
  </si>
  <si>
    <t>榛東村</t>
  </si>
  <si>
    <t>吉岡町</t>
  </si>
  <si>
    <t>伊勢崎保健福祉事務所</t>
    <rPh sb="5" eb="7">
      <t>フクシ</t>
    </rPh>
    <rPh sb="7" eb="9">
      <t>ジム</t>
    </rPh>
    <phoneticPr fontId="3"/>
  </si>
  <si>
    <t>玉村町</t>
  </si>
  <si>
    <t>藤岡保健福祉事務所</t>
    <rPh sb="4" eb="6">
      <t>フクシ</t>
    </rPh>
    <rPh sb="6" eb="9">
      <t>ジムショ</t>
    </rPh>
    <phoneticPr fontId="3"/>
  </si>
  <si>
    <t>上野村</t>
  </si>
  <si>
    <t>神流町</t>
    <rPh sb="0" eb="1">
      <t>カミ</t>
    </rPh>
    <rPh sb="1" eb="2">
      <t>ナガ</t>
    </rPh>
    <rPh sb="2" eb="3">
      <t>マチ</t>
    </rPh>
    <phoneticPr fontId="2"/>
  </si>
  <si>
    <t>富岡保健福祉事務所</t>
    <rPh sb="4" eb="6">
      <t>フクシ</t>
    </rPh>
    <rPh sb="6" eb="8">
      <t>ジム</t>
    </rPh>
    <phoneticPr fontId="3"/>
  </si>
  <si>
    <t>下仁田町</t>
  </si>
  <si>
    <t>南牧村</t>
  </si>
  <si>
    <t>甘楽町</t>
  </si>
  <si>
    <t>吾妻保健福祉事務所</t>
    <rPh sb="0" eb="2">
      <t>アガツマ</t>
    </rPh>
    <rPh sb="2" eb="4">
      <t>ホケン</t>
    </rPh>
    <rPh sb="4" eb="6">
      <t>フクシ</t>
    </rPh>
    <rPh sb="6" eb="8">
      <t>ジム</t>
    </rPh>
    <phoneticPr fontId="3"/>
  </si>
  <si>
    <t>中之条町</t>
  </si>
  <si>
    <t>長野原町</t>
  </si>
  <si>
    <t>嬬恋村</t>
  </si>
  <si>
    <t>草津町</t>
  </si>
  <si>
    <t>高山村</t>
  </si>
  <si>
    <t>東吾妻町</t>
    <rPh sb="0" eb="4">
      <t>ヒガシアガツママチ</t>
    </rPh>
    <phoneticPr fontId="2"/>
  </si>
  <si>
    <t>利根沼田保健福祉事務所</t>
    <rPh sb="0" eb="2">
      <t>トネ</t>
    </rPh>
    <rPh sb="2" eb="4">
      <t>ヌマタ</t>
    </rPh>
    <rPh sb="6" eb="8">
      <t>フクシ</t>
    </rPh>
    <rPh sb="8" eb="10">
      <t>ジム</t>
    </rPh>
    <phoneticPr fontId="3"/>
  </si>
  <si>
    <t>片品村</t>
  </si>
  <si>
    <t>川場村</t>
  </si>
  <si>
    <t>昭和村</t>
  </si>
  <si>
    <t>みなかみ町</t>
    <rPh sb="4" eb="5">
      <t>マチ</t>
    </rPh>
    <phoneticPr fontId="2"/>
  </si>
  <si>
    <t>館林保健福祉事務所</t>
    <rPh sb="4" eb="6">
      <t>フクシ</t>
    </rPh>
    <rPh sb="6" eb="8">
      <t>ジム</t>
    </rPh>
    <phoneticPr fontId="3"/>
  </si>
  <si>
    <t>板倉町</t>
  </si>
  <si>
    <t>明和町</t>
    <rPh sb="2" eb="3">
      <t>マチ</t>
    </rPh>
    <phoneticPr fontId="3"/>
  </si>
  <si>
    <t>千代田町</t>
  </si>
  <si>
    <t>大泉町</t>
  </si>
  <si>
    <t>邑楽町</t>
  </si>
  <si>
    <t>前橋市</t>
  </si>
  <si>
    <t>高崎市</t>
  </si>
  <si>
    <t>桐生市</t>
  </si>
  <si>
    <t>伊勢崎市</t>
  </si>
  <si>
    <t>太田市</t>
  </si>
  <si>
    <t>沼田市</t>
  </si>
  <si>
    <t>館林市</t>
  </si>
  <si>
    <t>渋川市</t>
  </si>
  <si>
    <t>藤岡市</t>
  </si>
  <si>
    <t>富岡市</t>
  </si>
  <si>
    <t>安中市</t>
  </si>
  <si>
    <t>みどり市</t>
    <rPh sb="3" eb="4">
      <t>シ</t>
    </rPh>
    <phoneticPr fontId="2"/>
  </si>
  <si>
    <t>出典：福祉行政報告例</t>
    <rPh sb="0" eb="2">
      <t>シュッテン</t>
    </rPh>
    <rPh sb="3" eb="5">
      <t>フクシ</t>
    </rPh>
    <rPh sb="5" eb="7">
      <t>ギョウセイ</t>
    </rPh>
    <rPh sb="7" eb="10">
      <t>ホウコクレイ</t>
    </rPh>
    <phoneticPr fontId="2"/>
  </si>
  <si>
    <t>令和６年３月３１日現在（人）</t>
    <rPh sb="0" eb="2">
      <t>レイワ</t>
    </rPh>
    <rPh sb="3" eb="4">
      <t>ネン</t>
    </rPh>
    <rPh sb="4" eb="6">
      <t>３ガツ</t>
    </rPh>
    <rPh sb="8" eb="9">
      <t>ニチ</t>
    </rPh>
    <rPh sb="9" eb="11">
      <t>ゲンザイ</t>
    </rPh>
    <rPh sb="12" eb="13">
      <t>ニン</t>
    </rPh>
    <phoneticPr fontId="2"/>
  </si>
  <si>
    <t>16－第２表　身体障害者手帳交付台帳登載数，障害・市町村・保健福祉事務所別</t>
    <rPh sb="3" eb="4">
      <t>ダイ</t>
    </rPh>
    <rPh sb="5" eb="6">
      <t>ヒョウ</t>
    </rPh>
    <rPh sb="7" eb="9">
      <t>シンタイ</t>
    </rPh>
    <rPh sb="9" eb="12">
      <t>ショウガイシャ</t>
    </rPh>
    <rPh sb="12" eb="14">
      <t>テチョウ</t>
    </rPh>
    <rPh sb="14" eb="16">
      <t>コウフ</t>
    </rPh>
    <rPh sb="16" eb="18">
      <t>ダイチョウ</t>
    </rPh>
    <rPh sb="18" eb="20">
      <t>トウサイ</t>
    </rPh>
    <rPh sb="20" eb="21">
      <t>スウ</t>
    </rPh>
    <rPh sb="22" eb="24">
      <t>ショウガイ</t>
    </rPh>
    <rPh sb="25" eb="28">
      <t>シチョウソン</t>
    </rPh>
    <rPh sb="29" eb="31">
      <t>ホケン</t>
    </rPh>
    <rPh sb="31" eb="33">
      <t>フクシ</t>
    </rPh>
    <rPh sb="33" eb="36">
      <t>ジムショ</t>
    </rPh>
    <rPh sb="36" eb="37">
      <t>ベツ</t>
    </rPh>
    <phoneticPr fontId="2"/>
  </si>
  <si>
    <t>令和６年３月３１日現在（人）</t>
    <rPh sb="0" eb="2">
      <t>レイワ</t>
    </rPh>
    <rPh sb="3" eb="4">
      <t>ネン</t>
    </rPh>
    <rPh sb="5" eb="6">
      <t>ツキ</t>
    </rPh>
    <rPh sb="8" eb="9">
      <t>ニチ</t>
    </rPh>
    <rPh sb="9" eb="11">
      <t>ゲンザイ</t>
    </rPh>
    <rPh sb="12" eb="13">
      <t>ニン</t>
    </rPh>
    <phoneticPr fontId="2"/>
  </si>
  <si>
    <t>視 覚 障 害</t>
    <rPh sb="0" eb="3">
      <t>シカク</t>
    </rPh>
    <rPh sb="4" eb="7">
      <t>ショウガイ</t>
    </rPh>
    <phoneticPr fontId="2"/>
  </si>
  <si>
    <t>聴覚・平衡障害</t>
    <rPh sb="0" eb="2">
      <t>チョウカク</t>
    </rPh>
    <rPh sb="3" eb="5">
      <t>ヘイコウ</t>
    </rPh>
    <rPh sb="5" eb="7">
      <t>ショウガイ</t>
    </rPh>
    <phoneticPr fontId="2"/>
  </si>
  <si>
    <t>音声・言語・
そしゃく機能障害</t>
    <rPh sb="0" eb="2">
      <t>オンセイ</t>
    </rPh>
    <rPh sb="3" eb="5">
      <t>ゲンゴ</t>
    </rPh>
    <rPh sb="11" eb="13">
      <t>キノウ</t>
    </rPh>
    <rPh sb="13" eb="15">
      <t>ショウガイ</t>
    </rPh>
    <phoneticPr fontId="2"/>
  </si>
  <si>
    <t>肢 体 不 自 由</t>
    <rPh sb="0" eb="3">
      <t>シタイ</t>
    </rPh>
    <rPh sb="4" eb="9">
      <t>フジユウ</t>
    </rPh>
    <phoneticPr fontId="2"/>
  </si>
  <si>
    <t>内 部 障 害</t>
    <rPh sb="0" eb="3">
      <t>ナイブ</t>
    </rPh>
    <rPh sb="4" eb="7">
      <t>ショウガイ</t>
    </rPh>
    <phoneticPr fontId="2"/>
  </si>
  <si>
    <t>神流町</t>
    <rPh sb="0" eb="2">
      <t>カンナ</t>
    </rPh>
    <rPh sb="2" eb="3">
      <t>マチ</t>
    </rPh>
    <phoneticPr fontId="2"/>
  </si>
  <si>
    <t>吾妻保健福祉事務所</t>
    <rPh sb="0" eb="2">
      <t>アズマ</t>
    </rPh>
    <rPh sb="2" eb="4">
      <t>ホケン</t>
    </rPh>
    <rPh sb="4" eb="6">
      <t>フクシ</t>
    </rPh>
    <rPh sb="6" eb="8">
      <t>ジム</t>
    </rPh>
    <phoneticPr fontId="3"/>
  </si>
  <si>
    <t>みなかみ町</t>
    <rPh sb="4" eb="5">
      <t>マチ</t>
    </rPh>
    <phoneticPr fontId="3"/>
  </si>
  <si>
    <t>みどり市</t>
    <phoneticPr fontId="2"/>
  </si>
  <si>
    <t>16－第３表　身体障害者・児の補装具購入状況，市町村・保健福祉事務所別</t>
    <rPh sb="3" eb="4">
      <t>ダイ</t>
    </rPh>
    <rPh sb="5" eb="6">
      <t>ヒョウ</t>
    </rPh>
    <rPh sb="7" eb="9">
      <t>シンタイ</t>
    </rPh>
    <rPh sb="9" eb="12">
      <t>ショウガイシャ</t>
    </rPh>
    <rPh sb="13" eb="14">
      <t>ジ</t>
    </rPh>
    <rPh sb="15" eb="18">
      <t>ホソウグ</t>
    </rPh>
    <rPh sb="18" eb="20">
      <t>コウニュウ</t>
    </rPh>
    <rPh sb="20" eb="22">
      <t>ジョウキョウ</t>
    </rPh>
    <rPh sb="23" eb="26">
      <t>シチョウソン</t>
    </rPh>
    <rPh sb="27" eb="29">
      <t>ホケン</t>
    </rPh>
    <rPh sb="29" eb="31">
      <t>フクシ</t>
    </rPh>
    <rPh sb="31" eb="34">
      <t>ジムショ</t>
    </rPh>
    <rPh sb="34" eb="35">
      <t>ベツ</t>
    </rPh>
    <phoneticPr fontId="2"/>
  </si>
  <si>
    <t xml:space="preserve">令和5年度（件） </t>
    <rPh sb="0" eb="2">
      <t>レイワ</t>
    </rPh>
    <rPh sb="3" eb="5">
      <t>ネンド</t>
    </rPh>
    <rPh sb="4" eb="5">
      <t>ド</t>
    </rPh>
    <rPh sb="5" eb="7">
      <t>ヘイネンド</t>
    </rPh>
    <phoneticPr fontId="2"/>
  </si>
  <si>
    <t>内　　　　　　　　　　　　　　　訳</t>
    <rPh sb="0" eb="17">
      <t>ウチワケ</t>
    </rPh>
    <phoneticPr fontId="2"/>
  </si>
  <si>
    <t>義肢</t>
    <rPh sb="0" eb="2">
      <t>ギシ</t>
    </rPh>
    <phoneticPr fontId="2"/>
  </si>
  <si>
    <t>装具</t>
    <rPh sb="0" eb="2">
      <t>ソウグ</t>
    </rPh>
    <phoneticPr fontId="2"/>
  </si>
  <si>
    <t>座位保持装置</t>
    <rPh sb="0" eb="1">
      <t>ザイス</t>
    </rPh>
    <rPh sb="1" eb="2">
      <t>クライ</t>
    </rPh>
    <rPh sb="2" eb="4">
      <t>ホジ</t>
    </rPh>
    <phoneticPr fontId="2"/>
  </si>
  <si>
    <t>盲人安全つえ</t>
    <rPh sb="0" eb="2">
      <t>モウジン</t>
    </rPh>
    <rPh sb="2" eb="4">
      <t>アンゼン</t>
    </rPh>
    <phoneticPr fontId="2"/>
  </si>
  <si>
    <t>義眼</t>
    <rPh sb="0" eb="2">
      <t>ギガン</t>
    </rPh>
    <phoneticPr fontId="2"/>
  </si>
  <si>
    <t>眼鏡</t>
    <rPh sb="0" eb="2">
      <t>メガネ</t>
    </rPh>
    <phoneticPr fontId="2"/>
  </si>
  <si>
    <t>補聴器</t>
    <rPh sb="0" eb="3">
      <t>ホチョウキ</t>
    </rPh>
    <phoneticPr fontId="2"/>
  </si>
  <si>
    <t>車いす</t>
    <rPh sb="0" eb="1">
      <t>クルマイス</t>
    </rPh>
    <phoneticPr fontId="2"/>
  </si>
  <si>
    <t>電動車いす　</t>
    <rPh sb="0" eb="2">
      <t>デンドウ</t>
    </rPh>
    <phoneticPr fontId="2"/>
  </si>
  <si>
    <t>座位保持いす</t>
    <rPh sb="0" eb="2">
      <t>ザイ</t>
    </rPh>
    <rPh sb="2" eb="4">
      <t>ホジ</t>
    </rPh>
    <phoneticPr fontId="2"/>
  </si>
  <si>
    <t>起立保持具</t>
    <rPh sb="0" eb="2">
      <t>キリツ</t>
    </rPh>
    <rPh sb="2" eb="4">
      <t>ホジ</t>
    </rPh>
    <rPh sb="4" eb="5">
      <t>グ</t>
    </rPh>
    <phoneticPr fontId="2"/>
  </si>
  <si>
    <t>歩行器</t>
    <rPh sb="0" eb="3">
      <t>ホコウキ</t>
    </rPh>
    <phoneticPr fontId="2"/>
  </si>
  <si>
    <t>頭部保持具</t>
    <rPh sb="0" eb="2">
      <t>トウブ</t>
    </rPh>
    <rPh sb="2" eb="4">
      <t>ホジ</t>
    </rPh>
    <rPh sb="4" eb="5">
      <t>グ</t>
    </rPh>
    <phoneticPr fontId="2"/>
  </si>
  <si>
    <t>排便補助具</t>
    <rPh sb="0" eb="2">
      <t>ハイベン</t>
    </rPh>
    <rPh sb="2" eb="4">
      <t>ホジョ</t>
    </rPh>
    <rPh sb="4" eb="5">
      <t>グ</t>
    </rPh>
    <phoneticPr fontId="2"/>
  </si>
  <si>
    <t>歩行補助つえ</t>
    <rPh sb="0" eb="2">
      <t>ホコウ</t>
    </rPh>
    <rPh sb="2" eb="4">
      <t>ホジョ</t>
    </rPh>
    <phoneticPr fontId="2"/>
  </si>
  <si>
    <t>重度障害者用意思伝達装置</t>
    <rPh sb="0" eb="2">
      <t>ジュウド</t>
    </rPh>
    <rPh sb="2" eb="5">
      <t>ショウガイシャ</t>
    </rPh>
    <rPh sb="5" eb="6">
      <t>ヨウ</t>
    </rPh>
    <phoneticPr fontId="2"/>
  </si>
  <si>
    <t>市　計</t>
  </si>
  <si>
    <t>町村計</t>
  </si>
  <si>
    <t>前橋市保健所</t>
    <rPh sb="0" eb="2">
      <t>マエバシ</t>
    </rPh>
    <rPh sb="2" eb="3">
      <t>シ</t>
    </rPh>
    <rPh sb="3" eb="6">
      <t>ホケンジョ</t>
    </rPh>
    <phoneticPr fontId="3"/>
  </si>
  <si>
    <t>高崎市保健所</t>
    <rPh sb="0" eb="2">
      <t>タカサキ</t>
    </rPh>
    <rPh sb="2" eb="3">
      <t>シ</t>
    </rPh>
    <rPh sb="3" eb="6">
      <t>ホケンジョ</t>
    </rPh>
    <phoneticPr fontId="3"/>
  </si>
  <si>
    <t>安中保健福祉事務所</t>
    <rPh sb="0" eb="2">
      <t>アンナカ</t>
    </rPh>
    <rPh sb="2" eb="4">
      <t>ホケン</t>
    </rPh>
    <rPh sb="4" eb="6">
      <t>フクシ</t>
    </rPh>
    <rPh sb="6" eb="9">
      <t>ジムショ</t>
    </rPh>
    <phoneticPr fontId="3"/>
  </si>
  <si>
    <t>藤岡保健福祉事務所</t>
    <rPh sb="0" eb="2">
      <t>フジオカ</t>
    </rPh>
    <rPh sb="4" eb="6">
      <t>フクシ</t>
    </rPh>
    <rPh sb="6" eb="8">
      <t>ジム</t>
    </rPh>
    <phoneticPr fontId="3"/>
  </si>
  <si>
    <t>神流町</t>
    <rPh sb="0" eb="1">
      <t>カミ</t>
    </rPh>
    <rPh sb="1" eb="2">
      <t>リュウ</t>
    </rPh>
    <rPh sb="2" eb="3">
      <t>マチ</t>
    </rPh>
    <phoneticPr fontId="13"/>
  </si>
  <si>
    <t>吾妻保健福祉事務所</t>
    <rPh sb="0" eb="2">
      <t>アガツマ</t>
    </rPh>
    <rPh sb="4" eb="6">
      <t>フクシ</t>
    </rPh>
    <rPh sb="6" eb="8">
      <t>ジム</t>
    </rPh>
    <phoneticPr fontId="3"/>
  </si>
  <si>
    <t>東吾妻町</t>
    <rPh sb="0" eb="1">
      <t>ヒガシ</t>
    </rPh>
    <rPh sb="1" eb="4">
      <t>アガツママチ</t>
    </rPh>
    <phoneticPr fontId="3"/>
  </si>
  <si>
    <t>桐生保健福祉事務所</t>
    <rPh sb="4" eb="6">
      <t>フクシ</t>
    </rPh>
    <rPh sb="6" eb="8">
      <t>ジム</t>
    </rPh>
    <phoneticPr fontId="3"/>
  </si>
  <si>
    <t>みどり市</t>
    <rPh sb="3" eb="4">
      <t>シ</t>
    </rPh>
    <phoneticPr fontId="3"/>
  </si>
  <si>
    <t>太田保健福祉事務所</t>
    <rPh sb="0" eb="2">
      <t>オオタ</t>
    </rPh>
    <rPh sb="2" eb="4">
      <t>ホケン</t>
    </rPh>
    <rPh sb="4" eb="6">
      <t>フクシ</t>
    </rPh>
    <rPh sb="6" eb="9">
      <t>ジムショ</t>
    </rPh>
    <phoneticPr fontId="3"/>
  </si>
  <si>
    <t>16－第４表　身体障害者・児の補装具修理状況，市町村・保健福祉事務所別</t>
    <rPh sb="3" eb="4">
      <t>ダイ</t>
    </rPh>
    <rPh sb="5" eb="6">
      <t>ヒョウ</t>
    </rPh>
    <rPh sb="7" eb="9">
      <t>シンタイ</t>
    </rPh>
    <rPh sb="9" eb="12">
      <t>ショウガイシャ</t>
    </rPh>
    <rPh sb="13" eb="14">
      <t>ジ</t>
    </rPh>
    <rPh sb="15" eb="18">
      <t>ホソウグ</t>
    </rPh>
    <rPh sb="18" eb="20">
      <t>シュウリ</t>
    </rPh>
    <rPh sb="20" eb="22">
      <t>ジョウキョウ</t>
    </rPh>
    <rPh sb="23" eb="26">
      <t>シチョウソン</t>
    </rPh>
    <rPh sb="27" eb="29">
      <t>ホケン</t>
    </rPh>
    <rPh sb="29" eb="31">
      <t>フクシ</t>
    </rPh>
    <rPh sb="31" eb="34">
      <t>ジムショ</t>
    </rPh>
    <rPh sb="34" eb="35">
      <t>ベツ</t>
    </rPh>
    <phoneticPr fontId="2"/>
  </si>
  <si>
    <t>出典:福祉行政報告例</t>
    <rPh sb="0" eb="2">
      <t>シュッテン</t>
    </rPh>
    <rPh sb="3" eb="5">
      <t>フクシ</t>
    </rPh>
    <rPh sb="5" eb="7">
      <t>ギョウセイ</t>
    </rPh>
    <rPh sb="7" eb="10">
      <t>ホウコクレイ</t>
    </rPh>
    <phoneticPr fontId="2"/>
  </si>
  <si>
    <t>16－第５表　特別障害者手当等受給者の状況，保健福祉事務所、市福祉事務所別</t>
    <rPh sb="3" eb="4">
      <t>ダイ</t>
    </rPh>
    <rPh sb="5" eb="6">
      <t>ヒョウ</t>
    </rPh>
    <rPh sb="7" eb="9">
      <t>トクベツ</t>
    </rPh>
    <rPh sb="9" eb="11">
      <t>ショウガイ</t>
    </rPh>
    <rPh sb="11" eb="12">
      <t>シャ</t>
    </rPh>
    <rPh sb="12" eb="14">
      <t>テアテ</t>
    </rPh>
    <rPh sb="14" eb="15">
      <t>トウ</t>
    </rPh>
    <rPh sb="15" eb="18">
      <t>ジュキュウシャ</t>
    </rPh>
    <rPh sb="19" eb="21">
      <t>ジョウキョウ</t>
    </rPh>
    <rPh sb="22" eb="24">
      <t>ホケン</t>
    </rPh>
    <rPh sb="24" eb="26">
      <t>フクシ</t>
    </rPh>
    <rPh sb="26" eb="29">
      <t>ジムショ</t>
    </rPh>
    <rPh sb="30" eb="31">
      <t>シ</t>
    </rPh>
    <rPh sb="31" eb="33">
      <t>フクシ</t>
    </rPh>
    <rPh sb="33" eb="36">
      <t>ジムショ</t>
    </rPh>
    <rPh sb="36" eb="37">
      <t>ベツ</t>
    </rPh>
    <phoneticPr fontId="2"/>
  </si>
  <si>
    <t>令和６年３月３１日現在　　</t>
    <rPh sb="0" eb="2">
      <t>レイワ</t>
    </rPh>
    <rPh sb="3" eb="4">
      <t>ネン</t>
    </rPh>
    <rPh sb="5" eb="6">
      <t>ツキ</t>
    </rPh>
    <rPh sb="8" eb="9">
      <t>ニチ</t>
    </rPh>
    <rPh sb="9" eb="11">
      <t>ゲンザイ</t>
    </rPh>
    <phoneticPr fontId="2"/>
  </si>
  <si>
    <t>障害児
福祉手当</t>
    <rPh sb="0" eb="2">
      <t>ショウガイ</t>
    </rPh>
    <rPh sb="2" eb="3">
      <t>ジドウ</t>
    </rPh>
    <rPh sb="4" eb="6">
      <t>フクシ</t>
    </rPh>
    <rPh sb="6" eb="8">
      <t>テアテ</t>
    </rPh>
    <phoneticPr fontId="2"/>
  </si>
  <si>
    <t>特別障害
者手当</t>
    <rPh sb="0" eb="2">
      <t>トクベツ</t>
    </rPh>
    <rPh sb="2" eb="3">
      <t>サワ</t>
    </rPh>
    <rPh sb="3" eb="4">
      <t>ガイ</t>
    </rPh>
    <rPh sb="5" eb="6">
      <t>モノ</t>
    </rPh>
    <rPh sb="6" eb="8">
      <t>テアテ</t>
    </rPh>
    <phoneticPr fontId="2"/>
  </si>
  <si>
    <t>経過的
福祉手当</t>
    <rPh sb="0" eb="3">
      <t>ケイカテキ</t>
    </rPh>
    <rPh sb="4" eb="6">
      <t>フクシ</t>
    </rPh>
    <rPh sb="6" eb="8">
      <t>テアテ</t>
    </rPh>
    <phoneticPr fontId="2"/>
  </si>
  <si>
    <t>合  計</t>
    <rPh sb="0" eb="4">
      <t>ゴウケイ</t>
    </rPh>
    <phoneticPr fontId="2"/>
  </si>
  <si>
    <t>県       計</t>
    <rPh sb="0" eb="1">
      <t>ケンケイ</t>
    </rPh>
    <rPh sb="8" eb="9">
      <t>ケイ</t>
    </rPh>
    <phoneticPr fontId="2"/>
  </si>
  <si>
    <t>保健福祉事務所計</t>
    <rPh sb="0" eb="2">
      <t>ホケン</t>
    </rPh>
    <rPh sb="2" eb="4">
      <t>フクシ</t>
    </rPh>
    <rPh sb="4" eb="7">
      <t>ジムショ</t>
    </rPh>
    <rPh sb="7" eb="8">
      <t>ケイ</t>
    </rPh>
    <phoneticPr fontId="2"/>
  </si>
  <si>
    <t>渋川</t>
    <rPh sb="0" eb="2">
      <t>シブカワ</t>
    </rPh>
    <phoneticPr fontId="2"/>
  </si>
  <si>
    <t>伊勢崎</t>
    <rPh sb="0" eb="3">
      <t>イセサキ</t>
    </rPh>
    <phoneticPr fontId="2"/>
  </si>
  <si>
    <t>富岡</t>
    <rPh sb="0" eb="2">
      <t>トミオカ</t>
    </rPh>
    <phoneticPr fontId="2"/>
  </si>
  <si>
    <t>吾妻</t>
    <rPh sb="0" eb="2">
      <t>アガツマ</t>
    </rPh>
    <phoneticPr fontId="2"/>
  </si>
  <si>
    <t>利根沼田</t>
    <rPh sb="0" eb="2">
      <t>トネ</t>
    </rPh>
    <rPh sb="2" eb="4">
      <t>ヌマタ</t>
    </rPh>
    <phoneticPr fontId="2"/>
  </si>
  <si>
    <t>館林</t>
    <rPh sb="0" eb="2">
      <t>タテバヤシ</t>
    </rPh>
    <phoneticPr fontId="2"/>
  </si>
  <si>
    <t>前橋市</t>
    <rPh sb="0" eb="3">
      <t>マエバシシ</t>
    </rPh>
    <phoneticPr fontId="2"/>
  </si>
  <si>
    <t>高崎市</t>
    <rPh sb="0" eb="3">
      <t>タカサキシ</t>
    </rPh>
    <phoneticPr fontId="2"/>
  </si>
  <si>
    <t>桐生市</t>
    <rPh sb="0" eb="3">
      <t>キリュウシ</t>
    </rPh>
    <phoneticPr fontId="2"/>
  </si>
  <si>
    <t>伊勢崎市</t>
    <rPh sb="0" eb="4">
      <t>イセサキシ</t>
    </rPh>
    <phoneticPr fontId="2"/>
  </si>
  <si>
    <t>太田市</t>
    <rPh sb="0" eb="3">
      <t>オオタシ</t>
    </rPh>
    <phoneticPr fontId="2"/>
  </si>
  <si>
    <t>沼田市</t>
    <rPh sb="0" eb="3">
      <t>ヌマタシ</t>
    </rPh>
    <phoneticPr fontId="2"/>
  </si>
  <si>
    <t>館林市</t>
    <rPh sb="0" eb="3">
      <t>タテバヤシシ</t>
    </rPh>
    <phoneticPr fontId="2"/>
  </si>
  <si>
    <t>渋川市</t>
    <rPh sb="0" eb="3">
      <t>シブカワシ</t>
    </rPh>
    <phoneticPr fontId="2"/>
  </si>
  <si>
    <t>藤岡市</t>
    <rPh sb="0" eb="3">
      <t>フジオカシ</t>
    </rPh>
    <phoneticPr fontId="2"/>
  </si>
  <si>
    <t>富岡市</t>
    <rPh sb="0" eb="3">
      <t>トミオカシ</t>
    </rPh>
    <phoneticPr fontId="2"/>
  </si>
  <si>
    <t>安中市</t>
    <rPh sb="0" eb="3">
      <t>アンナカシ</t>
    </rPh>
    <phoneticPr fontId="2"/>
  </si>
  <si>
    <t>16－第６表　療育手帳交付台帳登載数，程度・年齢・市町村・保健福祉事務所別</t>
    <rPh sb="13" eb="15">
      <t>ダイチョウ</t>
    </rPh>
    <rPh sb="15" eb="17">
      <t>トウサイ</t>
    </rPh>
    <rPh sb="17" eb="18">
      <t>スウ</t>
    </rPh>
    <phoneticPr fontId="2"/>
  </si>
  <si>
    <t>令和６年３月３１日現在（人）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rPh sb="12" eb="13">
      <t>ニン</t>
    </rPh>
    <phoneticPr fontId="2"/>
  </si>
  <si>
    <t>総　数</t>
  </si>
  <si>
    <t>程度別</t>
  </si>
  <si>
    <t>年齢別</t>
  </si>
  <si>
    <t>重度Ａ</t>
  </si>
  <si>
    <t>その他</t>
  </si>
  <si>
    <t>18歳未満</t>
  </si>
  <si>
    <t>18歳以上</t>
  </si>
  <si>
    <t>県計</t>
    <rPh sb="0" eb="1">
      <t>ケン</t>
    </rPh>
    <rPh sb="1" eb="2">
      <t>ケイ</t>
    </rPh>
    <phoneticPr fontId="2"/>
  </si>
  <si>
    <t>市計</t>
    <rPh sb="0" eb="1">
      <t>シ</t>
    </rPh>
    <rPh sb="1" eb="2">
      <t>ケイ</t>
    </rPh>
    <phoneticPr fontId="2"/>
  </si>
  <si>
    <t>町村計</t>
    <rPh sb="0" eb="2">
      <t>チョウソン</t>
    </rPh>
    <rPh sb="2" eb="3">
      <t>ケイ</t>
    </rPh>
    <phoneticPr fontId="2"/>
  </si>
  <si>
    <t>渋川保健福祉事務所</t>
  </si>
  <si>
    <t>伊勢崎保健福祉事務所</t>
  </si>
  <si>
    <t>藤岡保健福祉事務所</t>
  </si>
  <si>
    <t>神流町</t>
    <rPh sb="0" eb="1">
      <t>カミ</t>
    </rPh>
    <rPh sb="1" eb="2">
      <t>ナガ</t>
    </rPh>
    <phoneticPr fontId="2"/>
  </si>
  <si>
    <t>富岡保健福祉事務所</t>
  </si>
  <si>
    <t>吾妻保健福祉事務所</t>
    <rPh sb="0" eb="2">
      <t>アガツマ</t>
    </rPh>
    <phoneticPr fontId="2"/>
  </si>
  <si>
    <t>東吾妻町</t>
    <rPh sb="0" eb="1">
      <t>ヒガシ</t>
    </rPh>
    <phoneticPr fontId="2"/>
  </si>
  <si>
    <t>利根沼田保健福祉事務所</t>
    <rPh sb="0" eb="2">
      <t>トネ</t>
    </rPh>
    <phoneticPr fontId="2"/>
  </si>
  <si>
    <t>館林保健福祉事務所</t>
  </si>
  <si>
    <t>明和町</t>
  </si>
  <si>
    <t>16－第９表　精神障害者申請等処理件数</t>
    <phoneticPr fontId="2"/>
  </si>
  <si>
    <t>令和5年度</t>
    <rPh sb="0" eb="2">
      <t>レイワ</t>
    </rPh>
    <rPh sb="3" eb="4">
      <t>ネン</t>
    </rPh>
    <phoneticPr fontId="2"/>
  </si>
  <si>
    <t>　　　申　 請　 通　 報　 件　 数</t>
  </si>
  <si>
    <t>診　　察 　件 　数</t>
    <rPh sb="0" eb="1">
      <t>ミ</t>
    </rPh>
    <rPh sb="3" eb="4">
      <t>サツ</t>
    </rPh>
    <phoneticPr fontId="2"/>
  </si>
  <si>
    <t>申　請</t>
  </si>
  <si>
    <t>通　報</t>
  </si>
  <si>
    <t>届　出</t>
  </si>
  <si>
    <t>実施</t>
    <rPh sb="0" eb="2">
      <t>ジッシ</t>
    </rPh>
    <phoneticPr fontId="2"/>
  </si>
  <si>
    <t>不実施</t>
    <rPh sb="0" eb="1">
      <t>フ</t>
    </rPh>
    <rPh sb="1" eb="3">
      <t>ジッシ</t>
    </rPh>
    <phoneticPr fontId="2"/>
  </si>
  <si>
    <t>総数</t>
  </si>
  <si>
    <t>出典：障害政策課調べ</t>
    <rPh sb="0" eb="2">
      <t>シュッテン</t>
    </rPh>
    <rPh sb="3" eb="5">
      <t>ショウガイ</t>
    </rPh>
    <rPh sb="5" eb="8">
      <t>セイサクカ</t>
    </rPh>
    <rPh sb="8" eb="9">
      <t>シラ</t>
    </rPh>
    <phoneticPr fontId="2"/>
  </si>
  <si>
    <t>16－第１０表　精神病床の普及及び利用状況，年度別</t>
    <rPh sb="8" eb="10">
      <t>セイシン</t>
    </rPh>
    <rPh sb="10" eb="12">
      <t>ビョウショウ</t>
    </rPh>
    <rPh sb="13" eb="15">
      <t>フキュウ</t>
    </rPh>
    <rPh sb="15" eb="16">
      <t>オヨ</t>
    </rPh>
    <rPh sb="17" eb="19">
      <t>リヨウ</t>
    </rPh>
    <rPh sb="19" eb="21">
      <t>ジョウキョウ</t>
    </rPh>
    <rPh sb="22" eb="24">
      <t>ネンド</t>
    </rPh>
    <rPh sb="24" eb="25">
      <t>ベツ</t>
    </rPh>
    <phoneticPr fontId="2"/>
  </si>
  <si>
    <t>各年度６月３０日現在</t>
    <rPh sb="0" eb="3">
      <t>カクネンド</t>
    </rPh>
    <phoneticPr fontId="2"/>
  </si>
  <si>
    <t>病院数</t>
    <rPh sb="2" eb="3">
      <t>スウ</t>
    </rPh>
    <phoneticPr fontId="2"/>
  </si>
  <si>
    <t>許可
病床数</t>
    <phoneticPr fontId="2"/>
  </si>
  <si>
    <t>在院
患者数</t>
    <phoneticPr fontId="2"/>
  </si>
  <si>
    <t>病床
利用率</t>
    <phoneticPr fontId="2"/>
  </si>
  <si>
    <t>人口１万人当たり病床数</t>
    <rPh sb="4" eb="5">
      <t>ニン</t>
    </rPh>
    <rPh sb="5" eb="6">
      <t>ア</t>
    </rPh>
    <rPh sb="8" eb="11">
      <t>ビョウショウスウ</t>
    </rPh>
    <phoneticPr fontId="2"/>
  </si>
  <si>
    <t>左のうち精神保健福祉法
による措置患者分</t>
    <phoneticPr fontId="2"/>
  </si>
  <si>
    <t>人　口
(6.1現在
移動人口）</t>
    <phoneticPr fontId="2"/>
  </si>
  <si>
    <t>指　定
病床数</t>
    <phoneticPr fontId="2"/>
  </si>
  <si>
    <t>措　置
患者数</t>
    <phoneticPr fontId="2"/>
  </si>
  <si>
    <t>病　床
利用率</t>
    <rPh sb="0" eb="1">
      <t>ヤマイ</t>
    </rPh>
    <rPh sb="2" eb="3">
      <t>ユカ</t>
    </rPh>
    <phoneticPr fontId="2"/>
  </si>
  <si>
    <t>利用率</t>
  </si>
  <si>
    <t>患者数</t>
  </si>
  <si>
    <t>平成11年</t>
    <rPh sb="0" eb="2">
      <t>ヘイセイ</t>
    </rPh>
    <rPh sb="4" eb="5">
      <t>ネン</t>
    </rPh>
    <phoneticPr fontId="2"/>
  </si>
  <si>
    <t>令和元</t>
    <rPh sb="0" eb="2">
      <t>レイワ</t>
    </rPh>
    <rPh sb="2" eb="3">
      <t>ガン</t>
    </rPh>
    <phoneticPr fontId="2"/>
  </si>
  <si>
    <t>16－第１１表　自立支援医療（精神通院医療）公費負担申請・決定件数及び
　　　　　　精神障害者保健福祉手帳交付件数，年次別</t>
    <rPh sb="8" eb="10">
      <t>ジリツ</t>
    </rPh>
    <rPh sb="10" eb="12">
      <t>シエン</t>
    </rPh>
    <rPh sb="12" eb="14">
      <t>イリョウ</t>
    </rPh>
    <rPh sb="29" eb="31">
      <t>ケッテイ</t>
    </rPh>
    <rPh sb="55" eb="57">
      <t>ケンスウ</t>
    </rPh>
    <phoneticPr fontId="2"/>
  </si>
  <si>
    <t>各年度　</t>
    <rPh sb="0" eb="3">
      <t>カクネンド</t>
    </rPh>
    <phoneticPr fontId="2"/>
  </si>
  <si>
    <t>通 院 医 療 費 交 付</t>
  </si>
  <si>
    <t>精神保健福祉手帳</t>
    <rPh sb="0" eb="2">
      <t>セイシン</t>
    </rPh>
    <rPh sb="2" eb="4">
      <t>ホケン</t>
    </rPh>
    <rPh sb="4" eb="6">
      <t>フクシ</t>
    </rPh>
    <rPh sb="6" eb="8">
      <t>テチョウ</t>
    </rPh>
    <phoneticPr fontId="2"/>
  </si>
  <si>
    <t>申請件数</t>
  </si>
  <si>
    <t>決定件数</t>
    <rPh sb="0" eb="2">
      <t>ケッテイ</t>
    </rPh>
    <phoneticPr fontId="2"/>
  </si>
  <si>
    <t>交　付　件　数</t>
  </si>
  <si>
    <t>非該当</t>
  </si>
  <si>
    <t>１級</t>
  </si>
  <si>
    <t>２級</t>
  </si>
  <si>
    <t>３級</t>
  </si>
  <si>
    <t>計</t>
  </si>
  <si>
    <t>昭和63年度</t>
    <rPh sb="4" eb="6">
      <t>ネンド</t>
    </rPh>
    <phoneticPr fontId="2"/>
  </si>
  <si>
    <t>・</t>
  </si>
  <si>
    <t>平成 5</t>
    <rPh sb="0" eb="2">
      <t>ヘイセイ</t>
    </rPh>
    <phoneticPr fontId="2"/>
  </si>
  <si>
    <t>・</t>
    <phoneticPr fontId="2"/>
  </si>
  <si>
    <t>9</t>
  </si>
  <si>
    <t>2</t>
  </si>
  <si>
    <t>3</t>
    <phoneticPr fontId="2"/>
  </si>
  <si>
    <t>4</t>
  </si>
  <si>
    <t>5</t>
  </si>
  <si>
    <t>（注１）通院医療費交付については、平成１７年度までは精神障害者通院医療公費負担制度に基づく数値</t>
    <rPh sb="4" eb="6">
      <t>ツウイン</t>
    </rPh>
    <rPh sb="6" eb="9">
      <t>イリョウヒ</t>
    </rPh>
    <rPh sb="9" eb="11">
      <t>コウフ</t>
    </rPh>
    <rPh sb="17" eb="19">
      <t>ヘイセイ</t>
    </rPh>
    <rPh sb="21" eb="23">
      <t>ネンド</t>
    </rPh>
    <rPh sb="26" eb="28">
      <t>セイシン</t>
    </rPh>
    <rPh sb="28" eb="31">
      <t>ショウガイシャ</t>
    </rPh>
    <rPh sb="31" eb="33">
      <t>ツウイン</t>
    </rPh>
    <rPh sb="33" eb="35">
      <t>イリョウ</t>
    </rPh>
    <rPh sb="35" eb="37">
      <t>コウヒ</t>
    </rPh>
    <rPh sb="37" eb="39">
      <t>フタン</t>
    </rPh>
    <rPh sb="39" eb="41">
      <t>セイド</t>
    </rPh>
    <rPh sb="42" eb="43">
      <t>モト</t>
    </rPh>
    <rPh sb="45" eb="47">
      <t>スウチ</t>
    </rPh>
    <phoneticPr fontId="2"/>
  </si>
  <si>
    <t>（注２）精神障害者保健福祉手帳については、平成７年度から交付開始</t>
    <rPh sb="1" eb="2">
      <t>チュウ</t>
    </rPh>
    <rPh sb="4" eb="6">
      <t>セイシン</t>
    </rPh>
    <phoneticPr fontId="2"/>
  </si>
  <si>
    <t>16－第１２表　精神病床在院患者数･利用率，年度別</t>
    <rPh sb="12" eb="14">
      <t>ザイイン</t>
    </rPh>
    <phoneticPr fontId="2"/>
  </si>
  <si>
    <t>各年度末現在　</t>
    <phoneticPr fontId="2"/>
  </si>
  <si>
    <t>病 床 数</t>
  </si>
  <si>
    <t>在院患者数</t>
  </si>
  <si>
    <t xml:space="preserve"> 利用率（％）</t>
  </si>
  <si>
    <t>平成10年度</t>
    <rPh sb="0" eb="1">
      <t>ヘイセイ</t>
    </rPh>
    <rPh sb="3" eb="5">
      <t>ネンド</t>
    </rPh>
    <phoneticPr fontId="2"/>
  </si>
  <si>
    <t>16－第１３表　精神科病院在院患者数，費用負担区分･年度別</t>
    <rPh sb="10" eb="11">
      <t>カ</t>
    </rPh>
    <phoneticPr fontId="2"/>
  </si>
  <si>
    <t>各年度末現在</t>
    <phoneticPr fontId="2"/>
  </si>
  <si>
    <t>総    数</t>
  </si>
  <si>
    <t>精神保健</t>
  </si>
  <si>
    <t>生活保護</t>
  </si>
  <si>
    <t>社会保険</t>
  </si>
  <si>
    <t>国民健康保  険</t>
  </si>
  <si>
    <t>老人保健</t>
  </si>
  <si>
    <t>自    費</t>
  </si>
  <si>
    <t>平成 9年度</t>
    <rPh sb="0" eb="1">
      <t>ヘイセイ</t>
    </rPh>
    <rPh sb="3" eb="5">
      <t>ネンド</t>
    </rPh>
    <phoneticPr fontId="2"/>
  </si>
  <si>
    <t>-</t>
    <phoneticPr fontId="2"/>
  </si>
  <si>
    <t>（割合）</t>
    <rPh sb="1" eb="3">
      <t>ワリアイ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</si>
</sst>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 * #,##0_ ;_ * \-#,##0_ ;_ * &quot;-&quot;_ ;_ @_ "/>
    <numFmt numFmtId="176" formatCode="#,##0_ "/>
    <numFmt numFmtId="177" formatCode="#,##0_);[Red]\(#,##0\)"/>
    <numFmt numFmtId="178" formatCode="0.00_);[Red]\(0.00\)"/>
    <numFmt numFmtId="179" formatCode="General\ ;;&quot;- &quot;"/>
    <numFmt numFmtId="180" formatCode="General\ ;;&quot;－ &quot;"/>
    <numFmt numFmtId="181" formatCode="0.00_ "/>
    <numFmt numFmtId="182" formatCode="#,##0.00_);[Red]\(#,##0.00\)"/>
    <numFmt numFmtId="183" formatCode="0_);[Red]\(0\)"/>
    <numFmt numFmtId="184" formatCode="#,##0.0_);[Red]\(#,##0.0\)"/>
    <numFmt numFmtId="185" formatCode="#,##0.0_ "/>
    <numFmt numFmtId="186" formatCode="0.0_);[Red]\(0.0\)"/>
    <numFmt numFmtId="187" formatCode="&quot;(&quot;0.0%&quot;)&quot;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12"/>
      <name val="ＭＳ Ｐゴシック"/>
      <family val="3"/>
      <charset val="128"/>
    </font>
    <font>
      <sz val="2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2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name val="ＭＳ ゴシック"/>
      <family val="3"/>
      <charset val="128"/>
    </font>
    <font>
      <sz val="14"/>
      <name val="ＭＳ 明朝"/>
      <family val="1"/>
      <charset val="128"/>
    </font>
    <font>
      <sz val="11"/>
      <color rgb="FFFF0000"/>
      <name val="ＭＳ ゴシック"/>
      <family val="3"/>
      <charset val="128"/>
    </font>
    <font>
      <sz val="7"/>
      <name val="ＭＳ 明朝"/>
      <family val="1"/>
      <charset val="128"/>
    </font>
    <font>
      <sz val="14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.5"/>
      <name val="ＭＳ ゴシック"/>
      <family val="3"/>
      <charset val="128"/>
    </font>
    <font>
      <u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0" fontId="11" fillId="0" borderId="0"/>
    <xf numFmtId="38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291">
    <xf numFmtId="0" fontId="0" fillId="0" borderId="0" xfId="0"/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41" fontId="0" fillId="0" borderId="0" xfId="0" applyNumberFormat="1" applyAlignment="1">
      <alignment vertical="center"/>
    </xf>
    <xf numFmtId="177" fontId="0" fillId="0" borderId="0" xfId="0" applyNumberFormat="1" applyAlignment="1">
      <alignment vertical="center"/>
    </xf>
    <xf numFmtId="0" fontId="0" fillId="0" borderId="0" xfId="0" applyAlignment="1">
      <alignment horizontal="distributed" vertical="center"/>
    </xf>
    <xf numFmtId="41" fontId="0" fillId="0" borderId="0" xfId="0" applyNumberFormat="1" applyAlignment="1">
      <alignment horizontal="distributed" vertical="center"/>
    </xf>
    <xf numFmtId="41" fontId="0" fillId="0" borderId="0" xfId="0" applyNumberFormat="1" applyAlignment="1">
      <alignment vertical="center" justifyLastLine="1"/>
    </xf>
    <xf numFmtId="38" fontId="0" fillId="0" borderId="0" xfId="1" applyFont="1" applyFill="1" applyBorder="1" applyAlignment="1" applyProtection="1">
      <alignment horizontal="center" vertical="center"/>
    </xf>
    <xf numFmtId="38" fontId="0" fillId="0" borderId="0" xfId="1" applyFont="1" applyFill="1" applyBorder="1" applyAlignment="1" applyProtection="1">
      <alignment horizontal="distributed" vertical="center"/>
    </xf>
    <xf numFmtId="38" fontId="0" fillId="0" borderId="2" xfId="1" applyFont="1" applyFill="1" applyBorder="1" applyAlignment="1" applyProtection="1">
      <alignment horizontal="center" vertical="center" shrinkToFit="1"/>
    </xf>
    <xf numFmtId="38" fontId="0" fillId="0" borderId="1" xfId="1" applyFont="1" applyFill="1" applyBorder="1" applyAlignment="1" applyProtection="1">
      <alignment horizontal="distributed" vertical="center" shrinkToFit="1"/>
    </xf>
    <xf numFmtId="0" fontId="0" fillId="0" borderId="1" xfId="0" applyBorder="1" applyAlignment="1">
      <alignment vertical="center" shrinkToFit="1"/>
    </xf>
    <xf numFmtId="38" fontId="0" fillId="0" borderId="4" xfId="1" applyFont="1" applyFill="1" applyBorder="1" applyAlignment="1" applyProtection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38" fontId="0" fillId="0" borderId="4" xfId="1" applyFont="1" applyFill="1" applyBorder="1" applyAlignment="1">
      <alignment vertical="center" shrinkToFit="1"/>
    </xf>
    <xf numFmtId="38" fontId="0" fillId="0" borderId="0" xfId="1" applyFont="1" applyFill="1" applyBorder="1" applyAlignment="1">
      <alignment vertical="center" shrinkToFi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77" fontId="0" fillId="0" borderId="0" xfId="0" applyNumberFormat="1" applyAlignment="1">
      <alignment horizontal="right" vertical="center"/>
    </xf>
    <xf numFmtId="0" fontId="5" fillId="0" borderId="0" xfId="0" applyFont="1" applyAlignment="1">
      <alignment vertical="center"/>
    </xf>
    <xf numFmtId="38" fontId="0" fillId="0" borderId="0" xfId="1" applyFont="1" applyFill="1" applyBorder="1" applyAlignment="1" applyProtection="1">
      <alignment horizontal="distributed" vertical="center" shrinkToFit="1"/>
    </xf>
    <xf numFmtId="38" fontId="0" fillId="0" borderId="0" xfId="1" applyFont="1" applyFill="1" applyBorder="1" applyAlignment="1" applyProtection="1">
      <alignment vertical="center" shrinkToFit="1"/>
    </xf>
    <xf numFmtId="177" fontId="6" fillId="0" borderId="0" xfId="0" applyNumberFormat="1" applyFont="1" applyAlignment="1">
      <alignment vertical="center"/>
    </xf>
    <xf numFmtId="0" fontId="6" fillId="0" borderId="0" xfId="0" applyFont="1" applyAlignment="1">
      <alignment horizontal="right" vertical="center"/>
    </xf>
    <xf numFmtId="41" fontId="0" fillId="0" borderId="8" xfId="0" applyNumberFormat="1" applyBorder="1" applyAlignment="1">
      <alignment vertical="center" shrinkToFit="1"/>
    </xf>
    <xf numFmtId="41" fontId="0" fillId="0" borderId="6" xfId="0" applyNumberFormat="1" applyBorder="1" applyAlignment="1">
      <alignment vertical="center" shrinkToFit="1"/>
    </xf>
    <xf numFmtId="41" fontId="0" fillId="0" borderId="0" xfId="0" applyNumberFormat="1" applyAlignment="1">
      <alignment vertical="center" shrinkToFit="1"/>
    </xf>
    <xf numFmtId="41" fontId="0" fillId="0" borderId="5" xfId="0" applyNumberFormat="1" applyBorder="1" applyAlignment="1">
      <alignment vertical="center" shrinkToFit="1"/>
    </xf>
    <xf numFmtId="41" fontId="0" fillId="0" borderId="4" xfId="0" applyNumberFormat="1" applyBorder="1" applyAlignment="1">
      <alignment vertical="center" shrinkToFit="1"/>
    </xf>
    <xf numFmtId="41" fontId="0" fillId="0" borderId="0" xfId="0" applyNumberFormat="1" applyAlignment="1">
      <alignment horizontal="right" vertical="center" shrinkToFit="1"/>
    </xf>
    <xf numFmtId="41" fontId="0" fillId="0" borderId="1" xfId="0" applyNumberFormat="1" applyBorder="1" applyAlignment="1">
      <alignment vertical="center" shrinkToFit="1"/>
    </xf>
    <xf numFmtId="41" fontId="0" fillId="0" borderId="3" xfId="0" applyNumberFormat="1" applyBorder="1" applyAlignment="1">
      <alignment vertical="center" shrinkToFit="1"/>
    </xf>
    <xf numFmtId="41" fontId="0" fillId="0" borderId="2" xfId="0" applyNumberFormat="1" applyBorder="1" applyAlignment="1">
      <alignment vertical="center" shrinkToFi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76" fontId="8" fillId="0" borderId="0" xfId="0" applyNumberFormat="1" applyFont="1" applyAlignment="1">
      <alignment vertical="center"/>
    </xf>
    <xf numFmtId="177" fontId="8" fillId="0" borderId="0" xfId="0" applyNumberFormat="1" applyFont="1" applyAlignment="1">
      <alignment vertical="center"/>
    </xf>
    <xf numFmtId="41" fontId="0" fillId="0" borderId="17" xfId="0" applyNumberFormat="1" applyBorder="1" applyAlignment="1">
      <alignment vertical="center"/>
    </xf>
    <xf numFmtId="0" fontId="0" fillId="0" borderId="17" xfId="0" applyBorder="1" applyAlignment="1">
      <alignment vertical="center"/>
    </xf>
    <xf numFmtId="41" fontId="0" fillId="0" borderId="17" xfId="0" applyNumberFormat="1" applyBorder="1" applyAlignment="1">
      <alignment horizontal="right"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1" fontId="0" fillId="0" borderId="8" xfId="0" applyNumberFormat="1" applyBorder="1" applyAlignment="1">
      <alignment vertical="center"/>
    </xf>
    <xf numFmtId="41" fontId="0" fillId="0" borderId="6" xfId="0" applyNumberFormat="1" applyBorder="1" applyAlignment="1">
      <alignment vertical="center"/>
    </xf>
    <xf numFmtId="41" fontId="0" fillId="0" borderId="0" xfId="0" applyNumberFormat="1" applyAlignment="1">
      <alignment horizontal="center" vertical="center"/>
    </xf>
    <xf numFmtId="41" fontId="9" fillId="0" borderId="5" xfId="0" applyNumberFormat="1" applyFont="1" applyBorder="1" applyAlignment="1">
      <alignment vertical="center"/>
    </xf>
    <xf numFmtId="41" fontId="0" fillId="0" borderId="5" xfId="0" applyNumberFormat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38" fontId="0" fillId="0" borderId="4" xfId="1" applyFont="1" applyFill="1" applyBorder="1" applyAlignment="1">
      <alignment vertical="center"/>
    </xf>
    <xf numFmtId="41" fontId="0" fillId="0" borderId="4" xfId="0" applyNumberFormat="1" applyBorder="1" applyAlignment="1">
      <alignment vertical="center"/>
    </xf>
    <xf numFmtId="41" fontId="0" fillId="0" borderId="5" xfId="0" applyNumberFormat="1" applyBorder="1" applyAlignment="1">
      <alignment vertical="center" justifyLastLine="1"/>
    </xf>
    <xf numFmtId="41" fontId="0" fillId="0" borderId="4" xfId="0" applyNumberFormat="1" applyBorder="1" applyAlignment="1">
      <alignment vertical="center" justifyLastLine="1"/>
    </xf>
    <xf numFmtId="38" fontId="0" fillId="0" borderId="4" xfId="1" applyFont="1" applyFill="1" applyBorder="1" applyAlignment="1" applyProtection="1">
      <alignment horizontal="center" vertical="center"/>
    </xf>
    <xf numFmtId="0" fontId="0" fillId="0" borderId="1" xfId="0" applyBorder="1" applyAlignment="1">
      <alignment vertical="center"/>
    </xf>
    <xf numFmtId="38" fontId="0" fillId="0" borderId="1" xfId="1" applyFont="1" applyFill="1" applyBorder="1" applyAlignment="1" applyProtection="1">
      <alignment horizontal="distributed" vertical="center"/>
    </xf>
    <xf numFmtId="38" fontId="0" fillId="0" borderId="2" xfId="1" applyFont="1" applyFill="1" applyBorder="1" applyAlignment="1" applyProtection="1">
      <alignment horizontal="center" vertical="center"/>
    </xf>
    <xf numFmtId="41" fontId="0" fillId="0" borderId="1" xfId="0" applyNumberFormat="1" applyBorder="1" applyAlignment="1">
      <alignment vertical="center"/>
    </xf>
    <xf numFmtId="41" fontId="0" fillId="0" borderId="3" xfId="0" applyNumberFormat="1" applyBorder="1" applyAlignment="1">
      <alignment vertical="center" justifyLastLine="1"/>
    </xf>
    <xf numFmtId="41" fontId="0" fillId="0" borderId="1" xfId="0" applyNumberFormat="1" applyBorder="1" applyAlignment="1">
      <alignment vertical="center" justifyLastLine="1"/>
    </xf>
    <xf numFmtId="41" fontId="0" fillId="0" borderId="2" xfId="0" applyNumberFormat="1" applyBorder="1" applyAlignment="1">
      <alignment vertical="center" justifyLastLine="1"/>
    </xf>
    <xf numFmtId="41" fontId="0" fillId="0" borderId="3" xfId="0" applyNumberFormat="1" applyBorder="1" applyAlignment="1">
      <alignment vertical="center"/>
    </xf>
    <xf numFmtId="41" fontId="8" fillId="0" borderId="0" xfId="0" applyNumberFormat="1" applyFont="1" applyAlignment="1">
      <alignment horizontal="center" vertical="center"/>
    </xf>
    <xf numFmtId="41" fontId="8" fillId="0" borderId="0" xfId="0" applyNumberFormat="1" applyFont="1" applyAlignment="1">
      <alignment vertical="center"/>
    </xf>
    <xf numFmtId="178" fontId="8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41" fontId="8" fillId="0" borderId="17" xfId="0" applyNumberFormat="1" applyFont="1" applyBorder="1" applyAlignment="1">
      <alignment vertical="center"/>
    </xf>
    <xf numFmtId="0" fontId="8" fillId="0" borderId="17" xfId="0" applyFont="1" applyBorder="1" applyAlignment="1">
      <alignment horizontal="right" vertical="center"/>
    </xf>
    <xf numFmtId="177" fontId="8" fillId="0" borderId="16" xfId="0" applyNumberFormat="1" applyFont="1" applyBorder="1" applyAlignment="1">
      <alignment vertical="center"/>
    </xf>
    <xf numFmtId="177" fontId="8" fillId="0" borderId="15" xfId="0" applyNumberFormat="1" applyFont="1" applyBorder="1" applyAlignment="1">
      <alignment vertical="center"/>
    </xf>
    <xf numFmtId="177" fontId="8" fillId="0" borderId="1" xfId="0" applyNumberFormat="1" applyFont="1" applyBorder="1" applyAlignment="1">
      <alignment vertical="center"/>
    </xf>
    <xf numFmtId="177" fontId="8" fillId="0" borderId="2" xfId="0" applyNumberFormat="1" applyFont="1" applyBorder="1" applyAlignment="1">
      <alignment vertical="center"/>
    </xf>
    <xf numFmtId="177" fontId="8" fillId="0" borderId="11" xfId="0" applyNumberFormat="1" applyFont="1" applyBorder="1" applyAlignment="1">
      <alignment horizontal="center" vertical="distributed" textRotation="255" wrapText="1"/>
    </xf>
    <xf numFmtId="177" fontId="8" fillId="0" borderId="10" xfId="0" applyNumberFormat="1" applyFont="1" applyBorder="1" applyAlignment="1">
      <alignment horizontal="center" vertical="distributed" textRotation="255" wrapText="1"/>
    </xf>
    <xf numFmtId="177" fontId="8" fillId="0" borderId="9" xfId="0" applyNumberFormat="1" applyFont="1" applyBorder="1" applyAlignment="1">
      <alignment horizontal="center" vertical="distributed" textRotation="255" wrapText="1"/>
    </xf>
    <xf numFmtId="0" fontId="8" fillId="0" borderId="0" xfId="2" applyFont="1" applyAlignment="1">
      <alignment horizontal="distributed" vertical="center"/>
    </xf>
    <xf numFmtId="38" fontId="8" fillId="0" borderId="0" xfId="3" applyFont="1" applyFill="1" applyBorder="1" applyAlignment="1">
      <alignment horizontal="distributed" vertical="center"/>
    </xf>
    <xf numFmtId="41" fontId="8" fillId="0" borderId="21" xfId="0" applyNumberFormat="1" applyFont="1" applyBorder="1" applyAlignment="1">
      <alignment horizontal="right" vertical="center" shrinkToFit="1"/>
    </xf>
    <xf numFmtId="41" fontId="8" fillId="0" borderId="0" xfId="0" applyNumberFormat="1" applyFont="1" applyAlignment="1">
      <alignment horizontal="right" vertical="center" shrinkToFit="1"/>
    </xf>
    <xf numFmtId="177" fontId="12" fillId="0" borderId="0" xfId="0" applyNumberFormat="1" applyFont="1" applyAlignment="1">
      <alignment vertical="center"/>
    </xf>
    <xf numFmtId="0" fontId="8" fillId="0" borderId="4" xfId="2" applyFont="1" applyBorder="1" applyAlignment="1">
      <alignment horizontal="distributed" vertical="center"/>
    </xf>
    <xf numFmtId="38" fontId="8" fillId="0" borderId="0" xfId="3" applyFont="1" applyFill="1" applyBorder="1" applyAlignment="1" applyProtection="1">
      <alignment horizontal="distributed" vertical="center"/>
    </xf>
    <xf numFmtId="0" fontId="8" fillId="0" borderId="0" xfId="2" applyFont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1" xfId="2" applyFont="1" applyBorder="1" applyAlignment="1">
      <alignment horizontal="distributed" vertical="center"/>
    </xf>
    <xf numFmtId="38" fontId="8" fillId="0" borderId="1" xfId="3" applyFont="1" applyFill="1" applyBorder="1" applyAlignment="1" applyProtection="1">
      <alignment horizontal="distributed" vertical="center"/>
    </xf>
    <xf numFmtId="0" fontId="8" fillId="0" borderId="2" xfId="2" applyFont="1" applyBorder="1" applyAlignment="1">
      <alignment horizontal="distributed" vertical="center"/>
    </xf>
    <xf numFmtId="41" fontId="8" fillId="0" borderId="20" xfId="0" applyNumberFormat="1" applyFont="1" applyBorder="1" applyAlignment="1">
      <alignment horizontal="right" vertical="center" shrinkToFit="1"/>
    </xf>
    <xf numFmtId="41" fontId="8" fillId="0" borderId="1" xfId="0" applyNumberFormat="1" applyFont="1" applyBorder="1" applyAlignment="1">
      <alignment horizontal="right" vertical="center" shrinkToFit="1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8" fillId="0" borderId="17" xfId="0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14" xfId="0" applyFont="1" applyBorder="1" applyAlignment="1">
      <alignment vertical="center"/>
    </xf>
    <xf numFmtId="0" fontId="16" fillId="0" borderId="2" xfId="0" applyFont="1" applyBorder="1" applyAlignment="1">
      <alignment horizontal="distributed" vertical="center" wrapText="1" indent="1"/>
    </xf>
    <xf numFmtId="0" fontId="16" fillId="0" borderId="20" xfId="0" applyFont="1" applyBorder="1" applyAlignment="1">
      <alignment horizontal="distributed" vertical="center" wrapText="1" indent="1"/>
    </xf>
    <xf numFmtId="0" fontId="8" fillId="0" borderId="3" xfId="0" applyFont="1" applyBorder="1" applyAlignment="1">
      <alignment horizontal="distributed" vertical="center" wrapText="1" indent="1"/>
    </xf>
    <xf numFmtId="0" fontId="8" fillId="0" borderId="0" xfId="0" applyFont="1" applyAlignment="1">
      <alignment horizontal="distributed" vertical="center" wrapText="1" indent="1"/>
    </xf>
    <xf numFmtId="177" fontId="8" fillId="0" borderId="4" xfId="0" applyNumberFormat="1" applyFont="1" applyBorder="1" applyAlignment="1">
      <alignment horizontal="distributed" vertical="center"/>
    </xf>
    <xf numFmtId="41" fontId="0" fillId="0" borderId="0" xfId="0" applyNumberFormat="1" applyAlignment="1">
      <alignment horizontal="left" vertical="center" indent="1"/>
    </xf>
    <xf numFmtId="177" fontId="16" fillId="0" borderId="4" xfId="0" applyNumberFormat="1" applyFont="1" applyBorder="1" applyAlignment="1">
      <alignment horizontal="distributed" vertical="center" indent="3"/>
    </xf>
    <xf numFmtId="41" fontId="0" fillId="0" borderId="0" xfId="0" applyNumberFormat="1" applyAlignment="1">
      <alignment horizontal="right" vertical="center" indent="1"/>
    </xf>
    <xf numFmtId="177" fontId="16" fillId="0" borderId="2" xfId="0" applyNumberFormat="1" applyFont="1" applyBorder="1" applyAlignment="1">
      <alignment horizontal="distributed" vertical="center" indent="3"/>
    </xf>
    <xf numFmtId="41" fontId="0" fillId="0" borderId="1" xfId="0" applyNumberFormat="1" applyBorder="1" applyAlignment="1">
      <alignment horizontal="left" vertical="center" indent="1"/>
    </xf>
    <xf numFmtId="41" fontId="8" fillId="0" borderId="0" xfId="0" applyNumberFormat="1" applyFont="1" applyAlignment="1">
      <alignment horizontal="right" vertical="center"/>
    </xf>
    <xf numFmtId="41" fontId="8" fillId="0" borderId="16" xfId="0" applyNumberFormat="1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2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6" xfId="0" applyFont="1" applyBorder="1" applyAlignment="1">
      <alignment horizontal="distributed" vertical="center"/>
    </xf>
    <xf numFmtId="41" fontId="8" fillId="0" borderId="21" xfId="0" applyNumberFormat="1" applyFont="1" applyBorder="1" applyAlignment="1">
      <alignment horizontal="center" vertical="center"/>
    </xf>
    <xf numFmtId="41" fontId="8" fillId="0" borderId="5" xfId="0" applyNumberFormat="1" applyFont="1" applyBorder="1" applyAlignment="1">
      <alignment horizontal="center" vertical="center"/>
    </xf>
    <xf numFmtId="41" fontId="8" fillId="0" borderId="7" xfId="0" applyNumberFormat="1" applyFont="1" applyBorder="1" applyAlignment="1">
      <alignment horizontal="center" vertical="center"/>
    </xf>
    <xf numFmtId="41" fontId="8" fillId="0" borderId="8" xfId="0" applyNumberFormat="1" applyFont="1" applyBorder="1" applyAlignment="1">
      <alignment horizontal="center" vertical="center"/>
    </xf>
    <xf numFmtId="41" fontId="8" fillId="0" borderId="6" xfId="0" applyNumberFormat="1" applyFont="1" applyBorder="1" applyAlignment="1">
      <alignment horizontal="center" vertical="center"/>
    </xf>
    <xf numFmtId="0" fontId="8" fillId="0" borderId="0" xfId="0" applyFont="1" applyAlignment="1">
      <alignment horizontal="distributed" vertical="center"/>
    </xf>
    <xf numFmtId="41" fontId="8" fillId="0" borderId="4" xfId="0" applyNumberFormat="1" applyFont="1" applyBorder="1" applyAlignment="1">
      <alignment horizontal="center" vertical="center"/>
    </xf>
    <xf numFmtId="38" fontId="8" fillId="0" borderId="0" xfId="1" applyFont="1" applyFill="1" applyBorder="1" applyAlignment="1">
      <alignment vertical="center"/>
    </xf>
    <xf numFmtId="41" fontId="8" fillId="0" borderId="5" xfId="0" applyNumberFormat="1" applyFont="1" applyBorder="1" applyAlignment="1">
      <alignment vertical="center"/>
    </xf>
    <xf numFmtId="38" fontId="8" fillId="0" borderId="0" xfId="1" applyFont="1" applyFill="1" applyBorder="1" applyAlignment="1" applyProtection="1">
      <alignment horizontal="distributed" vertical="center"/>
    </xf>
    <xf numFmtId="38" fontId="8" fillId="0" borderId="0" xfId="1" applyFont="1" applyFill="1" applyBorder="1" applyAlignment="1" applyProtection="1">
      <alignment horizontal="center" vertical="center"/>
    </xf>
    <xf numFmtId="0" fontId="8" fillId="0" borderId="21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38" fontId="8" fillId="0" borderId="0" xfId="1" applyFont="1" applyFill="1" applyBorder="1" applyAlignment="1" applyProtection="1">
      <alignment vertical="center"/>
    </xf>
    <xf numFmtId="41" fontId="8" fillId="0" borderId="1" xfId="0" applyNumberFormat="1" applyFont="1" applyBorder="1" applyAlignment="1">
      <alignment vertical="center"/>
    </xf>
    <xf numFmtId="41" fontId="8" fillId="0" borderId="20" xfId="0" applyNumberFormat="1" applyFont="1" applyBorder="1" applyAlignment="1">
      <alignment vertical="center"/>
    </xf>
    <xf numFmtId="41" fontId="8" fillId="0" borderId="3" xfId="0" applyNumberFormat="1" applyFont="1" applyBorder="1" applyAlignment="1">
      <alignment vertical="center"/>
    </xf>
    <xf numFmtId="41" fontId="8" fillId="0" borderId="21" xfId="0" applyNumberFormat="1" applyFont="1" applyBorder="1" applyAlignment="1">
      <alignment vertical="center"/>
    </xf>
    <xf numFmtId="38" fontId="8" fillId="0" borderId="1" xfId="1" applyFont="1" applyFill="1" applyBorder="1" applyAlignment="1" applyProtection="1">
      <alignment horizontal="distributed" vertical="center"/>
    </xf>
    <xf numFmtId="41" fontId="8" fillId="0" borderId="20" xfId="0" applyNumberFormat="1" applyFont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16" xfId="0" applyFont="1" applyBorder="1" applyAlignment="1">
      <alignment vertical="center"/>
    </xf>
    <xf numFmtId="37" fontId="8" fillId="0" borderId="11" xfId="0" applyNumberFormat="1" applyFont="1" applyBorder="1" applyAlignment="1" applyProtection="1">
      <alignment horizontal="distributed" vertical="center"/>
      <protection locked="0"/>
    </xf>
    <xf numFmtId="37" fontId="8" fillId="0" borderId="0" xfId="0" applyNumberFormat="1" applyFont="1" applyAlignment="1" applyProtection="1">
      <alignment vertical="center"/>
      <protection locked="0"/>
    </xf>
    <xf numFmtId="37" fontId="8" fillId="0" borderId="0" xfId="0" applyNumberFormat="1" applyFont="1" applyProtection="1">
      <protection locked="0"/>
    </xf>
    <xf numFmtId="0" fontId="1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77" fontId="8" fillId="0" borderId="21" xfId="0" applyNumberFormat="1" applyFont="1" applyBorder="1" applyAlignment="1">
      <alignment vertical="center"/>
    </xf>
    <xf numFmtId="177" fontId="8" fillId="0" borderId="0" xfId="1" applyNumberFormat="1" applyFont="1" applyFill="1" applyBorder="1" applyAlignment="1" applyProtection="1">
      <alignment vertical="center"/>
    </xf>
    <xf numFmtId="181" fontId="8" fillId="0" borderId="6" xfId="0" applyNumberFormat="1" applyFont="1" applyBorder="1" applyAlignment="1">
      <alignment vertical="center"/>
    </xf>
    <xf numFmtId="177" fontId="8" fillId="0" borderId="5" xfId="1" applyNumberFormat="1" applyFont="1" applyFill="1" applyBorder="1" applyAlignment="1" applyProtection="1">
      <alignment vertical="center"/>
    </xf>
    <xf numFmtId="182" fontId="8" fillId="0" borderId="0" xfId="0" applyNumberFormat="1" applyFont="1" applyAlignment="1">
      <alignment vertical="center"/>
    </xf>
    <xf numFmtId="181" fontId="8" fillId="0" borderId="0" xfId="0" applyNumberFormat="1" applyFont="1" applyAlignment="1">
      <alignment vertical="center"/>
    </xf>
    <xf numFmtId="177" fontId="8" fillId="0" borderId="5" xfId="0" applyNumberFormat="1" applyFont="1" applyBorder="1" applyAlignment="1">
      <alignment vertical="center"/>
    </xf>
    <xf numFmtId="177" fontId="8" fillId="0" borderId="21" xfId="0" applyNumberFormat="1" applyFont="1" applyBorder="1" applyAlignment="1">
      <alignment horizontal="right" vertical="center"/>
    </xf>
    <xf numFmtId="49" fontId="18" fillId="0" borderId="0" xfId="0" applyNumberFormat="1" applyFont="1" applyAlignment="1">
      <alignment vertical="center"/>
    </xf>
    <xf numFmtId="41" fontId="18" fillId="0" borderId="0" xfId="0" applyNumberFormat="1" applyFont="1" applyAlignment="1">
      <alignment vertical="center"/>
    </xf>
    <xf numFmtId="41" fontId="18" fillId="0" borderId="17" xfId="0" applyNumberFormat="1" applyFont="1" applyBorder="1" applyAlignment="1">
      <alignment vertical="center"/>
    </xf>
    <xf numFmtId="41" fontId="18" fillId="0" borderId="17" xfId="0" applyNumberFormat="1" applyFont="1" applyBorder="1" applyAlignment="1">
      <alignment horizontal="right" vertical="center"/>
    </xf>
    <xf numFmtId="41" fontId="18" fillId="0" borderId="10" xfId="0" applyNumberFormat="1" applyFont="1" applyBorder="1" applyAlignment="1">
      <alignment horizontal="center" vertical="center"/>
    </xf>
    <xf numFmtId="41" fontId="18" fillId="0" borderId="9" xfId="0" applyNumberFormat="1" applyFont="1" applyBorder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41" fontId="18" fillId="0" borderId="5" xfId="1" applyNumberFormat="1" applyFont="1" applyFill="1" applyBorder="1" applyAlignment="1">
      <alignment horizontal="right" vertical="center"/>
    </xf>
    <xf numFmtId="41" fontId="18" fillId="0" borderId="0" xfId="1" applyNumberFormat="1" applyFont="1" applyFill="1" applyBorder="1" applyAlignment="1">
      <alignment horizontal="right" vertical="center"/>
    </xf>
    <xf numFmtId="41" fontId="18" fillId="0" borderId="21" xfId="1" applyNumberFormat="1" applyFont="1" applyFill="1" applyBorder="1" applyAlignment="1">
      <alignment horizontal="right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quotePrefix="1" applyNumberFormat="1" applyFont="1" applyAlignment="1">
      <alignment horizontal="center" vertical="center"/>
    </xf>
    <xf numFmtId="41" fontId="8" fillId="0" borderId="0" xfId="1" applyNumberFormat="1" applyFont="1" applyFill="1" applyAlignment="1">
      <alignment vertical="center"/>
    </xf>
    <xf numFmtId="41" fontId="18" fillId="0" borderId="5" xfId="0" applyNumberFormat="1" applyFont="1" applyBorder="1" applyAlignment="1">
      <alignment horizontal="right" vertical="center"/>
    </xf>
    <xf numFmtId="41" fontId="18" fillId="0" borderId="0" xfId="0" applyNumberFormat="1" applyFont="1" applyAlignment="1">
      <alignment horizontal="right" vertical="center"/>
    </xf>
    <xf numFmtId="41" fontId="18" fillId="0" borderId="21" xfId="0" applyNumberFormat="1" applyFont="1" applyBorder="1" applyAlignment="1">
      <alignment horizontal="right" vertical="center"/>
    </xf>
    <xf numFmtId="41" fontId="18" fillId="0" borderId="4" xfId="1" applyNumberFormat="1" applyFont="1" applyFill="1" applyBorder="1" applyAlignment="1">
      <alignment horizontal="right" vertical="center"/>
    </xf>
    <xf numFmtId="49" fontId="8" fillId="0" borderId="0" xfId="0" applyNumberFormat="1" applyFont="1" applyAlignment="1">
      <alignment vertical="center"/>
    </xf>
    <xf numFmtId="183" fontId="8" fillId="0" borderId="0" xfId="0" applyNumberFormat="1" applyFont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0" xfId="0" quotePrefix="1" applyFont="1" applyAlignment="1">
      <alignment horizontal="left" vertical="center"/>
    </xf>
    <xf numFmtId="177" fontId="8" fillId="0" borderId="5" xfId="1" applyNumberFormat="1" applyFont="1" applyFill="1" applyBorder="1" applyAlignment="1" applyProtection="1">
      <alignment horizontal="right" vertical="center" indent="5"/>
    </xf>
    <xf numFmtId="177" fontId="8" fillId="0" borderId="0" xfId="1" applyNumberFormat="1" applyFont="1" applyFill="1" applyBorder="1" applyAlignment="1" applyProtection="1">
      <alignment horizontal="right" vertical="center" indent="5"/>
    </xf>
    <xf numFmtId="184" fontId="8" fillId="0" borderId="0" xfId="0" applyNumberFormat="1" applyFont="1" applyAlignment="1">
      <alignment horizontal="right" vertical="center" indent="5"/>
    </xf>
    <xf numFmtId="183" fontId="8" fillId="0" borderId="0" xfId="5" applyNumberFormat="1" applyFont="1" applyFill="1" applyAlignment="1">
      <alignment vertical="center"/>
    </xf>
    <xf numFmtId="176" fontId="8" fillId="0" borderId="5" xfId="0" applyNumberFormat="1" applyFont="1" applyBorder="1" applyAlignment="1">
      <alignment horizontal="right" vertical="center" indent="5"/>
    </xf>
    <xf numFmtId="176" fontId="8" fillId="0" borderId="0" xfId="0" applyNumberFormat="1" applyFont="1" applyAlignment="1">
      <alignment horizontal="right" vertical="center" indent="5"/>
    </xf>
    <xf numFmtId="185" fontId="8" fillId="0" borderId="0" xfId="0" applyNumberFormat="1" applyFont="1" applyAlignment="1">
      <alignment horizontal="right" vertical="center" indent="5"/>
    </xf>
    <xf numFmtId="0" fontId="8" fillId="0" borderId="4" xfId="0" applyFont="1" applyBorder="1" applyAlignment="1">
      <alignment horizontal="center" vertical="center"/>
    </xf>
    <xf numFmtId="186" fontId="8" fillId="0" borderId="0" xfId="5" applyNumberFormat="1" applyFont="1" applyFill="1" applyBorder="1" applyAlignment="1" applyProtection="1">
      <alignment horizontal="right" vertical="center" indent="5"/>
    </xf>
    <xf numFmtId="0" fontId="8" fillId="0" borderId="13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0" xfId="0" quotePrefix="1" applyFont="1" applyAlignment="1">
      <alignment horizontal="center" vertical="center"/>
    </xf>
    <xf numFmtId="0" fontId="8" fillId="0" borderId="17" xfId="0" quotePrefix="1" applyFont="1" applyBorder="1" applyAlignment="1">
      <alignment wrapText="1"/>
    </xf>
    <xf numFmtId="0" fontId="8" fillId="0" borderId="17" xfId="0" quotePrefix="1" applyFont="1" applyBorder="1" applyAlignment="1">
      <alignment horizontal="right"/>
    </xf>
    <xf numFmtId="179" fontId="0" fillId="0" borderId="9" xfId="0" applyNumberFormat="1" applyFont="1" applyBorder="1" applyAlignment="1">
      <alignment horizontal="right" vertical="center"/>
    </xf>
    <xf numFmtId="179" fontId="0" fillId="0" borderId="22" xfId="0" applyNumberFormat="1" applyFont="1" applyBorder="1" applyAlignment="1">
      <alignment horizontal="right" vertical="center"/>
    </xf>
    <xf numFmtId="180" fontId="15" fillId="0" borderId="0" xfId="0" applyNumberFormat="1" applyFont="1" applyAlignment="1">
      <alignment vertical="center"/>
    </xf>
    <xf numFmtId="180" fontId="15" fillId="0" borderId="0" xfId="0" applyNumberFormat="1" applyFont="1" applyAlignment="1" applyProtection="1">
      <alignment vertical="center"/>
      <protection locked="0"/>
    </xf>
    <xf numFmtId="0" fontId="19" fillId="0" borderId="0" xfId="4" applyFont="1" applyFill="1" applyBorder="1"/>
    <xf numFmtId="0" fontId="8" fillId="0" borderId="1" xfId="0" applyFont="1" applyBorder="1" applyAlignment="1">
      <alignment horizontal="center" vertical="center"/>
    </xf>
    <xf numFmtId="177" fontId="8" fillId="0" borderId="20" xfId="0" applyNumberFormat="1" applyFont="1" applyBorder="1" applyAlignment="1">
      <alignment horizontal="right" vertical="center"/>
    </xf>
    <xf numFmtId="178" fontId="8" fillId="0" borderId="1" xfId="0" applyNumberFormat="1" applyFont="1" applyBorder="1" applyAlignment="1">
      <alignment vertical="center"/>
    </xf>
    <xf numFmtId="181" fontId="8" fillId="0" borderId="1" xfId="0" applyNumberFormat="1" applyFont="1" applyBorder="1" applyAlignment="1">
      <alignment vertical="center"/>
    </xf>
    <xf numFmtId="177" fontId="8" fillId="0" borderId="3" xfId="0" applyNumberFormat="1" applyFont="1" applyBorder="1" applyAlignment="1">
      <alignment vertical="center"/>
    </xf>
    <xf numFmtId="182" fontId="8" fillId="0" borderId="1" xfId="0" applyNumberFormat="1" applyFont="1" applyBorder="1" applyAlignment="1">
      <alignment vertical="center"/>
    </xf>
    <xf numFmtId="176" fontId="8" fillId="0" borderId="1" xfId="0" applyNumberFormat="1" applyFont="1" applyBorder="1" applyAlignment="1">
      <alignment horizontal="right" vertical="center" indent="5"/>
    </xf>
    <xf numFmtId="186" fontId="8" fillId="0" borderId="1" xfId="5" applyNumberFormat="1" applyFont="1" applyFill="1" applyBorder="1" applyAlignment="1" applyProtection="1">
      <alignment horizontal="right" vertical="center" indent="5"/>
    </xf>
    <xf numFmtId="41" fontId="0" fillId="0" borderId="21" xfId="1" applyNumberFormat="1" applyFont="1" applyFill="1" applyBorder="1" applyAlignment="1" applyProtection="1">
      <alignment horizontal="right" vertical="center"/>
    </xf>
    <xf numFmtId="41" fontId="0" fillId="0" borderId="0" xfId="1" applyNumberFormat="1" applyFont="1" applyFill="1" applyBorder="1" applyAlignment="1" applyProtection="1">
      <alignment horizontal="right" vertical="center"/>
    </xf>
    <xf numFmtId="177" fontId="0" fillId="0" borderId="21" xfId="0" applyNumberFormat="1" applyFont="1" applyBorder="1" applyAlignment="1">
      <alignment horizontal="right" vertical="center"/>
    </xf>
    <xf numFmtId="177" fontId="0" fillId="0" borderId="0" xfId="0" applyNumberFormat="1" applyFont="1" applyAlignment="1">
      <alignment horizontal="right" vertical="center"/>
    </xf>
    <xf numFmtId="183" fontId="0" fillId="0" borderId="0" xfId="0" applyNumberFormat="1" applyFont="1" applyAlignment="1">
      <alignment horizontal="right" vertical="center"/>
    </xf>
    <xf numFmtId="41" fontId="0" fillId="0" borderId="0" xfId="0" applyNumberFormat="1" applyFont="1" applyAlignment="1">
      <alignment horizontal="right" vertical="center"/>
    </xf>
    <xf numFmtId="177" fontId="0" fillId="0" borderId="21" xfId="1" applyNumberFormat="1" applyFont="1" applyFill="1" applyBorder="1" applyAlignment="1" applyProtection="1">
      <alignment horizontal="right" vertical="center"/>
    </xf>
    <xf numFmtId="0" fontId="8" fillId="0" borderId="1" xfId="0" applyFont="1" applyBorder="1" applyAlignment="1">
      <alignment horizontal="right" vertical="center"/>
    </xf>
    <xf numFmtId="187" fontId="0" fillId="0" borderId="20" xfId="6" applyNumberFormat="1" applyFont="1" applyFill="1" applyBorder="1" applyAlignment="1" applyProtection="1">
      <alignment horizontal="right" vertical="center"/>
    </xf>
    <xf numFmtId="187" fontId="0" fillId="0" borderId="1" xfId="6" applyNumberFormat="1" applyFont="1" applyFill="1" applyBorder="1" applyAlignment="1" applyProtection="1">
      <alignment horizontal="right" vertical="center"/>
    </xf>
    <xf numFmtId="0" fontId="0" fillId="0" borderId="0" xfId="0" applyFont="1" applyAlignment="1">
      <alignment vertical="center"/>
    </xf>
    <xf numFmtId="38" fontId="0" fillId="0" borderId="0" xfId="1" applyFont="1" applyFill="1" applyBorder="1" applyAlignment="1" applyProtection="1">
      <alignment horizontal="distributed" vertical="center" shrinkToFit="1"/>
    </xf>
    <xf numFmtId="38" fontId="0" fillId="0" borderId="4" xfId="1" applyFont="1" applyFill="1" applyBorder="1" applyAlignment="1" applyProtection="1">
      <alignment horizontal="distributed"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38" fontId="0" fillId="0" borderId="6" xfId="1" applyFont="1" applyFill="1" applyBorder="1" applyAlignment="1" applyProtection="1">
      <alignment horizontal="distributed" vertical="center" shrinkToFit="1"/>
    </xf>
    <xf numFmtId="38" fontId="0" fillId="0" borderId="7" xfId="1" applyFont="1" applyFill="1" applyBorder="1" applyAlignment="1" applyProtection="1">
      <alignment horizontal="distributed" vertical="center" shrinkToFit="1"/>
    </xf>
    <xf numFmtId="177" fontId="0" fillId="0" borderId="0" xfId="0" applyNumberFormat="1" applyAlignment="1">
      <alignment horizontal="distributed" vertical="center" shrinkToFit="1"/>
    </xf>
    <xf numFmtId="177" fontId="0" fillId="0" borderId="4" xfId="0" applyNumberFormat="1" applyBorder="1" applyAlignment="1">
      <alignment horizontal="distributed" vertical="center" shrinkToFit="1"/>
    </xf>
    <xf numFmtId="38" fontId="0" fillId="0" borderId="0" xfId="1" applyFont="1" applyFill="1" applyBorder="1" applyAlignment="1" applyProtection="1">
      <alignment vertical="center" shrinkToFit="1"/>
    </xf>
    <xf numFmtId="38" fontId="0" fillId="0" borderId="4" xfId="1" applyFont="1" applyFill="1" applyBorder="1" applyAlignment="1" applyProtection="1">
      <alignment vertical="center" shrinkToFit="1"/>
    </xf>
    <xf numFmtId="38" fontId="0" fillId="0" borderId="0" xfId="1" applyFont="1" applyFill="1" applyBorder="1" applyAlignment="1" applyProtection="1">
      <alignment horizontal="distributed" vertical="center"/>
    </xf>
    <xf numFmtId="38" fontId="0" fillId="0" borderId="4" xfId="1" applyFont="1" applyFill="1" applyBorder="1" applyAlignment="1" applyProtection="1">
      <alignment horizontal="distributed" vertical="center"/>
    </xf>
    <xf numFmtId="38" fontId="0" fillId="0" borderId="0" xfId="1" applyFont="1" applyFill="1" applyBorder="1" applyAlignment="1" applyProtection="1">
      <alignment vertical="center"/>
    </xf>
    <xf numFmtId="38" fontId="0" fillId="0" borderId="4" xfId="1" applyFont="1" applyFill="1" applyBorder="1" applyAlignment="1" applyProtection="1">
      <alignment vertical="center"/>
    </xf>
    <xf numFmtId="38" fontId="0" fillId="0" borderId="6" xfId="1" applyFont="1" applyFill="1" applyBorder="1" applyAlignment="1" applyProtection="1">
      <alignment horizontal="distributed" vertical="center"/>
    </xf>
    <xf numFmtId="38" fontId="0" fillId="0" borderId="7" xfId="1" applyFont="1" applyFill="1" applyBorder="1" applyAlignment="1" applyProtection="1">
      <alignment horizontal="distributed" vertical="center"/>
    </xf>
    <xf numFmtId="177" fontId="0" fillId="0" borderId="0" xfId="0" applyNumberFormat="1" applyAlignment="1">
      <alignment horizontal="distributed" vertical="center"/>
    </xf>
    <xf numFmtId="177" fontId="0" fillId="0" borderId="4" xfId="0" applyNumberFormat="1" applyBorder="1" applyAlignment="1">
      <alignment horizontal="distributed" vertical="center"/>
    </xf>
    <xf numFmtId="0" fontId="4" fillId="0" borderId="1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38" fontId="8" fillId="0" borderId="0" xfId="3" applyFont="1" applyFill="1" applyBorder="1" applyAlignment="1" applyProtection="1">
      <alignment horizontal="distributed" vertical="center" shrinkToFit="1"/>
    </xf>
    <xf numFmtId="38" fontId="8" fillId="0" borderId="4" xfId="3" applyFont="1" applyFill="1" applyBorder="1" applyAlignment="1" applyProtection="1">
      <alignment horizontal="distributed" vertical="center" shrinkToFit="1"/>
    </xf>
    <xf numFmtId="38" fontId="8" fillId="0" borderId="0" xfId="3" applyFont="1" applyFill="1" applyBorder="1" applyAlignment="1" applyProtection="1">
      <alignment horizontal="center" vertical="center" shrinkToFit="1"/>
    </xf>
    <xf numFmtId="177" fontId="8" fillId="0" borderId="19" xfId="0" applyNumberFormat="1" applyFont="1" applyBorder="1" applyAlignment="1">
      <alignment horizontal="center" vertical="center" textRotation="255" wrapText="1"/>
    </xf>
    <xf numFmtId="0" fontId="8" fillId="0" borderId="20" xfId="0" applyFont="1" applyBorder="1" applyAlignment="1">
      <alignment vertical="center" textRotation="255"/>
    </xf>
    <xf numFmtId="177" fontId="8" fillId="0" borderId="18" xfId="0" applyNumberFormat="1" applyFont="1" applyBorder="1" applyAlignment="1">
      <alignment horizontal="center" vertical="center"/>
    </xf>
    <xf numFmtId="38" fontId="8" fillId="0" borderId="4" xfId="3" applyFont="1" applyFill="1" applyBorder="1" applyAlignment="1" applyProtection="1">
      <alignment horizontal="center" vertical="center" shrinkToFit="1"/>
    </xf>
    <xf numFmtId="177" fontId="8" fillId="0" borderId="20" xfId="0" applyNumberFormat="1" applyFont="1" applyBorder="1" applyAlignment="1">
      <alignment horizontal="center" vertical="center" textRotation="255" wrapText="1"/>
    </xf>
    <xf numFmtId="177" fontId="8" fillId="0" borderId="12" xfId="0" applyNumberFormat="1" applyFont="1" applyBorder="1" applyAlignment="1">
      <alignment horizontal="center" vertical="center"/>
    </xf>
    <xf numFmtId="38" fontId="8" fillId="0" borderId="0" xfId="1" applyFont="1" applyFill="1" applyBorder="1" applyAlignment="1" applyProtection="1">
      <alignment horizontal="distributed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distributed" vertical="center" wrapText="1"/>
    </xf>
    <xf numFmtId="0" fontId="8" fillId="0" borderId="21" xfId="0" applyFont="1" applyBorder="1" applyAlignment="1">
      <alignment horizontal="distributed" vertical="center" wrapText="1"/>
    </xf>
    <xf numFmtId="0" fontId="8" fillId="0" borderId="20" xfId="0" applyFont="1" applyBorder="1" applyAlignment="1">
      <alignment horizontal="distributed" vertical="center" wrapText="1"/>
    </xf>
    <xf numFmtId="0" fontId="8" fillId="0" borderId="8" xfId="0" applyFont="1" applyBorder="1" applyAlignment="1">
      <alignment horizontal="distributed" vertical="center" wrapText="1"/>
    </xf>
    <xf numFmtId="0" fontId="8" fillId="0" borderId="5" xfId="0" applyFont="1" applyBorder="1" applyAlignment="1">
      <alignment horizontal="distributed" vertical="center" wrapText="1"/>
    </xf>
    <xf numFmtId="0" fontId="8" fillId="0" borderId="3" xfId="0" applyFont="1" applyBorder="1" applyAlignment="1">
      <alignment horizontal="distributed" vertical="center" wrapText="1"/>
    </xf>
    <xf numFmtId="0" fontId="8" fillId="0" borderId="19" xfId="0" applyFont="1" applyBorder="1" applyAlignment="1">
      <alignment horizontal="distributed" vertical="center"/>
    </xf>
    <xf numFmtId="0" fontId="8" fillId="0" borderId="21" xfId="0" applyFont="1" applyBorder="1" applyAlignment="1">
      <alignment horizontal="distributed" vertical="center"/>
    </xf>
    <xf numFmtId="0" fontId="8" fillId="0" borderId="20" xfId="0" applyFont="1" applyBorder="1" applyAlignment="1">
      <alignment horizontal="distributed" vertical="center"/>
    </xf>
    <xf numFmtId="0" fontId="8" fillId="0" borderId="19" xfId="0" applyFont="1" applyBorder="1" applyAlignment="1">
      <alignment horizontal="distributed" vertical="center" wrapText="1"/>
    </xf>
    <xf numFmtId="0" fontId="8" fillId="0" borderId="23" xfId="0" quotePrefix="1" applyFont="1" applyBorder="1" applyAlignment="1">
      <alignment horizontal="distributed" vertical="center" wrapText="1" indent="1"/>
    </xf>
    <xf numFmtId="0" fontId="8" fillId="0" borderId="16" xfId="0" quotePrefix="1" applyFont="1" applyBorder="1" applyAlignment="1">
      <alignment horizontal="distributed" vertical="center" wrapText="1" indent="1"/>
    </xf>
    <xf numFmtId="0" fontId="8" fillId="0" borderId="15" xfId="0" quotePrefix="1" applyFont="1" applyBorder="1" applyAlignment="1">
      <alignment horizontal="distributed" vertical="center" wrapText="1" indent="1"/>
    </xf>
    <xf numFmtId="0" fontId="8" fillId="0" borderId="3" xfId="0" quotePrefix="1" applyFont="1" applyBorder="1" applyAlignment="1">
      <alignment horizontal="distributed" vertical="center" wrapText="1" indent="1"/>
    </xf>
    <xf numFmtId="0" fontId="8" fillId="0" borderId="1" xfId="0" quotePrefix="1" applyFont="1" applyBorder="1" applyAlignment="1">
      <alignment horizontal="distributed" vertical="center" wrapText="1" indent="1"/>
    </xf>
    <xf numFmtId="0" fontId="8" fillId="0" borderId="2" xfId="0" quotePrefix="1" applyFont="1" applyBorder="1" applyAlignment="1">
      <alignment horizontal="distributed" vertical="center" wrapText="1" indent="1"/>
    </xf>
    <xf numFmtId="41" fontId="15" fillId="0" borderId="0" xfId="0" applyNumberFormat="1" applyFont="1" applyAlignment="1">
      <alignment vertical="center" wrapText="1"/>
    </xf>
    <xf numFmtId="49" fontId="18" fillId="0" borderId="15" xfId="0" applyNumberFormat="1" applyFont="1" applyBorder="1" applyAlignment="1">
      <alignment horizontal="center" vertical="center"/>
    </xf>
    <xf numFmtId="49" fontId="18" fillId="0" borderId="4" xfId="0" applyNumberFormat="1" applyFont="1" applyBorder="1" applyAlignment="1">
      <alignment horizontal="center" vertical="center"/>
    </xf>
    <xf numFmtId="49" fontId="18" fillId="0" borderId="2" xfId="0" applyNumberFormat="1" applyFont="1" applyBorder="1" applyAlignment="1">
      <alignment horizontal="center" vertical="center"/>
    </xf>
    <xf numFmtId="41" fontId="18" fillId="0" borderId="18" xfId="0" applyNumberFormat="1" applyFont="1" applyBorder="1" applyAlignment="1">
      <alignment horizontal="center" vertical="center" shrinkToFit="1"/>
    </xf>
    <xf numFmtId="41" fontId="18" fillId="0" borderId="14" xfId="0" applyNumberFormat="1" applyFont="1" applyBorder="1" applyAlignment="1">
      <alignment horizontal="center" vertical="center" shrinkToFit="1"/>
    </xf>
    <xf numFmtId="41" fontId="18" fillId="0" borderId="12" xfId="0" applyNumberFormat="1" applyFont="1" applyBorder="1" applyAlignment="1">
      <alignment horizontal="distributed" vertical="center" indent="7"/>
    </xf>
    <xf numFmtId="41" fontId="18" fillId="0" borderId="18" xfId="0" applyNumberFormat="1" applyFont="1" applyBorder="1" applyAlignment="1">
      <alignment horizontal="distributed" vertical="center" indent="7"/>
    </xf>
    <xf numFmtId="41" fontId="18" fillId="0" borderId="10" xfId="0" applyNumberFormat="1" applyFont="1" applyBorder="1" applyAlignment="1">
      <alignment horizontal="center" vertical="center"/>
    </xf>
    <xf numFmtId="41" fontId="18" fillId="0" borderId="22" xfId="0" applyNumberFormat="1" applyFont="1" applyBorder="1" applyAlignment="1">
      <alignment horizontal="center" vertical="center"/>
    </xf>
    <xf numFmtId="41" fontId="18" fillId="0" borderId="9" xfId="0" applyNumberFormat="1" applyFont="1" applyBorder="1" applyAlignment="1">
      <alignment horizontal="center" vertical="center"/>
    </xf>
    <xf numFmtId="41" fontId="18" fillId="0" borderId="8" xfId="0" applyNumberFormat="1" applyFont="1" applyBorder="1" applyAlignment="1">
      <alignment horizontal="center" vertical="center"/>
    </xf>
    <xf numFmtId="41" fontId="18" fillId="0" borderId="3" xfId="0" applyNumberFormat="1" applyFont="1" applyBorder="1" applyAlignment="1">
      <alignment horizontal="center" vertical="center"/>
    </xf>
  </cellXfs>
  <cellStyles count="7">
    <cellStyle name="パーセント 2" xfId="5" xr:uid="{7A5EFFBC-1150-4BE5-B672-9BF60C9EC044}"/>
    <cellStyle name="パーセント 3" xfId="6" xr:uid="{D93DB552-1082-4AF4-8113-BEA59C292A02}"/>
    <cellStyle name="ハイパーリンク" xfId="4" builtinId="8"/>
    <cellStyle name="桁区切り" xfId="1" builtinId="6"/>
    <cellStyle name="桁区切り 2 2" xfId="3" xr:uid="{F4942102-5A41-4AC0-AC54-DE20C13B7AAA}"/>
    <cellStyle name="標準" xfId="0" builtinId="0"/>
    <cellStyle name="標準_合併の扱い" xfId="2" xr:uid="{F2BD716E-809E-4DC5-ADC4-299705B263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659E9-F99D-480B-B150-2692396A3B80}">
  <sheetPr>
    <pageSetUpPr fitToPage="1"/>
  </sheetPr>
  <dimension ref="A1:Z62"/>
  <sheetViews>
    <sheetView tabSelected="1" zoomScaleNormal="100" zoomScaleSheetLayoutView="70" workbookViewId="0">
      <pane xSplit="3" ySplit="4" topLeftCell="D5" activePane="bottomRight" state="frozen"/>
      <selection pane="topRight" activeCell="D1" sqref="D1"/>
      <selection pane="bottomLeft" activeCell="A5" sqref="A5"/>
      <selection pane="bottomRight"/>
    </sheetView>
  </sheetViews>
  <sheetFormatPr defaultColWidth="9" defaultRowHeight="13.2" x14ac:dyDescent="0.2"/>
  <cols>
    <col min="1" max="1" width="7.44140625" style="1" customWidth="1"/>
    <col min="2" max="2" width="10.77734375" style="1" bestFit="1" customWidth="1"/>
    <col min="3" max="3" width="4.77734375" style="1" customWidth="1"/>
    <col min="4" max="5" width="9" style="5" bestFit="1" customWidth="1"/>
    <col min="6" max="6" width="8" style="5" bestFit="1" customWidth="1"/>
    <col min="7" max="7" width="8" style="2" bestFit="1" customWidth="1"/>
    <col min="8" max="8" width="7.21875" style="3" bestFit="1" customWidth="1"/>
    <col min="9" max="9" width="8" style="2" bestFit="1" customWidth="1"/>
    <col min="10" max="10" width="8" style="4" bestFit="1" customWidth="1"/>
    <col min="11" max="11" width="5.77734375" style="3" bestFit="1" customWidth="1"/>
    <col min="12" max="12" width="8" style="2" bestFit="1" customWidth="1"/>
    <col min="13" max="13" width="7.21875" style="2" bestFit="1" customWidth="1"/>
    <col min="14" max="14" width="5.77734375" style="3" bestFit="1" customWidth="1"/>
    <col min="15" max="15" width="7" style="2" bestFit="1" customWidth="1"/>
    <col min="16" max="16" width="8" style="4" bestFit="1" customWidth="1"/>
    <col min="17" max="17" width="5.77734375" style="3" bestFit="1" customWidth="1"/>
    <col min="18" max="18" width="8" style="2" bestFit="1" customWidth="1"/>
    <col min="19" max="19" width="7.21875" style="2" bestFit="1" customWidth="1"/>
    <col min="20" max="20" width="5.77734375" style="3" bestFit="1" customWidth="1"/>
    <col min="21" max="21" width="7" style="2" bestFit="1" customWidth="1"/>
    <col min="22" max="22" width="7.21875" style="2" bestFit="1" customWidth="1"/>
    <col min="23" max="23" width="5.77734375" style="3" bestFit="1" customWidth="1"/>
    <col min="24" max="24" width="6.77734375" style="2" customWidth="1"/>
    <col min="25" max="16384" width="9" style="1"/>
  </cols>
  <sheetData>
    <row r="1" spans="1:25" ht="25.05" customHeight="1" x14ac:dyDescent="0.2">
      <c r="A1" s="27" t="s">
        <v>0</v>
      </c>
      <c r="D1" s="1"/>
      <c r="E1" s="1"/>
      <c r="F1" s="1"/>
      <c r="H1" s="2"/>
      <c r="K1" s="4"/>
      <c r="M1" s="4"/>
      <c r="N1" s="2"/>
      <c r="Q1" s="1"/>
      <c r="S1" s="4"/>
      <c r="T1" s="1"/>
      <c r="V1" s="4"/>
      <c r="W1" s="1"/>
      <c r="Y1" s="4"/>
    </row>
    <row r="2" spans="1:25" ht="18" customHeight="1" thickBot="1" x14ac:dyDescent="0.25">
      <c r="D2" s="1"/>
      <c r="E2" s="1"/>
      <c r="F2" s="1"/>
      <c r="G2" s="1"/>
      <c r="H2" s="2"/>
      <c r="I2" s="1"/>
      <c r="J2" s="1"/>
      <c r="K2" s="4"/>
      <c r="L2" s="1"/>
      <c r="M2" s="4"/>
      <c r="N2" s="2"/>
      <c r="O2" s="1"/>
      <c r="Q2" s="26"/>
      <c r="R2" s="1"/>
      <c r="S2" s="4"/>
      <c r="T2" s="1"/>
      <c r="U2" s="30"/>
      <c r="V2" s="30"/>
      <c r="W2" s="31"/>
      <c r="X2" s="26" t="s">
        <v>57</v>
      </c>
      <c r="Y2" s="4"/>
    </row>
    <row r="3" spans="1:25" s="15" customFormat="1" ht="15" thickTop="1" x14ac:dyDescent="0.2">
      <c r="A3" s="25"/>
      <c r="B3" s="25"/>
      <c r="C3" s="24"/>
      <c r="D3" s="223" t="s">
        <v>1</v>
      </c>
      <c r="E3" s="223"/>
      <c r="F3" s="224"/>
      <c r="G3" s="223" t="s">
        <v>2</v>
      </c>
      <c r="H3" s="223"/>
      <c r="I3" s="223"/>
      <c r="J3" s="225" t="s">
        <v>3</v>
      </c>
      <c r="K3" s="223"/>
      <c r="L3" s="224"/>
      <c r="M3" s="223" t="s">
        <v>4</v>
      </c>
      <c r="N3" s="223"/>
      <c r="O3" s="223"/>
      <c r="P3" s="225" t="s">
        <v>5</v>
      </c>
      <c r="Q3" s="223"/>
      <c r="R3" s="224"/>
      <c r="S3" s="223" t="s">
        <v>6</v>
      </c>
      <c r="T3" s="223"/>
      <c r="U3" s="223"/>
      <c r="V3" s="225" t="s">
        <v>7</v>
      </c>
      <c r="W3" s="223"/>
      <c r="X3" s="224"/>
      <c r="Y3" s="4"/>
    </row>
    <row r="4" spans="1:25" s="15" customFormat="1" ht="28.8" x14ac:dyDescent="0.2">
      <c r="A4" s="23"/>
      <c r="B4" s="23"/>
      <c r="C4" s="22"/>
      <c r="D4" s="21" t="s">
        <v>8</v>
      </c>
      <c r="E4" s="19" t="s">
        <v>9</v>
      </c>
      <c r="F4" s="18" t="s">
        <v>10</v>
      </c>
      <c r="G4" s="21" t="s">
        <v>8</v>
      </c>
      <c r="H4" s="19" t="s">
        <v>9</v>
      </c>
      <c r="I4" s="19" t="s">
        <v>10</v>
      </c>
      <c r="J4" s="20" t="s">
        <v>8</v>
      </c>
      <c r="K4" s="19" t="s">
        <v>9</v>
      </c>
      <c r="L4" s="18" t="s">
        <v>10</v>
      </c>
      <c r="M4" s="21" t="s">
        <v>8</v>
      </c>
      <c r="N4" s="19" t="s">
        <v>9</v>
      </c>
      <c r="O4" s="19" t="s">
        <v>10</v>
      </c>
      <c r="P4" s="20" t="s">
        <v>8</v>
      </c>
      <c r="Q4" s="19" t="s">
        <v>9</v>
      </c>
      <c r="R4" s="18" t="s">
        <v>10</v>
      </c>
      <c r="S4" s="21" t="s">
        <v>8</v>
      </c>
      <c r="T4" s="19" t="s">
        <v>9</v>
      </c>
      <c r="U4" s="19" t="s">
        <v>10</v>
      </c>
      <c r="V4" s="20" t="s">
        <v>8</v>
      </c>
      <c r="W4" s="19" t="s">
        <v>9</v>
      </c>
      <c r="X4" s="18" t="s">
        <v>10</v>
      </c>
      <c r="Y4" s="4"/>
    </row>
    <row r="5" spans="1:25" s="15" customFormat="1" ht="24.75" customHeight="1" x14ac:dyDescent="0.2">
      <c r="A5" s="226" t="s">
        <v>11</v>
      </c>
      <c r="B5" s="226"/>
      <c r="C5" s="227"/>
      <c r="D5" s="32">
        <v>66031</v>
      </c>
      <c r="E5" s="33">
        <v>1087</v>
      </c>
      <c r="F5" s="33">
        <v>64944</v>
      </c>
      <c r="G5" s="32">
        <v>24749</v>
      </c>
      <c r="H5" s="33">
        <v>444</v>
      </c>
      <c r="I5" s="33">
        <v>24305</v>
      </c>
      <c r="J5" s="32">
        <v>9855</v>
      </c>
      <c r="K5" s="33">
        <v>224</v>
      </c>
      <c r="L5" s="33">
        <v>9631</v>
      </c>
      <c r="M5" s="32">
        <v>8959</v>
      </c>
      <c r="N5" s="33">
        <v>198</v>
      </c>
      <c r="O5" s="33">
        <v>8761</v>
      </c>
      <c r="P5" s="32">
        <v>14666</v>
      </c>
      <c r="Q5" s="33">
        <v>87</v>
      </c>
      <c r="R5" s="33">
        <v>14579</v>
      </c>
      <c r="S5" s="32">
        <v>3747</v>
      </c>
      <c r="T5" s="33">
        <v>40</v>
      </c>
      <c r="U5" s="33">
        <v>3707</v>
      </c>
      <c r="V5" s="32">
        <v>4055</v>
      </c>
      <c r="W5" s="33">
        <v>94</v>
      </c>
      <c r="X5" s="33">
        <v>3961</v>
      </c>
    </row>
    <row r="6" spans="1:25" s="15" customFormat="1" ht="24.75" customHeight="1" x14ac:dyDescent="0.2">
      <c r="A6" s="228" t="s">
        <v>12</v>
      </c>
      <c r="B6" s="228"/>
      <c r="C6" s="229"/>
      <c r="D6" s="34">
        <v>10760</v>
      </c>
      <c r="E6" s="34">
        <v>128</v>
      </c>
      <c r="F6" s="34">
        <v>10632</v>
      </c>
      <c r="G6" s="35">
        <v>3832</v>
      </c>
      <c r="H6" s="34">
        <v>50</v>
      </c>
      <c r="I6" s="34">
        <v>3782</v>
      </c>
      <c r="J6" s="35">
        <v>1488</v>
      </c>
      <c r="K6" s="34">
        <v>25</v>
      </c>
      <c r="L6" s="34">
        <v>1463</v>
      </c>
      <c r="M6" s="35">
        <v>1414</v>
      </c>
      <c r="N6" s="34">
        <v>24</v>
      </c>
      <c r="O6" s="34">
        <v>1390</v>
      </c>
      <c r="P6" s="35">
        <v>2800</v>
      </c>
      <c r="Q6" s="34">
        <v>8</v>
      </c>
      <c r="R6" s="34">
        <v>2792</v>
      </c>
      <c r="S6" s="35">
        <v>592</v>
      </c>
      <c r="T6" s="34">
        <v>8</v>
      </c>
      <c r="U6" s="34">
        <v>584</v>
      </c>
      <c r="V6" s="35">
        <v>634</v>
      </c>
      <c r="W6" s="34">
        <v>13</v>
      </c>
      <c r="X6" s="34">
        <v>621</v>
      </c>
    </row>
    <row r="7" spans="1:25" s="15" customFormat="1" ht="24.75" customHeight="1" x14ac:dyDescent="0.2">
      <c r="A7" s="228" t="s">
        <v>13</v>
      </c>
      <c r="B7" s="228"/>
      <c r="C7" s="229"/>
      <c r="D7" s="35">
        <v>55271</v>
      </c>
      <c r="E7" s="34">
        <v>959</v>
      </c>
      <c r="F7" s="34">
        <v>54312</v>
      </c>
      <c r="G7" s="35">
        <v>20917</v>
      </c>
      <c r="H7" s="34">
        <v>394</v>
      </c>
      <c r="I7" s="34">
        <v>20523</v>
      </c>
      <c r="J7" s="35">
        <v>8367</v>
      </c>
      <c r="K7" s="34">
        <v>199</v>
      </c>
      <c r="L7" s="34">
        <v>8168</v>
      </c>
      <c r="M7" s="35">
        <v>7545</v>
      </c>
      <c r="N7" s="34">
        <v>174</v>
      </c>
      <c r="O7" s="34">
        <v>7371</v>
      </c>
      <c r="P7" s="35">
        <v>11866</v>
      </c>
      <c r="Q7" s="34">
        <v>79</v>
      </c>
      <c r="R7" s="34">
        <v>11787</v>
      </c>
      <c r="S7" s="35">
        <v>3155</v>
      </c>
      <c r="T7" s="34">
        <v>32</v>
      </c>
      <c r="U7" s="34">
        <v>3123</v>
      </c>
      <c r="V7" s="35">
        <v>3421</v>
      </c>
      <c r="W7" s="34">
        <v>81</v>
      </c>
      <c r="X7" s="34">
        <v>3340</v>
      </c>
    </row>
    <row r="8" spans="1:25" s="15" customFormat="1" ht="24.75" customHeight="1" x14ac:dyDescent="0.2">
      <c r="A8" s="14"/>
      <c r="B8" s="17"/>
      <c r="C8" s="16"/>
      <c r="D8" s="34"/>
      <c r="E8" s="34"/>
      <c r="F8" s="34"/>
      <c r="G8" s="35"/>
      <c r="H8" s="34"/>
      <c r="I8" s="36"/>
      <c r="J8" s="34"/>
      <c r="K8" s="34"/>
      <c r="L8" s="34"/>
      <c r="M8" s="35"/>
      <c r="N8" s="34"/>
      <c r="O8" s="36"/>
      <c r="P8" s="34"/>
      <c r="Q8" s="34"/>
      <c r="R8" s="34"/>
      <c r="S8" s="35"/>
      <c r="T8" s="34"/>
      <c r="U8" s="36"/>
      <c r="V8" s="34"/>
      <c r="W8" s="34"/>
      <c r="X8" s="34"/>
    </row>
    <row r="9" spans="1:25" ht="24.75" customHeight="1" x14ac:dyDescent="0.2">
      <c r="A9" s="221" t="s">
        <v>14</v>
      </c>
      <c r="B9" s="221"/>
      <c r="C9" s="222"/>
      <c r="D9" s="35">
        <v>1060</v>
      </c>
      <c r="E9" s="34">
        <v>22</v>
      </c>
      <c r="F9" s="34">
        <v>1038</v>
      </c>
      <c r="G9" s="35">
        <v>381</v>
      </c>
      <c r="H9" s="34">
        <v>9</v>
      </c>
      <c r="I9" s="34">
        <v>372</v>
      </c>
      <c r="J9" s="35">
        <v>156</v>
      </c>
      <c r="K9" s="34">
        <v>4</v>
      </c>
      <c r="L9" s="34">
        <v>152</v>
      </c>
      <c r="M9" s="35">
        <v>138</v>
      </c>
      <c r="N9" s="34">
        <v>6</v>
      </c>
      <c r="O9" s="34">
        <v>132</v>
      </c>
      <c r="P9" s="35">
        <v>260</v>
      </c>
      <c r="Q9" s="34">
        <v>1</v>
      </c>
      <c r="R9" s="34">
        <v>259</v>
      </c>
      <c r="S9" s="35">
        <v>75</v>
      </c>
      <c r="T9" s="34">
        <v>2</v>
      </c>
      <c r="U9" s="34">
        <v>73</v>
      </c>
      <c r="V9" s="35">
        <v>50</v>
      </c>
      <c r="W9" s="34">
        <v>0</v>
      </c>
      <c r="X9" s="34">
        <v>50</v>
      </c>
    </row>
    <row r="10" spans="1:25" ht="24.75" customHeight="1" x14ac:dyDescent="0.2">
      <c r="A10" s="14"/>
      <c r="B10" s="28" t="s">
        <v>15</v>
      </c>
      <c r="C10" s="13"/>
      <c r="D10" s="35">
        <v>438</v>
      </c>
      <c r="E10" s="34">
        <v>6</v>
      </c>
      <c r="F10" s="34">
        <v>432</v>
      </c>
      <c r="G10" s="35">
        <v>150</v>
      </c>
      <c r="H10" s="34">
        <v>4</v>
      </c>
      <c r="I10" s="36">
        <v>146</v>
      </c>
      <c r="J10" s="35">
        <v>61</v>
      </c>
      <c r="K10" s="34">
        <v>1</v>
      </c>
      <c r="L10" s="34">
        <v>60</v>
      </c>
      <c r="M10" s="35">
        <v>65</v>
      </c>
      <c r="N10" s="34">
        <v>0</v>
      </c>
      <c r="O10" s="36">
        <v>65</v>
      </c>
      <c r="P10" s="34">
        <v>106</v>
      </c>
      <c r="Q10" s="37">
        <v>0</v>
      </c>
      <c r="R10" s="34">
        <v>106</v>
      </c>
      <c r="S10" s="35">
        <v>36</v>
      </c>
      <c r="T10" s="34">
        <v>1</v>
      </c>
      <c r="U10" s="36">
        <v>35</v>
      </c>
      <c r="V10" s="34">
        <v>20</v>
      </c>
      <c r="W10" s="34">
        <v>0</v>
      </c>
      <c r="X10" s="34">
        <v>20</v>
      </c>
    </row>
    <row r="11" spans="1:25" ht="24.75" customHeight="1" x14ac:dyDescent="0.2">
      <c r="A11" s="14"/>
      <c r="B11" s="28" t="s">
        <v>16</v>
      </c>
      <c r="C11" s="13"/>
      <c r="D11" s="35">
        <v>622</v>
      </c>
      <c r="E11" s="34">
        <v>16</v>
      </c>
      <c r="F11" s="34">
        <v>606</v>
      </c>
      <c r="G11" s="35">
        <v>231</v>
      </c>
      <c r="H11" s="34">
        <v>5</v>
      </c>
      <c r="I11" s="36">
        <v>226</v>
      </c>
      <c r="J11" s="35">
        <v>95</v>
      </c>
      <c r="K11" s="34">
        <v>3</v>
      </c>
      <c r="L11" s="34">
        <v>92</v>
      </c>
      <c r="M11" s="35">
        <v>73</v>
      </c>
      <c r="N11" s="34">
        <v>6</v>
      </c>
      <c r="O11" s="36">
        <v>67</v>
      </c>
      <c r="P11" s="34">
        <v>154</v>
      </c>
      <c r="Q11" s="34">
        <v>1</v>
      </c>
      <c r="R11" s="34">
        <v>153</v>
      </c>
      <c r="S11" s="35">
        <v>39</v>
      </c>
      <c r="T11" s="34">
        <v>1</v>
      </c>
      <c r="U11" s="36">
        <v>38</v>
      </c>
      <c r="V11" s="34">
        <v>30</v>
      </c>
      <c r="W11" s="34">
        <v>0</v>
      </c>
      <c r="X11" s="34">
        <v>30</v>
      </c>
    </row>
    <row r="12" spans="1:25" ht="24.75" customHeight="1" x14ac:dyDescent="0.2">
      <c r="A12" s="14"/>
      <c r="B12" s="28"/>
      <c r="C12" s="13"/>
      <c r="D12" s="35"/>
      <c r="E12" s="34"/>
      <c r="F12" s="34"/>
      <c r="G12" s="35"/>
      <c r="H12" s="34"/>
      <c r="I12" s="36"/>
      <c r="J12" s="34"/>
      <c r="K12" s="34"/>
      <c r="L12" s="34"/>
      <c r="M12" s="35"/>
      <c r="N12" s="34"/>
      <c r="O12" s="36"/>
      <c r="P12" s="34"/>
      <c r="Q12" s="34"/>
      <c r="R12" s="34"/>
      <c r="S12" s="35"/>
      <c r="T12" s="34"/>
      <c r="U12" s="36"/>
      <c r="V12" s="34"/>
      <c r="W12" s="34"/>
      <c r="X12" s="34"/>
    </row>
    <row r="13" spans="1:25" ht="24.75" customHeight="1" x14ac:dyDescent="0.2">
      <c r="A13" s="221" t="s">
        <v>17</v>
      </c>
      <c r="B13" s="221"/>
      <c r="C13" s="222"/>
      <c r="D13" s="35">
        <v>1358</v>
      </c>
      <c r="E13" s="34">
        <v>16</v>
      </c>
      <c r="F13" s="34">
        <v>1342</v>
      </c>
      <c r="G13" s="35">
        <v>530</v>
      </c>
      <c r="H13" s="34">
        <v>4</v>
      </c>
      <c r="I13" s="34">
        <v>526</v>
      </c>
      <c r="J13" s="35">
        <v>183</v>
      </c>
      <c r="K13" s="34">
        <v>3</v>
      </c>
      <c r="L13" s="34">
        <v>180</v>
      </c>
      <c r="M13" s="35">
        <v>166</v>
      </c>
      <c r="N13" s="34">
        <v>4</v>
      </c>
      <c r="O13" s="34">
        <v>162</v>
      </c>
      <c r="P13" s="35">
        <v>315</v>
      </c>
      <c r="Q13" s="37">
        <v>0</v>
      </c>
      <c r="R13" s="34">
        <v>315</v>
      </c>
      <c r="S13" s="35">
        <v>75</v>
      </c>
      <c r="T13" s="34">
        <v>1</v>
      </c>
      <c r="U13" s="34">
        <v>74</v>
      </c>
      <c r="V13" s="35">
        <v>89</v>
      </c>
      <c r="W13" s="34">
        <v>4</v>
      </c>
      <c r="X13" s="34">
        <v>85</v>
      </c>
    </row>
    <row r="14" spans="1:25" ht="24.75" customHeight="1" x14ac:dyDescent="0.2">
      <c r="A14" s="14"/>
      <c r="B14" s="28" t="s">
        <v>18</v>
      </c>
      <c r="C14" s="13"/>
      <c r="D14" s="35">
        <v>1358</v>
      </c>
      <c r="E14" s="34">
        <v>16</v>
      </c>
      <c r="F14" s="34">
        <v>1342</v>
      </c>
      <c r="G14" s="35">
        <v>530</v>
      </c>
      <c r="H14" s="34">
        <v>4</v>
      </c>
      <c r="I14" s="36">
        <v>526</v>
      </c>
      <c r="J14" s="35">
        <v>183</v>
      </c>
      <c r="K14" s="34">
        <v>3</v>
      </c>
      <c r="L14" s="34">
        <v>180</v>
      </c>
      <c r="M14" s="35">
        <v>166</v>
      </c>
      <c r="N14" s="34">
        <v>4</v>
      </c>
      <c r="O14" s="36">
        <v>162</v>
      </c>
      <c r="P14" s="35">
        <v>315</v>
      </c>
      <c r="Q14" s="37">
        <v>0</v>
      </c>
      <c r="R14" s="34">
        <v>315</v>
      </c>
      <c r="S14" s="35">
        <v>75</v>
      </c>
      <c r="T14" s="34">
        <v>1</v>
      </c>
      <c r="U14" s="36">
        <v>74</v>
      </c>
      <c r="V14" s="35">
        <v>89</v>
      </c>
      <c r="W14" s="34">
        <v>4</v>
      </c>
      <c r="X14" s="34">
        <v>85</v>
      </c>
    </row>
    <row r="15" spans="1:25" ht="24.75" customHeight="1" x14ac:dyDescent="0.2">
      <c r="A15" s="14"/>
      <c r="B15" s="28"/>
      <c r="C15" s="13"/>
      <c r="D15" s="35"/>
      <c r="E15" s="34"/>
      <c r="F15" s="34"/>
      <c r="G15" s="35"/>
      <c r="H15" s="34"/>
      <c r="I15" s="36"/>
      <c r="J15" s="34"/>
      <c r="K15" s="34"/>
      <c r="L15" s="34"/>
      <c r="M15" s="35"/>
      <c r="N15" s="34"/>
      <c r="O15" s="36"/>
      <c r="P15" s="34"/>
      <c r="Q15" s="34"/>
      <c r="R15" s="34"/>
      <c r="S15" s="35"/>
      <c r="T15" s="34"/>
      <c r="U15" s="36"/>
      <c r="V15" s="34"/>
      <c r="W15" s="34"/>
      <c r="X15" s="34"/>
    </row>
    <row r="16" spans="1:25" ht="24.75" customHeight="1" x14ac:dyDescent="0.2">
      <c r="A16" s="221" t="s">
        <v>19</v>
      </c>
      <c r="B16" s="221"/>
      <c r="C16" s="222"/>
      <c r="D16" s="35">
        <v>127</v>
      </c>
      <c r="E16" s="34">
        <v>1</v>
      </c>
      <c r="F16" s="34">
        <v>126</v>
      </c>
      <c r="G16" s="35">
        <v>47</v>
      </c>
      <c r="H16" s="34">
        <v>1</v>
      </c>
      <c r="I16" s="34">
        <v>46</v>
      </c>
      <c r="J16" s="35">
        <v>19</v>
      </c>
      <c r="K16" s="34">
        <v>0</v>
      </c>
      <c r="L16" s="34">
        <v>19</v>
      </c>
      <c r="M16" s="35">
        <v>21</v>
      </c>
      <c r="N16" s="34">
        <v>0</v>
      </c>
      <c r="O16" s="34">
        <v>21</v>
      </c>
      <c r="P16" s="35">
        <v>25</v>
      </c>
      <c r="Q16" s="34">
        <v>0</v>
      </c>
      <c r="R16" s="34">
        <v>25</v>
      </c>
      <c r="S16" s="35">
        <v>6</v>
      </c>
      <c r="T16" s="34">
        <v>0</v>
      </c>
      <c r="U16" s="34">
        <v>6</v>
      </c>
      <c r="V16" s="35">
        <v>9</v>
      </c>
      <c r="W16" s="34">
        <v>0</v>
      </c>
      <c r="X16" s="34">
        <v>9</v>
      </c>
    </row>
    <row r="17" spans="1:24" ht="24.75" customHeight="1" x14ac:dyDescent="0.2">
      <c r="A17" s="14"/>
      <c r="B17" s="28" t="s">
        <v>20</v>
      </c>
      <c r="C17" s="13"/>
      <c r="D17" s="35">
        <v>43</v>
      </c>
      <c r="E17" s="34">
        <v>1</v>
      </c>
      <c r="F17" s="34">
        <v>42</v>
      </c>
      <c r="G17" s="35">
        <v>13</v>
      </c>
      <c r="H17" s="34">
        <v>1</v>
      </c>
      <c r="I17" s="36">
        <v>12</v>
      </c>
      <c r="J17" s="35">
        <v>6</v>
      </c>
      <c r="K17" s="34">
        <v>0</v>
      </c>
      <c r="L17" s="34">
        <v>6</v>
      </c>
      <c r="M17" s="35">
        <v>7</v>
      </c>
      <c r="N17" s="34">
        <v>0</v>
      </c>
      <c r="O17" s="36">
        <v>7</v>
      </c>
      <c r="P17" s="35">
        <v>9</v>
      </c>
      <c r="Q17" s="34">
        <v>0</v>
      </c>
      <c r="R17" s="34">
        <v>9</v>
      </c>
      <c r="S17" s="35">
        <v>3</v>
      </c>
      <c r="T17" s="34">
        <v>0</v>
      </c>
      <c r="U17" s="36">
        <v>3</v>
      </c>
      <c r="V17" s="35">
        <v>5</v>
      </c>
      <c r="W17" s="34">
        <v>0</v>
      </c>
      <c r="X17" s="34">
        <v>5</v>
      </c>
    </row>
    <row r="18" spans="1:24" ht="24.75" customHeight="1" x14ac:dyDescent="0.2">
      <c r="A18" s="14"/>
      <c r="B18" s="28" t="s">
        <v>21</v>
      </c>
      <c r="C18" s="13"/>
      <c r="D18" s="35">
        <v>84</v>
      </c>
      <c r="E18" s="34">
        <v>0</v>
      </c>
      <c r="F18" s="34">
        <v>84</v>
      </c>
      <c r="G18" s="35">
        <v>34</v>
      </c>
      <c r="H18" s="34">
        <v>0</v>
      </c>
      <c r="I18" s="36">
        <v>34</v>
      </c>
      <c r="J18" s="35">
        <v>13</v>
      </c>
      <c r="K18" s="34">
        <v>0</v>
      </c>
      <c r="L18" s="34">
        <v>13</v>
      </c>
      <c r="M18" s="35">
        <v>14</v>
      </c>
      <c r="N18" s="34">
        <v>0</v>
      </c>
      <c r="O18" s="36">
        <v>14</v>
      </c>
      <c r="P18" s="35">
        <v>16</v>
      </c>
      <c r="Q18" s="34">
        <v>0</v>
      </c>
      <c r="R18" s="34">
        <v>16</v>
      </c>
      <c r="S18" s="35">
        <v>3</v>
      </c>
      <c r="T18" s="34">
        <v>0</v>
      </c>
      <c r="U18" s="36">
        <v>3</v>
      </c>
      <c r="V18" s="35">
        <v>4</v>
      </c>
      <c r="W18" s="34">
        <v>0</v>
      </c>
      <c r="X18" s="34">
        <v>4</v>
      </c>
    </row>
    <row r="19" spans="1:24" ht="24.75" customHeight="1" x14ac:dyDescent="0.2">
      <c r="A19" s="14"/>
      <c r="B19" s="28"/>
      <c r="C19" s="13"/>
      <c r="D19" s="35"/>
      <c r="E19" s="34"/>
      <c r="F19" s="34"/>
      <c r="G19" s="35"/>
      <c r="H19" s="34"/>
      <c r="I19" s="36"/>
      <c r="J19" s="34"/>
      <c r="K19" s="34"/>
      <c r="L19" s="34"/>
      <c r="M19" s="35"/>
      <c r="N19" s="34"/>
      <c r="O19" s="36"/>
      <c r="P19" s="34"/>
      <c r="Q19" s="34"/>
      <c r="R19" s="34"/>
      <c r="S19" s="35"/>
      <c r="T19" s="34"/>
      <c r="U19" s="36"/>
      <c r="V19" s="34"/>
      <c r="W19" s="34"/>
      <c r="X19" s="34"/>
    </row>
    <row r="20" spans="1:24" ht="24.75" customHeight="1" x14ac:dyDescent="0.2">
      <c r="A20" s="221" t="s">
        <v>22</v>
      </c>
      <c r="B20" s="221"/>
      <c r="C20" s="222"/>
      <c r="D20" s="34">
        <v>848</v>
      </c>
      <c r="E20" s="34">
        <v>4</v>
      </c>
      <c r="F20" s="34">
        <v>844</v>
      </c>
      <c r="G20" s="35">
        <v>289</v>
      </c>
      <c r="H20" s="34">
        <v>2</v>
      </c>
      <c r="I20" s="34">
        <v>287</v>
      </c>
      <c r="J20" s="35">
        <v>100</v>
      </c>
      <c r="K20" s="34">
        <v>2</v>
      </c>
      <c r="L20" s="34">
        <v>98</v>
      </c>
      <c r="M20" s="35">
        <v>116</v>
      </c>
      <c r="N20" s="34">
        <v>0</v>
      </c>
      <c r="O20" s="34">
        <v>116</v>
      </c>
      <c r="P20" s="35">
        <v>250</v>
      </c>
      <c r="Q20" s="34">
        <v>0</v>
      </c>
      <c r="R20" s="34">
        <v>250</v>
      </c>
      <c r="S20" s="35">
        <v>46</v>
      </c>
      <c r="T20" s="34">
        <v>0</v>
      </c>
      <c r="U20" s="34">
        <v>46</v>
      </c>
      <c r="V20" s="35">
        <v>47</v>
      </c>
      <c r="W20" s="34">
        <v>0</v>
      </c>
      <c r="X20" s="34">
        <v>47</v>
      </c>
    </row>
    <row r="21" spans="1:24" ht="24.75" customHeight="1" x14ac:dyDescent="0.2">
      <c r="A21" s="14"/>
      <c r="B21" s="28" t="s">
        <v>23</v>
      </c>
      <c r="C21" s="13"/>
      <c r="D21" s="35">
        <v>344</v>
      </c>
      <c r="E21" s="34">
        <v>0</v>
      </c>
      <c r="F21" s="34">
        <v>344</v>
      </c>
      <c r="G21" s="35">
        <v>112</v>
      </c>
      <c r="H21" s="34">
        <v>0</v>
      </c>
      <c r="I21" s="34">
        <v>112</v>
      </c>
      <c r="J21" s="35">
        <v>41</v>
      </c>
      <c r="K21" s="34">
        <v>0</v>
      </c>
      <c r="L21" s="34">
        <v>41</v>
      </c>
      <c r="M21" s="35">
        <v>43</v>
      </c>
      <c r="N21" s="34">
        <v>0</v>
      </c>
      <c r="O21" s="34">
        <v>43</v>
      </c>
      <c r="P21" s="35">
        <v>110</v>
      </c>
      <c r="Q21" s="34">
        <v>0</v>
      </c>
      <c r="R21" s="34">
        <v>110</v>
      </c>
      <c r="S21" s="35">
        <v>11</v>
      </c>
      <c r="T21" s="34">
        <v>0</v>
      </c>
      <c r="U21" s="34">
        <v>11</v>
      </c>
      <c r="V21" s="35">
        <v>27</v>
      </c>
      <c r="W21" s="34">
        <v>0</v>
      </c>
      <c r="X21" s="34">
        <v>27</v>
      </c>
    </row>
    <row r="22" spans="1:24" ht="24.75" customHeight="1" x14ac:dyDescent="0.2">
      <c r="A22" s="14"/>
      <c r="B22" s="28" t="s">
        <v>24</v>
      </c>
      <c r="C22" s="13"/>
      <c r="D22" s="35">
        <v>82</v>
      </c>
      <c r="E22" s="34">
        <v>0</v>
      </c>
      <c r="F22" s="34">
        <v>82</v>
      </c>
      <c r="G22" s="35">
        <v>30</v>
      </c>
      <c r="H22" s="34">
        <v>0</v>
      </c>
      <c r="I22" s="34">
        <v>30</v>
      </c>
      <c r="J22" s="35">
        <v>10</v>
      </c>
      <c r="K22" s="34">
        <v>0</v>
      </c>
      <c r="L22" s="34">
        <v>10</v>
      </c>
      <c r="M22" s="35">
        <v>11</v>
      </c>
      <c r="N22" s="34">
        <v>0</v>
      </c>
      <c r="O22" s="34">
        <v>11</v>
      </c>
      <c r="P22" s="35">
        <v>22</v>
      </c>
      <c r="Q22" s="34">
        <v>0</v>
      </c>
      <c r="R22" s="34">
        <v>22</v>
      </c>
      <c r="S22" s="35">
        <v>4</v>
      </c>
      <c r="T22" s="34">
        <v>0</v>
      </c>
      <c r="U22" s="34">
        <v>4</v>
      </c>
      <c r="V22" s="35">
        <v>5</v>
      </c>
      <c r="W22" s="34">
        <v>0</v>
      </c>
      <c r="X22" s="34">
        <v>5</v>
      </c>
    </row>
    <row r="23" spans="1:24" ht="24.75" customHeight="1" x14ac:dyDescent="0.2">
      <c r="A23" s="14"/>
      <c r="B23" s="28" t="s">
        <v>25</v>
      </c>
      <c r="C23" s="13"/>
      <c r="D23" s="34">
        <v>422</v>
      </c>
      <c r="E23" s="34">
        <v>4</v>
      </c>
      <c r="F23" s="34">
        <v>418</v>
      </c>
      <c r="G23" s="35">
        <v>147</v>
      </c>
      <c r="H23" s="34">
        <v>2</v>
      </c>
      <c r="I23" s="34">
        <v>145</v>
      </c>
      <c r="J23" s="35">
        <v>49</v>
      </c>
      <c r="K23" s="34">
        <v>2</v>
      </c>
      <c r="L23" s="34">
        <v>47</v>
      </c>
      <c r="M23" s="35">
        <v>62</v>
      </c>
      <c r="N23" s="34">
        <v>0</v>
      </c>
      <c r="O23" s="34">
        <v>62</v>
      </c>
      <c r="P23" s="35">
        <v>118</v>
      </c>
      <c r="Q23" s="34">
        <v>0</v>
      </c>
      <c r="R23" s="34">
        <v>118</v>
      </c>
      <c r="S23" s="35">
        <v>31</v>
      </c>
      <c r="T23" s="34">
        <v>0</v>
      </c>
      <c r="U23" s="34">
        <v>31</v>
      </c>
      <c r="V23" s="35">
        <v>15</v>
      </c>
      <c r="W23" s="34">
        <v>0</v>
      </c>
      <c r="X23" s="34">
        <v>15</v>
      </c>
    </row>
    <row r="24" spans="1:24" ht="24.75" customHeight="1" x14ac:dyDescent="0.2">
      <c r="A24" s="14"/>
      <c r="B24" s="28"/>
      <c r="C24" s="13"/>
      <c r="D24" s="35"/>
      <c r="E24" s="34"/>
      <c r="F24" s="34"/>
      <c r="G24" s="35"/>
      <c r="H24" s="34"/>
      <c r="I24" s="36"/>
      <c r="J24" s="34"/>
      <c r="K24" s="34"/>
      <c r="L24" s="34"/>
      <c r="M24" s="35"/>
      <c r="N24" s="34"/>
      <c r="O24" s="36"/>
      <c r="P24" s="34"/>
      <c r="Q24" s="34"/>
      <c r="R24" s="34"/>
      <c r="S24" s="35"/>
      <c r="T24" s="34"/>
      <c r="U24" s="36"/>
      <c r="V24" s="34"/>
      <c r="W24" s="34"/>
      <c r="X24" s="34"/>
    </row>
    <row r="25" spans="1:24" ht="24.75" customHeight="1" x14ac:dyDescent="0.2">
      <c r="A25" s="221" t="s">
        <v>26</v>
      </c>
      <c r="B25" s="221"/>
      <c r="C25" s="222"/>
      <c r="D25" s="34">
        <v>2379</v>
      </c>
      <c r="E25" s="34">
        <v>24</v>
      </c>
      <c r="F25" s="34">
        <v>2355</v>
      </c>
      <c r="G25" s="35">
        <v>758</v>
      </c>
      <c r="H25" s="34">
        <v>9</v>
      </c>
      <c r="I25" s="34">
        <v>749</v>
      </c>
      <c r="J25" s="35">
        <v>297</v>
      </c>
      <c r="K25" s="34">
        <v>6</v>
      </c>
      <c r="L25" s="34">
        <v>291</v>
      </c>
      <c r="M25" s="35">
        <v>317</v>
      </c>
      <c r="N25" s="34">
        <v>4</v>
      </c>
      <c r="O25" s="34">
        <v>313</v>
      </c>
      <c r="P25" s="35">
        <v>754</v>
      </c>
      <c r="Q25" s="34">
        <v>2</v>
      </c>
      <c r="R25" s="34">
        <v>752</v>
      </c>
      <c r="S25" s="35">
        <v>126</v>
      </c>
      <c r="T25" s="34">
        <v>1</v>
      </c>
      <c r="U25" s="34">
        <v>125</v>
      </c>
      <c r="V25" s="35">
        <v>127</v>
      </c>
      <c r="W25" s="34">
        <v>2</v>
      </c>
      <c r="X25" s="34">
        <v>125</v>
      </c>
    </row>
    <row r="26" spans="1:24" ht="24.75" customHeight="1" x14ac:dyDescent="0.2">
      <c r="A26" s="14"/>
      <c r="B26" s="28" t="s">
        <v>27</v>
      </c>
      <c r="C26" s="13"/>
      <c r="D26" s="34">
        <v>749</v>
      </c>
      <c r="E26" s="34">
        <v>8</v>
      </c>
      <c r="F26" s="34">
        <v>741</v>
      </c>
      <c r="G26" s="35">
        <v>258</v>
      </c>
      <c r="H26" s="34">
        <v>5</v>
      </c>
      <c r="I26" s="34">
        <v>253</v>
      </c>
      <c r="J26" s="35">
        <v>87</v>
      </c>
      <c r="K26" s="34">
        <v>1</v>
      </c>
      <c r="L26" s="34">
        <v>86</v>
      </c>
      <c r="M26" s="35">
        <v>98</v>
      </c>
      <c r="N26" s="37">
        <v>0</v>
      </c>
      <c r="O26" s="36">
        <v>98</v>
      </c>
      <c r="P26" s="35">
        <v>236</v>
      </c>
      <c r="Q26" s="34">
        <v>0</v>
      </c>
      <c r="R26" s="34">
        <v>236</v>
      </c>
      <c r="S26" s="35">
        <v>30</v>
      </c>
      <c r="T26" s="34">
        <v>0</v>
      </c>
      <c r="U26" s="36">
        <v>30</v>
      </c>
      <c r="V26" s="35">
        <v>40</v>
      </c>
      <c r="W26" s="34">
        <v>2</v>
      </c>
      <c r="X26" s="34">
        <v>38</v>
      </c>
    </row>
    <row r="27" spans="1:24" ht="24.75" customHeight="1" x14ac:dyDescent="0.2">
      <c r="A27" s="14"/>
      <c r="B27" s="28" t="s">
        <v>28</v>
      </c>
      <c r="C27" s="13"/>
      <c r="D27" s="35">
        <v>204</v>
      </c>
      <c r="E27" s="34">
        <v>4</v>
      </c>
      <c r="F27" s="34">
        <v>200</v>
      </c>
      <c r="G27" s="35">
        <v>51</v>
      </c>
      <c r="H27" s="34">
        <v>0</v>
      </c>
      <c r="I27" s="36">
        <v>51</v>
      </c>
      <c r="J27" s="35">
        <v>33</v>
      </c>
      <c r="K27" s="34">
        <v>1</v>
      </c>
      <c r="L27" s="34">
        <v>32</v>
      </c>
      <c r="M27" s="35">
        <v>33</v>
      </c>
      <c r="N27" s="34">
        <v>2</v>
      </c>
      <c r="O27" s="36">
        <v>31</v>
      </c>
      <c r="P27" s="35">
        <v>70</v>
      </c>
      <c r="Q27" s="34">
        <v>1</v>
      </c>
      <c r="R27" s="34">
        <v>69</v>
      </c>
      <c r="S27" s="35">
        <v>7</v>
      </c>
      <c r="T27" s="34">
        <v>0</v>
      </c>
      <c r="U27" s="36">
        <v>7</v>
      </c>
      <c r="V27" s="35">
        <v>10</v>
      </c>
      <c r="W27" s="34">
        <v>0</v>
      </c>
      <c r="X27" s="34">
        <v>10</v>
      </c>
    </row>
    <row r="28" spans="1:24" ht="24.75" customHeight="1" x14ac:dyDescent="0.2">
      <c r="A28" s="14"/>
      <c r="B28" s="28" t="s">
        <v>29</v>
      </c>
      <c r="C28" s="13"/>
      <c r="D28" s="34">
        <v>347</v>
      </c>
      <c r="E28" s="34">
        <v>2</v>
      </c>
      <c r="F28" s="34">
        <v>345</v>
      </c>
      <c r="G28" s="35">
        <v>100</v>
      </c>
      <c r="H28" s="34">
        <v>0</v>
      </c>
      <c r="I28" s="36">
        <v>100</v>
      </c>
      <c r="J28" s="35">
        <v>45</v>
      </c>
      <c r="K28" s="34">
        <v>1</v>
      </c>
      <c r="L28" s="34">
        <v>44</v>
      </c>
      <c r="M28" s="35">
        <v>54</v>
      </c>
      <c r="N28" s="34">
        <v>1</v>
      </c>
      <c r="O28" s="36">
        <v>53</v>
      </c>
      <c r="P28" s="35">
        <v>104</v>
      </c>
      <c r="Q28" s="34">
        <v>0</v>
      </c>
      <c r="R28" s="34">
        <v>104</v>
      </c>
      <c r="S28" s="35">
        <v>21</v>
      </c>
      <c r="T28" s="34">
        <v>0</v>
      </c>
      <c r="U28" s="36">
        <v>21</v>
      </c>
      <c r="V28" s="35">
        <v>23</v>
      </c>
      <c r="W28" s="34">
        <v>0</v>
      </c>
      <c r="X28" s="34">
        <v>23</v>
      </c>
    </row>
    <row r="29" spans="1:24" ht="24.75" customHeight="1" x14ac:dyDescent="0.2">
      <c r="A29" s="14"/>
      <c r="B29" s="28" t="s">
        <v>30</v>
      </c>
      <c r="C29" s="13"/>
      <c r="D29" s="35">
        <v>350</v>
      </c>
      <c r="E29" s="34">
        <v>2</v>
      </c>
      <c r="F29" s="34">
        <v>348</v>
      </c>
      <c r="G29" s="35">
        <v>108</v>
      </c>
      <c r="H29" s="34">
        <v>0</v>
      </c>
      <c r="I29" s="36">
        <v>108</v>
      </c>
      <c r="J29" s="35">
        <v>45</v>
      </c>
      <c r="K29" s="34">
        <v>1</v>
      </c>
      <c r="L29" s="34">
        <v>44</v>
      </c>
      <c r="M29" s="35">
        <v>53</v>
      </c>
      <c r="N29" s="34">
        <v>0</v>
      </c>
      <c r="O29" s="36">
        <v>53</v>
      </c>
      <c r="P29" s="35">
        <v>105</v>
      </c>
      <c r="Q29" s="34">
        <v>1</v>
      </c>
      <c r="R29" s="34">
        <v>104</v>
      </c>
      <c r="S29" s="35">
        <v>26</v>
      </c>
      <c r="T29" s="34">
        <v>0</v>
      </c>
      <c r="U29" s="36">
        <v>26</v>
      </c>
      <c r="V29" s="35">
        <v>13</v>
      </c>
      <c r="W29" s="34">
        <v>0</v>
      </c>
      <c r="X29" s="34">
        <v>13</v>
      </c>
    </row>
    <row r="30" spans="1:24" ht="24.75" customHeight="1" x14ac:dyDescent="0.2">
      <c r="A30" s="14"/>
      <c r="B30" s="28" t="s">
        <v>31</v>
      </c>
      <c r="C30" s="13"/>
      <c r="D30" s="35">
        <v>137</v>
      </c>
      <c r="E30" s="34">
        <v>1</v>
      </c>
      <c r="F30" s="34">
        <v>136</v>
      </c>
      <c r="G30" s="35">
        <v>43</v>
      </c>
      <c r="H30" s="34">
        <v>0</v>
      </c>
      <c r="I30" s="36">
        <v>43</v>
      </c>
      <c r="J30" s="35">
        <v>15</v>
      </c>
      <c r="K30" s="34">
        <v>1</v>
      </c>
      <c r="L30" s="34">
        <v>14</v>
      </c>
      <c r="M30" s="35">
        <v>17</v>
      </c>
      <c r="N30" s="34">
        <v>0</v>
      </c>
      <c r="O30" s="36">
        <v>17</v>
      </c>
      <c r="P30" s="35">
        <v>37</v>
      </c>
      <c r="Q30" s="34">
        <v>0</v>
      </c>
      <c r="R30" s="34">
        <v>37</v>
      </c>
      <c r="S30" s="35">
        <v>10</v>
      </c>
      <c r="T30" s="34">
        <v>0</v>
      </c>
      <c r="U30" s="36">
        <v>10</v>
      </c>
      <c r="V30" s="35">
        <v>15</v>
      </c>
      <c r="W30" s="34">
        <v>0</v>
      </c>
      <c r="X30" s="34">
        <v>15</v>
      </c>
    </row>
    <row r="31" spans="1:24" ht="24.75" customHeight="1" x14ac:dyDescent="0.2">
      <c r="A31" s="14"/>
      <c r="B31" s="28" t="s">
        <v>32</v>
      </c>
      <c r="C31" s="13"/>
      <c r="D31" s="35">
        <v>592</v>
      </c>
      <c r="E31" s="34">
        <v>7</v>
      </c>
      <c r="F31" s="34">
        <v>585</v>
      </c>
      <c r="G31" s="35">
        <v>198</v>
      </c>
      <c r="H31" s="34">
        <v>4</v>
      </c>
      <c r="I31" s="36">
        <v>194</v>
      </c>
      <c r="J31" s="35">
        <v>72</v>
      </c>
      <c r="K31" s="34">
        <v>1</v>
      </c>
      <c r="L31" s="34">
        <v>71</v>
      </c>
      <c r="M31" s="35">
        <v>62</v>
      </c>
      <c r="N31" s="34">
        <v>1</v>
      </c>
      <c r="O31" s="36">
        <v>61</v>
      </c>
      <c r="P31" s="35">
        <v>202</v>
      </c>
      <c r="Q31" s="34">
        <v>0</v>
      </c>
      <c r="R31" s="34">
        <v>202</v>
      </c>
      <c r="S31" s="35">
        <v>32</v>
      </c>
      <c r="T31" s="34">
        <v>1</v>
      </c>
      <c r="U31" s="36">
        <v>31</v>
      </c>
      <c r="V31" s="35">
        <v>26</v>
      </c>
      <c r="W31" s="34">
        <v>0</v>
      </c>
      <c r="X31" s="34">
        <v>26</v>
      </c>
    </row>
    <row r="32" spans="1:24" ht="24.75" customHeight="1" x14ac:dyDescent="0.2">
      <c r="A32" s="14"/>
      <c r="B32" s="28"/>
      <c r="C32" s="13"/>
      <c r="D32" s="35"/>
      <c r="E32" s="34"/>
      <c r="F32" s="34"/>
      <c r="G32" s="35"/>
      <c r="H32" s="34"/>
      <c r="I32" s="36"/>
      <c r="J32" s="34"/>
      <c r="K32" s="34"/>
      <c r="L32" s="34"/>
      <c r="M32" s="35"/>
      <c r="N32" s="34"/>
      <c r="O32" s="36"/>
      <c r="P32" s="34"/>
      <c r="Q32" s="34"/>
      <c r="R32" s="34"/>
      <c r="S32" s="35"/>
      <c r="T32" s="34"/>
      <c r="U32" s="36"/>
      <c r="V32" s="34"/>
      <c r="W32" s="34"/>
      <c r="X32" s="34"/>
    </row>
    <row r="33" spans="1:26" ht="24.75" customHeight="1" x14ac:dyDescent="0.2">
      <c r="A33" s="230" t="s">
        <v>33</v>
      </c>
      <c r="B33" s="230"/>
      <c r="C33" s="231"/>
      <c r="D33" s="34">
        <v>1596</v>
      </c>
      <c r="E33" s="34">
        <v>13</v>
      </c>
      <c r="F33" s="34">
        <v>1583</v>
      </c>
      <c r="G33" s="35">
        <v>535</v>
      </c>
      <c r="H33" s="34">
        <v>2</v>
      </c>
      <c r="I33" s="34">
        <v>533</v>
      </c>
      <c r="J33" s="35">
        <v>229</v>
      </c>
      <c r="K33" s="34">
        <v>4</v>
      </c>
      <c r="L33" s="34">
        <v>225</v>
      </c>
      <c r="M33" s="35">
        <v>180</v>
      </c>
      <c r="N33" s="34">
        <v>3</v>
      </c>
      <c r="O33" s="34">
        <v>177</v>
      </c>
      <c r="P33" s="35">
        <v>416</v>
      </c>
      <c r="Q33" s="34">
        <v>1</v>
      </c>
      <c r="R33" s="34">
        <v>415</v>
      </c>
      <c r="S33" s="35">
        <v>94</v>
      </c>
      <c r="T33" s="34">
        <v>0</v>
      </c>
      <c r="U33" s="34">
        <v>94</v>
      </c>
      <c r="V33" s="35">
        <v>142</v>
      </c>
      <c r="W33" s="34">
        <v>3</v>
      </c>
      <c r="X33" s="34">
        <v>139</v>
      </c>
    </row>
    <row r="34" spans="1:26" ht="24.75" customHeight="1" x14ac:dyDescent="0.2">
      <c r="A34" s="14"/>
      <c r="B34" s="28" t="s">
        <v>34</v>
      </c>
      <c r="C34" s="13"/>
      <c r="D34" s="34">
        <v>220</v>
      </c>
      <c r="E34" s="34">
        <v>2</v>
      </c>
      <c r="F34" s="34">
        <v>218</v>
      </c>
      <c r="G34" s="35">
        <v>68</v>
      </c>
      <c r="H34" s="37">
        <v>0</v>
      </c>
      <c r="I34" s="34">
        <v>68</v>
      </c>
      <c r="J34" s="35">
        <v>31</v>
      </c>
      <c r="K34" s="34">
        <v>1</v>
      </c>
      <c r="L34" s="34">
        <v>30</v>
      </c>
      <c r="M34" s="35">
        <v>30</v>
      </c>
      <c r="N34" s="34">
        <v>0</v>
      </c>
      <c r="O34" s="36">
        <v>30</v>
      </c>
      <c r="P34" s="35">
        <v>59</v>
      </c>
      <c r="Q34" s="34">
        <v>1</v>
      </c>
      <c r="R34" s="34">
        <v>58</v>
      </c>
      <c r="S34" s="35">
        <v>11</v>
      </c>
      <c r="T34" s="34">
        <v>0</v>
      </c>
      <c r="U34" s="36">
        <v>11</v>
      </c>
      <c r="V34" s="35">
        <v>21</v>
      </c>
      <c r="W34" s="34">
        <v>0</v>
      </c>
      <c r="X34" s="34">
        <v>21</v>
      </c>
      <c r="Z34" s="3">
        <f>W34+T34+Q34+N34+K34+H34</f>
        <v>2</v>
      </c>
    </row>
    <row r="35" spans="1:26" ht="24.75" customHeight="1" x14ac:dyDescent="0.2">
      <c r="A35" s="14"/>
      <c r="B35" s="28" t="s">
        <v>35</v>
      </c>
      <c r="C35" s="13"/>
      <c r="D35" s="34">
        <v>131</v>
      </c>
      <c r="E35" s="34">
        <v>1</v>
      </c>
      <c r="F35" s="34">
        <v>130</v>
      </c>
      <c r="G35" s="35">
        <v>42</v>
      </c>
      <c r="H35" s="37">
        <v>0</v>
      </c>
      <c r="I35" s="36">
        <v>42</v>
      </c>
      <c r="J35" s="35">
        <v>22</v>
      </c>
      <c r="K35" s="34">
        <v>0</v>
      </c>
      <c r="L35" s="34">
        <v>22</v>
      </c>
      <c r="M35" s="35">
        <v>9</v>
      </c>
      <c r="N35" s="34">
        <v>0</v>
      </c>
      <c r="O35" s="36">
        <v>9</v>
      </c>
      <c r="P35" s="35">
        <v>45</v>
      </c>
      <c r="Q35" s="34">
        <v>0</v>
      </c>
      <c r="R35" s="34">
        <v>45</v>
      </c>
      <c r="S35" s="35">
        <v>8</v>
      </c>
      <c r="T35" s="34">
        <v>0</v>
      </c>
      <c r="U35" s="36">
        <v>8</v>
      </c>
      <c r="V35" s="35">
        <v>5</v>
      </c>
      <c r="W35" s="34">
        <v>1</v>
      </c>
      <c r="X35" s="34">
        <v>4</v>
      </c>
    </row>
    <row r="36" spans="1:26" ht="24.75" customHeight="1" x14ac:dyDescent="0.2">
      <c r="A36" s="14"/>
      <c r="B36" s="28" t="s">
        <v>36</v>
      </c>
      <c r="C36" s="13"/>
      <c r="D36" s="34">
        <v>354</v>
      </c>
      <c r="E36" s="34">
        <v>4</v>
      </c>
      <c r="F36" s="34">
        <v>350</v>
      </c>
      <c r="G36" s="35">
        <v>117</v>
      </c>
      <c r="H36" s="37">
        <v>0</v>
      </c>
      <c r="I36" s="36">
        <v>117</v>
      </c>
      <c r="J36" s="35">
        <v>42</v>
      </c>
      <c r="K36" s="34">
        <v>0</v>
      </c>
      <c r="L36" s="34">
        <v>42</v>
      </c>
      <c r="M36" s="35">
        <v>46</v>
      </c>
      <c r="N36" s="34">
        <v>2</v>
      </c>
      <c r="O36" s="36">
        <v>44</v>
      </c>
      <c r="P36" s="35">
        <v>95</v>
      </c>
      <c r="Q36" s="34">
        <v>0</v>
      </c>
      <c r="R36" s="34">
        <v>95</v>
      </c>
      <c r="S36" s="35">
        <v>15</v>
      </c>
      <c r="T36" s="34">
        <v>0</v>
      </c>
      <c r="U36" s="36">
        <v>15</v>
      </c>
      <c r="V36" s="35">
        <v>39</v>
      </c>
      <c r="W36" s="34">
        <v>2</v>
      </c>
      <c r="X36" s="34">
        <v>37</v>
      </c>
    </row>
    <row r="37" spans="1:26" ht="24.75" customHeight="1" x14ac:dyDescent="0.2">
      <c r="A37" s="14"/>
      <c r="B37" s="29" t="s">
        <v>37</v>
      </c>
      <c r="C37" s="13"/>
      <c r="D37" s="35">
        <v>891</v>
      </c>
      <c r="E37" s="34">
        <v>6</v>
      </c>
      <c r="F37" s="34">
        <v>885</v>
      </c>
      <c r="G37" s="35">
        <v>308</v>
      </c>
      <c r="H37" s="34">
        <v>2</v>
      </c>
      <c r="I37" s="34">
        <v>306</v>
      </c>
      <c r="J37" s="35">
        <v>134</v>
      </c>
      <c r="K37" s="34">
        <v>3</v>
      </c>
      <c r="L37" s="34">
        <v>131</v>
      </c>
      <c r="M37" s="35">
        <v>95</v>
      </c>
      <c r="N37" s="34">
        <v>1</v>
      </c>
      <c r="O37" s="36">
        <v>94</v>
      </c>
      <c r="P37" s="35">
        <v>217</v>
      </c>
      <c r="Q37" s="34">
        <v>0</v>
      </c>
      <c r="R37" s="34">
        <v>217</v>
      </c>
      <c r="S37" s="35">
        <v>60</v>
      </c>
      <c r="T37" s="34">
        <v>0</v>
      </c>
      <c r="U37" s="36">
        <v>60</v>
      </c>
      <c r="V37" s="35">
        <v>77</v>
      </c>
      <c r="W37" s="34">
        <v>0</v>
      </c>
      <c r="X37" s="34">
        <v>77</v>
      </c>
    </row>
    <row r="38" spans="1:26" ht="24.75" customHeight="1" x14ac:dyDescent="0.2">
      <c r="A38" s="14"/>
      <c r="B38" s="28"/>
      <c r="C38" s="13"/>
      <c r="D38" s="35"/>
      <c r="E38" s="34"/>
      <c r="F38" s="34"/>
      <c r="G38" s="35"/>
      <c r="H38" s="34"/>
      <c r="I38" s="36"/>
      <c r="J38" s="34"/>
      <c r="K38" s="34"/>
      <c r="L38" s="34"/>
      <c r="M38" s="35"/>
      <c r="N38" s="34"/>
      <c r="O38" s="36"/>
      <c r="P38" s="34"/>
      <c r="Q38" s="34"/>
      <c r="R38" s="34"/>
      <c r="S38" s="35"/>
      <c r="T38" s="34"/>
      <c r="U38" s="36"/>
      <c r="V38" s="34"/>
      <c r="W38" s="34"/>
      <c r="X38" s="34"/>
    </row>
    <row r="39" spans="1:26" ht="24.75" customHeight="1" x14ac:dyDescent="0.2">
      <c r="A39" s="221" t="s">
        <v>38</v>
      </c>
      <c r="B39" s="221"/>
      <c r="C39" s="222"/>
      <c r="D39" s="35">
        <v>3392</v>
      </c>
      <c r="E39" s="34">
        <v>48</v>
      </c>
      <c r="F39" s="34">
        <v>3344</v>
      </c>
      <c r="G39" s="35">
        <v>1292</v>
      </c>
      <c r="H39" s="34">
        <v>23</v>
      </c>
      <c r="I39" s="34">
        <v>1269</v>
      </c>
      <c r="J39" s="35">
        <v>504</v>
      </c>
      <c r="K39" s="34">
        <v>6</v>
      </c>
      <c r="L39" s="34">
        <v>498</v>
      </c>
      <c r="M39" s="35">
        <v>476</v>
      </c>
      <c r="N39" s="34">
        <v>7</v>
      </c>
      <c r="O39" s="34">
        <v>469</v>
      </c>
      <c r="P39" s="35">
        <v>780</v>
      </c>
      <c r="Q39" s="34">
        <v>4</v>
      </c>
      <c r="R39" s="34">
        <v>776</v>
      </c>
      <c r="S39" s="35">
        <v>170</v>
      </c>
      <c r="T39" s="34">
        <v>4</v>
      </c>
      <c r="U39" s="34">
        <v>166</v>
      </c>
      <c r="V39" s="35">
        <v>170</v>
      </c>
      <c r="W39" s="34">
        <v>4</v>
      </c>
      <c r="X39" s="34">
        <v>166</v>
      </c>
    </row>
    <row r="40" spans="1:26" ht="24.75" customHeight="1" x14ac:dyDescent="0.2">
      <c r="A40" s="14"/>
      <c r="B40" s="28" t="s">
        <v>39</v>
      </c>
      <c r="C40" s="13"/>
      <c r="D40" s="35">
        <v>430</v>
      </c>
      <c r="E40" s="34">
        <v>3</v>
      </c>
      <c r="F40" s="34">
        <v>427</v>
      </c>
      <c r="G40" s="35">
        <v>164</v>
      </c>
      <c r="H40" s="34">
        <v>2</v>
      </c>
      <c r="I40" s="36">
        <v>162</v>
      </c>
      <c r="J40" s="35">
        <v>65</v>
      </c>
      <c r="K40" s="34">
        <v>1</v>
      </c>
      <c r="L40" s="34">
        <v>64</v>
      </c>
      <c r="M40" s="35">
        <v>63</v>
      </c>
      <c r="N40" s="34">
        <v>0</v>
      </c>
      <c r="O40" s="36">
        <v>63</v>
      </c>
      <c r="P40" s="35">
        <v>111</v>
      </c>
      <c r="Q40" s="34">
        <v>0</v>
      </c>
      <c r="R40" s="34">
        <v>111</v>
      </c>
      <c r="S40" s="35">
        <v>20</v>
      </c>
      <c r="T40" s="34">
        <v>0</v>
      </c>
      <c r="U40" s="36">
        <v>20</v>
      </c>
      <c r="V40" s="35">
        <v>7</v>
      </c>
      <c r="W40" s="34">
        <v>0</v>
      </c>
      <c r="X40" s="34">
        <v>7</v>
      </c>
    </row>
    <row r="41" spans="1:26" ht="24.75" customHeight="1" x14ac:dyDescent="0.2">
      <c r="A41" s="14"/>
      <c r="B41" s="28" t="s">
        <v>40</v>
      </c>
      <c r="C41" s="13"/>
      <c r="D41" s="35">
        <v>322</v>
      </c>
      <c r="E41" s="34">
        <v>5</v>
      </c>
      <c r="F41" s="34">
        <v>317</v>
      </c>
      <c r="G41" s="35">
        <v>128</v>
      </c>
      <c r="H41" s="34">
        <v>1</v>
      </c>
      <c r="I41" s="36">
        <v>127</v>
      </c>
      <c r="J41" s="35">
        <v>43</v>
      </c>
      <c r="K41" s="34">
        <v>2</v>
      </c>
      <c r="L41" s="34">
        <v>41</v>
      </c>
      <c r="M41" s="35">
        <v>33</v>
      </c>
      <c r="N41" s="34">
        <v>0</v>
      </c>
      <c r="O41" s="36">
        <v>33</v>
      </c>
      <c r="P41" s="35">
        <v>82</v>
      </c>
      <c r="Q41" s="34">
        <v>0</v>
      </c>
      <c r="R41" s="34">
        <v>82</v>
      </c>
      <c r="S41" s="35">
        <v>16</v>
      </c>
      <c r="T41" s="34">
        <v>1</v>
      </c>
      <c r="U41" s="36">
        <v>15</v>
      </c>
      <c r="V41" s="35">
        <v>20</v>
      </c>
      <c r="W41" s="34">
        <v>1</v>
      </c>
      <c r="X41" s="34">
        <v>19</v>
      </c>
    </row>
    <row r="42" spans="1:26" ht="24.75" customHeight="1" x14ac:dyDescent="0.2">
      <c r="A42" s="14"/>
      <c r="B42" s="28" t="s">
        <v>41</v>
      </c>
      <c r="C42" s="13"/>
      <c r="D42" s="35">
        <v>309</v>
      </c>
      <c r="E42" s="34">
        <v>3</v>
      </c>
      <c r="F42" s="34">
        <v>306</v>
      </c>
      <c r="G42" s="35">
        <v>106</v>
      </c>
      <c r="H42" s="34">
        <v>2</v>
      </c>
      <c r="I42" s="36">
        <v>104</v>
      </c>
      <c r="J42" s="35">
        <v>51</v>
      </c>
      <c r="K42" s="34">
        <v>0</v>
      </c>
      <c r="L42" s="34">
        <v>51</v>
      </c>
      <c r="M42" s="35">
        <v>49</v>
      </c>
      <c r="N42" s="34">
        <v>0</v>
      </c>
      <c r="O42" s="36">
        <v>49</v>
      </c>
      <c r="P42" s="35">
        <v>74</v>
      </c>
      <c r="Q42" s="34">
        <v>0</v>
      </c>
      <c r="R42" s="34">
        <v>74</v>
      </c>
      <c r="S42" s="35">
        <v>17</v>
      </c>
      <c r="T42" s="34">
        <v>1</v>
      </c>
      <c r="U42" s="36">
        <v>16</v>
      </c>
      <c r="V42" s="35">
        <v>12</v>
      </c>
      <c r="W42" s="34">
        <v>0</v>
      </c>
      <c r="X42" s="34">
        <v>12</v>
      </c>
    </row>
    <row r="43" spans="1:26" ht="24.75" customHeight="1" x14ac:dyDescent="0.2">
      <c r="A43" s="14"/>
      <c r="B43" s="28" t="s">
        <v>42</v>
      </c>
      <c r="C43" s="13"/>
      <c r="D43" s="35">
        <v>1492</v>
      </c>
      <c r="E43" s="34">
        <v>24</v>
      </c>
      <c r="F43" s="34">
        <v>1468</v>
      </c>
      <c r="G43" s="35">
        <v>561</v>
      </c>
      <c r="H43" s="34">
        <v>14</v>
      </c>
      <c r="I43" s="36">
        <v>547</v>
      </c>
      <c r="J43" s="35">
        <v>241</v>
      </c>
      <c r="K43" s="34">
        <v>2</v>
      </c>
      <c r="L43" s="34">
        <v>239</v>
      </c>
      <c r="M43" s="35">
        <v>234</v>
      </c>
      <c r="N43" s="34">
        <v>3</v>
      </c>
      <c r="O43" s="36">
        <v>231</v>
      </c>
      <c r="P43" s="35">
        <v>289</v>
      </c>
      <c r="Q43" s="34">
        <v>2</v>
      </c>
      <c r="R43" s="34">
        <v>287</v>
      </c>
      <c r="S43" s="35">
        <v>78</v>
      </c>
      <c r="T43" s="34">
        <v>1</v>
      </c>
      <c r="U43" s="36">
        <v>77</v>
      </c>
      <c r="V43" s="35">
        <v>89</v>
      </c>
      <c r="W43" s="34">
        <v>2</v>
      </c>
      <c r="X43" s="34">
        <v>87</v>
      </c>
    </row>
    <row r="44" spans="1:26" ht="24.75" customHeight="1" x14ac:dyDescent="0.2">
      <c r="A44" s="14"/>
      <c r="B44" s="28" t="s">
        <v>43</v>
      </c>
      <c r="C44" s="13"/>
      <c r="D44" s="35">
        <v>839</v>
      </c>
      <c r="E44" s="34">
        <v>13</v>
      </c>
      <c r="F44" s="34">
        <v>826</v>
      </c>
      <c r="G44" s="35">
        <v>333</v>
      </c>
      <c r="H44" s="34">
        <v>4</v>
      </c>
      <c r="I44" s="36">
        <v>329</v>
      </c>
      <c r="J44" s="35">
        <v>104</v>
      </c>
      <c r="K44" s="34">
        <v>1</v>
      </c>
      <c r="L44" s="34">
        <v>103</v>
      </c>
      <c r="M44" s="35">
        <v>97</v>
      </c>
      <c r="N44" s="34">
        <v>4</v>
      </c>
      <c r="O44" s="36">
        <v>93</v>
      </c>
      <c r="P44" s="35">
        <v>224</v>
      </c>
      <c r="Q44" s="34">
        <v>2</v>
      </c>
      <c r="R44" s="34">
        <v>222</v>
      </c>
      <c r="S44" s="35">
        <v>39</v>
      </c>
      <c r="T44" s="34">
        <v>1</v>
      </c>
      <c r="U44" s="36">
        <v>38</v>
      </c>
      <c r="V44" s="35">
        <v>42</v>
      </c>
      <c r="W44" s="34">
        <v>1</v>
      </c>
      <c r="X44" s="34">
        <v>41</v>
      </c>
    </row>
    <row r="45" spans="1:26" ht="24.75" customHeight="1" x14ac:dyDescent="0.2">
      <c r="A45" s="12"/>
      <c r="B45" s="11"/>
      <c r="C45" s="10"/>
      <c r="D45" s="38"/>
      <c r="E45" s="38"/>
      <c r="F45" s="38"/>
      <c r="G45" s="39"/>
      <c r="H45" s="38"/>
      <c r="I45" s="40"/>
      <c r="J45" s="38"/>
      <c r="K45" s="38"/>
      <c r="L45" s="38"/>
      <c r="M45" s="39"/>
      <c r="N45" s="38"/>
      <c r="O45" s="40"/>
      <c r="P45" s="38"/>
      <c r="Q45" s="38"/>
      <c r="R45" s="38"/>
      <c r="S45" s="39"/>
      <c r="T45" s="38"/>
      <c r="U45" s="40"/>
      <c r="V45" s="38"/>
      <c r="W45" s="38"/>
      <c r="X45" s="38"/>
    </row>
    <row r="46" spans="1:26" ht="24.75" customHeight="1" x14ac:dyDescent="0.2">
      <c r="A46" s="14"/>
      <c r="B46" s="28"/>
      <c r="C46" s="13"/>
      <c r="D46" s="34"/>
      <c r="E46" s="34"/>
      <c r="F46" s="34"/>
      <c r="G46" s="35"/>
      <c r="H46" s="34"/>
      <c r="I46" s="36"/>
      <c r="J46" s="34"/>
      <c r="K46" s="34"/>
      <c r="L46" s="34"/>
      <c r="M46" s="35"/>
      <c r="N46" s="34"/>
      <c r="O46" s="36"/>
      <c r="P46" s="34"/>
      <c r="Q46" s="34"/>
      <c r="R46" s="34"/>
      <c r="S46" s="35"/>
      <c r="T46" s="34"/>
      <c r="U46" s="36"/>
      <c r="V46" s="34"/>
      <c r="W46" s="34"/>
      <c r="X46" s="34"/>
    </row>
    <row r="47" spans="1:26" ht="24.75" customHeight="1" x14ac:dyDescent="0.2">
      <c r="A47" s="14"/>
      <c r="B47" s="28" t="s">
        <v>44</v>
      </c>
      <c r="C47" s="13"/>
      <c r="D47" s="35">
        <v>11458</v>
      </c>
      <c r="E47" s="34">
        <v>196</v>
      </c>
      <c r="F47" s="34">
        <v>11262</v>
      </c>
      <c r="G47" s="35">
        <v>4420</v>
      </c>
      <c r="H47" s="34">
        <v>74</v>
      </c>
      <c r="I47" s="36">
        <v>4346</v>
      </c>
      <c r="J47" s="35">
        <v>1866</v>
      </c>
      <c r="K47" s="34">
        <v>48</v>
      </c>
      <c r="L47" s="34">
        <v>1818</v>
      </c>
      <c r="M47" s="35">
        <v>1435</v>
      </c>
      <c r="N47" s="34">
        <v>30</v>
      </c>
      <c r="O47" s="36">
        <v>1405</v>
      </c>
      <c r="P47" s="35">
        <v>2361</v>
      </c>
      <c r="Q47" s="34">
        <v>28</v>
      </c>
      <c r="R47" s="34">
        <v>2333</v>
      </c>
      <c r="S47" s="35">
        <v>625</v>
      </c>
      <c r="T47" s="34">
        <v>4</v>
      </c>
      <c r="U47" s="36">
        <v>621</v>
      </c>
      <c r="V47" s="35">
        <v>751</v>
      </c>
      <c r="W47" s="34">
        <v>12</v>
      </c>
      <c r="X47" s="34">
        <v>739</v>
      </c>
    </row>
    <row r="48" spans="1:26" ht="24.75" customHeight="1" x14ac:dyDescent="0.2">
      <c r="A48" s="14"/>
      <c r="B48" s="28" t="s">
        <v>45</v>
      </c>
      <c r="C48" s="13"/>
      <c r="D48" s="35">
        <v>11620</v>
      </c>
      <c r="E48" s="34">
        <v>215</v>
      </c>
      <c r="F48" s="34">
        <v>11405</v>
      </c>
      <c r="G48" s="35">
        <v>4382</v>
      </c>
      <c r="H48" s="34">
        <v>86</v>
      </c>
      <c r="I48" s="36">
        <v>4296</v>
      </c>
      <c r="J48" s="35">
        <v>1690</v>
      </c>
      <c r="K48" s="34">
        <v>45</v>
      </c>
      <c r="L48" s="34">
        <v>1645</v>
      </c>
      <c r="M48" s="35">
        <v>1497</v>
      </c>
      <c r="N48" s="34">
        <v>39</v>
      </c>
      <c r="O48" s="36">
        <v>1458</v>
      </c>
      <c r="P48" s="35">
        <v>2594</v>
      </c>
      <c r="Q48" s="34">
        <v>15</v>
      </c>
      <c r="R48" s="34">
        <v>2579</v>
      </c>
      <c r="S48" s="35">
        <v>750</v>
      </c>
      <c r="T48" s="34">
        <v>7</v>
      </c>
      <c r="U48" s="36">
        <v>743</v>
      </c>
      <c r="V48" s="35">
        <v>707</v>
      </c>
      <c r="W48" s="34">
        <v>23</v>
      </c>
      <c r="X48" s="34">
        <v>684</v>
      </c>
    </row>
    <row r="49" spans="1:24" ht="24.75" customHeight="1" x14ac:dyDescent="0.2">
      <c r="A49" s="14"/>
      <c r="B49" s="28" t="s">
        <v>46</v>
      </c>
      <c r="C49" s="13"/>
      <c r="D49" s="35">
        <v>3935</v>
      </c>
      <c r="E49" s="34">
        <v>48</v>
      </c>
      <c r="F49" s="34">
        <v>3887</v>
      </c>
      <c r="G49" s="35">
        <v>1497</v>
      </c>
      <c r="H49" s="34">
        <v>24</v>
      </c>
      <c r="I49" s="36">
        <v>1473</v>
      </c>
      <c r="J49" s="35">
        <v>558</v>
      </c>
      <c r="K49" s="34">
        <v>7</v>
      </c>
      <c r="L49" s="34">
        <v>551</v>
      </c>
      <c r="M49" s="35">
        <v>493</v>
      </c>
      <c r="N49" s="34">
        <v>10</v>
      </c>
      <c r="O49" s="36">
        <v>483</v>
      </c>
      <c r="P49" s="35">
        <v>930</v>
      </c>
      <c r="Q49" s="34">
        <v>2</v>
      </c>
      <c r="R49" s="34">
        <v>928</v>
      </c>
      <c r="S49" s="35">
        <v>194</v>
      </c>
      <c r="T49" s="34">
        <v>4</v>
      </c>
      <c r="U49" s="36">
        <v>190</v>
      </c>
      <c r="V49" s="35">
        <v>263</v>
      </c>
      <c r="W49" s="34">
        <v>1</v>
      </c>
      <c r="X49" s="34">
        <v>262</v>
      </c>
    </row>
    <row r="50" spans="1:24" ht="24.75" customHeight="1" x14ac:dyDescent="0.2">
      <c r="A50" s="14"/>
      <c r="B50" s="28" t="s">
        <v>47</v>
      </c>
      <c r="C50" s="13"/>
      <c r="D50" s="35">
        <v>6004</v>
      </c>
      <c r="E50" s="34">
        <v>123</v>
      </c>
      <c r="F50" s="34">
        <v>5881</v>
      </c>
      <c r="G50" s="35">
        <v>2335</v>
      </c>
      <c r="H50" s="34">
        <v>59</v>
      </c>
      <c r="I50" s="36">
        <v>2276</v>
      </c>
      <c r="J50" s="35">
        <v>956</v>
      </c>
      <c r="K50" s="34">
        <v>21</v>
      </c>
      <c r="L50" s="34">
        <v>935</v>
      </c>
      <c r="M50" s="35">
        <v>796</v>
      </c>
      <c r="N50" s="34">
        <v>24</v>
      </c>
      <c r="O50" s="36">
        <v>772</v>
      </c>
      <c r="P50" s="35">
        <v>1231</v>
      </c>
      <c r="Q50" s="34">
        <v>7</v>
      </c>
      <c r="R50" s="34">
        <v>1224</v>
      </c>
      <c r="S50" s="35">
        <v>352</v>
      </c>
      <c r="T50" s="34">
        <v>2</v>
      </c>
      <c r="U50" s="36">
        <v>350</v>
      </c>
      <c r="V50" s="35">
        <v>334</v>
      </c>
      <c r="W50" s="34">
        <v>10</v>
      </c>
      <c r="X50" s="34">
        <v>324</v>
      </c>
    </row>
    <row r="51" spans="1:24" ht="24.75" customHeight="1" x14ac:dyDescent="0.2">
      <c r="A51" s="14"/>
      <c r="B51" s="28" t="s">
        <v>48</v>
      </c>
      <c r="C51" s="13"/>
      <c r="D51" s="35">
        <v>6554</v>
      </c>
      <c r="E51" s="34">
        <v>165</v>
      </c>
      <c r="F51" s="34">
        <v>6389</v>
      </c>
      <c r="G51" s="35">
        <v>2416</v>
      </c>
      <c r="H51" s="34">
        <v>68</v>
      </c>
      <c r="I51" s="36">
        <v>2348</v>
      </c>
      <c r="J51" s="35">
        <v>1035</v>
      </c>
      <c r="K51" s="34">
        <v>34</v>
      </c>
      <c r="L51" s="34">
        <v>1001</v>
      </c>
      <c r="M51" s="35">
        <v>1074</v>
      </c>
      <c r="N51" s="34">
        <v>29</v>
      </c>
      <c r="O51" s="36">
        <v>1045</v>
      </c>
      <c r="P51" s="35">
        <v>1323</v>
      </c>
      <c r="Q51" s="34">
        <v>10</v>
      </c>
      <c r="R51" s="34">
        <v>1313</v>
      </c>
      <c r="S51" s="35">
        <v>306</v>
      </c>
      <c r="T51" s="34">
        <v>7</v>
      </c>
      <c r="U51" s="36">
        <v>299</v>
      </c>
      <c r="V51" s="35">
        <v>400</v>
      </c>
      <c r="W51" s="34">
        <v>17</v>
      </c>
      <c r="X51" s="34">
        <v>383</v>
      </c>
    </row>
    <row r="52" spans="1:24" ht="24.75" customHeight="1" x14ac:dyDescent="0.2">
      <c r="A52" s="14"/>
      <c r="B52" s="28" t="s">
        <v>49</v>
      </c>
      <c r="C52" s="13"/>
      <c r="D52" s="35">
        <v>2099</v>
      </c>
      <c r="E52" s="34">
        <v>23</v>
      </c>
      <c r="F52" s="34">
        <v>2076</v>
      </c>
      <c r="G52" s="35">
        <v>747</v>
      </c>
      <c r="H52" s="34">
        <v>6</v>
      </c>
      <c r="I52" s="36">
        <v>741</v>
      </c>
      <c r="J52" s="35">
        <v>309</v>
      </c>
      <c r="K52" s="34">
        <v>7</v>
      </c>
      <c r="L52" s="34">
        <v>302</v>
      </c>
      <c r="M52" s="35">
        <v>255</v>
      </c>
      <c r="N52" s="34">
        <v>9</v>
      </c>
      <c r="O52" s="36">
        <v>246</v>
      </c>
      <c r="P52" s="35">
        <v>507</v>
      </c>
      <c r="Q52" s="34">
        <v>0</v>
      </c>
      <c r="R52" s="34">
        <v>507</v>
      </c>
      <c r="S52" s="35">
        <v>132</v>
      </c>
      <c r="T52" s="34">
        <v>0</v>
      </c>
      <c r="U52" s="36">
        <v>132</v>
      </c>
      <c r="V52" s="35">
        <v>149</v>
      </c>
      <c r="W52" s="34">
        <v>1</v>
      </c>
      <c r="X52" s="34">
        <v>148</v>
      </c>
    </row>
    <row r="53" spans="1:24" ht="24.75" customHeight="1" x14ac:dyDescent="0.2">
      <c r="A53" s="14"/>
      <c r="B53" s="28" t="s">
        <v>50</v>
      </c>
      <c r="C53" s="13"/>
      <c r="D53" s="35">
        <v>2226</v>
      </c>
      <c r="E53" s="34">
        <v>38</v>
      </c>
      <c r="F53" s="34">
        <v>2188</v>
      </c>
      <c r="G53" s="35">
        <v>840</v>
      </c>
      <c r="H53" s="34">
        <v>15</v>
      </c>
      <c r="I53" s="36">
        <v>825</v>
      </c>
      <c r="J53" s="35">
        <v>354</v>
      </c>
      <c r="K53" s="34">
        <v>5</v>
      </c>
      <c r="L53" s="34">
        <v>349</v>
      </c>
      <c r="M53" s="35">
        <v>256</v>
      </c>
      <c r="N53" s="34">
        <v>9</v>
      </c>
      <c r="O53" s="36">
        <v>247</v>
      </c>
      <c r="P53" s="35">
        <v>522</v>
      </c>
      <c r="Q53" s="34">
        <v>3</v>
      </c>
      <c r="R53" s="34">
        <v>519</v>
      </c>
      <c r="S53" s="35">
        <v>130</v>
      </c>
      <c r="T53" s="34">
        <v>3</v>
      </c>
      <c r="U53" s="36">
        <v>127</v>
      </c>
      <c r="V53" s="35">
        <v>124</v>
      </c>
      <c r="W53" s="34">
        <v>3</v>
      </c>
      <c r="X53" s="34">
        <v>121</v>
      </c>
    </row>
    <row r="54" spans="1:24" ht="24.75" customHeight="1" x14ac:dyDescent="0.2">
      <c r="A54" s="14"/>
      <c r="B54" s="28" t="s">
        <v>51</v>
      </c>
      <c r="C54" s="13"/>
      <c r="D54" s="35">
        <v>3061</v>
      </c>
      <c r="E54" s="34">
        <v>29</v>
      </c>
      <c r="F54" s="34">
        <v>3032</v>
      </c>
      <c r="G54" s="35">
        <v>1153</v>
      </c>
      <c r="H54" s="34">
        <v>15</v>
      </c>
      <c r="I54" s="36">
        <v>1138</v>
      </c>
      <c r="J54" s="35">
        <v>420</v>
      </c>
      <c r="K54" s="34">
        <v>4</v>
      </c>
      <c r="L54" s="34">
        <v>416</v>
      </c>
      <c r="M54" s="35">
        <v>507</v>
      </c>
      <c r="N54" s="34">
        <v>5</v>
      </c>
      <c r="O54" s="36">
        <v>502</v>
      </c>
      <c r="P54" s="35">
        <v>640</v>
      </c>
      <c r="Q54" s="34">
        <v>3</v>
      </c>
      <c r="R54" s="34">
        <v>637</v>
      </c>
      <c r="S54" s="35">
        <v>175</v>
      </c>
      <c r="T54" s="34">
        <v>0</v>
      </c>
      <c r="U54" s="36">
        <v>175</v>
      </c>
      <c r="V54" s="35">
        <v>166</v>
      </c>
      <c r="W54" s="34">
        <v>2</v>
      </c>
      <c r="X54" s="34">
        <v>164</v>
      </c>
    </row>
    <row r="55" spans="1:24" ht="24.75" customHeight="1" x14ac:dyDescent="0.2">
      <c r="A55" s="14"/>
      <c r="B55" s="28" t="s">
        <v>52</v>
      </c>
      <c r="C55" s="13"/>
      <c r="D55" s="35">
        <v>2346</v>
      </c>
      <c r="E55" s="34">
        <v>30</v>
      </c>
      <c r="F55" s="34">
        <v>2316</v>
      </c>
      <c r="G55" s="35">
        <v>830</v>
      </c>
      <c r="H55" s="34">
        <v>9</v>
      </c>
      <c r="I55" s="36">
        <v>821</v>
      </c>
      <c r="J55" s="35">
        <v>367</v>
      </c>
      <c r="K55" s="34">
        <v>8</v>
      </c>
      <c r="L55" s="34">
        <v>359</v>
      </c>
      <c r="M55" s="35">
        <v>402</v>
      </c>
      <c r="N55" s="34">
        <v>5</v>
      </c>
      <c r="O55" s="36">
        <v>397</v>
      </c>
      <c r="P55" s="35">
        <v>483</v>
      </c>
      <c r="Q55" s="34">
        <v>3</v>
      </c>
      <c r="R55" s="34">
        <v>480</v>
      </c>
      <c r="S55" s="35">
        <v>129</v>
      </c>
      <c r="T55" s="34">
        <v>2</v>
      </c>
      <c r="U55" s="36">
        <v>127</v>
      </c>
      <c r="V55" s="35">
        <v>135</v>
      </c>
      <c r="W55" s="34">
        <v>3</v>
      </c>
      <c r="X55" s="34">
        <v>132</v>
      </c>
    </row>
    <row r="56" spans="1:24" ht="24.75" customHeight="1" x14ac:dyDescent="0.2">
      <c r="A56" s="14"/>
      <c r="B56" s="28" t="s">
        <v>53</v>
      </c>
      <c r="C56" s="13"/>
      <c r="D56" s="35">
        <v>2394</v>
      </c>
      <c r="E56" s="34">
        <v>32</v>
      </c>
      <c r="F56" s="34">
        <v>2362</v>
      </c>
      <c r="G56" s="35">
        <v>1042</v>
      </c>
      <c r="H56" s="34">
        <v>11</v>
      </c>
      <c r="I56" s="36">
        <v>1031</v>
      </c>
      <c r="J56" s="35">
        <v>301</v>
      </c>
      <c r="K56" s="34">
        <v>7</v>
      </c>
      <c r="L56" s="34">
        <v>294</v>
      </c>
      <c r="M56" s="35">
        <v>295</v>
      </c>
      <c r="N56" s="34">
        <v>2</v>
      </c>
      <c r="O56" s="36">
        <v>293</v>
      </c>
      <c r="P56" s="35">
        <v>472</v>
      </c>
      <c r="Q56" s="34">
        <v>3</v>
      </c>
      <c r="R56" s="34">
        <v>469</v>
      </c>
      <c r="S56" s="35">
        <v>134</v>
      </c>
      <c r="T56" s="34">
        <v>1</v>
      </c>
      <c r="U56" s="36">
        <v>133</v>
      </c>
      <c r="V56" s="35">
        <v>150</v>
      </c>
      <c r="W56" s="34">
        <v>8</v>
      </c>
      <c r="X56" s="34">
        <v>142</v>
      </c>
    </row>
    <row r="57" spans="1:24" ht="24.75" customHeight="1" x14ac:dyDescent="0.2">
      <c r="A57" s="14"/>
      <c r="B57" s="28" t="s">
        <v>54</v>
      </c>
      <c r="C57" s="13"/>
      <c r="D57" s="35">
        <v>2054</v>
      </c>
      <c r="E57" s="34">
        <v>28</v>
      </c>
      <c r="F57" s="34">
        <v>2026</v>
      </c>
      <c r="G57" s="35">
        <v>638</v>
      </c>
      <c r="H57" s="34">
        <v>9</v>
      </c>
      <c r="I57" s="36">
        <v>629</v>
      </c>
      <c r="J57" s="35">
        <v>294</v>
      </c>
      <c r="K57" s="34">
        <v>8</v>
      </c>
      <c r="L57" s="34">
        <v>286</v>
      </c>
      <c r="M57" s="35">
        <v>337</v>
      </c>
      <c r="N57" s="34">
        <v>6</v>
      </c>
      <c r="O57" s="36">
        <v>331</v>
      </c>
      <c r="P57" s="35">
        <v>489</v>
      </c>
      <c r="Q57" s="34">
        <v>2</v>
      </c>
      <c r="R57" s="34">
        <v>487</v>
      </c>
      <c r="S57" s="35">
        <v>144</v>
      </c>
      <c r="T57" s="34">
        <v>2</v>
      </c>
      <c r="U57" s="36">
        <v>142</v>
      </c>
      <c r="V57" s="35">
        <v>152</v>
      </c>
      <c r="W57" s="34">
        <v>1</v>
      </c>
      <c r="X57" s="34">
        <v>151</v>
      </c>
    </row>
    <row r="58" spans="1:24" ht="24.75" customHeight="1" x14ac:dyDescent="0.2">
      <c r="A58" s="12"/>
      <c r="B58" s="11" t="s">
        <v>55</v>
      </c>
      <c r="C58" s="10"/>
      <c r="D58" s="39">
        <v>1520</v>
      </c>
      <c r="E58" s="38">
        <v>32</v>
      </c>
      <c r="F58" s="38">
        <v>1488</v>
      </c>
      <c r="G58" s="39">
        <v>617</v>
      </c>
      <c r="H58" s="38">
        <v>18</v>
      </c>
      <c r="I58" s="40">
        <v>599</v>
      </c>
      <c r="J58" s="39">
        <v>217</v>
      </c>
      <c r="K58" s="38">
        <v>5</v>
      </c>
      <c r="L58" s="38">
        <v>212</v>
      </c>
      <c r="M58" s="39">
        <v>198</v>
      </c>
      <c r="N58" s="38">
        <v>6</v>
      </c>
      <c r="O58" s="40">
        <v>192</v>
      </c>
      <c r="P58" s="39">
        <v>314</v>
      </c>
      <c r="Q58" s="38">
        <v>3</v>
      </c>
      <c r="R58" s="38">
        <v>311</v>
      </c>
      <c r="S58" s="39">
        <v>84</v>
      </c>
      <c r="T58" s="38">
        <v>0</v>
      </c>
      <c r="U58" s="40">
        <v>84</v>
      </c>
      <c r="V58" s="39">
        <v>90</v>
      </c>
      <c r="W58" s="38">
        <v>0</v>
      </c>
      <c r="X58" s="38">
        <v>90</v>
      </c>
    </row>
    <row r="59" spans="1:24" ht="24.75" customHeight="1" x14ac:dyDescent="0.2">
      <c r="A59" s="1" t="s">
        <v>56</v>
      </c>
      <c r="B59" s="9"/>
      <c r="C59" s="8"/>
      <c r="D59" s="3"/>
      <c r="E59" s="3"/>
      <c r="F59" s="3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</row>
    <row r="62" spans="1:24" x14ac:dyDescent="0.2"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</row>
  </sheetData>
  <mergeCells count="17">
    <mergeCell ref="A16:C16"/>
    <mergeCell ref="A20:C20"/>
    <mergeCell ref="A25:C25"/>
    <mergeCell ref="A33:C33"/>
    <mergeCell ref="A39:C39"/>
    <mergeCell ref="V3:X3"/>
    <mergeCell ref="A5:C5"/>
    <mergeCell ref="A6:C6"/>
    <mergeCell ref="A7:C7"/>
    <mergeCell ref="A9:C9"/>
    <mergeCell ref="P3:R3"/>
    <mergeCell ref="S3:U3"/>
    <mergeCell ref="A13:C13"/>
    <mergeCell ref="D3:F3"/>
    <mergeCell ref="G3:I3"/>
    <mergeCell ref="J3:L3"/>
    <mergeCell ref="M3:O3"/>
  </mergeCells>
  <phoneticPr fontId="2"/>
  <printOptions horizontalCentered="1"/>
  <pageMargins left="0.59055118110236227" right="0.59055118110236227" top="0.78740157480314965" bottom="0.78740157480314965" header="0.51181102362204722" footer="0.51181102362204722"/>
  <pageSetup paperSize="9" scale="5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E2045-D3C8-4191-8679-D89670C5C8B9}">
  <sheetPr>
    <pageSetUpPr fitToPage="1"/>
  </sheetPr>
  <dimension ref="A1:E36"/>
  <sheetViews>
    <sheetView view="pageBreakPreview" zoomScaleNormal="100" zoomScaleSheetLayoutView="100" workbookViewId="0">
      <pane xSplit="1" ySplit="3" topLeftCell="B22" activePane="bottomRight" state="frozen"/>
      <selection pane="topRight" activeCell="K11" sqref="K11"/>
      <selection pane="bottomLeft" activeCell="K11" sqref="K11"/>
      <selection pane="bottomRight" activeCell="E39" sqref="E39"/>
    </sheetView>
  </sheetViews>
  <sheetFormatPr defaultColWidth="13.44140625" defaultRowHeight="13.2" x14ac:dyDescent="0.2"/>
  <cols>
    <col min="1" max="1" width="11.44140625" style="42" customWidth="1"/>
    <col min="2" max="3" width="26.33203125" style="42" bestFit="1" customWidth="1"/>
    <col min="4" max="4" width="22.44140625" style="42" customWidth="1"/>
    <col min="5" max="5" width="13.44140625" style="177"/>
    <col min="6" max="16384" width="13.44140625" style="42"/>
  </cols>
  <sheetData>
    <row r="1" spans="1:5" ht="16.2" x14ac:dyDescent="0.2">
      <c r="A1" s="149" t="s">
        <v>199</v>
      </c>
    </row>
    <row r="2" spans="1:5" ht="14.25" customHeight="1" thickBot="1" x14ac:dyDescent="0.25">
      <c r="D2" s="101" t="s">
        <v>200</v>
      </c>
    </row>
    <row r="3" spans="1:5" ht="18.600000000000001" customHeight="1" thickTop="1" x14ac:dyDescent="0.2">
      <c r="A3" s="178"/>
      <c r="B3" s="179" t="s">
        <v>201</v>
      </c>
      <c r="C3" s="179" t="s">
        <v>202</v>
      </c>
      <c r="D3" s="180" t="s">
        <v>203</v>
      </c>
    </row>
    <row r="4" spans="1:5" ht="18.600000000000001" customHeight="1" x14ac:dyDescent="0.2">
      <c r="A4" s="181" t="s">
        <v>204</v>
      </c>
      <c r="B4" s="182">
        <v>5648</v>
      </c>
      <c r="C4" s="183">
        <v>5272</v>
      </c>
      <c r="D4" s="184">
        <v>93.342776203966011</v>
      </c>
    </row>
    <row r="5" spans="1:5" ht="18.600000000000001" customHeight="1" x14ac:dyDescent="0.2">
      <c r="A5" s="181"/>
      <c r="B5" s="182"/>
      <c r="C5" s="183"/>
      <c r="D5" s="184"/>
    </row>
    <row r="6" spans="1:5" ht="18.600000000000001" customHeight="1" x14ac:dyDescent="0.2">
      <c r="A6" s="115">
        <v>11</v>
      </c>
      <c r="B6" s="182">
        <v>5485</v>
      </c>
      <c r="C6" s="183">
        <v>5200</v>
      </c>
      <c r="D6" s="184">
        <v>94.80401093892435</v>
      </c>
      <c r="E6" s="185"/>
    </row>
    <row r="7" spans="1:5" ht="18.600000000000001" customHeight="1" x14ac:dyDescent="0.2">
      <c r="A7" s="115">
        <v>12</v>
      </c>
      <c r="B7" s="186">
        <v>5436</v>
      </c>
      <c r="C7" s="187">
        <v>5102</v>
      </c>
      <c r="D7" s="188">
        <v>93.855776305999996</v>
      </c>
    </row>
    <row r="8" spans="1:5" ht="18.600000000000001" customHeight="1" x14ac:dyDescent="0.2">
      <c r="A8" s="115">
        <v>13</v>
      </c>
      <c r="B8" s="186">
        <v>5388</v>
      </c>
      <c r="C8" s="187">
        <v>5076</v>
      </c>
      <c r="D8" s="184">
        <v>94.209354120267264</v>
      </c>
      <c r="E8" s="185"/>
    </row>
    <row r="9" spans="1:5" ht="18.600000000000001" customHeight="1" x14ac:dyDescent="0.2">
      <c r="A9" s="115">
        <v>14</v>
      </c>
      <c r="B9" s="186">
        <v>5388</v>
      </c>
      <c r="C9" s="187">
        <v>5085</v>
      </c>
      <c r="D9" s="184">
        <v>94.376391982182625</v>
      </c>
    </row>
    <row r="10" spans="1:5" ht="18.600000000000001" customHeight="1" x14ac:dyDescent="0.2">
      <c r="A10" s="115">
        <v>15</v>
      </c>
      <c r="B10" s="186">
        <v>5388</v>
      </c>
      <c r="C10" s="187">
        <v>4918</v>
      </c>
      <c r="D10" s="184">
        <v>91.27691165553081</v>
      </c>
      <c r="E10" s="185"/>
    </row>
    <row r="11" spans="1:5" ht="18.600000000000001" customHeight="1" x14ac:dyDescent="0.2">
      <c r="A11" s="115"/>
      <c r="B11" s="186"/>
      <c r="C11" s="187"/>
      <c r="D11" s="184"/>
      <c r="E11" s="185"/>
    </row>
    <row r="12" spans="1:5" ht="18.600000000000001" customHeight="1" x14ac:dyDescent="0.2">
      <c r="A12" s="115">
        <v>16</v>
      </c>
      <c r="B12" s="186">
        <v>5388</v>
      </c>
      <c r="C12" s="187">
        <v>4910</v>
      </c>
      <c r="D12" s="184">
        <v>91.128433556050481</v>
      </c>
    </row>
    <row r="13" spans="1:5" ht="18.600000000000001" customHeight="1" x14ac:dyDescent="0.2">
      <c r="A13" s="115">
        <v>17</v>
      </c>
      <c r="B13" s="186">
        <v>5281</v>
      </c>
      <c r="C13" s="187">
        <v>4875</v>
      </c>
      <c r="D13" s="184">
        <v>92.312062109448974</v>
      </c>
      <c r="E13" s="185"/>
    </row>
    <row r="14" spans="1:5" ht="18.600000000000001" customHeight="1" x14ac:dyDescent="0.2">
      <c r="A14" s="115">
        <v>18</v>
      </c>
      <c r="B14" s="186">
        <v>5261</v>
      </c>
      <c r="C14" s="187">
        <v>4846</v>
      </c>
      <c r="D14" s="184">
        <v>92.111765823987838</v>
      </c>
    </row>
    <row r="15" spans="1:5" ht="18.600000000000001" customHeight="1" x14ac:dyDescent="0.2">
      <c r="A15" s="115">
        <v>19</v>
      </c>
      <c r="B15" s="186">
        <v>5261</v>
      </c>
      <c r="C15" s="187">
        <v>4816</v>
      </c>
      <c r="D15" s="184">
        <v>91.541532028131527</v>
      </c>
      <c r="E15" s="185"/>
    </row>
    <row r="16" spans="1:5" ht="18.600000000000001" customHeight="1" x14ac:dyDescent="0.2">
      <c r="A16" s="115">
        <v>20</v>
      </c>
      <c r="B16" s="186">
        <v>5261</v>
      </c>
      <c r="C16" s="187">
        <v>4826</v>
      </c>
      <c r="D16" s="184">
        <v>91.731609960083631</v>
      </c>
    </row>
    <row r="17" spans="1:5" ht="18.600000000000001" customHeight="1" x14ac:dyDescent="0.2">
      <c r="A17" s="115"/>
      <c r="B17" s="186"/>
      <c r="C17" s="187"/>
      <c r="D17" s="184"/>
    </row>
    <row r="18" spans="1:5" ht="18.600000000000001" customHeight="1" x14ac:dyDescent="0.2">
      <c r="A18" s="115">
        <v>21</v>
      </c>
      <c r="B18" s="186">
        <v>5261</v>
      </c>
      <c r="C18" s="187">
        <v>4783</v>
      </c>
      <c r="D18" s="184">
        <v>90.914274852689601</v>
      </c>
      <c r="E18" s="185"/>
    </row>
    <row r="19" spans="1:5" ht="18.600000000000001" customHeight="1" x14ac:dyDescent="0.2">
      <c r="A19" s="115">
        <v>22</v>
      </c>
      <c r="B19" s="186">
        <v>5261</v>
      </c>
      <c r="C19" s="187">
        <v>4815</v>
      </c>
      <c r="D19" s="184">
        <v>91.522524234936327</v>
      </c>
    </row>
    <row r="20" spans="1:5" ht="18.600000000000001" customHeight="1" x14ac:dyDescent="0.2">
      <c r="A20" s="115">
        <v>23</v>
      </c>
      <c r="B20" s="186">
        <v>5261</v>
      </c>
      <c r="C20" s="187">
        <v>4701</v>
      </c>
      <c r="D20" s="184">
        <v>89.355635810682372</v>
      </c>
      <c r="E20" s="185"/>
    </row>
    <row r="21" spans="1:5" ht="18.600000000000001" customHeight="1" x14ac:dyDescent="0.2">
      <c r="A21" s="115">
        <v>24</v>
      </c>
      <c r="B21" s="186">
        <v>5213</v>
      </c>
      <c r="C21" s="187">
        <v>4650</v>
      </c>
      <c r="D21" s="184">
        <v>89.200076731248799</v>
      </c>
    </row>
    <row r="22" spans="1:5" ht="18.600000000000001" customHeight="1" x14ac:dyDescent="0.2">
      <c r="A22" s="115">
        <v>25</v>
      </c>
      <c r="B22" s="186">
        <v>5186</v>
      </c>
      <c r="C22" s="187">
        <v>4587</v>
      </c>
      <c r="D22" s="184">
        <v>88.449672194369455</v>
      </c>
      <c r="E22" s="185"/>
    </row>
    <row r="23" spans="1:5" ht="18.600000000000001" customHeight="1" x14ac:dyDescent="0.2">
      <c r="A23" s="115"/>
      <c r="B23" s="186"/>
      <c r="C23" s="187"/>
      <c r="D23" s="184"/>
      <c r="E23" s="185"/>
    </row>
    <row r="24" spans="1:5" ht="18.600000000000001" customHeight="1" x14ac:dyDescent="0.2">
      <c r="A24" s="115">
        <v>26</v>
      </c>
      <c r="B24" s="186">
        <v>5186</v>
      </c>
      <c r="C24" s="187">
        <v>4561</v>
      </c>
      <c r="D24" s="184">
        <v>87.948322406478979</v>
      </c>
    </row>
    <row r="25" spans="1:5" ht="18.600000000000001" customHeight="1" x14ac:dyDescent="0.2">
      <c r="A25" s="115">
        <v>27</v>
      </c>
      <c r="B25" s="186">
        <v>5186</v>
      </c>
      <c r="C25" s="187">
        <v>4529</v>
      </c>
      <c r="D25" s="184">
        <v>87.33127651369071</v>
      </c>
      <c r="E25" s="185"/>
    </row>
    <row r="26" spans="1:5" ht="18.600000000000001" customHeight="1" x14ac:dyDescent="0.2">
      <c r="A26" s="115">
        <v>28</v>
      </c>
      <c r="B26" s="186">
        <v>5058</v>
      </c>
      <c r="C26" s="187">
        <v>4480</v>
      </c>
      <c r="D26" s="184">
        <v>88.572558323448007</v>
      </c>
    </row>
    <row r="27" spans="1:5" ht="18.600000000000001" customHeight="1" x14ac:dyDescent="0.2">
      <c r="A27" s="189">
        <v>29</v>
      </c>
      <c r="B27" s="187">
        <v>5025</v>
      </c>
      <c r="C27" s="187">
        <v>4545</v>
      </c>
      <c r="D27" s="184">
        <v>90.447761194029852</v>
      </c>
      <c r="E27" s="185"/>
    </row>
    <row r="28" spans="1:5" ht="18.600000000000001" customHeight="1" x14ac:dyDescent="0.2">
      <c r="A28" s="189">
        <v>30</v>
      </c>
      <c r="B28" s="186">
        <v>5047</v>
      </c>
      <c r="C28" s="187">
        <v>4478</v>
      </c>
      <c r="D28" s="190">
        <v>88.7</v>
      </c>
    </row>
    <row r="29" spans="1:5" ht="18.600000000000001" customHeight="1" x14ac:dyDescent="0.2">
      <c r="A29" s="115"/>
      <c r="B29" s="186"/>
      <c r="C29" s="187"/>
      <c r="D29" s="184"/>
      <c r="E29" s="185"/>
    </row>
    <row r="30" spans="1:5" ht="18.600000000000001" customHeight="1" x14ac:dyDescent="0.2">
      <c r="A30" s="150" t="s">
        <v>175</v>
      </c>
      <c r="B30" s="186">
        <v>4993</v>
      </c>
      <c r="C30" s="187">
        <v>4414</v>
      </c>
      <c r="D30" s="190">
        <v>88.4</v>
      </c>
    </row>
    <row r="31" spans="1:5" ht="18.600000000000001" customHeight="1" x14ac:dyDescent="0.2">
      <c r="A31" s="115">
        <v>2</v>
      </c>
      <c r="B31" s="186">
        <v>4993</v>
      </c>
      <c r="C31" s="187">
        <v>4481</v>
      </c>
      <c r="D31" s="190">
        <v>89.745643900999994</v>
      </c>
    </row>
    <row r="32" spans="1:5" ht="18.600000000000001" customHeight="1" x14ac:dyDescent="0.2">
      <c r="A32" s="115">
        <v>3</v>
      </c>
      <c r="B32" s="187">
        <v>4993</v>
      </c>
      <c r="C32" s="187">
        <v>4426</v>
      </c>
      <c r="D32" s="190">
        <v>88.644101742439418</v>
      </c>
    </row>
    <row r="33" spans="1:4" s="177" customFormat="1" ht="18.600000000000001" customHeight="1" x14ac:dyDescent="0.2">
      <c r="A33" s="115">
        <v>4</v>
      </c>
      <c r="B33" s="187">
        <v>4993</v>
      </c>
      <c r="C33" s="187">
        <v>4359</v>
      </c>
      <c r="D33" s="190">
        <v>87.3</v>
      </c>
    </row>
    <row r="34" spans="1:4" s="177" customFormat="1" ht="18.600000000000001" customHeight="1" x14ac:dyDescent="0.2">
      <c r="A34" s="115">
        <v>5</v>
      </c>
      <c r="B34" s="208">
        <v>4993</v>
      </c>
      <c r="C34" s="208">
        <v>4339</v>
      </c>
      <c r="D34" s="209">
        <v>86.9</v>
      </c>
    </row>
    <row r="35" spans="1:4" s="177" customFormat="1" ht="18.600000000000001" customHeight="1" x14ac:dyDescent="0.2">
      <c r="A35" s="42" t="s">
        <v>159</v>
      </c>
      <c r="B35" s="42"/>
      <c r="C35" s="42"/>
      <c r="D35" s="42"/>
    </row>
    <row r="36" spans="1:4" s="177" customFormat="1" ht="18.600000000000001" customHeight="1" x14ac:dyDescent="0.2">
      <c r="A36" s="42"/>
      <c r="B36" s="42"/>
      <c r="C36" s="42"/>
      <c r="D36" s="42"/>
    </row>
  </sheetData>
  <phoneticPr fontId="2"/>
  <printOptions horizontalCentered="1"/>
  <pageMargins left="0.98425196850393704" right="0.98425196850393704" top="0.98425196850393704" bottom="0.98425196850393704" header="0.51181102362204722" footer="0.51181102362204722"/>
  <pageSetup paperSize="9" scale="94" orientation="portrait" verticalDpi="4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40791-4A18-4514-B046-C2DD0EE4E736}">
  <sheetPr>
    <pageSetUpPr fitToPage="1"/>
  </sheetPr>
  <dimension ref="A1:K37"/>
  <sheetViews>
    <sheetView view="pageBreakPreview" zoomScaleNormal="100" zoomScaleSheetLayoutView="100" workbookViewId="0">
      <pane xSplit="1" ySplit="3" topLeftCell="B27" activePane="bottomRight" state="frozen"/>
      <selection pane="topRight" activeCell="B1" sqref="B1"/>
      <selection pane="bottomLeft" activeCell="A4" sqref="A4"/>
      <selection pane="bottomRight" activeCell="C44" sqref="C44"/>
    </sheetView>
  </sheetViews>
  <sheetFormatPr defaultColWidth="13.44140625" defaultRowHeight="13.2" x14ac:dyDescent="0.2"/>
  <cols>
    <col min="1" max="1" width="11" style="42" customWidth="1"/>
    <col min="2" max="2" width="10.44140625" style="42" customWidth="1"/>
    <col min="3" max="9" width="9.44140625" style="42" customWidth="1"/>
    <col min="10" max="10" width="13.44140625" style="177"/>
    <col min="11" max="16384" width="13.44140625" style="42"/>
  </cols>
  <sheetData>
    <row r="1" spans="1:11" ht="16.2" x14ac:dyDescent="0.2">
      <c r="A1" s="149" t="s">
        <v>205</v>
      </c>
    </row>
    <row r="2" spans="1:11" ht="13.5" customHeight="1" thickBot="1" x14ac:dyDescent="0.25">
      <c r="A2" s="150"/>
      <c r="H2" s="100"/>
      <c r="I2" s="76" t="s">
        <v>206</v>
      </c>
    </row>
    <row r="3" spans="1:11" ht="28.5" customHeight="1" thickTop="1" x14ac:dyDescent="0.2">
      <c r="A3" s="178"/>
      <c r="B3" s="191" t="s">
        <v>207</v>
      </c>
      <c r="C3" s="192" t="s">
        <v>208</v>
      </c>
      <c r="D3" s="193" t="s">
        <v>209</v>
      </c>
      <c r="E3" s="193" t="s">
        <v>210</v>
      </c>
      <c r="F3" s="193" t="s">
        <v>211</v>
      </c>
      <c r="G3" s="193" t="s">
        <v>212</v>
      </c>
      <c r="H3" s="193" t="s">
        <v>213</v>
      </c>
      <c r="I3" s="193" t="s">
        <v>133</v>
      </c>
    </row>
    <row r="4" spans="1:11" ht="21.6" customHeight="1" x14ac:dyDescent="0.2">
      <c r="A4" s="181" t="s">
        <v>214</v>
      </c>
      <c r="B4" s="210">
        <v>5648</v>
      </c>
      <c r="C4" s="211">
        <v>131</v>
      </c>
      <c r="D4" s="211">
        <v>607</v>
      </c>
      <c r="E4" s="211">
        <v>805</v>
      </c>
      <c r="F4" s="211">
        <v>2847</v>
      </c>
      <c r="G4" s="211">
        <v>1002</v>
      </c>
      <c r="H4" s="211">
        <v>1</v>
      </c>
      <c r="I4" s="211">
        <v>255</v>
      </c>
      <c r="K4" s="72"/>
    </row>
    <row r="5" spans="1:11" ht="21.6" customHeight="1" x14ac:dyDescent="0.2">
      <c r="A5" s="194">
        <v>10</v>
      </c>
      <c r="B5" s="210">
        <v>5262</v>
      </c>
      <c r="C5" s="211">
        <v>108</v>
      </c>
      <c r="D5" s="211">
        <v>595</v>
      </c>
      <c r="E5" s="211">
        <v>701</v>
      </c>
      <c r="F5" s="211">
        <v>2715</v>
      </c>
      <c r="G5" s="211">
        <v>953</v>
      </c>
      <c r="H5" s="211">
        <v>0</v>
      </c>
      <c r="I5" s="211">
        <v>190</v>
      </c>
      <c r="K5" s="72"/>
    </row>
    <row r="6" spans="1:11" ht="21.6" customHeight="1" x14ac:dyDescent="0.2">
      <c r="A6" s="194"/>
      <c r="B6" s="210"/>
      <c r="C6" s="211"/>
      <c r="D6" s="211"/>
      <c r="E6" s="211"/>
      <c r="F6" s="211"/>
      <c r="G6" s="211"/>
      <c r="H6" s="211"/>
      <c r="I6" s="211"/>
      <c r="K6" s="72"/>
    </row>
    <row r="7" spans="1:11" ht="21.6" customHeight="1" x14ac:dyDescent="0.2">
      <c r="A7" s="115">
        <v>11</v>
      </c>
      <c r="B7" s="210">
        <v>5200</v>
      </c>
      <c r="C7" s="211">
        <v>86</v>
      </c>
      <c r="D7" s="211">
        <v>564</v>
      </c>
      <c r="E7" s="211">
        <v>695</v>
      </c>
      <c r="F7" s="211">
        <v>2617</v>
      </c>
      <c r="G7" s="211">
        <v>989</v>
      </c>
      <c r="H7" s="211">
        <v>0</v>
      </c>
      <c r="I7" s="211">
        <v>249</v>
      </c>
      <c r="K7" s="72"/>
    </row>
    <row r="8" spans="1:11" ht="21.6" customHeight="1" x14ac:dyDescent="0.2">
      <c r="A8" s="115">
        <v>12</v>
      </c>
      <c r="B8" s="212">
        <v>5102</v>
      </c>
      <c r="C8" s="213">
        <v>55</v>
      </c>
      <c r="D8" s="213">
        <v>580</v>
      </c>
      <c r="E8" s="213">
        <v>638</v>
      </c>
      <c r="F8" s="213">
        <v>2595</v>
      </c>
      <c r="G8" s="213">
        <v>1029</v>
      </c>
      <c r="H8" s="211">
        <v>0</v>
      </c>
      <c r="I8" s="214">
        <v>205</v>
      </c>
      <c r="K8" s="72"/>
    </row>
    <row r="9" spans="1:11" ht="21.6" customHeight="1" x14ac:dyDescent="0.2">
      <c r="A9" s="115">
        <v>13</v>
      </c>
      <c r="B9" s="212">
        <v>5076</v>
      </c>
      <c r="C9" s="213">
        <v>39</v>
      </c>
      <c r="D9" s="213">
        <v>561</v>
      </c>
      <c r="E9" s="213">
        <v>571</v>
      </c>
      <c r="F9" s="213">
        <v>2798</v>
      </c>
      <c r="G9" s="213">
        <v>1096</v>
      </c>
      <c r="H9" s="211">
        <v>2</v>
      </c>
      <c r="I9" s="214">
        <v>9</v>
      </c>
      <c r="K9" s="72"/>
    </row>
    <row r="10" spans="1:11" ht="21.6" customHeight="1" x14ac:dyDescent="0.2">
      <c r="A10" s="115">
        <v>14</v>
      </c>
      <c r="B10" s="212">
        <v>5065</v>
      </c>
      <c r="C10" s="213">
        <v>31</v>
      </c>
      <c r="D10" s="213">
        <v>562</v>
      </c>
      <c r="E10" s="213">
        <v>582</v>
      </c>
      <c r="F10" s="213">
        <v>2797</v>
      </c>
      <c r="G10" s="213">
        <v>1082</v>
      </c>
      <c r="H10" s="213" t="s">
        <v>215</v>
      </c>
      <c r="I10" s="213">
        <v>11</v>
      </c>
      <c r="K10" s="72"/>
    </row>
    <row r="11" spans="1:11" ht="21.6" customHeight="1" x14ac:dyDescent="0.2">
      <c r="A11" s="115">
        <v>15</v>
      </c>
      <c r="B11" s="212">
        <v>4918</v>
      </c>
      <c r="C11" s="213">
        <v>16</v>
      </c>
      <c r="D11" s="213">
        <v>509</v>
      </c>
      <c r="E11" s="213">
        <v>494</v>
      </c>
      <c r="F11" s="213">
        <v>2679</v>
      </c>
      <c r="G11" s="213">
        <v>1208</v>
      </c>
      <c r="H11" s="213" t="s">
        <v>215</v>
      </c>
      <c r="I11" s="213">
        <v>12</v>
      </c>
      <c r="K11" s="72"/>
    </row>
    <row r="12" spans="1:11" ht="21.6" customHeight="1" x14ac:dyDescent="0.2">
      <c r="A12" s="115"/>
      <c r="B12" s="212"/>
      <c r="C12" s="213"/>
      <c r="D12" s="213"/>
      <c r="E12" s="213"/>
      <c r="F12" s="213"/>
      <c r="G12" s="213"/>
      <c r="H12" s="213"/>
      <c r="I12" s="213"/>
      <c r="K12" s="72"/>
    </row>
    <row r="13" spans="1:11" ht="21.6" customHeight="1" x14ac:dyDescent="0.2">
      <c r="A13" s="115">
        <v>16</v>
      </c>
      <c r="B13" s="212">
        <v>4910</v>
      </c>
      <c r="C13" s="213">
        <v>18</v>
      </c>
      <c r="D13" s="213">
        <v>499</v>
      </c>
      <c r="E13" s="213">
        <v>491</v>
      </c>
      <c r="F13" s="213">
        <v>2661</v>
      </c>
      <c r="G13" s="213">
        <v>1229</v>
      </c>
      <c r="H13" s="213">
        <v>2</v>
      </c>
      <c r="I13" s="213">
        <v>10</v>
      </c>
      <c r="K13" s="72"/>
    </row>
    <row r="14" spans="1:11" ht="21.6" customHeight="1" x14ac:dyDescent="0.2">
      <c r="A14" s="115">
        <v>17</v>
      </c>
      <c r="B14" s="212">
        <v>4875</v>
      </c>
      <c r="C14" s="213">
        <v>10</v>
      </c>
      <c r="D14" s="213">
        <v>464</v>
      </c>
      <c r="E14" s="213">
        <v>467</v>
      </c>
      <c r="F14" s="213">
        <v>2657</v>
      </c>
      <c r="G14" s="213">
        <v>1267</v>
      </c>
      <c r="H14" s="213">
        <v>2</v>
      </c>
      <c r="I14" s="213">
        <v>8</v>
      </c>
      <c r="K14" s="72"/>
    </row>
    <row r="15" spans="1:11" ht="21.6" customHeight="1" x14ac:dyDescent="0.2">
      <c r="A15" s="115">
        <v>18</v>
      </c>
      <c r="B15" s="212">
        <v>4846</v>
      </c>
      <c r="C15" s="213">
        <v>12</v>
      </c>
      <c r="D15" s="213">
        <v>455</v>
      </c>
      <c r="E15" s="213">
        <v>465</v>
      </c>
      <c r="F15" s="213">
        <v>2650</v>
      </c>
      <c r="G15" s="213">
        <v>1258</v>
      </c>
      <c r="H15" s="213" t="s">
        <v>215</v>
      </c>
      <c r="I15" s="213">
        <v>6</v>
      </c>
      <c r="K15" s="72"/>
    </row>
    <row r="16" spans="1:11" ht="21.6" customHeight="1" x14ac:dyDescent="0.2">
      <c r="A16" s="115">
        <v>19</v>
      </c>
      <c r="B16" s="212">
        <v>4816</v>
      </c>
      <c r="C16" s="213">
        <v>17</v>
      </c>
      <c r="D16" s="213">
        <v>426</v>
      </c>
      <c r="E16" s="213">
        <v>569</v>
      </c>
      <c r="F16" s="213">
        <v>2560</v>
      </c>
      <c r="G16" s="213">
        <v>1233</v>
      </c>
      <c r="H16" s="213" t="s">
        <v>215</v>
      </c>
      <c r="I16" s="213">
        <v>11</v>
      </c>
      <c r="K16" s="72"/>
    </row>
    <row r="17" spans="1:11" ht="21.6" customHeight="1" x14ac:dyDescent="0.2">
      <c r="A17" s="115">
        <v>20</v>
      </c>
      <c r="B17" s="212">
        <v>4826</v>
      </c>
      <c r="C17" s="213">
        <v>14</v>
      </c>
      <c r="D17" s="213">
        <v>448</v>
      </c>
      <c r="E17" s="213">
        <v>451</v>
      </c>
      <c r="F17" s="213">
        <v>2568</v>
      </c>
      <c r="G17" s="213">
        <v>1340</v>
      </c>
      <c r="H17" s="213" t="s">
        <v>215</v>
      </c>
      <c r="I17" s="213">
        <v>5</v>
      </c>
      <c r="K17" s="72"/>
    </row>
    <row r="18" spans="1:11" ht="21.6" customHeight="1" x14ac:dyDescent="0.2">
      <c r="A18" s="115"/>
      <c r="B18" s="212"/>
      <c r="C18" s="213"/>
      <c r="D18" s="213"/>
      <c r="E18" s="213"/>
      <c r="F18" s="213"/>
      <c r="G18" s="213"/>
      <c r="H18" s="213"/>
      <c r="I18" s="213"/>
      <c r="K18" s="72"/>
    </row>
    <row r="19" spans="1:11" ht="21.6" customHeight="1" x14ac:dyDescent="0.2">
      <c r="A19" s="115">
        <v>21</v>
      </c>
      <c r="B19" s="212">
        <v>4783</v>
      </c>
      <c r="C19" s="213">
        <v>16</v>
      </c>
      <c r="D19" s="213">
        <v>419</v>
      </c>
      <c r="E19" s="213">
        <v>429</v>
      </c>
      <c r="F19" s="213">
        <v>2568</v>
      </c>
      <c r="G19" s="213">
        <v>1332</v>
      </c>
      <c r="H19" s="213">
        <v>4</v>
      </c>
      <c r="I19" s="213">
        <v>15</v>
      </c>
      <c r="K19" s="72"/>
    </row>
    <row r="20" spans="1:11" ht="21.6" customHeight="1" x14ac:dyDescent="0.2">
      <c r="A20" s="115">
        <v>22</v>
      </c>
      <c r="B20" s="212">
        <v>4815</v>
      </c>
      <c r="C20" s="213">
        <v>13</v>
      </c>
      <c r="D20" s="213">
        <v>402</v>
      </c>
      <c r="E20" s="213">
        <v>462</v>
      </c>
      <c r="F20" s="213">
        <v>2572</v>
      </c>
      <c r="G20" s="213">
        <v>1348</v>
      </c>
      <c r="H20" s="213">
        <v>2</v>
      </c>
      <c r="I20" s="213">
        <v>16</v>
      </c>
      <c r="K20" s="72"/>
    </row>
    <row r="21" spans="1:11" ht="21.6" customHeight="1" x14ac:dyDescent="0.2">
      <c r="A21" s="115">
        <v>23</v>
      </c>
      <c r="B21" s="212">
        <v>4701</v>
      </c>
      <c r="C21" s="213">
        <v>21</v>
      </c>
      <c r="D21" s="213">
        <v>386</v>
      </c>
      <c r="E21" s="213">
        <v>428</v>
      </c>
      <c r="F21" s="213">
        <v>2520</v>
      </c>
      <c r="G21" s="213">
        <v>1322</v>
      </c>
      <c r="H21" s="213">
        <v>2</v>
      </c>
      <c r="I21" s="213">
        <v>22</v>
      </c>
      <c r="K21" s="72"/>
    </row>
    <row r="22" spans="1:11" ht="21.6" customHeight="1" x14ac:dyDescent="0.2">
      <c r="A22" s="115">
        <v>24</v>
      </c>
      <c r="B22" s="212">
        <v>4650</v>
      </c>
      <c r="C22" s="213">
        <v>12</v>
      </c>
      <c r="D22" s="213">
        <v>367</v>
      </c>
      <c r="E22" s="213">
        <v>404</v>
      </c>
      <c r="F22" s="213">
        <v>2525</v>
      </c>
      <c r="G22" s="213">
        <v>1322</v>
      </c>
      <c r="H22" s="213" t="s">
        <v>215</v>
      </c>
      <c r="I22" s="213">
        <v>20</v>
      </c>
      <c r="K22" s="72"/>
    </row>
    <row r="23" spans="1:11" ht="21.6" customHeight="1" x14ac:dyDescent="0.2">
      <c r="A23" s="115">
        <v>25</v>
      </c>
      <c r="B23" s="212">
        <v>4587</v>
      </c>
      <c r="C23" s="213">
        <v>13</v>
      </c>
      <c r="D23" s="213">
        <v>373</v>
      </c>
      <c r="E23" s="213">
        <v>418</v>
      </c>
      <c r="F23" s="213">
        <v>2425</v>
      </c>
      <c r="G23" s="213">
        <v>1339</v>
      </c>
      <c r="H23" s="213">
        <v>2</v>
      </c>
      <c r="I23" s="213">
        <v>17</v>
      </c>
      <c r="K23" s="72"/>
    </row>
    <row r="24" spans="1:11" ht="21.6" customHeight="1" x14ac:dyDescent="0.2">
      <c r="A24" s="115"/>
      <c r="B24" s="212"/>
      <c r="C24" s="213"/>
      <c r="D24" s="213"/>
      <c r="E24" s="213"/>
      <c r="F24" s="213"/>
      <c r="G24" s="213"/>
      <c r="H24" s="213"/>
      <c r="I24" s="213"/>
      <c r="K24" s="72"/>
    </row>
    <row r="25" spans="1:11" ht="21.6" customHeight="1" x14ac:dyDescent="0.2">
      <c r="A25" s="115">
        <v>26</v>
      </c>
      <c r="B25" s="212">
        <v>4561</v>
      </c>
      <c r="C25" s="215">
        <v>21</v>
      </c>
      <c r="D25" s="215">
        <v>346</v>
      </c>
      <c r="E25" s="215">
        <v>435</v>
      </c>
      <c r="F25" s="215">
        <v>2406</v>
      </c>
      <c r="G25" s="215">
        <v>1333</v>
      </c>
      <c r="H25" s="215">
        <v>1</v>
      </c>
      <c r="I25" s="215">
        <v>19</v>
      </c>
      <c r="K25" s="72"/>
    </row>
    <row r="26" spans="1:11" ht="21.6" customHeight="1" x14ac:dyDescent="0.2">
      <c r="A26" s="115">
        <v>27</v>
      </c>
      <c r="B26" s="212">
        <v>4529</v>
      </c>
      <c r="C26" s="215">
        <v>27</v>
      </c>
      <c r="D26" s="215">
        <v>327</v>
      </c>
      <c r="E26" s="215">
        <v>411</v>
      </c>
      <c r="F26" s="215">
        <v>2417</v>
      </c>
      <c r="G26" s="215">
        <v>1325</v>
      </c>
      <c r="H26" s="215">
        <v>0</v>
      </c>
      <c r="I26" s="215">
        <v>22</v>
      </c>
      <c r="K26" s="72"/>
    </row>
    <row r="27" spans="1:11" ht="21.6" customHeight="1" x14ac:dyDescent="0.2">
      <c r="A27" s="115">
        <v>28</v>
      </c>
      <c r="B27" s="216">
        <v>4480</v>
      </c>
      <c r="C27" s="211">
        <v>24</v>
      </c>
      <c r="D27" s="211">
        <v>346</v>
      </c>
      <c r="E27" s="211">
        <v>407</v>
      </c>
      <c r="F27" s="211">
        <v>2359</v>
      </c>
      <c r="G27" s="211">
        <v>1325</v>
      </c>
      <c r="H27" s="211">
        <v>2</v>
      </c>
      <c r="I27" s="211">
        <v>17</v>
      </c>
      <c r="K27" s="72"/>
    </row>
    <row r="28" spans="1:11" ht="21.6" customHeight="1" x14ac:dyDescent="0.2">
      <c r="A28" s="115">
        <v>29</v>
      </c>
      <c r="B28" s="212">
        <v>4545</v>
      </c>
      <c r="C28" s="215">
        <v>30</v>
      </c>
      <c r="D28" s="215">
        <v>341</v>
      </c>
      <c r="E28" s="215">
        <v>429</v>
      </c>
      <c r="F28" s="215">
        <v>2340</v>
      </c>
      <c r="G28" s="215">
        <v>1384</v>
      </c>
      <c r="H28" s="215">
        <v>1</v>
      </c>
      <c r="I28" s="215">
        <v>20</v>
      </c>
      <c r="K28" s="72"/>
    </row>
    <row r="29" spans="1:11" ht="21.6" customHeight="1" x14ac:dyDescent="0.2">
      <c r="A29" s="115">
        <v>30</v>
      </c>
      <c r="B29" s="212">
        <v>4478</v>
      </c>
      <c r="C29" s="215">
        <v>40</v>
      </c>
      <c r="D29" s="215">
        <v>356</v>
      </c>
      <c r="E29" s="215">
        <v>388</v>
      </c>
      <c r="F29" s="215">
        <v>2273</v>
      </c>
      <c r="G29" s="215">
        <v>1395</v>
      </c>
      <c r="H29" s="215">
        <v>1</v>
      </c>
      <c r="I29" s="215">
        <v>25</v>
      </c>
      <c r="K29" s="72"/>
    </row>
    <row r="30" spans="1:11" ht="21.6" customHeight="1" x14ac:dyDescent="0.2">
      <c r="B30" s="212"/>
      <c r="C30" s="215"/>
      <c r="D30" s="215"/>
      <c r="E30" s="215"/>
      <c r="F30" s="215"/>
      <c r="G30" s="215"/>
      <c r="H30" s="215"/>
      <c r="I30" s="215"/>
      <c r="K30" s="72"/>
    </row>
    <row r="31" spans="1:11" ht="21.6" customHeight="1" x14ac:dyDescent="0.2">
      <c r="A31" s="150" t="s">
        <v>175</v>
      </c>
      <c r="B31" s="212">
        <v>4414</v>
      </c>
      <c r="C31" s="215">
        <v>31</v>
      </c>
      <c r="D31" s="215">
        <v>348</v>
      </c>
      <c r="E31" s="215">
        <v>361</v>
      </c>
      <c r="F31" s="215">
        <v>2227</v>
      </c>
      <c r="G31" s="215">
        <v>1433</v>
      </c>
      <c r="H31" s="215">
        <v>1</v>
      </c>
      <c r="I31" s="215">
        <v>13</v>
      </c>
      <c r="K31" s="72"/>
    </row>
    <row r="32" spans="1:11" ht="21.6" customHeight="1" x14ac:dyDescent="0.2">
      <c r="A32" s="115">
        <v>2</v>
      </c>
      <c r="B32" s="212">
        <v>4481</v>
      </c>
      <c r="C32" s="215">
        <v>35</v>
      </c>
      <c r="D32" s="215">
        <v>381</v>
      </c>
      <c r="E32" s="215">
        <v>394</v>
      </c>
      <c r="F32" s="215">
        <v>2208</v>
      </c>
      <c r="G32" s="215">
        <v>1443</v>
      </c>
      <c r="H32" s="215">
        <v>0</v>
      </c>
      <c r="I32" s="215">
        <v>20</v>
      </c>
      <c r="K32" s="72"/>
    </row>
    <row r="33" spans="1:11" ht="21.6" customHeight="1" x14ac:dyDescent="0.2">
      <c r="A33" s="115">
        <v>3</v>
      </c>
      <c r="B33" s="212">
        <v>4426</v>
      </c>
      <c r="C33" s="215">
        <v>24</v>
      </c>
      <c r="D33" s="215">
        <v>372</v>
      </c>
      <c r="E33" s="215">
        <v>393</v>
      </c>
      <c r="F33" s="215">
        <v>2143</v>
      </c>
      <c r="G33" s="215">
        <v>1472</v>
      </c>
      <c r="H33" s="215">
        <v>1</v>
      </c>
      <c r="I33" s="215">
        <v>21</v>
      </c>
      <c r="K33" s="72"/>
    </row>
    <row r="34" spans="1:11" ht="21.6" customHeight="1" x14ac:dyDescent="0.2">
      <c r="A34" s="115">
        <v>4</v>
      </c>
      <c r="B34" s="212">
        <v>4359</v>
      </c>
      <c r="C34" s="215">
        <v>38</v>
      </c>
      <c r="D34" s="215">
        <v>379</v>
      </c>
      <c r="E34" s="215">
        <v>332</v>
      </c>
      <c r="F34" s="215">
        <v>2020</v>
      </c>
      <c r="G34" s="215">
        <v>1564</v>
      </c>
      <c r="H34" s="215">
        <v>1</v>
      </c>
      <c r="I34" s="215">
        <v>25</v>
      </c>
      <c r="K34" s="72"/>
    </row>
    <row r="35" spans="1:11" ht="21.6" customHeight="1" x14ac:dyDescent="0.2">
      <c r="A35" s="115">
        <v>5</v>
      </c>
      <c r="B35" s="212">
        <v>4339</v>
      </c>
      <c r="C35" s="215">
        <v>18</v>
      </c>
      <c r="D35" s="215">
        <v>363</v>
      </c>
      <c r="E35" s="215">
        <v>374</v>
      </c>
      <c r="F35" s="215">
        <v>1974</v>
      </c>
      <c r="G35" s="215">
        <v>1595</v>
      </c>
      <c r="H35" s="215">
        <v>0</v>
      </c>
      <c r="I35" s="215">
        <v>15</v>
      </c>
      <c r="K35" s="72"/>
    </row>
    <row r="36" spans="1:11" ht="21.6" customHeight="1" x14ac:dyDescent="0.2">
      <c r="A36" s="217" t="s">
        <v>216</v>
      </c>
      <c r="B36" s="218">
        <f t="shared" ref="B36:I36" si="0">+B35/$B$35</f>
        <v>1</v>
      </c>
      <c r="C36" s="219">
        <f t="shared" si="0"/>
        <v>4.1484212952293152E-3</v>
      </c>
      <c r="D36" s="219">
        <f t="shared" si="0"/>
        <v>8.365982945379119E-2</v>
      </c>
      <c r="E36" s="219">
        <f t="shared" si="0"/>
        <v>8.6194975800875775E-2</v>
      </c>
      <c r="F36" s="219">
        <f t="shared" si="0"/>
        <v>0.45494353537681492</v>
      </c>
      <c r="G36" s="219">
        <f t="shared" si="0"/>
        <v>0.36759622032726436</v>
      </c>
      <c r="H36" s="219">
        <f t="shared" si="0"/>
        <v>0</v>
      </c>
      <c r="I36" s="219">
        <f t="shared" si="0"/>
        <v>3.4570177460244295E-3</v>
      </c>
      <c r="K36" s="72"/>
    </row>
    <row r="37" spans="1:11" ht="21.6" customHeight="1" x14ac:dyDescent="0.2">
      <c r="A37" s="42" t="s">
        <v>159</v>
      </c>
      <c r="B37" s="220"/>
      <c r="C37" s="220"/>
      <c r="D37" s="220"/>
      <c r="E37" s="220"/>
      <c r="F37" s="220"/>
      <c r="G37" s="220"/>
      <c r="H37" s="220"/>
      <c r="I37" s="220"/>
      <c r="K37" s="72"/>
    </row>
  </sheetData>
  <phoneticPr fontId="2"/>
  <printOptions horizontalCentered="1"/>
  <pageMargins left="0.98425196850393704" right="0.98425196850393704" top="0.98425196850393704" bottom="0.98425196850393704" header="0.51181102362204722" footer="0.51181102362204722"/>
  <pageSetup paperSize="9" scale="9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0ECF0-9477-43D8-8F9E-A917EEABC203}">
  <sheetPr>
    <pageSetUpPr fitToPage="1"/>
  </sheetPr>
  <dimension ref="A1:W61"/>
  <sheetViews>
    <sheetView zoomScale="90" zoomScaleNormal="90" zoomScaleSheetLayoutView="100" workbookViewId="0">
      <pane xSplit="3" ySplit="4" topLeftCell="D5" activePane="bottomRight" state="frozen"/>
      <selection activeCell="E15" sqref="E15"/>
      <selection pane="topRight" activeCell="E15" sqref="E15"/>
      <selection pane="bottomLeft" activeCell="E15" sqref="E15"/>
      <selection pane="bottomRight" activeCell="F6" sqref="F6"/>
    </sheetView>
  </sheetViews>
  <sheetFormatPr defaultColWidth="9" defaultRowHeight="13.2" x14ac:dyDescent="0.2"/>
  <cols>
    <col min="1" max="1" width="6.77734375" style="42" customWidth="1"/>
    <col min="2" max="2" width="10.88671875" style="42" bestFit="1" customWidth="1"/>
    <col min="3" max="3" width="4.88671875" style="42" customWidth="1"/>
    <col min="4" max="4" width="8.21875" style="42" customWidth="1"/>
    <col min="5" max="5" width="8.21875" style="72" customWidth="1"/>
    <col min="6" max="6" width="8.21875" style="42" customWidth="1"/>
    <col min="7" max="7" width="8.21875" style="43" customWidth="1"/>
    <col min="8" max="8" width="8.21875" style="72" customWidth="1"/>
    <col min="9" max="9" width="8.21875" style="42" customWidth="1"/>
    <col min="10" max="10" width="8.21875" style="44" customWidth="1"/>
    <col min="11" max="11" width="8.21875" style="72" customWidth="1"/>
    <col min="12" max="12" width="8.21875" style="42" customWidth="1"/>
    <col min="13" max="13" width="8.21875" style="43" customWidth="1"/>
    <col min="14" max="14" width="8.21875" style="72" customWidth="1"/>
    <col min="15" max="15" width="8.21875" style="42" customWidth="1"/>
    <col min="16" max="16" width="8.21875" style="44" customWidth="1"/>
    <col min="17" max="17" width="8.21875" style="72" customWidth="1"/>
    <col min="18" max="18" width="8.21875" style="42" customWidth="1"/>
    <col min="19" max="19" width="8.21875" style="43" customWidth="1"/>
    <col min="20" max="20" width="8.21875" style="73" customWidth="1"/>
    <col min="21" max="21" width="8.109375" style="42" bestFit="1" customWidth="1"/>
    <col min="22" max="22" width="8.109375" style="42" customWidth="1"/>
    <col min="23" max="23" width="8.33203125" style="42" bestFit="1" customWidth="1"/>
    <col min="24" max="24" width="8.109375" style="42" customWidth="1"/>
    <col min="25" max="16384" width="9" style="42"/>
  </cols>
  <sheetData>
    <row r="1" spans="1:23" ht="25.05" customHeight="1" x14ac:dyDescent="0.2">
      <c r="A1" s="41" t="s">
        <v>58</v>
      </c>
      <c r="E1" s="42"/>
      <c r="H1" s="43"/>
      <c r="K1" s="44"/>
      <c r="N1" s="43"/>
      <c r="Q1" s="44"/>
      <c r="T1" s="43"/>
    </row>
    <row r="2" spans="1:23" s="1" customFormat="1" ht="18" customHeight="1" thickBot="1" x14ac:dyDescent="0.25">
      <c r="G2" s="2"/>
      <c r="H2" s="2"/>
      <c r="J2" s="4"/>
      <c r="K2" s="4"/>
      <c r="M2" s="2"/>
      <c r="N2" s="2"/>
      <c r="P2" s="4"/>
      <c r="Q2" s="4"/>
      <c r="R2" s="45"/>
      <c r="S2" s="46"/>
      <c r="T2" s="46"/>
      <c r="U2" s="47" t="s">
        <v>59</v>
      </c>
    </row>
    <row r="3" spans="1:23" s="15" customFormat="1" ht="27.15" customHeight="1" thickTop="1" x14ac:dyDescent="0.2">
      <c r="A3" s="48"/>
      <c r="B3" s="48"/>
      <c r="C3" s="49"/>
      <c r="D3" s="223" t="s">
        <v>1</v>
      </c>
      <c r="E3" s="223"/>
      <c r="F3" s="224"/>
      <c r="G3" s="224" t="s">
        <v>60</v>
      </c>
      <c r="H3" s="240"/>
      <c r="I3" s="225"/>
      <c r="J3" s="240" t="s">
        <v>61</v>
      </c>
      <c r="K3" s="240"/>
      <c r="L3" s="240"/>
      <c r="M3" s="241" t="s">
        <v>62</v>
      </c>
      <c r="N3" s="242"/>
      <c r="O3" s="243"/>
      <c r="P3" s="240" t="s">
        <v>63</v>
      </c>
      <c r="Q3" s="240"/>
      <c r="R3" s="240"/>
      <c r="S3" s="224" t="s">
        <v>64</v>
      </c>
      <c r="T3" s="240"/>
      <c r="U3" s="240"/>
      <c r="V3" s="1"/>
      <c r="W3" s="1"/>
    </row>
    <row r="4" spans="1:23" s="15" customFormat="1" ht="39" customHeight="1" x14ac:dyDescent="0.2">
      <c r="A4" s="50"/>
      <c r="B4" s="50"/>
      <c r="C4" s="51"/>
      <c r="D4" s="21" t="s">
        <v>8</v>
      </c>
      <c r="E4" s="19" t="s">
        <v>9</v>
      </c>
      <c r="F4" s="18" t="s">
        <v>10</v>
      </c>
      <c r="G4" s="21" t="s">
        <v>8</v>
      </c>
      <c r="H4" s="19" t="s">
        <v>9</v>
      </c>
      <c r="I4" s="19" t="s">
        <v>10</v>
      </c>
      <c r="J4" s="20" t="s">
        <v>8</v>
      </c>
      <c r="K4" s="19" t="s">
        <v>9</v>
      </c>
      <c r="L4" s="18" t="s">
        <v>10</v>
      </c>
      <c r="M4" s="21" t="s">
        <v>8</v>
      </c>
      <c r="N4" s="19" t="s">
        <v>9</v>
      </c>
      <c r="O4" s="19" t="s">
        <v>10</v>
      </c>
      <c r="P4" s="20" t="s">
        <v>8</v>
      </c>
      <c r="Q4" s="19" t="s">
        <v>9</v>
      </c>
      <c r="R4" s="18" t="s">
        <v>10</v>
      </c>
      <c r="S4" s="21" t="s">
        <v>8</v>
      </c>
      <c r="T4" s="19" t="s">
        <v>9</v>
      </c>
      <c r="U4" s="18" t="s">
        <v>10</v>
      </c>
      <c r="V4" s="1"/>
      <c r="W4" s="1"/>
    </row>
    <row r="5" spans="1:23" s="15" customFormat="1" ht="24" customHeight="1" x14ac:dyDescent="0.2">
      <c r="A5" s="236" t="s">
        <v>11</v>
      </c>
      <c r="B5" s="236"/>
      <c r="C5" s="237"/>
      <c r="D5" s="52">
        <v>66031</v>
      </c>
      <c r="E5" s="53">
        <v>1087</v>
      </c>
      <c r="F5" s="53">
        <v>64944</v>
      </c>
      <c r="G5" s="52">
        <v>3652</v>
      </c>
      <c r="H5" s="53">
        <v>38</v>
      </c>
      <c r="I5" s="53">
        <v>3614</v>
      </c>
      <c r="J5" s="52">
        <v>7395</v>
      </c>
      <c r="K5" s="53">
        <v>222</v>
      </c>
      <c r="L5" s="53">
        <v>7173</v>
      </c>
      <c r="M5" s="52">
        <v>695</v>
      </c>
      <c r="N5" s="53">
        <v>2</v>
      </c>
      <c r="O5" s="53">
        <v>693</v>
      </c>
      <c r="P5" s="52">
        <v>31252</v>
      </c>
      <c r="Q5" s="53">
        <v>631</v>
      </c>
      <c r="R5" s="53">
        <v>30621</v>
      </c>
      <c r="S5" s="52">
        <v>24046</v>
      </c>
      <c r="T5" s="53">
        <v>232</v>
      </c>
      <c r="U5" s="53">
        <v>23814</v>
      </c>
      <c r="V5" s="54"/>
      <c r="W5" s="54"/>
    </row>
    <row r="6" spans="1:23" s="15" customFormat="1" ht="24" customHeight="1" x14ac:dyDescent="0.2">
      <c r="A6" s="238" t="s">
        <v>12</v>
      </c>
      <c r="B6" s="238"/>
      <c r="C6" s="239"/>
      <c r="D6" s="55">
        <v>10760</v>
      </c>
      <c r="E6" s="3">
        <v>128</v>
      </c>
      <c r="F6" s="3">
        <v>10632</v>
      </c>
      <c r="G6" s="56">
        <v>587</v>
      </c>
      <c r="H6" s="3">
        <v>5</v>
      </c>
      <c r="I6" s="3">
        <v>582</v>
      </c>
      <c r="J6" s="56">
        <v>1432</v>
      </c>
      <c r="K6" s="3">
        <v>27</v>
      </c>
      <c r="L6" s="3">
        <v>1405</v>
      </c>
      <c r="M6" s="56">
        <v>114</v>
      </c>
      <c r="N6" s="3">
        <v>0</v>
      </c>
      <c r="O6" s="3">
        <v>114</v>
      </c>
      <c r="P6" s="56">
        <v>4853</v>
      </c>
      <c r="Q6" s="3">
        <v>67</v>
      </c>
      <c r="R6" s="3">
        <v>4786</v>
      </c>
      <c r="S6" s="56">
        <v>3774</v>
      </c>
      <c r="T6" s="3">
        <v>29</v>
      </c>
      <c r="U6" s="3">
        <v>3745</v>
      </c>
      <c r="V6" s="54"/>
      <c r="W6" s="54"/>
    </row>
    <row r="7" spans="1:23" s="15" customFormat="1" ht="24" customHeight="1" x14ac:dyDescent="0.2">
      <c r="A7" s="238" t="s">
        <v>13</v>
      </c>
      <c r="B7" s="238"/>
      <c r="C7" s="239"/>
      <c r="D7" s="56">
        <v>55271</v>
      </c>
      <c r="E7" s="3">
        <v>959</v>
      </c>
      <c r="F7" s="3">
        <v>54312</v>
      </c>
      <c r="G7" s="56">
        <v>3016</v>
      </c>
      <c r="H7" s="3">
        <v>39</v>
      </c>
      <c r="I7" s="3">
        <v>2977</v>
      </c>
      <c r="J7" s="56">
        <v>5993</v>
      </c>
      <c r="K7" s="3">
        <v>199</v>
      </c>
      <c r="L7" s="3">
        <v>5794</v>
      </c>
      <c r="M7" s="56">
        <v>570</v>
      </c>
      <c r="N7" s="3">
        <v>2</v>
      </c>
      <c r="O7" s="3">
        <v>568</v>
      </c>
      <c r="P7" s="56">
        <v>25409</v>
      </c>
      <c r="Q7" s="3">
        <v>521</v>
      </c>
      <c r="R7" s="3">
        <v>24888</v>
      </c>
      <c r="S7" s="56">
        <v>20283</v>
      </c>
      <c r="T7" s="3">
        <v>198</v>
      </c>
      <c r="U7" s="3">
        <v>20085</v>
      </c>
      <c r="V7" s="54"/>
      <c r="W7" s="54"/>
    </row>
    <row r="8" spans="1:23" s="15" customFormat="1" ht="24" customHeight="1" x14ac:dyDescent="0.2">
      <c r="A8" s="1"/>
      <c r="B8" s="57"/>
      <c r="C8" s="58"/>
      <c r="D8" s="3"/>
      <c r="E8" s="3"/>
      <c r="F8" s="3"/>
      <c r="G8" s="56"/>
      <c r="H8" s="3"/>
      <c r="I8" s="59"/>
      <c r="J8" s="3"/>
      <c r="K8" s="3"/>
      <c r="L8" s="3"/>
      <c r="M8" s="56"/>
      <c r="N8" s="3"/>
      <c r="O8" s="59"/>
      <c r="P8" s="3"/>
      <c r="Q8" s="3"/>
      <c r="R8" s="3"/>
      <c r="S8" s="56"/>
      <c r="T8" s="3"/>
      <c r="U8" s="3"/>
      <c r="V8" s="54"/>
      <c r="W8" s="54"/>
    </row>
    <row r="9" spans="1:23" s="1" customFormat="1" ht="24" customHeight="1" x14ac:dyDescent="0.2">
      <c r="A9" s="232" t="s">
        <v>14</v>
      </c>
      <c r="B9" s="232"/>
      <c r="C9" s="233"/>
      <c r="D9" s="56">
        <v>1075</v>
      </c>
      <c r="E9" s="3">
        <v>24</v>
      </c>
      <c r="F9" s="3">
        <v>1051</v>
      </c>
      <c r="G9" s="60">
        <v>60</v>
      </c>
      <c r="H9" s="7">
        <v>0</v>
      </c>
      <c r="I9" s="61">
        <v>60</v>
      </c>
      <c r="J9" s="60">
        <v>131</v>
      </c>
      <c r="K9" s="7">
        <v>1</v>
      </c>
      <c r="L9" s="61">
        <v>130</v>
      </c>
      <c r="M9" s="60">
        <v>12</v>
      </c>
      <c r="N9" s="7">
        <v>0</v>
      </c>
      <c r="O9" s="61">
        <v>12</v>
      </c>
      <c r="P9" s="60">
        <v>500</v>
      </c>
      <c r="Q9" s="7">
        <v>14</v>
      </c>
      <c r="R9" s="61">
        <v>486</v>
      </c>
      <c r="S9" s="60">
        <v>357</v>
      </c>
      <c r="T9" s="7">
        <v>7</v>
      </c>
      <c r="U9" s="7">
        <v>350</v>
      </c>
      <c r="V9" s="54"/>
      <c r="W9" s="54"/>
    </row>
    <row r="10" spans="1:23" s="1" customFormat="1" ht="24" customHeight="1" x14ac:dyDescent="0.2">
      <c r="B10" s="9" t="s">
        <v>15</v>
      </c>
      <c r="C10" s="62"/>
      <c r="D10" s="56">
        <v>444</v>
      </c>
      <c r="E10" s="3">
        <v>7</v>
      </c>
      <c r="F10" s="3">
        <v>437</v>
      </c>
      <c r="G10" s="60">
        <v>21</v>
      </c>
      <c r="H10" s="7">
        <v>0</v>
      </c>
      <c r="I10" s="61">
        <v>21</v>
      </c>
      <c r="J10" s="60">
        <v>40</v>
      </c>
      <c r="K10" s="7">
        <v>0</v>
      </c>
      <c r="L10" s="7">
        <v>40</v>
      </c>
      <c r="M10" s="60">
        <v>2</v>
      </c>
      <c r="N10" s="7">
        <v>0</v>
      </c>
      <c r="O10" s="61">
        <v>2</v>
      </c>
      <c r="P10" s="60">
        <v>221</v>
      </c>
      <c r="Q10" s="7">
        <v>5</v>
      </c>
      <c r="R10" s="7">
        <v>216</v>
      </c>
      <c r="S10" s="60">
        <v>154</v>
      </c>
      <c r="T10" s="7">
        <v>1</v>
      </c>
      <c r="U10" s="7">
        <v>153</v>
      </c>
      <c r="V10" s="54"/>
      <c r="W10" s="54"/>
    </row>
    <row r="11" spans="1:23" s="1" customFormat="1" ht="24" customHeight="1" x14ac:dyDescent="0.2">
      <c r="B11" s="9" t="s">
        <v>16</v>
      </c>
      <c r="C11" s="62"/>
      <c r="D11" s="56">
        <v>631</v>
      </c>
      <c r="E11" s="3">
        <v>17</v>
      </c>
      <c r="F11" s="3">
        <v>614</v>
      </c>
      <c r="G11" s="60">
        <v>39</v>
      </c>
      <c r="H11" s="7">
        <v>0</v>
      </c>
      <c r="I11" s="61">
        <v>39</v>
      </c>
      <c r="J11" s="60">
        <v>91</v>
      </c>
      <c r="K11" s="7">
        <v>1</v>
      </c>
      <c r="L11" s="7">
        <v>90</v>
      </c>
      <c r="M11" s="60">
        <v>10</v>
      </c>
      <c r="N11" s="7">
        <v>0</v>
      </c>
      <c r="O11" s="61">
        <v>10</v>
      </c>
      <c r="P11" s="60">
        <v>279</v>
      </c>
      <c r="Q11" s="7">
        <v>9</v>
      </c>
      <c r="R11" s="7">
        <v>270</v>
      </c>
      <c r="S11" s="60">
        <v>203</v>
      </c>
      <c r="T11" s="7">
        <v>6</v>
      </c>
      <c r="U11" s="7">
        <v>197</v>
      </c>
      <c r="V11" s="54"/>
      <c r="W11" s="54"/>
    </row>
    <row r="12" spans="1:23" s="1" customFormat="1" ht="24" customHeight="1" x14ac:dyDescent="0.2">
      <c r="B12" s="9"/>
      <c r="C12" s="62"/>
      <c r="D12" s="60"/>
      <c r="E12" s="7"/>
      <c r="F12" s="7"/>
      <c r="G12" s="60"/>
      <c r="H12" s="7"/>
      <c r="I12" s="61"/>
      <c r="J12" s="7"/>
      <c r="K12" s="7"/>
      <c r="L12" s="7"/>
      <c r="M12" s="60"/>
      <c r="N12" s="7"/>
      <c r="O12" s="61"/>
      <c r="P12" s="7"/>
      <c r="Q12" s="7"/>
      <c r="R12" s="7"/>
      <c r="S12" s="60"/>
      <c r="T12" s="7"/>
      <c r="U12" s="7"/>
      <c r="V12" s="54"/>
      <c r="W12" s="54"/>
    </row>
    <row r="13" spans="1:23" s="1" customFormat="1" ht="24" customHeight="1" x14ac:dyDescent="0.2">
      <c r="A13" s="232" t="s">
        <v>17</v>
      </c>
      <c r="B13" s="232"/>
      <c r="C13" s="233"/>
      <c r="D13" s="56">
        <v>1352</v>
      </c>
      <c r="E13" s="3">
        <v>19</v>
      </c>
      <c r="F13" s="3">
        <v>1333</v>
      </c>
      <c r="G13" s="60">
        <v>68</v>
      </c>
      <c r="H13" s="7">
        <v>0</v>
      </c>
      <c r="I13" s="61">
        <v>68</v>
      </c>
      <c r="J13" s="60">
        <v>133</v>
      </c>
      <c r="K13" s="7">
        <v>6</v>
      </c>
      <c r="L13" s="61">
        <v>127</v>
      </c>
      <c r="M13" s="60">
        <v>16</v>
      </c>
      <c r="N13" s="7">
        <v>0</v>
      </c>
      <c r="O13" s="61">
        <v>16</v>
      </c>
      <c r="P13" s="60">
        <v>608</v>
      </c>
      <c r="Q13" s="7">
        <v>6</v>
      </c>
      <c r="R13" s="61">
        <v>602</v>
      </c>
      <c r="S13" s="60">
        <v>533</v>
      </c>
      <c r="T13" s="7">
        <v>4</v>
      </c>
      <c r="U13" s="7">
        <v>529</v>
      </c>
      <c r="V13" s="54"/>
      <c r="W13" s="54"/>
    </row>
    <row r="14" spans="1:23" s="1" customFormat="1" ht="24" customHeight="1" x14ac:dyDescent="0.2">
      <c r="B14" s="9" t="s">
        <v>18</v>
      </c>
      <c r="C14" s="62"/>
      <c r="D14" s="56">
        <v>1352</v>
      </c>
      <c r="E14" s="3">
        <v>19</v>
      </c>
      <c r="F14" s="3">
        <v>1333</v>
      </c>
      <c r="G14" s="60">
        <v>68</v>
      </c>
      <c r="H14" s="7">
        <v>0</v>
      </c>
      <c r="I14" s="61">
        <v>68</v>
      </c>
      <c r="J14" s="60">
        <v>133</v>
      </c>
      <c r="K14" s="7">
        <v>6</v>
      </c>
      <c r="L14" s="7">
        <v>127</v>
      </c>
      <c r="M14" s="60">
        <v>16</v>
      </c>
      <c r="N14" s="7">
        <v>0</v>
      </c>
      <c r="O14" s="61">
        <v>16</v>
      </c>
      <c r="P14" s="60">
        <v>608</v>
      </c>
      <c r="Q14" s="7">
        <v>6</v>
      </c>
      <c r="R14" s="7">
        <v>602</v>
      </c>
      <c r="S14" s="60">
        <v>533</v>
      </c>
      <c r="T14" s="7">
        <v>4</v>
      </c>
      <c r="U14" s="7">
        <v>529</v>
      </c>
      <c r="V14" s="54"/>
      <c r="W14" s="54"/>
    </row>
    <row r="15" spans="1:23" s="1" customFormat="1" ht="24" customHeight="1" x14ac:dyDescent="0.2">
      <c r="B15" s="9"/>
      <c r="C15" s="62"/>
      <c r="D15" s="60"/>
      <c r="E15" s="7"/>
      <c r="F15" s="7"/>
      <c r="G15" s="60"/>
      <c r="H15" s="7"/>
      <c r="I15" s="61"/>
      <c r="J15" s="7"/>
      <c r="K15" s="7"/>
      <c r="L15" s="7"/>
      <c r="M15" s="60"/>
      <c r="N15" s="7"/>
      <c r="O15" s="61"/>
      <c r="P15" s="7"/>
      <c r="Q15" s="7"/>
      <c r="R15" s="7"/>
      <c r="S15" s="60"/>
      <c r="T15" s="7"/>
      <c r="U15" s="7"/>
      <c r="V15" s="54"/>
      <c r="W15" s="54"/>
    </row>
    <row r="16" spans="1:23" s="1" customFormat="1" ht="24" customHeight="1" x14ac:dyDescent="0.2">
      <c r="A16" s="232" t="s">
        <v>19</v>
      </c>
      <c r="B16" s="232"/>
      <c r="C16" s="233"/>
      <c r="D16" s="56">
        <v>141</v>
      </c>
      <c r="E16" s="3">
        <v>1</v>
      </c>
      <c r="F16" s="3">
        <v>140</v>
      </c>
      <c r="G16" s="60">
        <v>9</v>
      </c>
      <c r="H16" s="7">
        <v>0</v>
      </c>
      <c r="I16" s="61">
        <v>9</v>
      </c>
      <c r="J16" s="60">
        <v>16</v>
      </c>
      <c r="K16" s="7">
        <v>0</v>
      </c>
      <c r="L16" s="61">
        <v>16</v>
      </c>
      <c r="M16" s="60">
        <v>4</v>
      </c>
      <c r="N16" s="7">
        <v>0</v>
      </c>
      <c r="O16" s="61">
        <v>4</v>
      </c>
      <c r="P16" s="60">
        <v>54</v>
      </c>
      <c r="Q16" s="7">
        <v>1</v>
      </c>
      <c r="R16" s="61">
        <v>53</v>
      </c>
      <c r="S16" s="60">
        <v>44</v>
      </c>
      <c r="T16" s="7">
        <v>0</v>
      </c>
      <c r="U16" s="7">
        <v>44</v>
      </c>
      <c r="V16" s="54"/>
      <c r="W16" s="54"/>
    </row>
    <row r="17" spans="1:23" s="1" customFormat="1" ht="24" customHeight="1" x14ac:dyDescent="0.2">
      <c r="B17" s="9" t="s">
        <v>20</v>
      </c>
      <c r="C17" s="62"/>
      <c r="D17" s="56">
        <v>48</v>
      </c>
      <c r="E17" s="3">
        <v>1</v>
      </c>
      <c r="F17" s="3">
        <v>47</v>
      </c>
      <c r="G17" s="60">
        <v>2</v>
      </c>
      <c r="H17" s="7">
        <v>0</v>
      </c>
      <c r="I17" s="61">
        <v>2</v>
      </c>
      <c r="J17" s="60">
        <v>6</v>
      </c>
      <c r="K17" s="7">
        <v>0</v>
      </c>
      <c r="L17" s="7">
        <v>6</v>
      </c>
      <c r="M17" s="60">
        <v>0</v>
      </c>
      <c r="N17" s="7">
        <v>0</v>
      </c>
      <c r="O17" s="61">
        <v>0</v>
      </c>
      <c r="P17" s="60">
        <v>23</v>
      </c>
      <c r="Q17" s="7">
        <v>1</v>
      </c>
      <c r="R17" s="7">
        <v>22</v>
      </c>
      <c r="S17" s="60">
        <v>12</v>
      </c>
      <c r="T17" s="7">
        <v>0</v>
      </c>
      <c r="U17" s="7">
        <v>12</v>
      </c>
      <c r="V17" s="54"/>
      <c r="W17" s="54"/>
    </row>
    <row r="18" spans="1:23" s="1" customFormat="1" ht="24" customHeight="1" x14ac:dyDescent="0.2">
      <c r="B18" s="9" t="s">
        <v>65</v>
      </c>
      <c r="C18" s="62"/>
      <c r="D18" s="56">
        <v>93</v>
      </c>
      <c r="E18" s="3">
        <v>0</v>
      </c>
      <c r="F18" s="3">
        <v>93</v>
      </c>
      <c r="G18" s="60">
        <v>7</v>
      </c>
      <c r="H18" s="7">
        <v>0</v>
      </c>
      <c r="I18" s="61">
        <v>7</v>
      </c>
      <c r="J18" s="60">
        <v>10</v>
      </c>
      <c r="K18" s="7">
        <v>0</v>
      </c>
      <c r="L18" s="7">
        <v>10</v>
      </c>
      <c r="M18" s="60">
        <v>4</v>
      </c>
      <c r="N18" s="7">
        <v>0</v>
      </c>
      <c r="O18" s="61">
        <v>4</v>
      </c>
      <c r="P18" s="60">
        <v>31</v>
      </c>
      <c r="Q18" s="7">
        <v>0</v>
      </c>
      <c r="R18" s="7">
        <v>31</v>
      </c>
      <c r="S18" s="60">
        <v>32</v>
      </c>
      <c r="T18" s="7">
        <v>0</v>
      </c>
      <c r="U18" s="7">
        <v>32</v>
      </c>
      <c r="V18" s="54"/>
      <c r="W18" s="54"/>
    </row>
    <row r="19" spans="1:23" s="1" customFormat="1" ht="24" customHeight="1" x14ac:dyDescent="0.2">
      <c r="B19" s="9"/>
      <c r="C19" s="62"/>
      <c r="D19" s="60"/>
      <c r="E19" s="7"/>
      <c r="F19" s="7"/>
      <c r="G19" s="60"/>
      <c r="H19" s="7"/>
      <c r="I19" s="61"/>
      <c r="J19" s="7"/>
      <c r="K19" s="7"/>
      <c r="L19" s="7"/>
      <c r="M19" s="60"/>
      <c r="N19" s="7"/>
      <c r="O19" s="61"/>
      <c r="P19" s="7"/>
      <c r="Q19" s="7"/>
      <c r="R19" s="7"/>
      <c r="S19" s="60"/>
      <c r="T19" s="7"/>
      <c r="U19" s="7"/>
      <c r="V19" s="54"/>
      <c r="W19" s="54"/>
    </row>
    <row r="20" spans="1:23" s="1" customFormat="1" ht="24" customHeight="1" x14ac:dyDescent="0.2">
      <c r="A20" s="232" t="s">
        <v>22</v>
      </c>
      <c r="B20" s="232"/>
      <c r="C20" s="233"/>
      <c r="D20" s="56">
        <v>878</v>
      </c>
      <c r="E20" s="3">
        <v>5</v>
      </c>
      <c r="F20" s="3">
        <v>873</v>
      </c>
      <c r="G20" s="60">
        <v>41</v>
      </c>
      <c r="H20" s="7">
        <v>1</v>
      </c>
      <c r="I20" s="61">
        <v>40</v>
      </c>
      <c r="J20" s="7">
        <v>108</v>
      </c>
      <c r="K20" s="7">
        <v>2</v>
      </c>
      <c r="L20" s="61">
        <v>106</v>
      </c>
      <c r="M20" s="7">
        <v>3</v>
      </c>
      <c r="N20" s="7">
        <v>0</v>
      </c>
      <c r="O20" s="61">
        <v>3</v>
      </c>
      <c r="P20" s="7">
        <v>380</v>
      </c>
      <c r="Q20" s="7">
        <v>1</v>
      </c>
      <c r="R20" s="61">
        <v>379</v>
      </c>
      <c r="S20" s="7">
        <v>316</v>
      </c>
      <c r="T20" s="7">
        <v>0</v>
      </c>
      <c r="U20" s="7">
        <v>316</v>
      </c>
      <c r="V20" s="54"/>
      <c r="W20" s="54"/>
    </row>
    <row r="21" spans="1:23" s="1" customFormat="1" ht="24" customHeight="1" x14ac:dyDescent="0.2">
      <c r="B21" s="9" t="s">
        <v>23</v>
      </c>
      <c r="C21" s="62"/>
      <c r="D21" s="56">
        <v>357</v>
      </c>
      <c r="E21" s="3">
        <v>0</v>
      </c>
      <c r="F21" s="3">
        <v>357</v>
      </c>
      <c r="G21" s="60">
        <v>17</v>
      </c>
      <c r="H21" s="7">
        <v>0</v>
      </c>
      <c r="I21" s="61">
        <v>17</v>
      </c>
      <c r="J21" s="60">
        <v>52</v>
      </c>
      <c r="K21" s="7">
        <v>0</v>
      </c>
      <c r="L21" s="7">
        <v>52</v>
      </c>
      <c r="M21" s="60">
        <v>2</v>
      </c>
      <c r="N21" s="7">
        <v>0</v>
      </c>
      <c r="O21" s="61">
        <v>2</v>
      </c>
      <c r="P21" s="60">
        <v>160</v>
      </c>
      <c r="Q21" s="7">
        <v>0</v>
      </c>
      <c r="R21" s="7">
        <v>160</v>
      </c>
      <c r="S21" s="60">
        <v>113</v>
      </c>
      <c r="T21" s="7">
        <v>0</v>
      </c>
      <c r="U21" s="7">
        <v>113</v>
      </c>
      <c r="V21" s="54"/>
      <c r="W21" s="54"/>
    </row>
    <row r="22" spans="1:23" s="1" customFormat="1" ht="24" customHeight="1" x14ac:dyDescent="0.2">
      <c r="B22" s="9" t="s">
        <v>24</v>
      </c>
      <c r="C22" s="62"/>
      <c r="D22" s="56">
        <v>87</v>
      </c>
      <c r="E22" s="3">
        <v>0</v>
      </c>
      <c r="F22" s="3">
        <v>87</v>
      </c>
      <c r="G22" s="60">
        <v>0</v>
      </c>
      <c r="H22" s="7">
        <v>0</v>
      </c>
      <c r="I22" s="61">
        <v>0</v>
      </c>
      <c r="J22" s="60">
        <v>13</v>
      </c>
      <c r="K22" s="7">
        <v>0</v>
      </c>
      <c r="L22" s="7">
        <v>13</v>
      </c>
      <c r="M22" s="60">
        <v>0</v>
      </c>
      <c r="N22" s="7">
        <v>0</v>
      </c>
      <c r="O22" s="61">
        <v>0</v>
      </c>
      <c r="P22" s="60">
        <v>38</v>
      </c>
      <c r="Q22" s="7">
        <v>0</v>
      </c>
      <c r="R22" s="7">
        <v>38</v>
      </c>
      <c r="S22" s="60">
        <v>31</v>
      </c>
      <c r="T22" s="7">
        <v>0</v>
      </c>
      <c r="U22" s="7">
        <v>31</v>
      </c>
      <c r="V22" s="54"/>
      <c r="W22" s="54"/>
    </row>
    <row r="23" spans="1:23" s="1" customFormat="1" ht="24" customHeight="1" x14ac:dyDescent="0.2">
      <c r="B23" s="9" t="s">
        <v>25</v>
      </c>
      <c r="C23" s="62"/>
      <c r="D23" s="56">
        <v>434</v>
      </c>
      <c r="E23" s="3">
        <v>5</v>
      </c>
      <c r="F23" s="3">
        <v>429</v>
      </c>
      <c r="G23" s="60">
        <v>24</v>
      </c>
      <c r="H23" s="7">
        <v>1</v>
      </c>
      <c r="I23" s="61">
        <v>23</v>
      </c>
      <c r="J23" s="60">
        <v>43</v>
      </c>
      <c r="K23" s="7">
        <v>2</v>
      </c>
      <c r="L23" s="7">
        <v>41</v>
      </c>
      <c r="M23" s="60">
        <v>1</v>
      </c>
      <c r="N23" s="7">
        <v>0</v>
      </c>
      <c r="O23" s="61">
        <v>1</v>
      </c>
      <c r="P23" s="60">
        <v>182</v>
      </c>
      <c r="Q23" s="7">
        <v>1</v>
      </c>
      <c r="R23" s="7">
        <v>181</v>
      </c>
      <c r="S23" s="60">
        <v>172</v>
      </c>
      <c r="T23" s="7">
        <v>0</v>
      </c>
      <c r="U23" s="7">
        <v>172</v>
      </c>
      <c r="V23" s="54"/>
      <c r="W23" s="54"/>
    </row>
    <row r="24" spans="1:23" s="1" customFormat="1" ht="24" customHeight="1" x14ac:dyDescent="0.2">
      <c r="B24" s="9"/>
      <c r="C24" s="62"/>
      <c r="D24" s="60"/>
      <c r="E24" s="7"/>
      <c r="F24" s="7"/>
      <c r="G24" s="60"/>
      <c r="H24" s="7"/>
      <c r="I24" s="61"/>
      <c r="J24" s="7"/>
      <c r="K24" s="7"/>
      <c r="L24" s="7"/>
      <c r="M24" s="60"/>
      <c r="N24" s="7"/>
      <c r="O24" s="61"/>
      <c r="P24" s="7"/>
      <c r="Q24" s="7"/>
      <c r="R24" s="7"/>
      <c r="S24" s="60"/>
      <c r="T24" s="7"/>
      <c r="U24" s="7"/>
      <c r="V24" s="54"/>
      <c r="W24" s="54"/>
    </row>
    <row r="25" spans="1:23" s="1" customFormat="1" ht="24" customHeight="1" x14ac:dyDescent="0.2">
      <c r="A25" s="232" t="s">
        <v>66</v>
      </c>
      <c r="B25" s="232"/>
      <c r="C25" s="233"/>
      <c r="D25" s="56">
        <v>2350</v>
      </c>
      <c r="E25" s="3">
        <v>25</v>
      </c>
      <c r="F25" s="3">
        <v>2325</v>
      </c>
      <c r="G25" s="60">
        <v>143</v>
      </c>
      <c r="H25" s="7">
        <v>3</v>
      </c>
      <c r="I25" s="61">
        <v>140</v>
      </c>
      <c r="J25" s="7">
        <v>486</v>
      </c>
      <c r="K25" s="7">
        <v>5</v>
      </c>
      <c r="L25" s="61">
        <v>481</v>
      </c>
      <c r="M25" s="7">
        <v>26</v>
      </c>
      <c r="N25" s="7">
        <v>0</v>
      </c>
      <c r="O25" s="61">
        <v>26</v>
      </c>
      <c r="P25" s="7">
        <v>968</v>
      </c>
      <c r="Q25" s="7">
        <v>9</v>
      </c>
      <c r="R25" s="61">
        <v>959</v>
      </c>
      <c r="S25" s="7">
        <v>756</v>
      </c>
      <c r="T25" s="7">
        <v>7</v>
      </c>
      <c r="U25" s="7">
        <v>749</v>
      </c>
      <c r="V25" s="54"/>
      <c r="W25" s="54"/>
    </row>
    <row r="26" spans="1:23" s="1" customFormat="1" ht="24" customHeight="1" x14ac:dyDescent="0.2">
      <c r="B26" s="9" t="s">
        <v>27</v>
      </c>
      <c r="C26" s="62"/>
      <c r="D26" s="56">
        <v>755</v>
      </c>
      <c r="E26" s="3">
        <v>7</v>
      </c>
      <c r="F26" s="3">
        <v>748</v>
      </c>
      <c r="G26" s="60">
        <v>39</v>
      </c>
      <c r="H26" s="7">
        <v>1</v>
      </c>
      <c r="I26" s="61">
        <v>38</v>
      </c>
      <c r="J26" s="60">
        <v>176</v>
      </c>
      <c r="K26" s="7">
        <v>2</v>
      </c>
      <c r="L26" s="7">
        <v>174</v>
      </c>
      <c r="M26" s="60">
        <v>9</v>
      </c>
      <c r="N26" s="7">
        <v>0</v>
      </c>
      <c r="O26" s="61">
        <v>9</v>
      </c>
      <c r="P26" s="60">
        <v>249</v>
      </c>
      <c r="Q26" s="7">
        <v>2</v>
      </c>
      <c r="R26" s="7">
        <v>247</v>
      </c>
      <c r="S26" s="60">
        <v>276</v>
      </c>
      <c r="T26" s="7">
        <v>3</v>
      </c>
      <c r="U26" s="7">
        <v>273</v>
      </c>
      <c r="V26" s="54"/>
      <c r="W26" s="54"/>
    </row>
    <row r="27" spans="1:23" s="1" customFormat="1" ht="24" customHeight="1" x14ac:dyDescent="0.2">
      <c r="B27" s="9" t="s">
        <v>28</v>
      </c>
      <c r="C27" s="62"/>
      <c r="D27" s="56">
        <v>201</v>
      </c>
      <c r="E27" s="3">
        <v>4</v>
      </c>
      <c r="F27" s="3">
        <v>197</v>
      </c>
      <c r="G27" s="60">
        <v>9</v>
      </c>
      <c r="H27" s="7">
        <v>1</v>
      </c>
      <c r="I27" s="61">
        <v>8</v>
      </c>
      <c r="J27" s="60">
        <v>42</v>
      </c>
      <c r="K27" s="7">
        <v>1</v>
      </c>
      <c r="L27" s="7">
        <v>41</v>
      </c>
      <c r="M27" s="60">
        <v>4</v>
      </c>
      <c r="N27" s="7">
        <v>0</v>
      </c>
      <c r="O27" s="61">
        <v>4</v>
      </c>
      <c r="P27" s="60">
        <v>92</v>
      </c>
      <c r="Q27" s="7">
        <v>2</v>
      </c>
      <c r="R27" s="7">
        <v>90</v>
      </c>
      <c r="S27" s="60">
        <v>57</v>
      </c>
      <c r="T27" s="7">
        <v>0</v>
      </c>
      <c r="U27" s="7">
        <v>57</v>
      </c>
      <c r="V27" s="54"/>
      <c r="W27" s="54"/>
    </row>
    <row r="28" spans="1:23" s="1" customFormat="1" ht="24" customHeight="1" x14ac:dyDescent="0.2">
      <c r="B28" s="9" t="s">
        <v>29</v>
      </c>
      <c r="C28" s="62"/>
      <c r="D28" s="56">
        <v>352</v>
      </c>
      <c r="E28" s="3">
        <v>1</v>
      </c>
      <c r="F28" s="3">
        <v>351</v>
      </c>
      <c r="G28" s="60">
        <v>14</v>
      </c>
      <c r="H28" s="7">
        <v>0</v>
      </c>
      <c r="I28" s="61">
        <v>14</v>
      </c>
      <c r="J28" s="60">
        <v>54</v>
      </c>
      <c r="K28" s="7">
        <v>1</v>
      </c>
      <c r="L28" s="7">
        <v>53</v>
      </c>
      <c r="M28" s="60">
        <v>5</v>
      </c>
      <c r="N28" s="7">
        <v>0</v>
      </c>
      <c r="O28" s="61">
        <v>5</v>
      </c>
      <c r="P28" s="60">
        <v>168</v>
      </c>
      <c r="Q28" s="7">
        <v>1</v>
      </c>
      <c r="R28" s="7">
        <v>167</v>
      </c>
      <c r="S28" s="60">
        <v>106</v>
      </c>
      <c r="T28" s="7">
        <v>0</v>
      </c>
      <c r="U28" s="7">
        <v>106</v>
      </c>
      <c r="V28" s="54"/>
      <c r="W28" s="54"/>
    </row>
    <row r="29" spans="1:23" s="1" customFormat="1" ht="24" customHeight="1" x14ac:dyDescent="0.2">
      <c r="B29" s="9" t="s">
        <v>30</v>
      </c>
      <c r="C29" s="62"/>
      <c r="D29" s="56">
        <v>350</v>
      </c>
      <c r="E29" s="3">
        <v>2</v>
      </c>
      <c r="F29" s="3">
        <v>348</v>
      </c>
      <c r="G29" s="60">
        <v>45</v>
      </c>
      <c r="H29" s="7">
        <v>0</v>
      </c>
      <c r="I29" s="61">
        <v>45</v>
      </c>
      <c r="J29" s="60">
        <v>45</v>
      </c>
      <c r="K29" s="7">
        <v>0</v>
      </c>
      <c r="L29" s="7">
        <v>45</v>
      </c>
      <c r="M29" s="60">
        <v>0</v>
      </c>
      <c r="N29" s="7">
        <v>0</v>
      </c>
      <c r="O29" s="61">
        <v>0</v>
      </c>
      <c r="P29" s="60">
        <v>163</v>
      </c>
      <c r="Q29" s="7">
        <v>1</v>
      </c>
      <c r="R29" s="7">
        <v>162</v>
      </c>
      <c r="S29" s="60">
        <v>97</v>
      </c>
      <c r="T29" s="7">
        <v>1</v>
      </c>
      <c r="U29" s="7">
        <v>96</v>
      </c>
      <c r="V29" s="54"/>
      <c r="W29" s="54"/>
    </row>
    <row r="30" spans="1:23" s="1" customFormat="1" ht="24" customHeight="1" x14ac:dyDescent="0.2">
      <c r="B30" s="9" t="s">
        <v>31</v>
      </c>
      <c r="C30" s="62"/>
      <c r="D30" s="56">
        <v>138</v>
      </c>
      <c r="E30" s="3">
        <v>1</v>
      </c>
      <c r="F30" s="3">
        <v>137</v>
      </c>
      <c r="G30" s="60">
        <v>5</v>
      </c>
      <c r="H30" s="7">
        <v>0</v>
      </c>
      <c r="I30" s="61">
        <v>5</v>
      </c>
      <c r="J30" s="60">
        <v>31</v>
      </c>
      <c r="K30" s="7">
        <v>1</v>
      </c>
      <c r="L30" s="7">
        <v>30</v>
      </c>
      <c r="M30" s="60">
        <v>2</v>
      </c>
      <c r="N30" s="7">
        <v>0</v>
      </c>
      <c r="O30" s="61">
        <v>2</v>
      </c>
      <c r="P30" s="60">
        <v>59</v>
      </c>
      <c r="Q30" s="7">
        <v>0</v>
      </c>
      <c r="R30" s="7">
        <v>59</v>
      </c>
      <c r="S30" s="60">
        <v>40</v>
      </c>
      <c r="T30" s="7">
        <v>0</v>
      </c>
      <c r="U30" s="7">
        <v>40</v>
      </c>
      <c r="V30" s="54"/>
      <c r="W30" s="54"/>
    </row>
    <row r="31" spans="1:23" s="1" customFormat="1" ht="24" customHeight="1" x14ac:dyDescent="0.2">
      <c r="B31" s="9" t="s">
        <v>32</v>
      </c>
      <c r="C31" s="62"/>
      <c r="D31" s="56">
        <v>554</v>
      </c>
      <c r="E31" s="3">
        <v>10</v>
      </c>
      <c r="F31" s="3">
        <v>544</v>
      </c>
      <c r="G31" s="60">
        <v>31</v>
      </c>
      <c r="H31" s="7">
        <v>1</v>
      </c>
      <c r="I31" s="61">
        <v>30</v>
      </c>
      <c r="J31" s="60">
        <v>138</v>
      </c>
      <c r="K31" s="7">
        <v>0</v>
      </c>
      <c r="L31" s="7">
        <v>138</v>
      </c>
      <c r="M31" s="60">
        <v>6</v>
      </c>
      <c r="N31" s="7">
        <v>0</v>
      </c>
      <c r="O31" s="61">
        <v>6</v>
      </c>
      <c r="P31" s="60">
        <v>237</v>
      </c>
      <c r="Q31" s="7">
        <v>3</v>
      </c>
      <c r="R31" s="7">
        <v>234</v>
      </c>
      <c r="S31" s="60">
        <v>180</v>
      </c>
      <c r="T31" s="7">
        <v>3</v>
      </c>
      <c r="U31" s="7">
        <v>177</v>
      </c>
      <c r="V31" s="54"/>
      <c r="W31" s="54"/>
    </row>
    <row r="32" spans="1:23" s="1" customFormat="1" ht="24" customHeight="1" x14ac:dyDescent="0.2">
      <c r="B32" s="9"/>
      <c r="C32" s="62"/>
      <c r="D32" s="60"/>
      <c r="E32" s="7"/>
      <c r="F32" s="7"/>
      <c r="G32" s="60"/>
      <c r="H32" s="7"/>
      <c r="I32" s="61"/>
      <c r="J32" s="7"/>
      <c r="K32" s="7"/>
      <c r="L32" s="7"/>
      <c r="M32" s="60"/>
      <c r="N32" s="7"/>
      <c r="O32" s="61"/>
      <c r="P32" s="7"/>
      <c r="Q32" s="7"/>
      <c r="R32" s="7"/>
      <c r="S32" s="60"/>
      <c r="T32" s="7"/>
      <c r="U32" s="7"/>
      <c r="V32" s="54"/>
      <c r="W32" s="54"/>
    </row>
    <row r="33" spans="1:23" s="1" customFormat="1" ht="24" customHeight="1" x14ac:dyDescent="0.2">
      <c r="A33" s="234" t="s">
        <v>33</v>
      </c>
      <c r="B33" s="234"/>
      <c r="C33" s="235"/>
      <c r="D33" s="56">
        <v>1601</v>
      </c>
      <c r="E33" s="3">
        <v>14</v>
      </c>
      <c r="F33" s="3">
        <v>1587</v>
      </c>
      <c r="G33" s="60">
        <v>87</v>
      </c>
      <c r="H33" s="7">
        <v>0</v>
      </c>
      <c r="I33" s="61">
        <v>87</v>
      </c>
      <c r="J33" s="7">
        <v>262</v>
      </c>
      <c r="K33" s="7">
        <v>6</v>
      </c>
      <c r="L33" s="61">
        <v>256</v>
      </c>
      <c r="M33" s="7">
        <v>16</v>
      </c>
      <c r="N33" s="7">
        <v>0</v>
      </c>
      <c r="O33" s="61">
        <v>16</v>
      </c>
      <c r="P33" s="7">
        <v>726</v>
      </c>
      <c r="Q33" s="7">
        <v>3</v>
      </c>
      <c r="R33" s="61">
        <v>723</v>
      </c>
      <c r="S33" s="7">
        <v>505</v>
      </c>
      <c r="T33" s="7">
        <v>4</v>
      </c>
      <c r="U33" s="7">
        <v>501</v>
      </c>
      <c r="V33" s="54"/>
      <c r="W33" s="54"/>
    </row>
    <row r="34" spans="1:23" s="1" customFormat="1" ht="24" customHeight="1" x14ac:dyDescent="0.2">
      <c r="B34" s="9" t="s">
        <v>34</v>
      </c>
      <c r="C34" s="62"/>
      <c r="D34" s="56">
        <v>234</v>
      </c>
      <c r="E34" s="3">
        <v>3</v>
      </c>
      <c r="F34" s="3">
        <v>231</v>
      </c>
      <c r="G34" s="60">
        <v>6</v>
      </c>
      <c r="H34" s="7">
        <v>0</v>
      </c>
      <c r="I34" s="61">
        <v>6</v>
      </c>
      <c r="J34" s="60">
        <v>38</v>
      </c>
      <c r="K34" s="7">
        <v>1</v>
      </c>
      <c r="L34" s="7">
        <v>37</v>
      </c>
      <c r="M34" s="60">
        <v>1</v>
      </c>
      <c r="N34" s="7">
        <v>0</v>
      </c>
      <c r="O34" s="61">
        <v>1</v>
      </c>
      <c r="P34" s="60">
        <v>112</v>
      </c>
      <c r="Q34" s="7">
        <v>0</v>
      </c>
      <c r="R34" s="7">
        <v>112</v>
      </c>
      <c r="S34" s="60">
        <v>63</v>
      </c>
      <c r="T34" s="7">
        <v>1</v>
      </c>
      <c r="U34" s="7">
        <v>62</v>
      </c>
      <c r="V34" s="54"/>
      <c r="W34" s="54"/>
    </row>
    <row r="35" spans="1:23" s="1" customFormat="1" ht="24" customHeight="1" x14ac:dyDescent="0.2">
      <c r="B35" s="9" t="s">
        <v>35</v>
      </c>
      <c r="C35" s="62"/>
      <c r="D35" s="56">
        <v>124</v>
      </c>
      <c r="E35" s="3">
        <v>1</v>
      </c>
      <c r="F35" s="3">
        <v>123</v>
      </c>
      <c r="G35" s="60">
        <v>5</v>
      </c>
      <c r="H35" s="7">
        <v>0</v>
      </c>
      <c r="I35" s="61">
        <v>5</v>
      </c>
      <c r="J35" s="60">
        <v>21</v>
      </c>
      <c r="K35" s="7">
        <v>1</v>
      </c>
      <c r="L35" s="7">
        <v>20</v>
      </c>
      <c r="M35" s="60">
        <v>0</v>
      </c>
      <c r="N35" s="7">
        <v>0</v>
      </c>
      <c r="O35" s="61">
        <v>0</v>
      </c>
      <c r="P35" s="60">
        <v>67</v>
      </c>
      <c r="Q35" s="7">
        <v>0</v>
      </c>
      <c r="R35" s="7">
        <v>67</v>
      </c>
      <c r="S35" s="60">
        <v>38</v>
      </c>
      <c r="T35" s="7">
        <v>0</v>
      </c>
      <c r="U35" s="7">
        <v>38</v>
      </c>
      <c r="V35" s="54"/>
      <c r="W35" s="54"/>
    </row>
    <row r="36" spans="1:23" s="1" customFormat="1" ht="24" customHeight="1" x14ac:dyDescent="0.2">
      <c r="B36" s="9" t="s">
        <v>36</v>
      </c>
      <c r="C36" s="62"/>
      <c r="D36" s="56">
        <v>368</v>
      </c>
      <c r="E36" s="3">
        <v>4</v>
      </c>
      <c r="F36" s="3">
        <v>364</v>
      </c>
      <c r="G36" s="60">
        <v>17</v>
      </c>
      <c r="H36" s="7">
        <v>0</v>
      </c>
      <c r="I36" s="61">
        <v>17</v>
      </c>
      <c r="J36" s="60">
        <v>67</v>
      </c>
      <c r="K36" s="7">
        <v>2</v>
      </c>
      <c r="L36" s="7">
        <v>65</v>
      </c>
      <c r="M36" s="60">
        <v>5</v>
      </c>
      <c r="N36" s="7">
        <v>0</v>
      </c>
      <c r="O36" s="61">
        <v>5</v>
      </c>
      <c r="P36" s="60">
        <v>152</v>
      </c>
      <c r="Q36" s="7">
        <v>0</v>
      </c>
      <c r="R36" s="7">
        <v>152</v>
      </c>
      <c r="S36" s="60">
        <v>113</v>
      </c>
      <c r="T36" s="7">
        <v>2</v>
      </c>
      <c r="U36" s="7">
        <v>111</v>
      </c>
      <c r="V36" s="54"/>
      <c r="W36" s="54"/>
    </row>
    <row r="37" spans="1:23" s="1" customFormat="1" ht="24" customHeight="1" x14ac:dyDescent="0.2">
      <c r="B37" s="9" t="s">
        <v>37</v>
      </c>
      <c r="C37" s="62"/>
      <c r="D37" s="56">
        <v>875</v>
      </c>
      <c r="E37" s="3">
        <v>6</v>
      </c>
      <c r="F37" s="3">
        <v>869</v>
      </c>
      <c r="G37" s="60">
        <v>59</v>
      </c>
      <c r="H37" s="7">
        <v>0</v>
      </c>
      <c r="I37" s="61">
        <v>59</v>
      </c>
      <c r="J37" s="60">
        <v>136</v>
      </c>
      <c r="K37" s="7">
        <v>2</v>
      </c>
      <c r="L37" s="7">
        <v>134</v>
      </c>
      <c r="M37" s="60">
        <v>10</v>
      </c>
      <c r="N37" s="7">
        <v>0</v>
      </c>
      <c r="O37" s="61">
        <v>10</v>
      </c>
      <c r="P37" s="60">
        <v>395</v>
      </c>
      <c r="Q37" s="7">
        <v>3</v>
      </c>
      <c r="R37" s="7">
        <v>392</v>
      </c>
      <c r="S37" s="60">
        <v>291</v>
      </c>
      <c r="T37" s="7">
        <v>1</v>
      </c>
      <c r="U37" s="7">
        <v>290</v>
      </c>
      <c r="V37" s="54"/>
      <c r="W37" s="54"/>
    </row>
    <row r="38" spans="1:23" s="1" customFormat="1" ht="24" customHeight="1" x14ac:dyDescent="0.2">
      <c r="B38" s="9"/>
      <c r="C38" s="62"/>
      <c r="D38" s="60"/>
      <c r="E38" s="7"/>
      <c r="F38" s="7"/>
      <c r="G38" s="60"/>
      <c r="H38" s="7"/>
      <c r="I38" s="61"/>
      <c r="J38" s="7"/>
      <c r="K38" s="7"/>
      <c r="L38" s="7"/>
      <c r="M38" s="60"/>
      <c r="N38" s="7"/>
      <c r="O38" s="61"/>
      <c r="P38" s="7"/>
      <c r="Q38" s="7"/>
      <c r="R38" s="7"/>
      <c r="S38" s="60"/>
      <c r="T38" s="7"/>
      <c r="U38" s="7"/>
      <c r="V38" s="54"/>
      <c r="W38" s="54"/>
    </row>
    <row r="39" spans="1:23" s="1" customFormat="1" ht="24" customHeight="1" x14ac:dyDescent="0.2">
      <c r="A39" s="232" t="s">
        <v>38</v>
      </c>
      <c r="B39" s="232"/>
      <c r="C39" s="233"/>
      <c r="D39" s="56">
        <v>3549</v>
      </c>
      <c r="E39" s="3">
        <v>80</v>
      </c>
      <c r="F39" s="3">
        <v>3469</v>
      </c>
      <c r="G39" s="60">
        <v>179</v>
      </c>
      <c r="H39" s="7">
        <v>1</v>
      </c>
      <c r="I39" s="61">
        <v>178</v>
      </c>
      <c r="J39" s="7">
        <v>296</v>
      </c>
      <c r="K39" s="7">
        <v>7</v>
      </c>
      <c r="L39" s="61">
        <v>289</v>
      </c>
      <c r="M39" s="7">
        <v>37</v>
      </c>
      <c r="N39" s="7">
        <v>0</v>
      </c>
      <c r="O39" s="61">
        <v>37</v>
      </c>
      <c r="P39" s="7">
        <v>1617</v>
      </c>
      <c r="Q39" s="7">
        <v>33</v>
      </c>
      <c r="R39" s="61">
        <v>1584</v>
      </c>
      <c r="S39" s="7">
        <v>1263</v>
      </c>
      <c r="T39" s="7">
        <v>7</v>
      </c>
      <c r="U39" s="7">
        <v>1256</v>
      </c>
      <c r="V39" s="54"/>
      <c r="W39" s="54"/>
    </row>
    <row r="40" spans="1:23" s="1" customFormat="1" ht="24" customHeight="1" x14ac:dyDescent="0.2">
      <c r="B40" s="9" t="s">
        <v>39</v>
      </c>
      <c r="C40" s="62"/>
      <c r="D40" s="56">
        <v>445</v>
      </c>
      <c r="E40" s="3">
        <v>4</v>
      </c>
      <c r="F40" s="3">
        <v>441</v>
      </c>
      <c r="G40" s="60">
        <v>22</v>
      </c>
      <c r="H40" s="7">
        <v>0</v>
      </c>
      <c r="I40" s="61">
        <v>22</v>
      </c>
      <c r="J40" s="60">
        <v>49</v>
      </c>
      <c r="K40" s="7">
        <v>1</v>
      </c>
      <c r="L40" s="7">
        <v>48</v>
      </c>
      <c r="M40" s="60">
        <v>2</v>
      </c>
      <c r="N40" s="7">
        <v>0</v>
      </c>
      <c r="O40" s="61">
        <v>2</v>
      </c>
      <c r="P40" s="60">
        <v>207</v>
      </c>
      <c r="Q40" s="7">
        <v>2</v>
      </c>
      <c r="R40" s="7">
        <v>205</v>
      </c>
      <c r="S40" s="60">
        <v>150</v>
      </c>
      <c r="T40" s="7">
        <v>0</v>
      </c>
      <c r="U40" s="7">
        <v>150</v>
      </c>
      <c r="V40" s="54"/>
      <c r="W40" s="54"/>
    </row>
    <row r="41" spans="1:23" s="1" customFormat="1" ht="24" customHeight="1" x14ac:dyDescent="0.2">
      <c r="B41" s="9" t="s">
        <v>40</v>
      </c>
      <c r="C41" s="62"/>
      <c r="D41" s="56">
        <v>527</v>
      </c>
      <c r="E41" s="3">
        <v>32</v>
      </c>
      <c r="F41" s="3">
        <v>495</v>
      </c>
      <c r="G41" s="60">
        <v>19</v>
      </c>
      <c r="H41" s="7">
        <v>0</v>
      </c>
      <c r="I41" s="61">
        <v>19</v>
      </c>
      <c r="J41" s="60">
        <v>28</v>
      </c>
      <c r="K41" s="7">
        <v>2</v>
      </c>
      <c r="L41" s="7">
        <v>26</v>
      </c>
      <c r="M41" s="60">
        <v>6</v>
      </c>
      <c r="N41" s="7">
        <v>0</v>
      </c>
      <c r="O41" s="61">
        <v>6</v>
      </c>
      <c r="P41" s="60">
        <v>161</v>
      </c>
      <c r="Q41" s="7">
        <v>3</v>
      </c>
      <c r="R41" s="7">
        <v>158</v>
      </c>
      <c r="S41" s="60">
        <v>108</v>
      </c>
      <c r="T41" s="7">
        <v>0</v>
      </c>
      <c r="U41" s="7">
        <v>108</v>
      </c>
      <c r="V41" s="54"/>
      <c r="W41" s="54"/>
    </row>
    <row r="42" spans="1:23" s="1" customFormat="1" ht="24" customHeight="1" x14ac:dyDescent="0.2">
      <c r="B42" s="9" t="s">
        <v>41</v>
      </c>
      <c r="C42" s="62"/>
      <c r="D42" s="56">
        <v>319</v>
      </c>
      <c r="E42" s="3">
        <v>5</v>
      </c>
      <c r="F42" s="3">
        <v>314</v>
      </c>
      <c r="G42" s="60">
        <v>13</v>
      </c>
      <c r="H42" s="7">
        <v>0</v>
      </c>
      <c r="I42" s="61">
        <v>13</v>
      </c>
      <c r="J42" s="60">
        <v>25</v>
      </c>
      <c r="K42" s="7">
        <v>0</v>
      </c>
      <c r="L42" s="7">
        <v>25</v>
      </c>
      <c r="M42" s="60">
        <v>8</v>
      </c>
      <c r="N42" s="7">
        <v>0</v>
      </c>
      <c r="O42" s="61">
        <v>8</v>
      </c>
      <c r="P42" s="60">
        <v>147</v>
      </c>
      <c r="Q42" s="7">
        <v>3</v>
      </c>
      <c r="R42" s="7">
        <v>144</v>
      </c>
      <c r="S42" s="60">
        <v>116</v>
      </c>
      <c r="T42" s="7">
        <v>0</v>
      </c>
      <c r="U42" s="7">
        <v>116</v>
      </c>
      <c r="V42" s="54"/>
      <c r="W42" s="54"/>
    </row>
    <row r="43" spans="1:23" s="1" customFormat="1" ht="24" customHeight="1" x14ac:dyDescent="0.2">
      <c r="B43" s="9" t="s">
        <v>42</v>
      </c>
      <c r="C43" s="62"/>
      <c r="D43" s="56">
        <v>1431</v>
      </c>
      <c r="E43" s="3">
        <v>24</v>
      </c>
      <c r="F43" s="3">
        <v>1407</v>
      </c>
      <c r="G43" s="60">
        <v>84</v>
      </c>
      <c r="H43" s="7">
        <v>0</v>
      </c>
      <c r="I43" s="61">
        <v>84</v>
      </c>
      <c r="J43" s="60">
        <v>138</v>
      </c>
      <c r="K43" s="7">
        <v>3</v>
      </c>
      <c r="L43" s="7">
        <v>135</v>
      </c>
      <c r="M43" s="60">
        <v>12</v>
      </c>
      <c r="N43" s="7">
        <v>0</v>
      </c>
      <c r="O43" s="61">
        <v>12</v>
      </c>
      <c r="P43" s="60">
        <v>697</v>
      </c>
      <c r="Q43" s="7">
        <v>17</v>
      </c>
      <c r="R43" s="7">
        <v>680</v>
      </c>
      <c r="S43" s="60">
        <v>561</v>
      </c>
      <c r="T43" s="7">
        <v>4</v>
      </c>
      <c r="U43" s="7">
        <v>557</v>
      </c>
      <c r="V43" s="54"/>
      <c r="W43" s="54"/>
    </row>
    <row r="44" spans="1:23" s="1" customFormat="1" ht="24" customHeight="1" x14ac:dyDescent="0.2">
      <c r="B44" s="9" t="s">
        <v>43</v>
      </c>
      <c r="C44" s="62"/>
      <c r="D44" s="56">
        <v>827</v>
      </c>
      <c r="E44" s="3">
        <v>15</v>
      </c>
      <c r="F44" s="3">
        <v>812</v>
      </c>
      <c r="G44" s="60">
        <v>41</v>
      </c>
      <c r="H44" s="7">
        <v>1</v>
      </c>
      <c r="I44" s="61">
        <v>40</v>
      </c>
      <c r="J44" s="60">
        <v>56</v>
      </c>
      <c r="K44" s="7">
        <v>1</v>
      </c>
      <c r="L44" s="7">
        <v>55</v>
      </c>
      <c r="M44" s="60">
        <v>9</v>
      </c>
      <c r="N44" s="7">
        <v>0</v>
      </c>
      <c r="O44" s="61">
        <v>9</v>
      </c>
      <c r="P44" s="60">
        <v>405</v>
      </c>
      <c r="Q44" s="7">
        <v>8</v>
      </c>
      <c r="R44" s="7">
        <v>397</v>
      </c>
      <c r="S44" s="60">
        <v>328</v>
      </c>
      <c r="T44" s="7">
        <v>3</v>
      </c>
      <c r="U44" s="7">
        <v>325</v>
      </c>
      <c r="V44" s="54"/>
      <c r="W44" s="54"/>
    </row>
    <row r="45" spans="1:23" s="1" customFormat="1" ht="24" customHeight="1" x14ac:dyDescent="0.2">
      <c r="A45" s="63"/>
      <c r="B45" s="64"/>
      <c r="C45" s="65"/>
      <c r="D45" s="66"/>
      <c r="E45" s="66"/>
      <c r="F45" s="66"/>
      <c r="G45" s="67"/>
      <c r="H45" s="68"/>
      <c r="I45" s="69"/>
      <c r="J45" s="68"/>
      <c r="K45" s="68"/>
      <c r="L45" s="68"/>
      <c r="M45" s="67"/>
      <c r="N45" s="68"/>
      <c r="O45" s="69"/>
      <c r="P45" s="68"/>
      <c r="Q45" s="68"/>
      <c r="R45" s="68"/>
      <c r="S45" s="67"/>
      <c r="T45" s="68"/>
      <c r="U45" s="68"/>
      <c r="V45" s="54"/>
      <c r="W45" s="54"/>
    </row>
    <row r="46" spans="1:23" s="1" customFormat="1" ht="24" customHeight="1" x14ac:dyDescent="0.2">
      <c r="B46" s="9"/>
      <c r="C46" s="62"/>
      <c r="D46" s="3"/>
      <c r="E46" s="3"/>
      <c r="F46" s="3"/>
      <c r="G46" s="60"/>
      <c r="H46" s="7"/>
      <c r="I46" s="61"/>
      <c r="J46" s="7"/>
      <c r="K46" s="7"/>
      <c r="L46" s="7"/>
      <c r="M46" s="60"/>
      <c r="N46" s="7"/>
      <c r="O46" s="61"/>
      <c r="P46" s="7"/>
      <c r="Q46" s="7"/>
      <c r="R46" s="7"/>
      <c r="S46" s="60"/>
      <c r="T46" s="7"/>
      <c r="U46" s="7"/>
      <c r="V46" s="54"/>
      <c r="W46" s="54"/>
    </row>
    <row r="47" spans="1:23" s="1" customFormat="1" ht="24" customHeight="1" x14ac:dyDescent="0.2">
      <c r="B47" s="9" t="s">
        <v>44</v>
      </c>
      <c r="C47" s="62"/>
      <c r="D47" s="56">
        <v>11638</v>
      </c>
      <c r="E47" s="3">
        <v>203</v>
      </c>
      <c r="F47" s="3">
        <v>11435</v>
      </c>
      <c r="G47" s="60">
        <v>696</v>
      </c>
      <c r="H47" s="7">
        <v>14</v>
      </c>
      <c r="I47" s="61">
        <v>682</v>
      </c>
      <c r="J47" s="60">
        <v>1365</v>
      </c>
      <c r="K47" s="7">
        <v>41</v>
      </c>
      <c r="L47" s="7">
        <v>1324</v>
      </c>
      <c r="M47" s="60">
        <v>103</v>
      </c>
      <c r="N47" s="7">
        <v>1</v>
      </c>
      <c r="O47" s="61">
        <v>102</v>
      </c>
      <c r="P47" s="60">
        <v>5193</v>
      </c>
      <c r="Q47" s="7">
        <v>98</v>
      </c>
      <c r="R47" s="7">
        <v>5095</v>
      </c>
      <c r="S47" s="60">
        <v>4101</v>
      </c>
      <c r="T47" s="7">
        <v>42</v>
      </c>
      <c r="U47" s="7">
        <v>4059</v>
      </c>
      <c r="V47" s="54"/>
      <c r="W47" s="54"/>
    </row>
    <row r="48" spans="1:23" s="1" customFormat="1" ht="24" customHeight="1" x14ac:dyDescent="0.2">
      <c r="B48" s="9" t="s">
        <v>45</v>
      </c>
      <c r="C48" s="62"/>
      <c r="D48" s="56">
        <v>11744</v>
      </c>
      <c r="E48" s="3">
        <v>209</v>
      </c>
      <c r="F48" s="3">
        <v>11535</v>
      </c>
      <c r="G48" s="60">
        <v>651</v>
      </c>
      <c r="H48" s="7">
        <v>8</v>
      </c>
      <c r="I48" s="61">
        <v>643</v>
      </c>
      <c r="J48" s="60">
        <v>1227</v>
      </c>
      <c r="K48" s="7">
        <v>52</v>
      </c>
      <c r="L48" s="7">
        <v>1175</v>
      </c>
      <c r="M48" s="60">
        <v>125</v>
      </c>
      <c r="N48" s="7">
        <v>0</v>
      </c>
      <c r="O48" s="61">
        <v>125</v>
      </c>
      <c r="P48" s="60">
        <v>5361</v>
      </c>
      <c r="Q48" s="7">
        <v>115</v>
      </c>
      <c r="R48" s="7">
        <v>5246</v>
      </c>
      <c r="S48" s="60">
        <v>4256</v>
      </c>
      <c r="T48" s="7">
        <v>40</v>
      </c>
      <c r="U48" s="7">
        <v>4216</v>
      </c>
      <c r="V48" s="54"/>
      <c r="W48" s="54"/>
    </row>
    <row r="49" spans="1:23" s="1" customFormat="1" ht="24" customHeight="1" x14ac:dyDescent="0.2">
      <c r="B49" s="9" t="s">
        <v>46</v>
      </c>
      <c r="C49" s="62"/>
      <c r="D49" s="56">
        <v>3951</v>
      </c>
      <c r="E49" s="3">
        <v>52</v>
      </c>
      <c r="F49" s="3">
        <v>3899</v>
      </c>
      <c r="G49" s="60">
        <v>185</v>
      </c>
      <c r="H49" s="7">
        <v>1</v>
      </c>
      <c r="I49" s="61">
        <v>184</v>
      </c>
      <c r="J49" s="60">
        <v>487</v>
      </c>
      <c r="K49" s="7">
        <v>5</v>
      </c>
      <c r="L49" s="7">
        <v>482</v>
      </c>
      <c r="M49" s="60">
        <v>35</v>
      </c>
      <c r="N49" s="7">
        <v>0</v>
      </c>
      <c r="O49" s="61">
        <v>35</v>
      </c>
      <c r="P49" s="60">
        <v>1759</v>
      </c>
      <c r="Q49" s="7">
        <v>37</v>
      </c>
      <c r="R49" s="7">
        <v>1722</v>
      </c>
      <c r="S49" s="60">
        <v>1469</v>
      </c>
      <c r="T49" s="7">
        <v>5</v>
      </c>
      <c r="U49" s="7">
        <v>1464</v>
      </c>
      <c r="V49" s="54"/>
      <c r="W49" s="54"/>
    </row>
    <row r="50" spans="1:23" s="1" customFormat="1" ht="24" customHeight="1" x14ac:dyDescent="0.2">
      <c r="B50" s="9" t="s">
        <v>47</v>
      </c>
      <c r="C50" s="62"/>
      <c r="D50" s="56">
        <v>6061</v>
      </c>
      <c r="E50" s="3">
        <v>117</v>
      </c>
      <c r="F50" s="3">
        <v>5944</v>
      </c>
      <c r="G50" s="60">
        <v>314</v>
      </c>
      <c r="H50" s="7">
        <v>2</v>
      </c>
      <c r="I50" s="61">
        <v>312</v>
      </c>
      <c r="J50" s="60">
        <v>562</v>
      </c>
      <c r="K50" s="7">
        <v>15</v>
      </c>
      <c r="L50" s="7">
        <v>547</v>
      </c>
      <c r="M50" s="60">
        <v>70</v>
      </c>
      <c r="N50" s="7">
        <v>1</v>
      </c>
      <c r="O50" s="61">
        <v>69</v>
      </c>
      <c r="P50" s="60">
        <v>2879</v>
      </c>
      <c r="Q50" s="7">
        <v>80</v>
      </c>
      <c r="R50" s="7">
        <v>2799</v>
      </c>
      <c r="S50" s="60">
        <v>2179</v>
      </c>
      <c r="T50" s="7">
        <v>25</v>
      </c>
      <c r="U50" s="7">
        <v>2154</v>
      </c>
      <c r="V50" s="54"/>
      <c r="W50" s="54"/>
    </row>
    <row r="51" spans="1:23" s="1" customFormat="1" ht="24" customHeight="1" x14ac:dyDescent="0.2">
      <c r="B51" s="9" t="s">
        <v>48</v>
      </c>
      <c r="C51" s="62"/>
      <c r="D51" s="56">
        <v>6595</v>
      </c>
      <c r="E51" s="3">
        <v>158</v>
      </c>
      <c r="F51" s="3">
        <v>6437</v>
      </c>
      <c r="G51" s="60">
        <v>324</v>
      </c>
      <c r="H51" s="7">
        <v>7</v>
      </c>
      <c r="I51" s="61">
        <v>317</v>
      </c>
      <c r="J51" s="60">
        <v>643</v>
      </c>
      <c r="K51" s="7">
        <v>38</v>
      </c>
      <c r="L51" s="7">
        <v>605</v>
      </c>
      <c r="M51" s="60">
        <v>84</v>
      </c>
      <c r="N51" s="7">
        <v>0</v>
      </c>
      <c r="O51" s="61">
        <v>84</v>
      </c>
      <c r="P51" s="60">
        <v>3052</v>
      </c>
      <c r="Q51" s="7">
        <v>85</v>
      </c>
      <c r="R51" s="7">
        <v>2967</v>
      </c>
      <c r="S51" s="60">
        <v>2451</v>
      </c>
      <c r="T51" s="7">
        <v>35</v>
      </c>
      <c r="U51" s="7">
        <v>2416</v>
      </c>
      <c r="V51" s="54"/>
      <c r="W51" s="54"/>
    </row>
    <row r="52" spans="1:23" s="1" customFormat="1" ht="24" customHeight="1" x14ac:dyDescent="0.2">
      <c r="B52" s="9" t="s">
        <v>49</v>
      </c>
      <c r="C52" s="62"/>
      <c r="D52" s="56">
        <v>2164</v>
      </c>
      <c r="E52" s="3">
        <v>25</v>
      </c>
      <c r="F52" s="3">
        <v>2139</v>
      </c>
      <c r="G52" s="60">
        <v>124</v>
      </c>
      <c r="H52" s="7">
        <v>1</v>
      </c>
      <c r="I52" s="61">
        <v>123</v>
      </c>
      <c r="J52" s="60">
        <v>303</v>
      </c>
      <c r="K52" s="7">
        <v>8</v>
      </c>
      <c r="L52" s="7">
        <v>295</v>
      </c>
      <c r="M52" s="60">
        <v>16</v>
      </c>
      <c r="N52" s="7">
        <v>0</v>
      </c>
      <c r="O52" s="61">
        <v>16</v>
      </c>
      <c r="P52" s="60">
        <v>929</v>
      </c>
      <c r="Q52" s="7">
        <v>9</v>
      </c>
      <c r="R52" s="7">
        <v>920</v>
      </c>
      <c r="S52" s="60">
        <v>727</v>
      </c>
      <c r="T52" s="7">
        <v>5</v>
      </c>
      <c r="U52" s="7">
        <v>722</v>
      </c>
      <c r="V52" s="54"/>
      <c r="W52" s="54"/>
    </row>
    <row r="53" spans="1:23" s="1" customFormat="1" ht="24" customHeight="1" x14ac:dyDescent="0.2">
      <c r="B53" s="9" t="s">
        <v>50</v>
      </c>
      <c r="C53" s="62"/>
      <c r="D53" s="56">
        <v>2248</v>
      </c>
      <c r="E53" s="3">
        <v>40</v>
      </c>
      <c r="F53" s="3">
        <v>2208</v>
      </c>
      <c r="G53" s="60">
        <v>124</v>
      </c>
      <c r="H53" s="7">
        <v>3</v>
      </c>
      <c r="I53" s="61">
        <v>121</v>
      </c>
      <c r="J53" s="60">
        <v>204</v>
      </c>
      <c r="K53" s="7">
        <v>6</v>
      </c>
      <c r="L53" s="7">
        <v>198</v>
      </c>
      <c r="M53" s="60">
        <v>20</v>
      </c>
      <c r="N53" s="7">
        <v>0</v>
      </c>
      <c r="O53" s="61">
        <v>20</v>
      </c>
      <c r="P53" s="60">
        <v>1085</v>
      </c>
      <c r="Q53" s="7">
        <v>18</v>
      </c>
      <c r="R53" s="7">
        <v>1067</v>
      </c>
      <c r="S53" s="60">
        <v>793</v>
      </c>
      <c r="T53" s="7">
        <v>11</v>
      </c>
      <c r="U53" s="7">
        <v>782</v>
      </c>
      <c r="V53" s="54"/>
      <c r="W53" s="54"/>
    </row>
    <row r="54" spans="1:23" s="1" customFormat="1" ht="24" customHeight="1" x14ac:dyDescent="0.2">
      <c r="B54" s="9" t="s">
        <v>51</v>
      </c>
      <c r="C54" s="62"/>
      <c r="D54" s="56">
        <v>3217</v>
      </c>
      <c r="E54" s="3">
        <v>29</v>
      </c>
      <c r="F54" s="3">
        <v>3188</v>
      </c>
      <c r="G54" s="60">
        <v>165</v>
      </c>
      <c r="H54" s="7">
        <v>0</v>
      </c>
      <c r="I54" s="61">
        <v>165</v>
      </c>
      <c r="J54" s="60">
        <v>283</v>
      </c>
      <c r="K54" s="7">
        <v>4</v>
      </c>
      <c r="L54" s="7">
        <v>279</v>
      </c>
      <c r="M54" s="60">
        <v>38</v>
      </c>
      <c r="N54" s="7">
        <v>0</v>
      </c>
      <c r="O54" s="61">
        <v>38</v>
      </c>
      <c r="P54" s="60">
        <v>1464</v>
      </c>
      <c r="Q54" s="7">
        <v>15</v>
      </c>
      <c r="R54" s="7">
        <v>1449</v>
      </c>
      <c r="S54" s="60">
        <v>1111</v>
      </c>
      <c r="T54" s="7">
        <v>10</v>
      </c>
      <c r="U54" s="7">
        <v>1101</v>
      </c>
      <c r="V54" s="54"/>
      <c r="W54" s="54"/>
    </row>
    <row r="55" spans="1:23" s="1" customFormat="1" ht="24" customHeight="1" x14ac:dyDescent="0.2">
      <c r="B55" s="9" t="s">
        <v>52</v>
      </c>
      <c r="C55" s="62"/>
      <c r="D55" s="56">
        <v>2466</v>
      </c>
      <c r="E55" s="3">
        <v>29</v>
      </c>
      <c r="F55" s="3">
        <v>2437</v>
      </c>
      <c r="G55" s="60">
        <v>131</v>
      </c>
      <c r="H55" s="7">
        <v>0</v>
      </c>
      <c r="I55" s="61">
        <v>131</v>
      </c>
      <c r="J55" s="60">
        <v>219</v>
      </c>
      <c r="K55" s="7">
        <v>11</v>
      </c>
      <c r="L55" s="7">
        <v>208</v>
      </c>
      <c r="M55" s="60">
        <v>31</v>
      </c>
      <c r="N55" s="7">
        <v>0</v>
      </c>
      <c r="O55" s="61">
        <v>31</v>
      </c>
      <c r="P55" s="60">
        <v>1065</v>
      </c>
      <c r="Q55" s="7">
        <v>12</v>
      </c>
      <c r="R55" s="7">
        <v>1053</v>
      </c>
      <c r="S55" s="60">
        <v>900</v>
      </c>
      <c r="T55" s="7">
        <v>7</v>
      </c>
      <c r="U55" s="7">
        <v>893</v>
      </c>
      <c r="V55" s="54"/>
      <c r="W55" s="54"/>
    </row>
    <row r="56" spans="1:23" s="1" customFormat="1" ht="24" customHeight="1" x14ac:dyDescent="0.2">
      <c r="B56" s="9" t="s">
        <v>53</v>
      </c>
      <c r="C56" s="62"/>
      <c r="D56" s="56">
        <v>2384</v>
      </c>
      <c r="E56" s="3">
        <v>32</v>
      </c>
      <c r="F56" s="3">
        <v>2352</v>
      </c>
      <c r="G56" s="60">
        <v>119</v>
      </c>
      <c r="H56" s="7">
        <v>1</v>
      </c>
      <c r="I56" s="61">
        <v>118</v>
      </c>
      <c r="J56" s="60">
        <v>231</v>
      </c>
      <c r="K56" s="7">
        <v>13</v>
      </c>
      <c r="L56" s="7">
        <v>218</v>
      </c>
      <c r="M56" s="60">
        <v>16</v>
      </c>
      <c r="N56" s="7">
        <v>0</v>
      </c>
      <c r="O56" s="61">
        <v>16</v>
      </c>
      <c r="P56" s="60">
        <v>1005</v>
      </c>
      <c r="Q56" s="7">
        <v>14</v>
      </c>
      <c r="R56" s="7">
        <v>991</v>
      </c>
      <c r="S56" s="60">
        <v>1023</v>
      </c>
      <c r="T56" s="7">
        <v>4</v>
      </c>
      <c r="U56" s="7">
        <v>1019</v>
      </c>
      <c r="V56" s="54"/>
      <c r="W56" s="54"/>
    </row>
    <row r="57" spans="1:23" s="1" customFormat="1" ht="24" customHeight="1" x14ac:dyDescent="0.2">
      <c r="B57" s="9" t="s">
        <v>54</v>
      </c>
      <c r="C57" s="62"/>
      <c r="D57" s="56">
        <v>2084</v>
      </c>
      <c r="E57" s="3">
        <v>32</v>
      </c>
      <c r="F57" s="3">
        <v>2052</v>
      </c>
      <c r="G57" s="60">
        <v>110</v>
      </c>
      <c r="H57" s="7">
        <v>1</v>
      </c>
      <c r="I57" s="61">
        <v>109</v>
      </c>
      <c r="J57" s="60">
        <v>326</v>
      </c>
      <c r="K57" s="7">
        <v>2</v>
      </c>
      <c r="L57" s="7">
        <v>324</v>
      </c>
      <c r="M57" s="60">
        <v>14</v>
      </c>
      <c r="N57" s="7">
        <v>0</v>
      </c>
      <c r="O57" s="61">
        <v>14</v>
      </c>
      <c r="P57" s="60">
        <v>911</v>
      </c>
      <c r="Q57" s="7">
        <v>15</v>
      </c>
      <c r="R57" s="7">
        <v>896</v>
      </c>
      <c r="S57" s="60">
        <v>693</v>
      </c>
      <c r="T57" s="7">
        <v>10</v>
      </c>
      <c r="U57" s="7">
        <v>683</v>
      </c>
      <c r="V57" s="54"/>
      <c r="W57" s="54"/>
    </row>
    <row r="58" spans="1:23" s="1" customFormat="1" ht="24" customHeight="1" x14ac:dyDescent="0.2">
      <c r="A58" s="63"/>
      <c r="B58" s="64" t="s">
        <v>68</v>
      </c>
      <c r="C58" s="65"/>
      <c r="D58" s="70">
        <v>1542</v>
      </c>
      <c r="E58" s="66">
        <v>31</v>
      </c>
      <c r="F58" s="66">
        <v>1511</v>
      </c>
      <c r="G58" s="67">
        <v>73</v>
      </c>
      <c r="H58" s="68">
        <v>1</v>
      </c>
      <c r="I58" s="69">
        <v>72</v>
      </c>
      <c r="J58" s="67">
        <v>143</v>
      </c>
      <c r="K58" s="68">
        <v>4</v>
      </c>
      <c r="L58" s="68">
        <v>139</v>
      </c>
      <c r="M58" s="67">
        <v>18</v>
      </c>
      <c r="N58" s="68">
        <v>0</v>
      </c>
      <c r="O58" s="69">
        <v>18</v>
      </c>
      <c r="P58" s="67">
        <v>706</v>
      </c>
      <c r="Q58" s="68">
        <v>23</v>
      </c>
      <c r="R58" s="68">
        <v>683</v>
      </c>
      <c r="S58" s="67">
        <v>580</v>
      </c>
      <c r="T58" s="68">
        <v>4</v>
      </c>
      <c r="U58" s="68">
        <v>576</v>
      </c>
      <c r="V58" s="54"/>
      <c r="W58" s="54"/>
    </row>
    <row r="59" spans="1:23" s="1" customFormat="1" ht="24" customHeight="1" x14ac:dyDescent="0.2">
      <c r="A59" s="1" t="s">
        <v>56</v>
      </c>
      <c r="V59" s="54"/>
      <c r="W59" s="54"/>
    </row>
    <row r="60" spans="1:23" x14ac:dyDescent="0.2">
      <c r="E60" s="42"/>
      <c r="G60" s="42"/>
      <c r="H60" s="42"/>
      <c r="J60" s="42"/>
      <c r="K60" s="42"/>
      <c r="M60" s="42"/>
      <c r="N60" s="42"/>
      <c r="P60" s="42"/>
      <c r="Q60" s="42"/>
      <c r="S60" s="42"/>
      <c r="T60" s="42"/>
      <c r="V60" s="71"/>
      <c r="W60" s="71"/>
    </row>
    <row r="61" spans="1:23" x14ac:dyDescent="0.2">
      <c r="E61" s="71"/>
    </row>
  </sheetData>
  <mergeCells count="16">
    <mergeCell ref="S3:U3"/>
    <mergeCell ref="D3:F3"/>
    <mergeCell ref="G3:I3"/>
    <mergeCell ref="J3:L3"/>
    <mergeCell ref="M3:O3"/>
    <mergeCell ref="P3:R3"/>
    <mergeCell ref="A20:C20"/>
    <mergeCell ref="A25:C25"/>
    <mergeCell ref="A33:C33"/>
    <mergeCell ref="A39:C39"/>
    <mergeCell ref="A5:C5"/>
    <mergeCell ref="A6:C6"/>
    <mergeCell ref="A7:C7"/>
    <mergeCell ref="A9:C9"/>
    <mergeCell ref="A13:C13"/>
    <mergeCell ref="A16:C16"/>
  </mergeCells>
  <phoneticPr fontId="2"/>
  <printOptions horizontalCentered="1"/>
  <pageMargins left="0.59055118110236227" right="0.59055118110236227" top="0.78740157480314965" bottom="0.78740157480314965" header="0.51181102362204722" footer="0.51181102362204722"/>
  <pageSetup paperSize="9" scale="5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EACA5-C419-4E46-8087-79D38BDFD6BC}">
  <sheetPr>
    <pageSetUpPr fitToPage="1"/>
  </sheetPr>
  <dimension ref="A1:T67"/>
  <sheetViews>
    <sheetView zoomScale="70" zoomScaleNormal="70" zoomScaleSheetLayoutView="9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M21" sqref="M21"/>
    </sheetView>
  </sheetViews>
  <sheetFormatPr defaultColWidth="9" defaultRowHeight="13.2" x14ac:dyDescent="0.2"/>
  <cols>
    <col min="1" max="1" width="7" style="44" customWidth="1"/>
    <col min="2" max="2" width="13.77734375" style="44" customWidth="1"/>
    <col min="3" max="3" width="4.109375" style="44" customWidth="1"/>
    <col min="4" max="4" width="8.33203125" style="44" bestFit="1" customWidth="1"/>
    <col min="5" max="5" width="9.109375" style="44" customWidth="1"/>
    <col min="6" max="7" width="6.88671875" style="44" customWidth="1"/>
    <col min="8" max="8" width="11.33203125" style="44" customWidth="1"/>
    <col min="9" max="9" width="10.21875" style="44" customWidth="1"/>
    <col min="10" max="10" width="14.109375" style="44" customWidth="1"/>
    <col min="11" max="20" width="6.88671875" style="44" customWidth="1"/>
    <col min="21" max="16384" width="9" style="44"/>
  </cols>
  <sheetData>
    <row r="1" spans="1:20" ht="19.2" x14ac:dyDescent="0.2">
      <c r="A1" s="74" t="s">
        <v>69</v>
      </c>
    </row>
    <row r="2" spans="1:20" ht="13.8" thickBot="1" x14ac:dyDescent="0.25">
      <c r="A2" s="42"/>
      <c r="Q2" s="75"/>
      <c r="R2" s="75"/>
      <c r="S2" s="75"/>
      <c r="T2" s="76" t="s">
        <v>70</v>
      </c>
    </row>
    <row r="3" spans="1:20" ht="14.25" customHeight="1" thickTop="1" x14ac:dyDescent="0.2">
      <c r="A3" s="77"/>
      <c r="B3" s="77"/>
      <c r="C3" s="78"/>
      <c r="D3" s="247" t="s">
        <v>1</v>
      </c>
      <c r="E3" s="249" t="s">
        <v>71</v>
      </c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</row>
    <row r="4" spans="1:20" ht="90" customHeight="1" x14ac:dyDescent="0.2">
      <c r="A4" s="79"/>
      <c r="B4" s="79"/>
      <c r="C4" s="80"/>
      <c r="D4" s="248"/>
      <c r="E4" s="81" t="s">
        <v>72</v>
      </c>
      <c r="F4" s="82" t="s">
        <v>73</v>
      </c>
      <c r="G4" s="82" t="s">
        <v>74</v>
      </c>
      <c r="H4" s="82" t="s">
        <v>75</v>
      </c>
      <c r="I4" s="82" t="s">
        <v>76</v>
      </c>
      <c r="J4" s="82" t="s">
        <v>77</v>
      </c>
      <c r="K4" s="82" t="s">
        <v>78</v>
      </c>
      <c r="L4" s="82" t="s">
        <v>79</v>
      </c>
      <c r="M4" s="82" t="s">
        <v>80</v>
      </c>
      <c r="N4" s="82" t="s">
        <v>81</v>
      </c>
      <c r="O4" s="82" t="s">
        <v>82</v>
      </c>
      <c r="P4" s="82" t="s">
        <v>83</v>
      </c>
      <c r="Q4" s="82" t="s">
        <v>84</v>
      </c>
      <c r="R4" s="82" t="s">
        <v>85</v>
      </c>
      <c r="S4" s="83" t="s">
        <v>86</v>
      </c>
      <c r="T4" s="83" t="s">
        <v>87</v>
      </c>
    </row>
    <row r="5" spans="1:20" s="88" customFormat="1" ht="17.100000000000001" customHeight="1" x14ac:dyDescent="0.2">
      <c r="A5" s="84"/>
      <c r="B5" s="85" t="s">
        <v>11</v>
      </c>
      <c r="C5" s="84"/>
      <c r="D5" s="86">
        <f>SUM(E5:T5)</f>
        <v>2254</v>
      </c>
      <c r="E5" s="87">
        <f t="shared" ref="E5:T5" si="0">E9+E12+E17+E21+E24+E27+E32+E38+E46+E53+E57+E60</f>
        <v>132</v>
      </c>
      <c r="F5" s="87">
        <f t="shared" si="0"/>
        <v>431</v>
      </c>
      <c r="G5" s="87">
        <f t="shared" si="0"/>
        <v>125</v>
      </c>
      <c r="H5" s="87">
        <f>H9+H12+H17+H21+H24+H27+H32+H38+H46+H53+H57+H60</f>
        <v>85</v>
      </c>
      <c r="I5" s="87">
        <f t="shared" si="0"/>
        <v>8</v>
      </c>
      <c r="J5" s="87">
        <f t="shared" si="0"/>
        <v>70</v>
      </c>
      <c r="K5" s="87">
        <f t="shared" si="0"/>
        <v>1019</v>
      </c>
      <c r="L5" s="87">
        <f t="shared" si="0"/>
        <v>264</v>
      </c>
      <c r="M5" s="87">
        <f t="shared" si="0"/>
        <v>19</v>
      </c>
      <c r="N5" s="87">
        <f t="shared" si="0"/>
        <v>23</v>
      </c>
      <c r="O5" s="87">
        <f t="shared" si="0"/>
        <v>0</v>
      </c>
      <c r="P5" s="87">
        <f t="shared" si="0"/>
        <v>23</v>
      </c>
      <c r="Q5" s="87">
        <f t="shared" si="0"/>
        <v>5</v>
      </c>
      <c r="R5" s="87">
        <f t="shared" si="0"/>
        <v>3</v>
      </c>
      <c r="S5" s="87">
        <f t="shared" si="0"/>
        <v>28</v>
      </c>
      <c r="T5" s="87">
        <f t="shared" si="0"/>
        <v>19</v>
      </c>
    </row>
    <row r="6" spans="1:20" s="88" customFormat="1" ht="17.100000000000001" customHeight="1" x14ac:dyDescent="0.2">
      <c r="A6" s="84"/>
      <c r="B6" s="85" t="s">
        <v>88</v>
      </c>
      <c r="C6" s="89"/>
      <c r="D6" s="86">
        <f>SUM(E6:T6)</f>
        <v>1935</v>
      </c>
      <c r="E6" s="87">
        <f t="shared" ref="E6:T6" si="1">E10+E13+E18+E22+E25+E28+E33+E47+E54+E55+E58+E61</f>
        <v>108</v>
      </c>
      <c r="F6" s="87">
        <f t="shared" si="1"/>
        <v>399</v>
      </c>
      <c r="G6" s="87">
        <f t="shared" si="1"/>
        <v>113</v>
      </c>
      <c r="H6" s="87">
        <f t="shared" si="1"/>
        <v>75</v>
      </c>
      <c r="I6" s="87">
        <f t="shared" si="1"/>
        <v>7</v>
      </c>
      <c r="J6" s="87">
        <f t="shared" si="1"/>
        <v>60</v>
      </c>
      <c r="K6" s="87">
        <f t="shared" si="1"/>
        <v>836</v>
      </c>
      <c r="L6" s="87">
        <f t="shared" si="1"/>
        <v>231</v>
      </c>
      <c r="M6" s="87">
        <f t="shared" si="1"/>
        <v>18</v>
      </c>
      <c r="N6" s="87">
        <f t="shared" si="1"/>
        <v>21</v>
      </c>
      <c r="O6" s="87">
        <f t="shared" si="1"/>
        <v>0</v>
      </c>
      <c r="P6" s="87">
        <f t="shared" si="1"/>
        <v>21</v>
      </c>
      <c r="Q6" s="87">
        <f t="shared" si="1"/>
        <v>4</v>
      </c>
      <c r="R6" s="87">
        <f t="shared" si="1"/>
        <v>0</v>
      </c>
      <c r="S6" s="87">
        <f t="shared" si="1"/>
        <v>27</v>
      </c>
      <c r="T6" s="87">
        <f t="shared" si="1"/>
        <v>15</v>
      </c>
    </row>
    <row r="7" spans="1:20" s="88" customFormat="1" ht="17.100000000000001" customHeight="1" x14ac:dyDescent="0.2">
      <c r="A7" s="84"/>
      <c r="B7" s="85" t="s">
        <v>89</v>
      </c>
      <c r="C7" s="84"/>
      <c r="D7" s="86">
        <f t="shared" ref="D7:T7" si="2">D5-D6</f>
        <v>319</v>
      </c>
      <c r="E7" s="87">
        <f t="shared" si="2"/>
        <v>24</v>
      </c>
      <c r="F7" s="87">
        <f t="shared" si="2"/>
        <v>32</v>
      </c>
      <c r="G7" s="87">
        <f t="shared" si="2"/>
        <v>12</v>
      </c>
      <c r="H7" s="87">
        <f t="shared" si="2"/>
        <v>10</v>
      </c>
      <c r="I7" s="87">
        <f t="shared" si="2"/>
        <v>1</v>
      </c>
      <c r="J7" s="87">
        <f t="shared" si="2"/>
        <v>10</v>
      </c>
      <c r="K7" s="87">
        <f t="shared" si="2"/>
        <v>183</v>
      </c>
      <c r="L7" s="87">
        <f t="shared" si="2"/>
        <v>33</v>
      </c>
      <c r="M7" s="87">
        <f t="shared" si="2"/>
        <v>1</v>
      </c>
      <c r="N7" s="87">
        <f t="shared" si="2"/>
        <v>2</v>
      </c>
      <c r="O7" s="87">
        <f t="shared" si="2"/>
        <v>0</v>
      </c>
      <c r="P7" s="87">
        <f t="shared" si="2"/>
        <v>2</v>
      </c>
      <c r="Q7" s="87">
        <f t="shared" si="2"/>
        <v>1</v>
      </c>
      <c r="R7" s="87">
        <f t="shared" si="2"/>
        <v>3</v>
      </c>
      <c r="S7" s="87">
        <f t="shared" si="2"/>
        <v>1</v>
      </c>
      <c r="T7" s="87">
        <f t="shared" si="2"/>
        <v>4</v>
      </c>
    </row>
    <row r="8" spans="1:20" ht="17.100000000000001" customHeight="1" x14ac:dyDescent="0.2">
      <c r="A8" s="84"/>
      <c r="B8" s="85"/>
      <c r="C8" s="89"/>
      <c r="D8" s="86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</row>
    <row r="9" spans="1:20" s="88" customFormat="1" ht="17.100000000000001" customHeight="1" x14ac:dyDescent="0.2">
      <c r="A9" s="244" t="s">
        <v>90</v>
      </c>
      <c r="B9" s="244"/>
      <c r="C9" s="245"/>
      <c r="D9" s="86">
        <f>SUM(E9:T9)</f>
        <v>432</v>
      </c>
      <c r="E9" s="87">
        <f t="shared" ref="E9:T9" si="3">E10</f>
        <v>25</v>
      </c>
      <c r="F9" s="87">
        <f t="shared" si="3"/>
        <v>92</v>
      </c>
      <c r="G9" s="87">
        <f t="shared" si="3"/>
        <v>21</v>
      </c>
      <c r="H9" s="87">
        <f t="shared" si="3"/>
        <v>23</v>
      </c>
      <c r="I9" s="87">
        <f t="shared" si="3"/>
        <v>1</v>
      </c>
      <c r="J9" s="87">
        <f t="shared" si="3"/>
        <v>22</v>
      </c>
      <c r="K9" s="87">
        <f t="shared" si="3"/>
        <v>186</v>
      </c>
      <c r="L9" s="87">
        <f t="shared" si="3"/>
        <v>38</v>
      </c>
      <c r="M9" s="87">
        <f t="shared" si="3"/>
        <v>6</v>
      </c>
      <c r="N9" s="87">
        <f t="shared" si="3"/>
        <v>4</v>
      </c>
      <c r="O9" s="87">
        <f t="shared" si="3"/>
        <v>0</v>
      </c>
      <c r="P9" s="87">
        <f t="shared" si="3"/>
        <v>4</v>
      </c>
      <c r="Q9" s="87">
        <f t="shared" si="3"/>
        <v>4</v>
      </c>
      <c r="R9" s="87">
        <f t="shared" si="3"/>
        <v>0</v>
      </c>
      <c r="S9" s="87">
        <f t="shared" si="3"/>
        <v>4</v>
      </c>
      <c r="T9" s="87">
        <f t="shared" si="3"/>
        <v>2</v>
      </c>
    </row>
    <row r="10" spans="1:20" s="88" customFormat="1" ht="17.100000000000001" customHeight="1" x14ac:dyDescent="0.2">
      <c r="A10" s="84"/>
      <c r="B10" s="90" t="s">
        <v>44</v>
      </c>
      <c r="C10" s="89"/>
      <c r="D10" s="86">
        <f>SUM(E10:T10)</f>
        <v>432</v>
      </c>
      <c r="E10" s="87">
        <v>25</v>
      </c>
      <c r="F10" s="87">
        <v>92</v>
      </c>
      <c r="G10" s="87">
        <v>21</v>
      </c>
      <c r="H10" s="87">
        <v>23</v>
      </c>
      <c r="I10" s="87">
        <v>1</v>
      </c>
      <c r="J10" s="87">
        <v>22</v>
      </c>
      <c r="K10" s="87">
        <v>186</v>
      </c>
      <c r="L10" s="87">
        <v>38</v>
      </c>
      <c r="M10" s="87">
        <v>6</v>
      </c>
      <c r="N10" s="87">
        <v>4</v>
      </c>
      <c r="O10" s="87">
        <v>0</v>
      </c>
      <c r="P10" s="87">
        <v>4</v>
      </c>
      <c r="Q10" s="87">
        <v>4</v>
      </c>
      <c r="R10" s="87">
        <v>0</v>
      </c>
      <c r="S10" s="87">
        <v>4</v>
      </c>
      <c r="T10" s="87">
        <v>2</v>
      </c>
    </row>
    <row r="11" spans="1:20" ht="17.100000000000001" customHeight="1" x14ac:dyDescent="0.2">
      <c r="A11" s="84"/>
      <c r="B11" s="84"/>
      <c r="C11" s="89"/>
      <c r="D11" s="86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</row>
    <row r="12" spans="1:20" s="88" customFormat="1" ht="17.100000000000001" customHeight="1" x14ac:dyDescent="0.2">
      <c r="A12" s="244" t="s">
        <v>14</v>
      </c>
      <c r="B12" s="244"/>
      <c r="C12" s="245"/>
      <c r="D12" s="86">
        <f t="shared" ref="D12:T12" si="4">SUM(D13:D15)</f>
        <v>116</v>
      </c>
      <c r="E12" s="87">
        <f t="shared" si="4"/>
        <v>5</v>
      </c>
      <c r="F12" s="87">
        <f t="shared" si="4"/>
        <v>18</v>
      </c>
      <c r="G12" s="87">
        <f t="shared" si="4"/>
        <v>1</v>
      </c>
      <c r="H12" s="87">
        <f t="shared" si="4"/>
        <v>11</v>
      </c>
      <c r="I12" s="87">
        <f t="shared" si="4"/>
        <v>0</v>
      </c>
      <c r="J12" s="87">
        <f t="shared" si="4"/>
        <v>2</v>
      </c>
      <c r="K12" s="87">
        <f t="shared" si="4"/>
        <v>55</v>
      </c>
      <c r="L12" s="87">
        <f t="shared" si="4"/>
        <v>13</v>
      </c>
      <c r="M12" s="87">
        <f t="shared" si="4"/>
        <v>0</v>
      </c>
      <c r="N12" s="87">
        <f t="shared" si="4"/>
        <v>4</v>
      </c>
      <c r="O12" s="87">
        <f t="shared" si="4"/>
        <v>0</v>
      </c>
      <c r="P12" s="87">
        <f t="shared" si="4"/>
        <v>1</v>
      </c>
      <c r="Q12" s="87">
        <f t="shared" si="4"/>
        <v>0</v>
      </c>
      <c r="R12" s="87">
        <f t="shared" si="4"/>
        <v>0</v>
      </c>
      <c r="S12" s="87">
        <f t="shared" si="4"/>
        <v>5</v>
      </c>
      <c r="T12" s="87">
        <f t="shared" si="4"/>
        <v>1</v>
      </c>
    </row>
    <row r="13" spans="1:20" s="88" customFormat="1" ht="17.100000000000001" customHeight="1" x14ac:dyDescent="0.2">
      <c r="A13" s="84"/>
      <c r="B13" s="90" t="s">
        <v>51</v>
      </c>
      <c r="C13" s="89"/>
      <c r="D13" s="86">
        <f>SUM(E13:T13)</f>
        <v>81</v>
      </c>
      <c r="E13" s="87">
        <v>4</v>
      </c>
      <c r="F13" s="87">
        <v>15</v>
      </c>
      <c r="G13" s="87">
        <v>1</v>
      </c>
      <c r="H13" s="87">
        <v>7</v>
      </c>
      <c r="I13" s="87">
        <v>0</v>
      </c>
      <c r="J13" s="87">
        <v>2</v>
      </c>
      <c r="K13" s="87">
        <v>32</v>
      </c>
      <c r="L13" s="87">
        <v>11</v>
      </c>
      <c r="M13" s="87">
        <v>0</v>
      </c>
      <c r="N13" s="87">
        <v>3</v>
      </c>
      <c r="O13" s="87">
        <v>0</v>
      </c>
      <c r="P13" s="87">
        <v>1</v>
      </c>
      <c r="Q13" s="87">
        <v>0</v>
      </c>
      <c r="R13" s="87">
        <v>0</v>
      </c>
      <c r="S13" s="87">
        <v>4</v>
      </c>
      <c r="T13" s="87">
        <v>1</v>
      </c>
    </row>
    <row r="14" spans="1:20" s="88" customFormat="1" ht="17.100000000000001" customHeight="1" x14ac:dyDescent="0.2">
      <c r="A14" s="84"/>
      <c r="B14" s="90" t="s">
        <v>15</v>
      </c>
      <c r="C14" s="89"/>
      <c r="D14" s="86">
        <f>SUM(E14:T14)</f>
        <v>12</v>
      </c>
      <c r="E14" s="87">
        <v>0</v>
      </c>
      <c r="F14" s="87">
        <v>2</v>
      </c>
      <c r="G14" s="87">
        <v>0</v>
      </c>
      <c r="H14" s="87">
        <v>3</v>
      </c>
      <c r="I14" s="87">
        <v>0</v>
      </c>
      <c r="J14" s="87">
        <v>0</v>
      </c>
      <c r="K14" s="87">
        <v>5</v>
      </c>
      <c r="L14" s="87">
        <v>2</v>
      </c>
      <c r="M14" s="87">
        <v>0</v>
      </c>
      <c r="N14" s="87">
        <v>0</v>
      </c>
      <c r="O14" s="87">
        <v>0</v>
      </c>
      <c r="P14" s="87">
        <v>0</v>
      </c>
      <c r="Q14" s="87">
        <v>0</v>
      </c>
      <c r="R14" s="87">
        <v>0</v>
      </c>
      <c r="S14" s="87">
        <v>0</v>
      </c>
      <c r="T14" s="87">
        <v>0</v>
      </c>
    </row>
    <row r="15" spans="1:20" s="88" customFormat="1" ht="17.100000000000001" customHeight="1" x14ac:dyDescent="0.2">
      <c r="A15" s="84"/>
      <c r="B15" s="90" t="s">
        <v>16</v>
      </c>
      <c r="C15" s="89"/>
      <c r="D15" s="86">
        <f>SUM(E15:T15)</f>
        <v>23</v>
      </c>
      <c r="E15" s="87">
        <v>1</v>
      </c>
      <c r="F15" s="87">
        <v>1</v>
      </c>
      <c r="G15" s="87">
        <v>0</v>
      </c>
      <c r="H15" s="87">
        <v>1</v>
      </c>
      <c r="I15" s="87">
        <v>0</v>
      </c>
      <c r="J15" s="87">
        <v>0</v>
      </c>
      <c r="K15" s="87">
        <v>18</v>
      </c>
      <c r="L15" s="87">
        <v>0</v>
      </c>
      <c r="M15" s="87">
        <v>0</v>
      </c>
      <c r="N15" s="87">
        <v>1</v>
      </c>
      <c r="O15" s="87">
        <v>0</v>
      </c>
      <c r="P15" s="87">
        <v>0</v>
      </c>
      <c r="Q15" s="87">
        <v>0</v>
      </c>
      <c r="R15" s="87">
        <v>0</v>
      </c>
      <c r="S15" s="87">
        <v>1</v>
      </c>
      <c r="T15" s="87">
        <v>0</v>
      </c>
    </row>
    <row r="16" spans="1:20" ht="17.100000000000001" customHeight="1" x14ac:dyDescent="0.2">
      <c r="A16" s="84"/>
      <c r="B16" s="84"/>
      <c r="C16" s="89"/>
      <c r="D16" s="86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</row>
    <row r="17" spans="1:20" s="88" customFormat="1" ht="17.100000000000001" customHeight="1" x14ac:dyDescent="0.2">
      <c r="A17" s="244" t="s">
        <v>17</v>
      </c>
      <c r="B17" s="244"/>
      <c r="C17" s="244"/>
      <c r="D17" s="86">
        <f t="shared" ref="D17:T17" si="5">SUM(D18:D19)</f>
        <v>268</v>
      </c>
      <c r="E17" s="87">
        <f t="shared" si="5"/>
        <v>16</v>
      </c>
      <c r="F17" s="87">
        <f t="shared" si="5"/>
        <v>64</v>
      </c>
      <c r="G17" s="87">
        <f t="shared" si="5"/>
        <v>18</v>
      </c>
      <c r="H17" s="87">
        <f t="shared" si="5"/>
        <v>11</v>
      </c>
      <c r="I17" s="87">
        <f t="shared" si="5"/>
        <v>2</v>
      </c>
      <c r="J17" s="87">
        <f t="shared" si="5"/>
        <v>7</v>
      </c>
      <c r="K17" s="87">
        <f t="shared" si="5"/>
        <v>109</v>
      </c>
      <c r="L17" s="87">
        <f t="shared" si="5"/>
        <v>34</v>
      </c>
      <c r="M17" s="87">
        <f t="shared" si="5"/>
        <v>2</v>
      </c>
      <c r="N17" s="87">
        <f t="shared" si="5"/>
        <v>0</v>
      </c>
      <c r="O17" s="87">
        <f t="shared" si="5"/>
        <v>0</v>
      </c>
      <c r="P17" s="87">
        <f t="shared" si="5"/>
        <v>1</v>
      </c>
      <c r="Q17" s="87">
        <f t="shared" si="5"/>
        <v>0</v>
      </c>
      <c r="R17" s="87">
        <f t="shared" si="5"/>
        <v>0</v>
      </c>
      <c r="S17" s="87">
        <f t="shared" si="5"/>
        <v>1</v>
      </c>
      <c r="T17" s="87">
        <f t="shared" si="5"/>
        <v>3</v>
      </c>
    </row>
    <row r="18" spans="1:20" s="88" customFormat="1" ht="17.100000000000001" customHeight="1" x14ac:dyDescent="0.2">
      <c r="A18" s="84"/>
      <c r="B18" s="84" t="s">
        <v>47</v>
      </c>
      <c r="C18" s="84"/>
      <c r="D18" s="86">
        <f>SUM(E18:T18)</f>
        <v>242</v>
      </c>
      <c r="E18" s="87">
        <v>14</v>
      </c>
      <c r="F18" s="87">
        <v>61</v>
      </c>
      <c r="G18" s="87">
        <v>15</v>
      </c>
      <c r="H18" s="87">
        <v>10</v>
      </c>
      <c r="I18" s="87">
        <v>2</v>
      </c>
      <c r="J18" s="87">
        <v>4</v>
      </c>
      <c r="K18" s="87">
        <v>98</v>
      </c>
      <c r="L18" s="87">
        <v>33</v>
      </c>
      <c r="M18" s="87">
        <v>2</v>
      </c>
      <c r="N18" s="87">
        <v>0</v>
      </c>
      <c r="O18" s="87">
        <v>0</v>
      </c>
      <c r="P18" s="87">
        <v>1</v>
      </c>
      <c r="Q18" s="87">
        <v>0</v>
      </c>
      <c r="R18" s="87">
        <v>0</v>
      </c>
      <c r="S18" s="87">
        <v>1</v>
      </c>
      <c r="T18" s="87">
        <v>1</v>
      </c>
    </row>
    <row r="19" spans="1:20" s="88" customFormat="1" ht="17.100000000000001" customHeight="1" x14ac:dyDescent="0.2">
      <c r="A19" s="84"/>
      <c r="B19" s="90" t="s">
        <v>18</v>
      </c>
      <c r="C19" s="89"/>
      <c r="D19" s="86">
        <f>SUM(E19:T19)</f>
        <v>26</v>
      </c>
      <c r="E19" s="87">
        <v>2</v>
      </c>
      <c r="F19" s="87">
        <v>3</v>
      </c>
      <c r="G19" s="87">
        <v>3</v>
      </c>
      <c r="H19" s="87">
        <v>1</v>
      </c>
      <c r="I19" s="87">
        <v>0</v>
      </c>
      <c r="J19" s="87">
        <v>3</v>
      </c>
      <c r="K19" s="87">
        <v>11</v>
      </c>
      <c r="L19" s="87">
        <v>1</v>
      </c>
      <c r="M19" s="87">
        <v>0</v>
      </c>
      <c r="N19" s="87">
        <v>0</v>
      </c>
      <c r="O19" s="87">
        <v>0</v>
      </c>
      <c r="P19" s="87">
        <v>0</v>
      </c>
      <c r="Q19" s="87">
        <v>0</v>
      </c>
      <c r="R19" s="87">
        <v>0</v>
      </c>
      <c r="S19" s="87">
        <v>0</v>
      </c>
      <c r="T19" s="87">
        <v>2</v>
      </c>
    </row>
    <row r="20" spans="1:20" ht="17.100000000000001" customHeight="1" x14ac:dyDescent="0.2">
      <c r="A20" s="84"/>
      <c r="B20" s="84"/>
      <c r="C20" s="89"/>
      <c r="D20" s="86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</row>
    <row r="21" spans="1:20" s="88" customFormat="1" ht="17.100000000000001" customHeight="1" x14ac:dyDescent="0.2">
      <c r="A21" s="244" t="s">
        <v>91</v>
      </c>
      <c r="B21" s="244"/>
      <c r="C21" s="245"/>
      <c r="D21" s="86">
        <f>SUM(E21:T21)</f>
        <v>406</v>
      </c>
      <c r="E21" s="87">
        <f t="shared" ref="E21:T21" si="6">E22</f>
        <v>21</v>
      </c>
      <c r="F21" s="87">
        <f t="shared" si="6"/>
        <v>78</v>
      </c>
      <c r="G21" s="87">
        <f t="shared" si="6"/>
        <v>30</v>
      </c>
      <c r="H21" s="87">
        <f t="shared" si="6"/>
        <v>23</v>
      </c>
      <c r="I21" s="87">
        <f t="shared" si="6"/>
        <v>1</v>
      </c>
      <c r="J21" s="87">
        <f t="shared" si="6"/>
        <v>6</v>
      </c>
      <c r="K21" s="87">
        <f t="shared" si="6"/>
        <v>162</v>
      </c>
      <c r="L21" s="87">
        <f t="shared" si="6"/>
        <v>57</v>
      </c>
      <c r="M21" s="87">
        <f t="shared" si="6"/>
        <v>4</v>
      </c>
      <c r="N21" s="87">
        <f t="shared" si="6"/>
        <v>6</v>
      </c>
      <c r="O21" s="87">
        <f t="shared" si="6"/>
        <v>0</v>
      </c>
      <c r="P21" s="87">
        <f t="shared" si="6"/>
        <v>6</v>
      </c>
      <c r="Q21" s="87">
        <f t="shared" si="6"/>
        <v>0</v>
      </c>
      <c r="R21" s="87">
        <f t="shared" si="6"/>
        <v>0</v>
      </c>
      <c r="S21" s="87">
        <f t="shared" si="6"/>
        <v>8</v>
      </c>
      <c r="T21" s="87">
        <f t="shared" si="6"/>
        <v>4</v>
      </c>
    </row>
    <row r="22" spans="1:20" s="88" customFormat="1" ht="17.100000000000001" customHeight="1" x14ac:dyDescent="0.2">
      <c r="A22" s="84"/>
      <c r="B22" s="90" t="s">
        <v>45</v>
      </c>
      <c r="C22" s="89"/>
      <c r="D22" s="86">
        <f>SUM(E22:T22)</f>
        <v>406</v>
      </c>
      <c r="E22" s="87">
        <v>21</v>
      </c>
      <c r="F22" s="87">
        <v>78</v>
      </c>
      <c r="G22" s="87">
        <v>30</v>
      </c>
      <c r="H22" s="87">
        <v>23</v>
      </c>
      <c r="I22" s="87">
        <v>1</v>
      </c>
      <c r="J22" s="87">
        <v>6</v>
      </c>
      <c r="K22" s="87">
        <v>162</v>
      </c>
      <c r="L22" s="87">
        <v>57</v>
      </c>
      <c r="M22" s="87">
        <v>4</v>
      </c>
      <c r="N22" s="87">
        <v>6</v>
      </c>
      <c r="O22" s="87">
        <v>0</v>
      </c>
      <c r="P22" s="87">
        <v>6</v>
      </c>
      <c r="Q22" s="87">
        <v>0</v>
      </c>
      <c r="R22" s="87">
        <v>0</v>
      </c>
      <c r="S22" s="87">
        <v>8</v>
      </c>
      <c r="T22" s="87">
        <v>4</v>
      </c>
    </row>
    <row r="23" spans="1:20" ht="17.100000000000001" customHeight="1" x14ac:dyDescent="0.2">
      <c r="A23" s="84"/>
      <c r="B23" s="90"/>
      <c r="C23" s="89"/>
      <c r="D23" s="86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</row>
    <row r="24" spans="1:20" s="88" customFormat="1" ht="17.100000000000001" customHeight="1" x14ac:dyDescent="0.2">
      <c r="A24" s="244" t="s">
        <v>92</v>
      </c>
      <c r="B24" s="244"/>
      <c r="C24" s="244"/>
      <c r="D24" s="86">
        <f t="shared" ref="D24:T24" si="7">SUM(D25)</f>
        <v>81</v>
      </c>
      <c r="E24" s="87">
        <f t="shared" si="7"/>
        <v>9</v>
      </c>
      <c r="F24" s="87">
        <f t="shared" si="7"/>
        <v>4</v>
      </c>
      <c r="G24" s="87">
        <f t="shared" si="7"/>
        <v>0</v>
      </c>
      <c r="H24" s="87">
        <f t="shared" si="7"/>
        <v>1</v>
      </c>
      <c r="I24" s="87">
        <f t="shared" si="7"/>
        <v>0</v>
      </c>
      <c r="J24" s="87">
        <f t="shared" si="7"/>
        <v>1</v>
      </c>
      <c r="K24" s="87">
        <f t="shared" si="7"/>
        <v>55</v>
      </c>
      <c r="L24" s="87">
        <f t="shared" si="7"/>
        <v>6</v>
      </c>
      <c r="M24" s="87">
        <f t="shared" si="7"/>
        <v>1</v>
      </c>
      <c r="N24" s="87">
        <f t="shared" si="7"/>
        <v>1</v>
      </c>
      <c r="O24" s="87">
        <f t="shared" si="7"/>
        <v>0</v>
      </c>
      <c r="P24" s="87">
        <f t="shared" si="7"/>
        <v>1</v>
      </c>
      <c r="Q24" s="87">
        <f t="shared" si="7"/>
        <v>0</v>
      </c>
      <c r="R24" s="87">
        <f t="shared" si="7"/>
        <v>0</v>
      </c>
      <c r="S24" s="87">
        <f t="shared" si="7"/>
        <v>1</v>
      </c>
      <c r="T24" s="87">
        <f t="shared" si="7"/>
        <v>1</v>
      </c>
    </row>
    <row r="25" spans="1:20" s="88" customFormat="1" ht="17.100000000000001" customHeight="1" x14ac:dyDescent="0.2">
      <c r="A25" s="84"/>
      <c r="B25" s="90" t="s">
        <v>54</v>
      </c>
      <c r="C25" s="89"/>
      <c r="D25" s="86">
        <f>SUM(E25:T25)</f>
        <v>81</v>
      </c>
      <c r="E25" s="87">
        <v>9</v>
      </c>
      <c r="F25" s="87">
        <v>4</v>
      </c>
      <c r="G25" s="87">
        <v>0</v>
      </c>
      <c r="H25" s="87">
        <v>1</v>
      </c>
      <c r="I25" s="87">
        <v>0</v>
      </c>
      <c r="J25" s="87">
        <v>1</v>
      </c>
      <c r="K25" s="87">
        <v>55</v>
      </c>
      <c r="L25" s="87">
        <v>6</v>
      </c>
      <c r="M25" s="87">
        <v>1</v>
      </c>
      <c r="N25" s="87">
        <v>1</v>
      </c>
      <c r="O25" s="87">
        <v>0</v>
      </c>
      <c r="P25" s="87">
        <v>1</v>
      </c>
      <c r="Q25" s="87">
        <v>0</v>
      </c>
      <c r="R25" s="87">
        <v>0</v>
      </c>
      <c r="S25" s="87">
        <v>1</v>
      </c>
      <c r="T25" s="87">
        <v>1</v>
      </c>
    </row>
    <row r="26" spans="1:20" ht="17.100000000000001" customHeight="1" x14ac:dyDescent="0.2">
      <c r="A26" s="84"/>
      <c r="B26" s="84"/>
      <c r="C26" s="89"/>
      <c r="D26" s="86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</row>
    <row r="27" spans="1:20" s="88" customFormat="1" ht="17.100000000000001" customHeight="1" x14ac:dyDescent="0.2">
      <c r="A27" s="244" t="s">
        <v>93</v>
      </c>
      <c r="B27" s="244"/>
      <c r="C27" s="245"/>
      <c r="D27" s="86">
        <f t="shared" ref="D27:T27" si="8">SUM(D28:D30)</f>
        <v>79</v>
      </c>
      <c r="E27" s="87">
        <f t="shared" si="8"/>
        <v>5</v>
      </c>
      <c r="F27" s="87">
        <f t="shared" si="8"/>
        <v>16</v>
      </c>
      <c r="G27" s="87">
        <f t="shared" si="8"/>
        <v>3</v>
      </c>
      <c r="H27" s="87">
        <f t="shared" si="8"/>
        <v>2</v>
      </c>
      <c r="I27" s="87">
        <f t="shared" si="8"/>
        <v>1</v>
      </c>
      <c r="J27" s="87">
        <f t="shared" si="8"/>
        <v>2</v>
      </c>
      <c r="K27" s="87">
        <f t="shared" si="8"/>
        <v>29</v>
      </c>
      <c r="L27" s="87">
        <f t="shared" si="8"/>
        <v>9</v>
      </c>
      <c r="M27" s="87">
        <f t="shared" si="8"/>
        <v>0</v>
      </c>
      <c r="N27" s="87">
        <f t="shared" si="8"/>
        <v>1</v>
      </c>
      <c r="O27" s="87">
        <f t="shared" si="8"/>
        <v>0</v>
      </c>
      <c r="P27" s="87">
        <f t="shared" si="8"/>
        <v>3</v>
      </c>
      <c r="Q27" s="87">
        <f t="shared" si="8"/>
        <v>0</v>
      </c>
      <c r="R27" s="87">
        <f t="shared" si="8"/>
        <v>3</v>
      </c>
      <c r="S27" s="87">
        <f t="shared" si="8"/>
        <v>4</v>
      </c>
      <c r="T27" s="87">
        <f t="shared" si="8"/>
        <v>1</v>
      </c>
    </row>
    <row r="28" spans="1:20" s="88" customFormat="1" ht="17.100000000000001" customHeight="1" x14ac:dyDescent="0.2">
      <c r="A28" s="84"/>
      <c r="B28" s="90" t="s">
        <v>52</v>
      </c>
      <c r="C28" s="89"/>
      <c r="D28" s="86">
        <f>SUM(E28:T28)</f>
        <v>72</v>
      </c>
      <c r="E28" s="87">
        <v>5</v>
      </c>
      <c r="F28" s="87">
        <v>16</v>
      </c>
      <c r="G28" s="87">
        <v>3</v>
      </c>
      <c r="H28" s="87">
        <v>1</v>
      </c>
      <c r="I28" s="87">
        <v>0</v>
      </c>
      <c r="J28" s="87">
        <v>2</v>
      </c>
      <c r="K28" s="87">
        <v>27</v>
      </c>
      <c r="L28" s="87">
        <v>9</v>
      </c>
      <c r="M28" s="87">
        <v>0</v>
      </c>
      <c r="N28" s="87">
        <v>1</v>
      </c>
      <c r="O28" s="87">
        <v>0</v>
      </c>
      <c r="P28" s="87">
        <v>3</v>
      </c>
      <c r="Q28" s="87">
        <v>0</v>
      </c>
      <c r="R28" s="87">
        <v>0</v>
      </c>
      <c r="S28" s="87">
        <v>4</v>
      </c>
      <c r="T28" s="87">
        <v>1</v>
      </c>
    </row>
    <row r="29" spans="1:20" s="88" customFormat="1" ht="17.100000000000001" customHeight="1" x14ac:dyDescent="0.2">
      <c r="A29" s="84"/>
      <c r="B29" s="90" t="s">
        <v>20</v>
      </c>
      <c r="C29" s="89"/>
      <c r="D29" s="86">
        <f>SUM(E29:T29)</f>
        <v>6</v>
      </c>
      <c r="E29" s="87">
        <v>0</v>
      </c>
      <c r="F29" s="87">
        <v>0</v>
      </c>
      <c r="G29" s="87">
        <v>0</v>
      </c>
      <c r="H29" s="87">
        <v>1</v>
      </c>
      <c r="I29" s="87">
        <v>0</v>
      </c>
      <c r="J29" s="87">
        <v>0</v>
      </c>
      <c r="K29" s="87">
        <v>2</v>
      </c>
      <c r="L29" s="87">
        <v>0</v>
      </c>
      <c r="M29" s="87">
        <v>0</v>
      </c>
      <c r="N29" s="87">
        <v>0</v>
      </c>
      <c r="O29" s="87">
        <v>0</v>
      </c>
      <c r="P29" s="87">
        <v>0</v>
      </c>
      <c r="Q29" s="87">
        <v>0</v>
      </c>
      <c r="R29" s="87">
        <v>3</v>
      </c>
      <c r="S29" s="87">
        <v>0</v>
      </c>
      <c r="T29" s="87">
        <v>0</v>
      </c>
    </row>
    <row r="30" spans="1:20" s="88" customFormat="1" ht="17.100000000000001" customHeight="1" x14ac:dyDescent="0.2">
      <c r="A30" s="84"/>
      <c r="B30" s="90" t="s">
        <v>94</v>
      </c>
      <c r="C30" s="89"/>
      <c r="D30" s="86">
        <f>SUM(E30:T30)</f>
        <v>1</v>
      </c>
      <c r="E30" s="87">
        <v>0</v>
      </c>
      <c r="F30" s="87">
        <v>0</v>
      </c>
      <c r="G30" s="87">
        <v>0</v>
      </c>
      <c r="H30" s="87">
        <v>0</v>
      </c>
      <c r="I30" s="87">
        <v>1</v>
      </c>
      <c r="J30" s="87">
        <v>0</v>
      </c>
      <c r="K30" s="87">
        <v>0</v>
      </c>
      <c r="L30" s="87">
        <v>0</v>
      </c>
      <c r="M30" s="87">
        <v>0</v>
      </c>
      <c r="N30" s="87">
        <v>0</v>
      </c>
      <c r="O30" s="87">
        <v>0</v>
      </c>
      <c r="P30" s="87">
        <v>0</v>
      </c>
      <c r="Q30" s="87">
        <v>0</v>
      </c>
      <c r="R30" s="87">
        <v>0</v>
      </c>
      <c r="S30" s="87">
        <v>0</v>
      </c>
      <c r="T30" s="87">
        <v>0</v>
      </c>
    </row>
    <row r="31" spans="1:20" ht="17.100000000000001" customHeight="1" x14ac:dyDescent="0.2">
      <c r="A31" s="84"/>
      <c r="B31" s="84"/>
      <c r="C31" s="89"/>
      <c r="D31" s="86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</row>
    <row r="32" spans="1:20" s="88" customFormat="1" ht="17.100000000000001" customHeight="1" x14ac:dyDescent="0.2">
      <c r="A32" s="244" t="s">
        <v>22</v>
      </c>
      <c r="B32" s="244"/>
      <c r="C32" s="245"/>
      <c r="D32" s="86">
        <f t="shared" ref="D32:T32" si="9">SUM(D33:D36)</f>
        <v>71</v>
      </c>
      <c r="E32" s="87">
        <f t="shared" si="9"/>
        <v>6</v>
      </c>
      <c r="F32" s="87">
        <f t="shared" si="9"/>
        <v>10</v>
      </c>
      <c r="G32" s="87">
        <f t="shared" si="9"/>
        <v>1</v>
      </c>
      <c r="H32" s="87">
        <f t="shared" si="9"/>
        <v>0</v>
      </c>
      <c r="I32" s="87">
        <f t="shared" si="9"/>
        <v>0</v>
      </c>
      <c r="J32" s="87">
        <f t="shared" si="9"/>
        <v>0</v>
      </c>
      <c r="K32" s="87">
        <f t="shared" si="9"/>
        <v>39</v>
      </c>
      <c r="L32" s="87">
        <f t="shared" si="9"/>
        <v>11</v>
      </c>
      <c r="M32" s="87">
        <f t="shared" si="9"/>
        <v>1</v>
      </c>
      <c r="N32" s="87">
        <f t="shared" si="9"/>
        <v>1</v>
      </c>
      <c r="O32" s="87">
        <f t="shared" si="9"/>
        <v>0</v>
      </c>
      <c r="P32" s="87">
        <f t="shared" si="9"/>
        <v>0</v>
      </c>
      <c r="Q32" s="87">
        <f t="shared" si="9"/>
        <v>0</v>
      </c>
      <c r="R32" s="87">
        <f t="shared" si="9"/>
        <v>0</v>
      </c>
      <c r="S32" s="87">
        <f t="shared" si="9"/>
        <v>2</v>
      </c>
      <c r="T32" s="87">
        <f t="shared" si="9"/>
        <v>0</v>
      </c>
    </row>
    <row r="33" spans="1:20" s="88" customFormat="1" ht="17.100000000000001" customHeight="1" x14ac:dyDescent="0.2">
      <c r="A33" s="84"/>
      <c r="B33" s="90" t="s">
        <v>53</v>
      </c>
      <c r="C33" s="89"/>
      <c r="D33" s="86">
        <f>SUM(E33:T33)</f>
        <v>51</v>
      </c>
      <c r="E33" s="87">
        <v>4</v>
      </c>
      <c r="F33" s="87">
        <v>9</v>
      </c>
      <c r="G33" s="87">
        <v>1</v>
      </c>
      <c r="H33" s="87">
        <v>0</v>
      </c>
      <c r="I33" s="87">
        <v>0</v>
      </c>
      <c r="J33" s="87">
        <v>0</v>
      </c>
      <c r="K33" s="87">
        <v>26</v>
      </c>
      <c r="L33" s="87">
        <v>8</v>
      </c>
      <c r="M33" s="87">
        <v>0</v>
      </c>
      <c r="N33" s="87">
        <v>1</v>
      </c>
      <c r="O33" s="87">
        <v>0</v>
      </c>
      <c r="P33" s="87">
        <v>0</v>
      </c>
      <c r="Q33" s="87">
        <v>0</v>
      </c>
      <c r="R33" s="87">
        <v>0</v>
      </c>
      <c r="S33" s="87">
        <v>2</v>
      </c>
      <c r="T33" s="87">
        <v>0</v>
      </c>
    </row>
    <row r="34" spans="1:20" s="88" customFormat="1" ht="17.100000000000001" customHeight="1" x14ac:dyDescent="0.2">
      <c r="A34" s="84"/>
      <c r="B34" s="90" t="s">
        <v>23</v>
      </c>
      <c r="C34" s="89"/>
      <c r="D34" s="86">
        <f>SUM(E34:T34)</f>
        <v>8</v>
      </c>
      <c r="E34" s="87">
        <v>2</v>
      </c>
      <c r="F34" s="87">
        <v>1</v>
      </c>
      <c r="G34" s="87">
        <v>0</v>
      </c>
      <c r="H34" s="87">
        <v>0</v>
      </c>
      <c r="I34" s="87">
        <v>0</v>
      </c>
      <c r="J34" s="87">
        <v>0</v>
      </c>
      <c r="K34" s="87">
        <v>3</v>
      </c>
      <c r="L34" s="87">
        <v>1</v>
      </c>
      <c r="M34" s="87">
        <v>1</v>
      </c>
      <c r="N34" s="87">
        <v>0</v>
      </c>
      <c r="O34" s="87">
        <v>0</v>
      </c>
      <c r="P34" s="87">
        <v>0</v>
      </c>
      <c r="Q34" s="87">
        <v>0</v>
      </c>
      <c r="R34" s="87">
        <v>0</v>
      </c>
      <c r="S34" s="87">
        <v>0</v>
      </c>
      <c r="T34" s="87">
        <v>0</v>
      </c>
    </row>
    <row r="35" spans="1:20" s="88" customFormat="1" ht="17.100000000000001" customHeight="1" x14ac:dyDescent="0.2">
      <c r="A35" s="84"/>
      <c r="B35" s="90" t="s">
        <v>24</v>
      </c>
      <c r="C35" s="89"/>
      <c r="D35" s="86">
        <f>SUM(E35:T35)</f>
        <v>5</v>
      </c>
      <c r="E35" s="87">
        <v>0</v>
      </c>
      <c r="F35" s="87">
        <v>0</v>
      </c>
      <c r="G35" s="87">
        <v>0</v>
      </c>
      <c r="H35" s="87">
        <v>0</v>
      </c>
      <c r="I35" s="87">
        <v>0</v>
      </c>
      <c r="J35" s="87">
        <v>0</v>
      </c>
      <c r="K35" s="87">
        <v>4</v>
      </c>
      <c r="L35" s="87">
        <v>1</v>
      </c>
      <c r="M35" s="87">
        <v>0</v>
      </c>
      <c r="N35" s="87">
        <v>0</v>
      </c>
      <c r="O35" s="87">
        <v>0</v>
      </c>
      <c r="P35" s="87">
        <v>0</v>
      </c>
      <c r="Q35" s="87">
        <v>0</v>
      </c>
      <c r="R35" s="87">
        <v>0</v>
      </c>
      <c r="S35" s="87">
        <v>0</v>
      </c>
      <c r="T35" s="87">
        <v>0</v>
      </c>
    </row>
    <row r="36" spans="1:20" s="88" customFormat="1" ht="17.100000000000001" customHeight="1" x14ac:dyDescent="0.2">
      <c r="A36" s="84"/>
      <c r="B36" s="90" t="s">
        <v>25</v>
      </c>
      <c r="C36" s="89"/>
      <c r="D36" s="86">
        <f>SUM(E36:T36)</f>
        <v>7</v>
      </c>
      <c r="E36" s="87">
        <v>0</v>
      </c>
      <c r="F36" s="87">
        <v>0</v>
      </c>
      <c r="G36" s="87">
        <v>0</v>
      </c>
      <c r="H36" s="87">
        <v>0</v>
      </c>
      <c r="I36" s="87">
        <v>0</v>
      </c>
      <c r="J36" s="87">
        <v>0</v>
      </c>
      <c r="K36" s="87">
        <v>6</v>
      </c>
      <c r="L36" s="87">
        <v>1</v>
      </c>
      <c r="M36" s="87">
        <v>0</v>
      </c>
      <c r="N36" s="87">
        <v>0</v>
      </c>
      <c r="O36" s="87">
        <v>0</v>
      </c>
      <c r="P36" s="87">
        <v>0</v>
      </c>
      <c r="Q36" s="87">
        <v>0</v>
      </c>
      <c r="R36" s="87">
        <v>0</v>
      </c>
      <c r="S36" s="87">
        <v>0</v>
      </c>
      <c r="T36" s="87">
        <v>0</v>
      </c>
    </row>
    <row r="37" spans="1:20" ht="17.100000000000001" customHeight="1" x14ac:dyDescent="0.2">
      <c r="A37" s="91"/>
      <c r="B37" s="91"/>
      <c r="C37" s="92"/>
      <c r="D37" s="86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</row>
    <row r="38" spans="1:20" s="88" customFormat="1" ht="17.100000000000001" customHeight="1" x14ac:dyDescent="0.2">
      <c r="A38" s="244" t="s">
        <v>95</v>
      </c>
      <c r="B38" s="244"/>
      <c r="C38" s="245"/>
      <c r="D38" s="86">
        <f t="shared" ref="D38:T38" si="10">SUM(D39:D44)</f>
        <v>99</v>
      </c>
      <c r="E38" s="87">
        <f t="shared" si="10"/>
        <v>5</v>
      </c>
      <c r="F38" s="87">
        <f t="shared" si="10"/>
        <v>6</v>
      </c>
      <c r="G38" s="87">
        <f t="shared" si="10"/>
        <v>2</v>
      </c>
      <c r="H38" s="87">
        <f t="shared" si="10"/>
        <v>2</v>
      </c>
      <c r="I38" s="87">
        <f t="shared" si="10"/>
        <v>0</v>
      </c>
      <c r="J38" s="87">
        <f t="shared" si="10"/>
        <v>1</v>
      </c>
      <c r="K38" s="87">
        <f t="shared" si="10"/>
        <v>76</v>
      </c>
      <c r="L38" s="87">
        <f t="shared" si="10"/>
        <v>7</v>
      </c>
      <c r="M38" s="87">
        <f t="shared" si="10"/>
        <v>0</v>
      </c>
      <c r="N38" s="87">
        <f t="shared" si="10"/>
        <v>0</v>
      </c>
      <c r="O38" s="87">
        <f t="shared" si="10"/>
        <v>0</v>
      </c>
      <c r="P38" s="87">
        <f t="shared" si="10"/>
        <v>0</v>
      </c>
      <c r="Q38" s="87">
        <f t="shared" si="10"/>
        <v>0</v>
      </c>
      <c r="R38" s="87">
        <f t="shared" si="10"/>
        <v>0</v>
      </c>
      <c r="S38" s="87">
        <f t="shared" si="10"/>
        <v>0</v>
      </c>
      <c r="T38" s="87">
        <f t="shared" si="10"/>
        <v>0</v>
      </c>
    </row>
    <row r="39" spans="1:20" s="88" customFormat="1" ht="17.100000000000001" customHeight="1" x14ac:dyDescent="0.2">
      <c r="A39" s="84"/>
      <c r="B39" s="90" t="s">
        <v>27</v>
      </c>
      <c r="C39" s="89"/>
      <c r="D39" s="86">
        <f t="shared" ref="D39:D44" si="11">SUM(E39:T39)</f>
        <v>30</v>
      </c>
      <c r="E39" s="87">
        <v>1</v>
      </c>
      <c r="F39" s="87">
        <v>2</v>
      </c>
      <c r="G39" s="87">
        <v>0</v>
      </c>
      <c r="H39" s="87">
        <v>1</v>
      </c>
      <c r="I39" s="87">
        <v>0</v>
      </c>
      <c r="J39" s="87">
        <v>0</v>
      </c>
      <c r="K39" s="87">
        <v>24</v>
      </c>
      <c r="L39" s="87">
        <v>2</v>
      </c>
      <c r="M39" s="87">
        <v>0</v>
      </c>
      <c r="N39" s="87">
        <v>0</v>
      </c>
      <c r="O39" s="87">
        <v>0</v>
      </c>
      <c r="P39" s="87">
        <v>0</v>
      </c>
      <c r="Q39" s="87">
        <v>0</v>
      </c>
      <c r="R39" s="87">
        <v>0</v>
      </c>
      <c r="S39" s="87">
        <v>0</v>
      </c>
      <c r="T39" s="87">
        <v>0</v>
      </c>
    </row>
    <row r="40" spans="1:20" s="88" customFormat="1" ht="17.100000000000001" customHeight="1" x14ac:dyDescent="0.2">
      <c r="A40" s="84"/>
      <c r="B40" s="90" t="s">
        <v>28</v>
      </c>
      <c r="C40" s="89"/>
      <c r="D40" s="86">
        <f t="shared" si="11"/>
        <v>4</v>
      </c>
      <c r="E40" s="87">
        <v>0</v>
      </c>
      <c r="F40" s="87">
        <v>0</v>
      </c>
      <c r="G40" s="87">
        <v>0</v>
      </c>
      <c r="H40" s="87">
        <v>0</v>
      </c>
      <c r="I40" s="87">
        <v>0</v>
      </c>
      <c r="J40" s="87">
        <v>0</v>
      </c>
      <c r="K40" s="87">
        <v>2</v>
      </c>
      <c r="L40" s="87">
        <v>2</v>
      </c>
      <c r="M40" s="87">
        <v>0</v>
      </c>
      <c r="N40" s="87">
        <v>0</v>
      </c>
      <c r="O40" s="87">
        <v>0</v>
      </c>
      <c r="P40" s="87">
        <v>0</v>
      </c>
      <c r="Q40" s="87">
        <v>0</v>
      </c>
      <c r="R40" s="87">
        <v>0</v>
      </c>
      <c r="S40" s="87">
        <v>0</v>
      </c>
      <c r="T40" s="87">
        <v>0</v>
      </c>
    </row>
    <row r="41" spans="1:20" s="88" customFormat="1" ht="17.100000000000001" customHeight="1" x14ac:dyDescent="0.2">
      <c r="A41" s="84"/>
      <c r="B41" s="90" t="s">
        <v>29</v>
      </c>
      <c r="C41" s="89"/>
      <c r="D41" s="86">
        <f t="shared" si="11"/>
        <v>16</v>
      </c>
      <c r="E41" s="87">
        <v>4</v>
      </c>
      <c r="F41" s="87">
        <v>0</v>
      </c>
      <c r="G41" s="87">
        <v>0</v>
      </c>
      <c r="H41" s="87">
        <v>0</v>
      </c>
      <c r="I41" s="87">
        <v>0</v>
      </c>
      <c r="J41" s="87">
        <v>0</v>
      </c>
      <c r="K41" s="87">
        <v>12</v>
      </c>
      <c r="L41" s="87">
        <v>0</v>
      </c>
      <c r="M41" s="87">
        <v>0</v>
      </c>
      <c r="N41" s="87">
        <v>0</v>
      </c>
      <c r="O41" s="87">
        <v>0</v>
      </c>
      <c r="P41" s="87">
        <v>0</v>
      </c>
      <c r="Q41" s="87">
        <v>0</v>
      </c>
      <c r="R41" s="87">
        <v>0</v>
      </c>
      <c r="S41" s="87">
        <v>0</v>
      </c>
      <c r="T41" s="87">
        <v>0</v>
      </c>
    </row>
    <row r="42" spans="1:20" s="88" customFormat="1" ht="17.100000000000001" customHeight="1" x14ac:dyDescent="0.2">
      <c r="A42" s="84"/>
      <c r="B42" s="90" t="s">
        <v>30</v>
      </c>
      <c r="C42" s="89"/>
      <c r="D42" s="86">
        <f t="shared" si="11"/>
        <v>5</v>
      </c>
      <c r="E42" s="87">
        <v>0</v>
      </c>
      <c r="F42" s="87">
        <v>0</v>
      </c>
      <c r="G42" s="87">
        <v>0</v>
      </c>
      <c r="H42" s="87">
        <v>1</v>
      </c>
      <c r="I42" s="87">
        <v>0</v>
      </c>
      <c r="J42" s="87">
        <v>0</v>
      </c>
      <c r="K42" s="87">
        <v>4</v>
      </c>
      <c r="L42" s="87">
        <v>0</v>
      </c>
      <c r="M42" s="87">
        <v>0</v>
      </c>
      <c r="N42" s="87">
        <v>0</v>
      </c>
      <c r="O42" s="87">
        <v>0</v>
      </c>
      <c r="P42" s="87">
        <v>0</v>
      </c>
      <c r="Q42" s="87">
        <v>0</v>
      </c>
      <c r="R42" s="87">
        <v>0</v>
      </c>
      <c r="S42" s="87">
        <v>0</v>
      </c>
      <c r="T42" s="87">
        <v>0</v>
      </c>
    </row>
    <row r="43" spans="1:20" s="88" customFormat="1" ht="17.100000000000001" customHeight="1" x14ac:dyDescent="0.2">
      <c r="A43" s="84"/>
      <c r="B43" s="90" t="s">
        <v>31</v>
      </c>
      <c r="C43" s="89"/>
      <c r="D43" s="86">
        <f t="shared" si="11"/>
        <v>9</v>
      </c>
      <c r="E43" s="87">
        <v>0</v>
      </c>
      <c r="F43" s="87">
        <v>0</v>
      </c>
      <c r="G43" s="87">
        <v>0</v>
      </c>
      <c r="H43" s="87">
        <v>0</v>
      </c>
      <c r="I43" s="87">
        <v>0</v>
      </c>
      <c r="J43" s="87">
        <v>0</v>
      </c>
      <c r="K43" s="87">
        <v>9</v>
      </c>
      <c r="L43" s="87">
        <v>0</v>
      </c>
      <c r="M43" s="87">
        <v>0</v>
      </c>
      <c r="N43" s="87">
        <v>0</v>
      </c>
      <c r="O43" s="87">
        <v>0</v>
      </c>
      <c r="P43" s="87">
        <v>0</v>
      </c>
      <c r="Q43" s="87">
        <v>0</v>
      </c>
      <c r="R43" s="87">
        <v>0</v>
      </c>
      <c r="S43" s="87">
        <v>0</v>
      </c>
      <c r="T43" s="87">
        <v>0</v>
      </c>
    </row>
    <row r="44" spans="1:20" s="88" customFormat="1" ht="17.100000000000001" customHeight="1" x14ac:dyDescent="0.2">
      <c r="A44" s="84"/>
      <c r="B44" s="90" t="s">
        <v>96</v>
      </c>
      <c r="C44" s="89"/>
      <c r="D44" s="86">
        <f t="shared" si="11"/>
        <v>35</v>
      </c>
      <c r="E44" s="87">
        <v>0</v>
      </c>
      <c r="F44" s="87">
        <v>4</v>
      </c>
      <c r="G44" s="87">
        <v>2</v>
      </c>
      <c r="H44" s="87">
        <v>0</v>
      </c>
      <c r="I44" s="87">
        <v>0</v>
      </c>
      <c r="J44" s="87">
        <v>1</v>
      </c>
      <c r="K44" s="87">
        <v>25</v>
      </c>
      <c r="L44" s="87">
        <v>3</v>
      </c>
      <c r="M44" s="87">
        <v>0</v>
      </c>
      <c r="N44" s="87">
        <v>0</v>
      </c>
      <c r="O44" s="87">
        <v>0</v>
      </c>
      <c r="P44" s="87">
        <v>0</v>
      </c>
      <c r="Q44" s="87">
        <v>0</v>
      </c>
      <c r="R44" s="87">
        <v>0</v>
      </c>
      <c r="S44" s="87">
        <v>0</v>
      </c>
      <c r="T44" s="87">
        <v>0</v>
      </c>
    </row>
    <row r="45" spans="1:20" ht="17.100000000000001" customHeight="1" x14ac:dyDescent="0.2">
      <c r="A45" s="84"/>
      <c r="B45" s="90"/>
      <c r="C45" s="89"/>
      <c r="D45" s="86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</row>
    <row r="46" spans="1:20" s="88" customFormat="1" ht="17.100000000000001" customHeight="1" x14ac:dyDescent="0.2">
      <c r="A46" s="246" t="s">
        <v>33</v>
      </c>
      <c r="B46" s="246"/>
      <c r="C46" s="246"/>
      <c r="D46" s="86">
        <f t="shared" ref="D46:T46" si="12">SUM(D47:D51)</f>
        <v>91</v>
      </c>
      <c r="E46" s="87">
        <f t="shared" si="12"/>
        <v>7</v>
      </c>
      <c r="F46" s="87">
        <f t="shared" si="12"/>
        <v>8</v>
      </c>
      <c r="G46" s="87">
        <f t="shared" si="12"/>
        <v>1</v>
      </c>
      <c r="H46" s="87">
        <f t="shared" si="12"/>
        <v>3</v>
      </c>
      <c r="I46" s="87">
        <f t="shared" si="12"/>
        <v>0</v>
      </c>
      <c r="J46" s="87">
        <f t="shared" si="12"/>
        <v>6</v>
      </c>
      <c r="K46" s="87">
        <f t="shared" si="12"/>
        <v>53</v>
      </c>
      <c r="L46" s="87">
        <f t="shared" si="12"/>
        <v>9</v>
      </c>
      <c r="M46" s="87">
        <f t="shared" si="12"/>
        <v>0</v>
      </c>
      <c r="N46" s="87">
        <f t="shared" si="12"/>
        <v>2</v>
      </c>
      <c r="O46" s="87">
        <f t="shared" si="12"/>
        <v>0</v>
      </c>
      <c r="P46" s="87">
        <f t="shared" si="12"/>
        <v>1</v>
      </c>
      <c r="Q46" s="87">
        <f t="shared" si="12"/>
        <v>1</v>
      </c>
      <c r="R46" s="87">
        <f t="shared" si="12"/>
        <v>0</v>
      </c>
      <c r="S46" s="87">
        <f t="shared" si="12"/>
        <v>0</v>
      </c>
      <c r="T46" s="87">
        <f t="shared" si="12"/>
        <v>0</v>
      </c>
    </row>
    <row r="47" spans="1:20" s="88" customFormat="1" ht="17.100000000000001" customHeight="1" x14ac:dyDescent="0.2">
      <c r="A47" s="84"/>
      <c r="B47" s="84" t="s">
        <v>49</v>
      </c>
      <c r="C47" s="89"/>
      <c r="D47" s="86">
        <f>SUM(E47:T47)</f>
        <v>45</v>
      </c>
      <c r="E47" s="87">
        <v>2</v>
      </c>
      <c r="F47" s="87">
        <v>5</v>
      </c>
      <c r="G47" s="87">
        <v>0</v>
      </c>
      <c r="H47" s="87">
        <v>2</v>
      </c>
      <c r="I47" s="87">
        <v>0</v>
      </c>
      <c r="J47" s="87">
        <v>3</v>
      </c>
      <c r="K47" s="87">
        <v>27</v>
      </c>
      <c r="L47" s="87">
        <v>4</v>
      </c>
      <c r="M47" s="87">
        <v>0</v>
      </c>
      <c r="N47" s="87">
        <v>1</v>
      </c>
      <c r="O47" s="87">
        <v>0</v>
      </c>
      <c r="P47" s="87">
        <v>1</v>
      </c>
      <c r="Q47" s="87">
        <v>0</v>
      </c>
      <c r="R47" s="87">
        <v>0</v>
      </c>
      <c r="S47" s="87">
        <v>0</v>
      </c>
      <c r="T47" s="87">
        <v>0</v>
      </c>
    </row>
    <row r="48" spans="1:20" s="88" customFormat="1" ht="17.100000000000001" customHeight="1" x14ac:dyDescent="0.2">
      <c r="A48" s="84"/>
      <c r="B48" s="90" t="s">
        <v>34</v>
      </c>
      <c r="C48" s="89"/>
      <c r="D48" s="86">
        <f>SUM(E48:T48)</f>
        <v>9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1</v>
      </c>
      <c r="K48" s="87">
        <v>7</v>
      </c>
      <c r="L48" s="87">
        <v>1</v>
      </c>
      <c r="M48" s="87">
        <v>0</v>
      </c>
      <c r="N48" s="87">
        <v>0</v>
      </c>
      <c r="O48" s="87">
        <v>0</v>
      </c>
      <c r="P48" s="87">
        <v>0</v>
      </c>
      <c r="Q48" s="87">
        <v>0</v>
      </c>
      <c r="R48" s="87">
        <v>0</v>
      </c>
      <c r="S48" s="87">
        <v>0</v>
      </c>
      <c r="T48" s="87">
        <v>0</v>
      </c>
    </row>
    <row r="49" spans="1:20" s="88" customFormat="1" ht="17.100000000000001" customHeight="1" x14ac:dyDescent="0.2">
      <c r="A49" s="84"/>
      <c r="B49" s="90" t="s">
        <v>35</v>
      </c>
      <c r="C49" s="89"/>
      <c r="D49" s="86">
        <f>SUM(E49:T49)</f>
        <v>8</v>
      </c>
      <c r="E49" s="87">
        <v>0</v>
      </c>
      <c r="F49" s="87">
        <v>1</v>
      </c>
      <c r="G49" s="87">
        <v>1</v>
      </c>
      <c r="H49" s="87">
        <v>0</v>
      </c>
      <c r="I49" s="87">
        <v>0</v>
      </c>
      <c r="J49" s="87">
        <v>1</v>
      </c>
      <c r="K49" s="87">
        <v>3</v>
      </c>
      <c r="L49" s="87">
        <v>0</v>
      </c>
      <c r="M49" s="87">
        <v>0</v>
      </c>
      <c r="N49" s="87">
        <v>1</v>
      </c>
      <c r="O49" s="87">
        <v>0</v>
      </c>
      <c r="P49" s="87">
        <v>0</v>
      </c>
      <c r="Q49" s="87">
        <v>1</v>
      </c>
      <c r="R49" s="87">
        <v>0</v>
      </c>
      <c r="S49" s="87">
        <v>0</v>
      </c>
      <c r="T49" s="87">
        <v>0</v>
      </c>
    </row>
    <row r="50" spans="1:20" s="88" customFormat="1" ht="17.100000000000001" customHeight="1" x14ac:dyDescent="0.2">
      <c r="A50" s="84"/>
      <c r="B50" s="90" t="s">
        <v>36</v>
      </c>
      <c r="C50" s="89"/>
      <c r="D50" s="86">
        <f>SUM(E50:T50)</f>
        <v>10</v>
      </c>
      <c r="E50" s="87">
        <v>3</v>
      </c>
      <c r="F50" s="87">
        <v>0</v>
      </c>
      <c r="G50" s="87">
        <v>0</v>
      </c>
      <c r="H50" s="87">
        <v>0</v>
      </c>
      <c r="I50" s="87">
        <v>0</v>
      </c>
      <c r="J50" s="87">
        <v>1</v>
      </c>
      <c r="K50" s="87">
        <v>4</v>
      </c>
      <c r="L50" s="87">
        <v>2</v>
      </c>
      <c r="M50" s="87">
        <v>0</v>
      </c>
      <c r="N50" s="87">
        <v>0</v>
      </c>
      <c r="O50" s="87">
        <v>0</v>
      </c>
      <c r="P50" s="87">
        <v>0</v>
      </c>
      <c r="Q50" s="87">
        <v>0</v>
      </c>
      <c r="R50" s="87">
        <v>0</v>
      </c>
      <c r="S50" s="87">
        <v>0</v>
      </c>
      <c r="T50" s="87">
        <v>0</v>
      </c>
    </row>
    <row r="51" spans="1:20" s="88" customFormat="1" ht="17.100000000000001" customHeight="1" x14ac:dyDescent="0.2">
      <c r="A51" s="84"/>
      <c r="B51" s="90" t="s">
        <v>67</v>
      </c>
      <c r="C51" s="89"/>
      <c r="D51" s="86">
        <f>SUM(E51:T51)</f>
        <v>19</v>
      </c>
      <c r="E51" s="87">
        <v>2</v>
      </c>
      <c r="F51" s="87">
        <v>2</v>
      </c>
      <c r="G51" s="87">
        <v>0</v>
      </c>
      <c r="H51" s="87">
        <v>1</v>
      </c>
      <c r="I51" s="87">
        <v>0</v>
      </c>
      <c r="J51" s="87">
        <v>0</v>
      </c>
      <c r="K51" s="87">
        <v>12</v>
      </c>
      <c r="L51" s="87">
        <v>2</v>
      </c>
      <c r="M51" s="87">
        <v>0</v>
      </c>
      <c r="N51" s="87">
        <v>0</v>
      </c>
      <c r="O51" s="87">
        <v>0</v>
      </c>
      <c r="P51" s="87">
        <v>0</v>
      </c>
      <c r="Q51" s="87">
        <v>0</v>
      </c>
      <c r="R51" s="87">
        <v>0</v>
      </c>
      <c r="S51" s="87">
        <v>0</v>
      </c>
      <c r="T51" s="87">
        <v>0</v>
      </c>
    </row>
    <row r="52" spans="1:20" ht="17.100000000000001" customHeight="1" x14ac:dyDescent="0.2">
      <c r="A52" s="84"/>
      <c r="B52" s="90"/>
      <c r="C52" s="89"/>
      <c r="D52" s="86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</row>
    <row r="53" spans="1:20" s="88" customFormat="1" ht="17.100000000000001" customHeight="1" x14ac:dyDescent="0.2">
      <c r="A53" s="244" t="s">
        <v>97</v>
      </c>
      <c r="B53" s="244"/>
      <c r="C53" s="244"/>
      <c r="D53" s="86">
        <f t="shared" ref="D53:T53" si="13">SUM(D54:D55)</f>
        <v>225</v>
      </c>
      <c r="E53" s="87">
        <f t="shared" si="13"/>
        <v>9</v>
      </c>
      <c r="F53" s="87">
        <f t="shared" si="13"/>
        <v>47</v>
      </c>
      <c r="G53" s="87">
        <f t="shared" si="13"/>
        <v>24</v>
      </c>
      <c r="H53" s="87">
        <f t="shared" si="13"/>
        <v>7</v>
      </c>
      <c r="I53" s="87">
        <f t="shared" si="13"/>
        <v>0</v>
      </c>
      <c r="J53" s="87">
        <f t="shared" si="13"/>
        <v>3</v>
      </c>
      <c r="K53" s="87">
        <f t="shared" si="13"/>
        <v>96</v>
      </c>
      <c r="L53" s="87">
        <f t="shared" si="13"/>
        <v>28</v>
      </c>
      <c r="M53" s="87">
        <f t="shared" si="13"/>
        <v>2</v>
      </c>
      <c r="N53" s="87">
        <f t="shared" si="13"/>
        <v>4</v>
      </c>
      <c r="O53" s="87">
        <f t="shared" si="13"/>
        <v>0</v>
      </c>
      <c r="P53" s="87">
        <f t="shared" si="13"/>
        <v>2</v>
      </c>
      <c r="Q53" s="87">
        <f t="shared" si="13"/>
        <v>0</v>
      </c>
      <c r="R53" s="87">
        <f t="shared" si="13"/>
        <v>0</v>
      </c>
      <c r="S53" s="87">
        <f t="shared" si="13"/>
        <v>1</v>
      </c>
      <c r="T53" s="87">
        <f t="shared" si="13"/>
        <v>2</v>
      </c>
    </row>
    <row r="54" spans="1:20" s="88" customFormat="1" ht="17.100000000000001" customHeight="1" x14ac:dyDescent="0.2">
      <c r="A54" s="84"/>
      <c r="B54" s="84" t="s">
        <v>46</v>
      </c>
      <c r="C54" s="89"/>
      <c r="D54" s="86">
        <f>SUM(E54:T54)</f>
        <v>166</v>
      </c>
      <c r="E54" s="87">
        <v>6</v>
      </c>
      <c r="F54" s="87">
        <v>37</v>
      </c>
      <c r="G54" s="87">
        <v>15</v>
      </c>
      <c r="H54" s="87">
        <v>6</v>
      </c>
      <c r="I54" s="87">
        <v>0</v>
      </c>
      <c r="J54" s="87">
        <v>0</v>
      </c>
      <c r="K54" s="87">
        <v>76</v>
      </c>
      <c r="L54" s="87">
        <v>19</v>
      </c>
      <c r="M54" s="87">
        <v>1</v>
      </c>
      <c r="N54" s="87">
        <v>3</v>
      </c>
      <c r="O54" s="87">
        <v>0</v>
      </c>
      <c r="P54" s="87">
        <v>1</v>
      </c>
      <c r="Q54" s="87">
        <v>0</v>
      </c>
      <c r="R54" s="87">
        <v>0</v>
      </c>
      <c r="S54" s="87">
        <v>0</v>
      </c>
      <c r="T54" s="87">
        <v>2</v>
      </c>
    </row>
    <row r="55" spans="1:20" s="88" customFormat="1" ht="17.100000000000001" customHeight="1" x14ac:dyDescent="0.2">
      <c r="A55" s="84"/>
      <c r="B55" s="90" t="s">
        <v>98</v>
      </c>
      <c r="C55" s="89"/>
      <c r="D55" s="86">
        <f>SUM(E55:T55)</f>
        <v>59</v>
      </c>
      <c r="E55" s="87">
        <v>3</v>
      </c>
      <c r="F55" s="87">
        <v>10</v>
      </c>
      <c r="G55" s="87">
        <v>9</v>
      </c>
      <c r="H55" s="87">
        <v>1</v>
      </c>
      <c r="I55" s="87">
        <v>0</v>
      </c>
      <c r="J55" s="87">
        <v>3</v>
      </c>
      <c r="K55" s="87">
        <v>20</v>
      </c>
      <c r="L55" s="87">
        <v>9</v>
      </c>
      <c r="M55" s="87">
        <v>1</v>
      </c>
      <c r="N55" s="87">
        <v>1</v>
      </c>
      <c r="O55" s="87">
        <v>0</v>
      </c>
      <c r="P55" s="87">
        <v>1</v>
      </c>
      <c r="Q55" s="87">
        <v>0</v>
      </c>
      <c r="R55" s="87">
        <v>0</v>
      </c>
      <c r="S55" s="87">
        <v>1</v>
      </c>
      <c r="T55" s="87">
        <v>0</v>
      </c>
    </row>
    <row r="56" spans="1:20" ht="17.100000000000001" customHeight="1" x14ac:dyDescent="0.2">
      <c r="A56" s="84"/>
      <c r="B56" s="90"/>
      <c r="C56" s="89"/>
      <c r="D56" s="86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</row>
    <row r="57" spans="1:20" s="88" customFormat="1" ht="17.100000000000001" customHeight="1" x14ac:dyDescent="0.2">
      <c r="A57" s="244" t="s">
        <v>99</v>
      </c>
      <c r="B57" s="244"/>
      <c r="C57" s="244"/>
      <c r="D57" s="86">
        <f t="shared" ref="D57:T57" si="14">SUM(D58)</f>
        <v>245</v>
      </c>
      <c r="E57" s="87">
        <f t="shared" si="14"/>
        <v>13</v>
      </c>
      <c r="F57" s="87">
        <f t="shared" si="14"/>
        <v>59</v>
      </c>
      <c r="G57" s="87">
        <f t="shared" si="14"/>
        <v>18</v>
      </c>
      <c r="H57" s="87">
        <f t="shared" si="14"/>
        <v>1</v>
      </c>
      <c r="I57" s="87">
        <f t="shared" si="14"/>
        <v>3</v>
      </c>
      <c r="J57" s="87">
        <f t="shared" si="14"/>
        <v>14</v>
      </c>
      <c r="K57" s="87">
        <f t="shared" si="14"/>
        <v>99</v>
      </c>
      <c r="L57" s="87">
        <f t="shared" si="14"/>
        <v>32</v>
      </c>
      <c r="M57" s="87">
        <f t="shared" si="14"/>
        <v>1</v>
      </c>
      <c r="N57" s="87">
        <f t="shared" si="14"/>
        <v>0</v>
      </c>
      <c r="O57" s="87">
        <f t="shared" si="14"/>
        <v>0</v>
      </c>
      <c r="P57" s="87">
        <f t="shared" si="14"/>
        <v>0</v>
      </c>
      <c r="Q57" s="87">
        <f t="shared" si="14"/>
        <v>0</v>
      </c>
      <c r="R57" s="87">
        <f t="shared" si="14"/>
        <v>0</v>
      </c>
      <c r="S57" s="87">
        <f t="shared" si="14"/>
        <v>2</v>
      </c>
      <c r="T57" s="87">
        <f t="shared" si="14"/>
        <v>3</v>
      </c>
    </row>
    <row r="58" spans="1:20" s="88" customFormat="1" ht="17.100000000000001" customHeight="1" x14ac:dyDescent="0.2">
      <c r="A58" s="84"/>
      <c r="B58" s="84" t="s">
        <v>48</v>
      </c>
      <c r="C58" s="89"/>
      <c r="D58" s="86">
        <f>SUM(E58:T58)</f>
        <v>245</v>
      </c>
      <c r="E58" s="87">
        <v>13</v>
      </c>
      <c r="F58" s="87">
        <v>59</v>
      </c>
      <c r="G58" s="87">
        <v>18</v>
      </c>
      <c r="H58" s="87">
        <v>1</v>
      </c>
      <c r="I58" s="87">
        <v>3</v>
      </c>
      <c r="J58" s="87">
        <v>14</v>
      </c>
      <c r="K58" s="87">
        <v>99</v>
      </c>
      <c r="L58" s="87">
        <v>32</v>
      </c>
      <c r="M58" s="87">
        <v>1</v>
      </c>
      <c r="N58" s="87">
        <v>0</v>
      </c>
      <c r="O58" s="87">
        <v>0</v>
      </c>
      <c r="P58" s="87">
        <v>0</v>
      </c>
      <c r="Q58" s="87">
        <v>0</v>
      </c>
      <c r="R58" s="87">
        <v>0</v>
      </c>
      <c r="S58" s="87">
        <v>2</v>
      </c>
      <c r="T58" s="87">
        <v>3</v>
      </c>
    </row>
    <row r="59" spans="1:20" ht="17.100000000000001" customHeight="1" x14ac:dyDescent="0.2">
      <c r="A59" s="84"/>
      <c r="B59" s="90"/>
      <c r="C59" s="89"/>
      <c r="D59" s="86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</row>
    <row r="60" spans="1:20" s="88" customFormat="1" ht="17.100000000000001" customHeight="1" x14ac:dyDescent="0.2">
      <c r="A60" s="244" t="s">
        <v>38</v>
      </c>
      <c r="B60" s="244"/>
      <c r="C60" s="244"/>
      <c r="D60" s="86">
        <f t="shared" ref="D60:T60" si="15">SUM(D61:D66)</f>
        <v>141</v>
      </c>
      <c r="E60" s="87">
        <f t="shared" si="15"/>
        <v>11</v>
      </c>
      <c r="F60" s="87">
        <f t="shared" si="15"/>
        <v>29</v>
      </c>
      <c r="G60" s="87">
        <f t="shared" si="15"/>
        <v>6</v>
      </c>
      <c r="H60" s="87">
        <f t="shared" si="15"/>
        <v>1</v>
      </c>
      <c r="I60" s="87">
        <f t="shared" si="15"/>
        <v>0</v>
      </c>
      <c r="J60" s="87">
        <f t="shared" si="15"/>
        <v>6</v>
      </c>
      <c r="K60" s="87">
        <f t="shared" si="15"/>
        <v>60</v>
      </c>
      <c r="L60" s="87">
        <f t="shared" si="15"/>
        <v>20</v>
      </c>
      <c r="M60" s="87">
        <f t="shared" si="15"/>
        <v>2</v>
      </c>
      <c r="N60" s="87">
        <f t="shared" si="15"/>
        <v>0</v>
      </c>
      <c r="O60" s="87">
        <f t="shared" si="15"/>
        <v>0</v>
      </c>
      <c r="P60" s="87">
        <f t="shared" si="15"/>
        <v>4</v>
      </c>
      <c r="Q60" s="87">
        <f t="shared" si="15"/>
        <v>0</v>
      </c>
      <c r="R60" s="87">
        <f t="shared" si="15"/>
        <v>0</v>
      </c>
      <c r="S60" s="87">
        <f t="shared" si="15"/>
        <v>0</v>
      </c>
      <c r="T60" s="87">
        <f t="shared" si="15"/>
        <v>2</v>
      </c>
    </row>
    <row r="61" spans="1:20" s="88" customFormat="1" ht="17.100000000000001" customHeight="1" x14ac:dyDescent="0.2">
      <c r="A61" s="84"/>
      <c r="B61" s="90" t="s">
        <v>50</v>
      </c>
      <c r="C61" s="89"/>
      <c r="D61" s="86">
        <f t="shared" ref="D61:D66" si="16">SUM(E61:T61)</f>
        <v>55</v>
      </c>
      <c r="E61" s="87">
        <v>2</v>
      </c>
      <c r="F61" s="87">
        <v>13</v>
      </c>
      <c r="G61" s="87">
        <v>0</v>
      </c>
      <c r="H61" s="87">
        <v>0</v>
      </c>
      <c r="I61" s="87">
        <v>0</v>
      </c>
      <c r="J61" s="87">
        <v>3</v>
      </c>
      <c r="K61" s="87">
        <v>28</v>
      </c>
      <c r="L61" s="87">
        <v>5</v>
      </c>
      <c r="M61" s="87">
        <v>2</v>
      </c>
      <c r="N61" s="87">
        <v>0</v>
      </c>
      <c r="O61" s="87">
        <v>0</v>
      </c>
      <c r="P61" s="87">
        <v>2</v>
      </c>
      <c r="Q61" s="87">
        <v>0</v>
      </c>
      <c r="R61" s="87">
        <v>0</v>
      </c>
      <c r="S61" s="87">
        <v>0</v>
      </c>
      <c r="T61" s="87">
        <v>0</v>
      </c>
    </row>
    <row r="62" spans="1:20" s="88" customFormat="1" ht="17.100000000000001" customHeight="1" x14ac:dyDescent="0.2">
      <c r="A62" s="84"/>
      <c r="B62" s="90" t="s">
        <v>39</v>
      </c>
      <c r="C62" s="89"/>
      <c r="D62" s="86">
        <f t="shared" si="16"/>
        <v>9</v>
      </c>
      <c r="E62" s="87">
        <v>0</v>
      </c>
      <c r="F62" s="87">
        <v>3</v>
      </c>
      <c r="G62" s="87">
        <v>0</v>
      </c>
      <c r="H62" s="87">
        <v>0</v>
      </c>
      <c r="I62" s="87">
        <v>0</v>
      </c>
      <c r="J62" s="87">
        <v>0</v>
      </c>
      <c r="K62" s="87">
        <v>4</v>
      </c>
      <c r="L62" s="87">
        <v>1</v>
      </c>
      <c r="M62" s="87">
        <v>0</v>
      </c>
      <c r="N62" s="87">
        <v>0</v>
      </c>
      <c r="O62" s="87">
        <v>0</v>
      </c>
      <c r="P62" s="87">
        <v>1</v>
      </c>
      <c r="Q62" s="87">
        <v>0</v>
      </c>
      <c r="R62" s="87">
        <v>0</v>
      </c>
      <c r="S62" s="87">
        <v>0</v>
      </c>
      <c r="T62" s="87">
        <v>0</v>
      </c>
    </row>
    <row r="63" spans="1:20" s="88" customFormat="1" ht="17.100000000000001" customHeight="1" x14ac:dyDescent="0.2">
      <c r="A63" s="84"/>
      <c r="B63" s="90" t="s">
        <v>40</v>
      </c>
      <c r="C63" s="89"/>
      <c r="D63" s="86">
        <f t="shared" si="16"/>
        <v>6</v>
      </c>
      <c r="E63" s="87">
        <v>2</v>
      </c>
      <c r="F63" s="87">
        <v>2</v>
      </c>
      <c r="G63" s="87">
        <v>0</v>
      </c>
      <c r="H63" s="87">
        <v>1</v>
      </c>
      <c r="I63" s="87">
        <v>0</v>
      </c>
      <c r="J63" s="87">
        <v>0</v>
      </c>
      <c r="K63" s="87">
        <v>1</v>
      </c>
      <c r="L63" s="87">
        <v>0</v>
      </c>
      <c r="M63" s="87">
        <v>0</v>
      </c>
      <c r="N63" s="87">
        <v>0</v>
      </c>
      <c r="O63" s="87">
        <v>0</v>
      </c>
      <c r="P63" s="87">
        <v>0</v>
      </c>
      <c r="Q63" s="87">
        <v>0</v>
      </c>
      <c r="R63" s="87">
        <v>0</v>
      </c>
      <c r="S63" s="87">
        <v>0</v>
      </c>
      <c r="T63" s="87">
        <v>0</v>
      </c>
    </row>
    <row r="64" spans="1:20" s="88" customFormat="1" ht="17.100000000000001" customHeight="1" x14ac:dyDescent="0.2">
      <c r="A64" s="84"/>
      <c r="B64" s="90" t="s">
        <v>41</v>
      </c>
      <c r="C64" s="89"/>
      <c r="D64" s="86">
        <f t="shared" si="16"/>
        <v>10</v>
      </c>
      <c r="E64" s="87">
        <v>1</v>
      </c>
      <c r="F64" s="87">
        <v>2</v>
      </c>
      <c r="G64" s="87">
        <v>1</v>
      </c>
      <c r="H64" s="87">
        <v>0</v>
      </c>
      <c r="I64" s="87">
        <v>0</v>
      </c>
      <c r="J64" s="87">
        <v>0</v>
      </c>
      <c r="K64" s="87">
        <v>4</v>
      </c>
      <c r="L64" s="87">
        <v>1</v>
      </c>
      <c r="M64" s="87">
        <v>0</v>
      </c>
      <c r="N64" s="87">
        <v>0</v>
      </c>
      <c r="O64" s="87">
        <v>0</v>
      </c>
      <c r="P64" s="87">
        <v>1</v>
      </c>
      <c r="Q64" s="87">
        <v>0</v>
      </c>
      <c r="R64" s="87">
        <v>0</v>
      </c>
      <c r="S64" s="87">
        <v>0</v>
      </c>
      <c r="T64" s="87">
        <v>0</v>
      </c>
    </row>
    <row r="65" spans="1:20" s="88" customFormat="1" ht="17.100000000000001" customHeight="1" x14ac:dyDescent="0.2">
      <c r="A65" s="84"/>
      <c r="B65" s="90" t="s">
        <v>42</v>
      </c>
      <c r="C65" s="89"/>
      <c r="D65" s="86">
        <f t="shared" si="16"/>
        <v>36</v>
      </c>
      <c r="E65" s="87">
        <v>3</v>
      </c>
      <c r="F65" s="87">
        <v>6</v>
      </c>
      <c r="G65" s="87">
        <v>2</v>
      </c>
      <c r="H65" s="87">
        <v>0</v>
      </c>
      <c r="I65" s="87">
        <v>0</v>
      </c>
      <c r="J65" s="87">
        <v>1</v>
      </c>
      <c r="K65" s="87">
        <v>17</v>
      </c>
      <c r="L65" s="87">
        <v>5</v>
      </c>
      <c r="M65" s="87">
        <v>0</v>
      </c>
      <c r="N65" s="87">
        <v>0</v>
      </c>
      <c r="O65" s="87">
        <v>0</v>
      </c>
      <c r="P65" s="87">
        <v>0</v>
      </c>
      <c r="Q65" s="87">
        <v>0</v>
      </c>
      <c r="R65" s="87">
        <v>0</v>
      </c>
      <c r="S65" s="87">
        <v>0</v>
      </c>
      <c r="T65" s="87">
        <v>2</v>
      </c>
    </row>
    <row r="66" spans="1:20" s="88" customFormat="1" ht="17.100000000000001" customHeight="1" x14ac:dyDescent="0.2">
      <c r="A66" s="93"/>
      <c r="B66" s="94" t="s">
        <v>43</v>
      </c>
      <c r="C66" s="95"/>
      <c r="D66" s="96">
        <f t="shared" si="16"/>
        <v>25</v>
      </c>
      <c r="E66" s="97">
        <v>3</v>
      </c>
      <c r="F66" s="97">
        <v>3</v>
      </c>
      <c r="G66" s="97">
        <v>3</v>
      </c>
      <c r="H66" s="97">
        <v>0</v>
      </c>
      <c r="I66" s="97">
        <v>0</v>
      </c>
      <c r="J66" s="97">
        <v>2</v>
      </c>
      <c r="K66" s="97">
        <v>6</v>
      </c>
      <c r="L66" s="97">
        <v>8</v>
      </c>
      <c r="M66" s="97">
        <v>0</v>
      </c>
      <c r="N66" s="97">
        <v>0</v>
      </c>
      <c r="O66" s="97">
        <v>0</v>
      </c>
      <c r="P66" s="97">
        <v>0</v>
      </c>
      <c r="Q66" s="97">
        <v>0</v>
      </c>
      <c r="R66" s="97">
        <v>0</v>
      </c>
      <c r="S66" s="97">
        <v>0</v>
      </c>
      <c r="T66" s="97">
        <v>0</v>
      </c>
    </row>
    <row r="67" spans="1:20" ht="19.2" customHeight="1" x14ac:dyDescent="0.2">
      <c r="A67" s="44" t="s">
        <v>56</v>
      </c>
    </row>
  </sheetData>
  <mergeCells count="14">
    <mergeCell ref="A21:C21"/>
    <mergeCell ref="D3:D4"/>
    <mergeCell ref="E3:T3"/>
    <mergeCell ref="A9:C9"/>
    <mergeCell ref="A12:C12"/>
    <mergeCell ref="A17:C17"/>
    <mergeCell ref="A57:C57"/>
    <mergeCell ref="A60:C60"/>
    <mergeCell ref="A24:C24"/>
    <mergeCell ref="A27:C27"/>
    <mergeCell ref="A32:C32"/>
    <mergeCell ref="A38:C38"/>
    <mergeCell ref="A46:C46"/>
    <mergeCell ref="A53:C53"/>
  </mergeCells>
  <phoneticPr fontId="2"/>
  <printOptions horizontalCentered="1"/>
  <pageMargins left="0.59055118110236227" right="0.59055118110236227" top="0.78740157480314965" bottom="0.78740157480314965" header="0.51181102362204722" footer="0.51181102362204722"/>
  <pageSetup paperSize="8" scale="85" orientation="portrait" verticalDpi="400" r:id="rId1"/>
  <headerFooter alignWithMargins="0"/>
  <rowBreaks count="1" manualBreakCount="1">
    <brk id="37" max="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E440C-4816-45B7-BEE5-C44E1EDD6599}">
  <sheetPr>
    <pageSetUpPr fitToPage="1"/>
  </sheetPr>
  <dimension ref="A1:T67"/>
  <sheetViews>
    <sheetView zoomScale="70" zoomScaleNormal="70" zoomScaleSheetLayoutView="90" workbookViewId="0">
      <pane xSplit="3" ySplit="4" topLeftCell="D7" activePane="bottomRight" state="frozen"/>
      <selection activeCell="E3" sqref="E3:T3"/>
      <selection pane="topRight" activeCell="E3" sqref="E3:T3"/>
      <selection pane="bottomLeft" activeCell="E3" sqref="E3:T3"/>
      <selection pane="bottomRight" activeCell="D31" sqref="D31"/>
    </sheetView>
  </sheetViews>
  <sheetFormatPr defaultColWidth="9" defaultRowHeight="13.2" x14ac:dyDescent="0.2"/>
  <cols>
    <col min="1" max="1" width="7" style="44" customWidth="1"/>
    <col min="2" max="2" width="13.77734375" style="44" customWidth="1"/>
    <col min="3" max="3" width="4.109375" style="44" customWidth="1"/>
    <col min="4" max="4" width="8.33203125" style="44" bestFit="1" customWidth="1"/>
    <col min="5" max="6" width="6.88671875" style="44" customWidth="1"/>
    <col min="7" max="7" width="10" style="44" customWidth="1"/>
    <col min="8" max="9" width="6.88671875" style="44" customWidth="1"/>
    <col min="10" max="10" width="11.109375" style="44" customWidth="1"/>
    <col min="11" max="13" width="6.88671875" style="44" customWidth="1"/>
    <col min="14" max="14" width="11.6640625" style="44" customWidth="1"/>
    <col min="15" max="15" width="10.21875" style="44" customWidth="1"/>
    <col min="16" max="16" width="10.77734375" style="44" customWidth="1"/>
    <col min="17" max="19" width="6.88671875" style="44" customWidth="1"/>
    <col min="20" max="20" width="10.21875" style="44" customWidth="1"/>
    <col min="21" max="16384" width="9" style="44"/>
  </cols>
  <sheetData>
    <row r="1" spans="1:20" ht="19.2" x14ac:dyDescent="0.2">
      <c r="A1" s="74" t="s">
        <v>100</v>
      </c>
    </row>
    <row r="2" spans="1:20" ht="13.8" thickBot="1" x14ac:dyDescent="0.25">
      <c r="A2" s="42"/>
      <c r="Q2" s="75"/>
      <c r="R2" s="75"/>
      <c r="S2" s="75"/>
      <c r="T2" s="76" t="s">
        <v>70</v>
      </c>
    </row>
    <row r="3" spans="1:20" ht="14.25" customHeight="1" thickTop="1" x14ac:dyDescent="0.2">
      <c r="A3" s="77"/>
      <c r="B3" s="77"/>
      <c r="C3" s="78"/>
      <c r="D3" s="247" t="s">
        <v>1</v>
      </c>
      <c r="E3" s="252" t="s">
        <v>71</v>
      </c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</row>
    <row r="4" spans="1:20" ht="90" customHeight="1" x14ac:dyDescent="0.2">
      <c r="A4" s="79"/>
      <c r="B4" s="79"/>
      <c r="C4" s="80"/>
      <c r="D4" s="251"/>
      <c r="E4" s="81" t="s">
        <v>72</v>
      </c>
      <c r="F4" s="82" t="s">
        <v>73</v>
      </c>
      <c r="G4" s="82" t="s">
        <v>74</v>
      </c>
      <c r="H4" s="82" t="s">
        <v>75</v>
      </c>
      <c r="I4" s="82" t="s">
        <v>76</v>
      </c>
      <c r="J4" s="82" t="s">
        <v>77</v>
      </c>
      <c r="K4" s="82" t="s">
        <v>78</v>
      </c>
      <c r="L4" s="82" t="s">
        <v>79</v>
      </c>
      <c r="M4" s="82" t="s">
        <v>80</v>
      </c>
      <c r="N4" s="82" t="s">
        <v>81</v>
      </c>
      <c r="O4" s="82" t="s">
        <v>82</v>
      </c>
      <c r="P4" s="82" t="s">
        <v>83</v>
      </c>
      <c r="Q4" s="82" t="s">
        <v>84</v>
      </c>
      <c r="R4" s="82" t="s">
        <v>85</v>
      </c>
      <c r="S4" s="83" t="s">
        <v>86</v>
      </c>
      <c r="T4" s="83" t="s">
        <v>87</v>
      </c>
    </row>
    <row r="5" spans="1:20" s="88" customFormat="1" ht="17.100000000000001" customHeight="1" x14ac:dyDescent="0.2">
      <c r="A5" s="84"/>
      <c r="B5" s="85" t="s">
        <v>11</v>
      </c>
      <c r="C5" s="84"/>
      <c r="D5" s="86">
        <f t="shared" ref="D5:T5" si="0">D9+D12+D17+D21+D24+D27+D32+D38+D46+D53+D57+D60</f>
        <v>1262</v>
      </c>
      <c r="E5" s="87">
        <f t="shared" si="0"/>
        <v>140</v>
      </c>
      <c r="F5" s="87">
        <f t="shared" si="0"/>
        <v>140</v>
      </c>
      <c r="G5" s="87">
        <f t="shared" si="0"/>
        <v>85</v>
      </c>
      <c r="H5" s="87">
        <f t="shared" si="0"/>
        <v>1</v>
      </c>
      <c r="I5" s="87">
        <f t="shared" si="0"/>
        <v>0</v>
      </c>
      <c r="J5" s="87">
        <f t="shared" si="0"/>
        <v>1</v>
      </c>
      <c r="K5" s="87">
        <f t="shared" si="0"/>
        <v>374</v>
      </c>
      <c r="L5" s="87">
        <f t="shared" si="0"/>
        <v>413</v>
      </c>
      <c r="M5" s="87">
        <f t="shared" si="0"/>
        <v>83</v>
      </c>
      <c r="N5" s="87">
        <f t="shared" si="0"/>
        <v>10</v>
      </c>
      <c r="O5" s="87">
        <f t="shared" si="0"/>
        <v>0</v>
      </c>
      <c r="P5" s="87">
        <f t="shared" si="0"/>
        <v>4</v>
      </c>
      <c r="Q5" s="87">
        <f t="shared" si="0"/>
        <v>0</v>
      </c>
      <c r="R5" s="87">
        <f t="shared" si="0"/>
        <v>0</v>
      </c>
      <c r="S5" s="87">
        <f t="shared" si="0"/>
        <v>4</v>
      </c>
      <c r="T5" s="87">
        <f t="shared" si="0"/>
        <v>7</v>
      </c>
    </row>
    <row r="6" spans="1:20" s="88" customFormat="1" ht="17.100000000000001" customHeight="1" x14ac:dyDescent="0.2">
      <c r="A6" s="84"/>
      <c r="B6" s="85" t="s">
        <v>88</v>
      </c>
      <c r="C6" s="89"/>
      <c r="D6" s="86">
        <f t="shared" ref="D6:T6" si="1">D10+D13+D18+D22+D25+D28+D33+D47+D54+D55+D58+D61</f>
        <v>1110</v>
      </c>
      <c r="E6" s="87">
        <f t="shared" si="1"/>
        <v>128</v>
      </c>
      <c r="F6" s="87">
        <f t="shared" si="1"/>
        <v>132</v>
      </c>
      <c r="G6" s="87">
        <f t="shared" si="1"/>
        <v>77</v>
      </c>
      <c r="H6" s="87">
        <f t="shared" si="1"/>
        <v>1</v>
      </c>
      <c r="I6" s="87">
        <f t="shared" si="1"/>
        <v>0</v>
      </c>
      <c r="J6" s="87">
        <f t="shared" si="1"/>
        <v>1</v>
      </c>
      <c r="K6" s="87">
        <f t="shared" si="1"/>
        <v>323</v>
      </c>
      <c r="L6" s="87">
        <f t="shared" si="1"/>
        <v>354</v>
      </c>
      <c r="M6" s="87">
        <f t="shared" si="1"/>
        <v>74</v>
      </c>
      <c r="N6" s="87">
        <f t="shared" si="1"/>
        <v>8</v>
      </c>
      <c r="O6" s="87">
        <f t="shared" si="1"/>
        <v>0</v>
      </c>
      <c r="P6" s="87">
        <f t="shared" si="1"/>
        <v>3</v>
      </c>
      <c r="Q6" s="87">
        <f t="shared" si="1"/>
        <v>0</v>
      </c>
      <c r="R6" s="87">
        <f t="shared" si="1"/>
        <v>0</v>
      </c>
      <c r="S6" s="87">
        <f t="shared" si="1"/>
        <v>4</v>
      </c>
      <c r="T6" s="87">
        <f t="shared" si="1"/>
        <v>5</v>
      </c>
    </row>
    <row r="7" spans="1:20" s="88" customFormat="1" ht="17.100000000000001" customHeight="1" x14ac:dyDescent="0.2">
      <c r="A7" s="84"/>
      <c r="B7" s="85" t="s">
        <v>89</v>
      </c>
      <c r="C7" s="84"/>
      <c r="D7" s="86">
        <f t="shared" ref="D7:T7" si="2">D5-D6</f>
        <v>152</v>
      </c>
      <c r="E7" s="87">
        <f t="shared" si="2"/>
        <v>12</v>
      </c>
      <c r="F7" s="87">
        <f t="shared" si="2"/>
        <v>8</v>
      </c>
      <c r="G7" s="87">
        <f t="shared" si="2"/>
        <v>8</v>
      </c>
      <c r="H7" s="87">
        <f t="shared" si="2"/>
        <v>0</v>
      </c>
      <c r="I7" s="87">
        <f t="shared" si="2"/>
        <v>0</v>
      </c>
      <c r="J7" s="87">
        <f t="shared" si="2"/>
        <v>0</v>
      </c>
      <c r="K7" s="87">
        <f t="shared" si="2"/>
        <v>51</v>
      </c>
      <c r="L7" s="87">
        <f t="shared" si="2"/>
        <v>59</v>
      </c>
      <c r="M7" s="87">
        <f t="shared" si="2"/>
        <v>9</v>
      </c>
      <c r="N7" s="87">
        <f t="shared" si="2"/>
        <v>2</v>
      </c>
      <c r="O7" s="87">
        <f t="shared" si="2"/>
        <v>0</v>
      </c>
      <c r="P7" s="87">
        <f t="shared" si="2"/>
        <v>1</v>
      </c>
      <c r="Q7" s="87">
        <f t="shared" si="2"/>
        <v>0</v>
      </c>
      <c r="R7" s="87">
        <f t="shared" si="2"/>
        <v>0</v>
      </c>
      <c r="S7" s="87">
        <f t="shared" si="2"/>
        <v>0</v>
      </c>
      <c r="T7" s="87">
        <f t="shared" si="2"/>
        <v>2</v>
      </c>
    </row>
    <row r="8" spans="1:20" ht="17.100000000000001" customHeight="1" x14ac:dyDescent="0.2">
      <c r="A8" s="84"/>
      <c r="B8" s="85"/>
      <c r="C8" s="89"/>
      <c r="D8" s="86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</row>
    <row r="9" spans="1:20" s="88" customFormat="1" ht="17.100000000000001" customHeight="1" x14ac:dyDescent="0.2">
      <c r="A9" s="244" t="s">
        <v>90</v>
      </c>
      <c r="B9" s="244"/>
      <c r="C9" s="245"/>
      <c r="D9" s="86">
        <f>SUM(E9:T9)</f>
        <v>224</v>
      </c>
      <c r="E9" s="87">
        <f t="shared" ref="E9:T9" si="3">SUM(E10)</f>
        <v>22</v>
      </c>
      <c r="F9" s="87">
        <f t="shared" si="3"/>
        <v>19</v>
      </c>
      <c r="G9" s="87">
        <f t="shared" si="3"/>
        <v>20</v>
      </c>
      <c r="H9" s="87">
        <f t="shared" si="3"/>
        <v>0</v>
      </c>
      <c r="I9" s="87">
        <f t="shared" si="3"/>
        <v>0</v>
      </c>
      <c r="J9" s="87">
        <f t="shared" si="3"/>
        <v>0</v>
      </c>
      <c r="K9" s="87">
        <f t="shared" si="3"/>
        <v>60</v>
      </c>
      <c r="L9" s="87">
        <f t="shared" si="3"/>
        <v>80</v>
      </c>
      <c r="M9" s="87">
        <f t="shared" si="3"/>
        <v>22</v>
      </c>
      <c r="N9" s="87">
        <f t="shared" si="3"/>
        <v>0</v>
      </c>
      <c r="O9" s="87">
        <f t="shared" si="3"/>
        <v>0</v>
      </c>
      <c r="P9" s="87">
        <f t="shared" si="3"/>
        <v>0</v>
      </c>
      <c r="Q9" s="87">
        <f t="shared" si="3"/>
        <v>0</v>
      </c>
      <c r="R9" s="87">
        <f t="shared" si="3"/>
        <v>0</v>
      </c>
      <c r="S9" s="87">
        <f t="shared" si="3"/>
        <v>1</v>
      </c>
      <c r="T9" s="87">
        <f t="shared" si="3"/>
        <v>0</v>
      </c>
    </row>
    <row r="10" spans="1:20" s="88" customFormat="1" ht="17.100000000000001" customHeight="1" x14ac:dyDescent="0.2">
      <c r="A10" s="84"/>
      <c r="B10" s="90" t="s">
        <v>44</v>
      </c>
      <c r="C10" s="89"/>
      <c r="D10" s="86">
        <f>SUM(E10:T10)</f>
        <v>224</v>
      </c>
      <c r="E10" s="87">
        <v>22</v>
      </c>
      <c r="F10" s="87">
        <v>19</v>
      </c>
      <c r="G10" s="87">
        <v>20</v>
      </c>
      <c r="H10" s="87">
        <v>0</v>
      </c>
      <c r="I10" s="87">
        <v>0</v>
      </c>
      <c r="J10" s="87">
        <v>0</v>
      </c>
      <c r="K10" s="87">
        <v>60</v>
      </c>
      <c r="L10" s="87">
        <v>80</v>
      </c>
      <c r="M10" s="87">
        <v>22</v>
      </c>
      <c r="N10" s="87">
        <v>0</v>
      </c>
      <c r="O10" s="87">
        <v>0</v>
      </c>
      <c r="P10" s="87">
        <v>0</v>
      </c>
      <c r="Q10" s="87">
        <v>0</v>
      </c>
      <c r="R10" s="87">
        <v>0</v>
      </c>
      <c r="S10" s="87">
        <v>1</v>
      </c>
      <c r="T10" s="87">
        <v>0</v>
      </c>
    </row>
    <row r="11" spans="1:20" ht="17.100000000000001" customHeight="1" x14ac:dyDescent="0.2">
      <c r="A11" s="84"/>
      <c r="B11" s="84"/>
      <c r="C11" s="89"/>
      <c r="D11" s="86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</row>
    <row r="12" spans="1:20" s="88" customFormat="1" ht="17.100000000000001" customHeight="1" x14ac:dyDescent="0.2">
      <c r="A12" s="244" t="s">
        <v>14</v>
      </c>
      <c r="B12" s="244"/>
      <c r="C12" s="245"/>
      <c r="D12" s="86">
        <f>SUM(E12:T12)</f>
        <v>77</v>
      </c>
      <c r="E12" s="87">
        <f t="shared" ref="E12:T12" si="4">SUM(E13:E15)</f>
        <v>10</v>
      </c>
      <c r="F12" s="87">
        <f t="shared" si="4"/>
        <v>16</v>
      </c>
      <c r="G12" s="87">
        <f t="shared" si="4"/>
        <v>3</v>
      </c>
      <c r="H12" s="87">
        <f t="shared" si="4"/>
        <v>0</v>
      </c>
      <c r="I12" s="87">
        <f t="shared" si="4"/>
        <v>0</v>
      </c>
      <c r="J12" s="87">
        <f t="shared" si="4"/>
        <v>0</v>
      </c>
      <c r="K12" s="87">
        <f t="shared" si="4"/>
        <v>14</v>
      </c>
      <c r="L12" s="87">
        <f t="shared" si="4"/>
        <v>26</v>
      </c>
      <c r="M12" s="87">
        <f t="shared" si="4"/>
        <v>4</v>
      </c>
      <c r="N12" s="87">
        <f t="shared" si="4"/>
        <v>0</v>
      </c>
      <c r="O12" s="87">
        <f t="shared" si="4"/>
        <v>0</v>
      </c>
      <c r="P12" s="87">
        <f t="shared" si="4"/>
        <v>3</v>
      </c>
      <c r="Q12" s="87">
        <f t="shared" si="4"/>
        <v>0</v>
      </c>
      <c r="R12" s="87">
        <f t="shared" si="4"/>
        <v>0</v>
      </c>
      <c r="S12" s="87">
        <f t="shared" si="4"/>
        <v>0</v>
      </c>
      <c r="T12" s="87">
        <f t="shared" si="4"/>
        <v>1</v>
      </c>
    </row>
    <row r="13" spans="1:20" s="88" customFormat="1" ht="17.100000000000001" customHeight="1" x14ac:dyDescent="0.2">
      <c r="A13" s="84"/>
      <c r="B13" s="90" t="s">
        <v>51</v>
      </c>
      <c r="C13" s="89"/>
      <c r="D13" s="86">
        <f>SUM(E13:T13)</f>
        <v>61</v>
      </c>
      <c r="E13" s="87">
        <v>10</v>
      </c>
      <c r="F13" s="87">
        <v>14</v>
      </c>
      <c r="G13" s="87">
        <v>3</v>
      </c>
      <c r="H13" s="87">
        <v>0</v>
      </c>
      <c r="I13" s="87">
        <v>0</v>
      </c>
      <c r="J13" s="87">
        <v>0</v>
      </c>
      <c r="K13" s="87">
        <v>11</v>
      </c>
      <c r="L13" s="87">
        <v>16</v>
      </c>
      <c r="M13" s="87">
        <v>4</v>
      </c>
      <c r="N13" s="87">
        <v>0</v>
      </c>
      <c r="O13" s="87">
        <v>0</v>
      </c>
      <c r="P13" s="87">
        <v>2</v>
      </c>
      <c r="Q13" s="87">
        <v>0</v>
      </c>
      <c r="R13" s="87">
        <v>0</v>
      </c>
      <c r="S13" s="87">
        <v>0</v>
      </c>
      <c r="T13" s="87">
        <v>1</v>
      </c>
    </row>
    <row r="14" spans="1:20" s="88" customFormat="1" ht="17.100000000000001" customHeight="1" x14ac:dyDescent="0.2">
      <c r="A14" s="84"/>
      <c r="B14" s="90" t="s">
        <v>15</v>
      </c>
      <c r="C14" s="89"/>
      <c r="D14" s="86">
        <f>SUM(E14:T14)</f>
        <v>7</v>
      </c>
      <c r="E14" s="87">
        <v>0</v>
      </c>
      <c r="F14" s="87">
        <v>1</v>
      </c>
      <c r="G14" s="87">
        <v>0</v>
      </c>
      <c r="H14" s="87">
        <v>0</v>
      </c>
      <c r="I14" s="87">
        <v>0</v>
      </c>
      <c r="J14" s="87">
        <v>0</v>
      </c>
      <c r="K14" s="87">
        <v>1</v>
      </c>
      <c r="L14" s="87">
        <v>4</v>
      </c>
      <c r="M14" s="87">
        <v>0</v>
      </c>
      <c r="N14" s="87">
        <v>0</v>
      </c>
      <c r="O14" s="87">
        <v>0</v>
      </c>
      <c r="P14" s="87">
        <v>1</v>
      </c>
      <c r="Q14" s="87">
        <v>0</v>
      </c>
      <c r="R14" s="87">
        <v>0</v>
      </c>
      <c r="S14" s="87">
        <v>0</v>
      </c>
      <c r="T14" s="87">
        <v>0</v>
      </c>
    </row>
    <row r="15" spans="1:20" s="88" customFormat="1" ht="17.100000000000001" customHeight="1" x14ac:dyDescent="0.2">
      <c r="A15" s="84"/>
      <c r="B15" s="90" t="s">
        <v>16</v>
      </c>
      <c r="C15" s="89"/>
      <c r="D15" s="86">
        <f>SUM(E15:T15)</f>
        <v>9</v>
      </c>
      <c r="E15" s="87">
        <v>0</v>
      </c>
      <c r="F15" s="87">
        <v>1</v>
      </c>
      <c r="G15" s="87">
        <v>0</v>
      </c>
      <c r="H15" s="87">
        <v>0</v>
      </c>
      <c r="I15" s="87">
        <v>0</v>
      </c>
      <c r="J15" s="87">
        <v>0</v>
      </c>
      <c r="K15" s="87">
        <v>2</v>
      </c>
      <c r="L15" s="87">
        <v>6</v>
      </c>
      <c r="M15" s="87">
        <v>0</v>
      </c>
      <c r="N15" s="87">
        <v>0</v>
      </c>
      <c r="O15" s="87">
        <v>0</v>
      </c>
      <c r="P15" s="87">
        <v>0</v>
      </c>
      <c r="Q15" s="87">
        <v>0</v>
      </c>
      <c r="R15" s="87">
        <v>0</v>
      </c>
      <c r="S15" s="87">
        <v>0</v>
      </c>
      <c r="T15" s="87">
        <v>0</v>
      </c>
    </row>
    <row r="16" spans="1:20" ht="17.100000000000001" customHeight="1" x14ac:dyDescent="0.2">
      <c r="A16" s="84"/>
      <c r="B16" s="84"/>
      <c r="C16" s="89"/>
      <c r="D16" s="86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</row>
    <row r="17" spans="1:20" s="88" customFormat="1" ht="17.100000000000001" customHeight="1" x14ac:dyDescent="0.2">
      <c r="A17" s="244" t="s">
        <v>17</v>
      </c>
      <c r="B17" s="244"/>
      <c r="C17" s="245"/>
      <c r="D17" s="86">
        <f>SUM(E17:T17)</f>
        <v>144</v>
      </c>
      <c r="E17" s="87">
        <f t="shared" ref="E17:T17" si="5">SUM(E18:E19)</f>
        <v>20</v>
      </c>
      <c r="F17" s="87">
        <f t="shared" si="5"/>
        <v>24</v>
      </c>
      <c r="G17" s="87">
        <f t="shared" si="5"/>
        <v>2</v>
      </c>
      <c r="H17" s="87">
        <f t="shared" si="5"/>
        <v>0</v>
      </c>
      <c r="I17" s="87">
        <f t="shared" si="5"/>
        <v>0</v>
      </c>
      <c r="J17" s="87">
        <f t="shared" si="5"/>
        <v>1</v>
      </c>
      <c r="K17" s="87">
        <f t="shared" si="5"/>
        <v>35</v>
      </c>
      <c r="L17" s="87">
        <f t="shared" si="5"/>
        <v>43</v>
      </c>
      <c r="M17" s="87">
        <f t="shared" si="5"/>
        <v>16</v>
      </c>
      <c r="N17" s="87">
        <f t="shared" si="5"/>
        <v>0</v>
      </c>
      <c r="O17" s="87">
        <f t="shared" si="5"/>
        <v>0</v>
      </c>
      <c r="P17" s="87">
        <f t="shared" si="5"/>
        <v>0</v>
      </c>
      <c r="Q17" s="87">
        <f t="shared" si="5"/>
        <v>0</v>
      </c>
      <c r="R17" s="87">
        <f t="shared" si="5"/>
        <v>0</v>
      </c>
      <c r="S17" s="87">
        <f t="shared" si="5"/>
        <v>1</v>
      </c>
      <c r="T17" s="87">
        <f t="shared" si="5"/>
        <v>2</v>
      </c>
    </row>
    <row r="18" spans="1:20" s="88" customFormat="1" ht="17.100000000000001" customHeight="1" x14ac:dyDescent="0.2">
      <c r="A18" s="84"/>
      <c r="B18" s="84" t="s">
        <v>47</v>
      </c>
      <c r="C18" s="84"/>
      <c r="D18" s="86">
        <f>SUM(E18:T18)</f>
        <v>124</v>
      </c>
      <c r="E18" s="87">
        <v>18</v>
      </c>
      <c r="F18" s="87">
        <v>24</v>
      </c>
      <c r="G18" s="87">
        <v>2</v>
      </c>
      <c r="H18" s="87">
        <v>0</v>
      </c>
      <c r="I18" s="87">
        <v>0</v>
      </c>
      <c r="J18" s="87">
        <v>1</v>
      </c>
      <c r="K18" s="87">
        <v>30</v>
      </c>
      <c r="L18" s="87">
        <v>36</v>
      </c>
      <c r="M18" s="87">
        <v>12</v>
      </c>
      <c r="N18" s="87">
        <v>0</v>
      </c>
      <c r="O18" s="87">
        <v>0</v>
      </c>
      <c r="P18" s="87">
        <v>0</v>
      </c>
      <c r="Q18" s="87">
        <v>0</v>
      </c>
      <c r="R18" s="87">
        <v>0</v>
      </c>
      <c r="S18" s="87">
        <v>1</v>
      </c>
      <c r="T18" s="87">
        <v>0</v>
      </c>
    </row>
    <row r="19" spans="1:20" s="88" customFormat="1" ht="17.100000000000001" customHeight="1" x14ac:dyDescent="0.2">
      <c r="A19" s="84"/>
      <c r="B19" s="90" t="s">
        <v>18</v>
      </c>
      <c r="C19" s="89"/>
      <c r="D19" s="86">
        <f>SUM(E19:T19)</f>
        <v>20</v>
      </c>
      <c r="E19" s="87">
        <v>2</v>
      </c>
      <c r="F19" s="87">
        <v>0</v>
      </c>
      <c r="G19" s="87">
        <v>0</v>
      </c>
      <c r="H19" s="87">
        <v>0</v>
      </c>
      <c r="I19" s="87">
        <v>0</v>
      </c>
      <c r="J19" s="87">
        <v>0</v>
      </c>
      <c r="K19" s="87">
        <v>5</v>
      </c>
      <c r="L19" s="87">
        <v>7</v>
      </c>
      <c r="M19" s="87">
        <v>4</v>
      </c>
      <c r="N19" s="87">
        <v>0</v>
      </c>
      <c r="O19" s="87">
        <v>0</v>
      </c>
      <c r="P19" s="87">
        <v>0</v>
      </c>
      <c r="Q19" s="87">
        <v>0</v>
      </c>
      <c r="R19" s="87">
        <v>0</v>
      </c>
      <c r="S19" s="87">
        <v>0</v>
      </c>
      <c r="T19" s="87">
        <v>2</v>
      </c>
    </row>
    <row r="20" spans="1:20" ht="17.100000000000001" customHeight="1" x14ac:dyDescent="0.2">
      <c r="A20" s="84"/>
      <c r="B20" s="84"/>
      <c r="C20" s="89"/>
      <c r="D20" s="86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</row>
    <row r="21" spans="1:20" s="88" customFormat="1" ht="17.100000000000001" customHeight="1" x14ac:dyDescent="0.2">
      <c r="A21" s="244" t="s">
        <v>91</v>
      </c>
      <c r="B21" s="244"/>
      <c r="C21" s="245"/>
      <c r="D21" s="86">
        <f>SUM(E21:T21)</f>
        <v>246</v>
      </c>
      <c r="E21" s="87">
        <f t="shared" ref="E21:T21" si="6">SUM(E22)</f>
        <v>31</v>
      </c>
      <c r="F21" s="87">
        <f t="shared" si="6"/>
        <v>21</v>
      </c>
      <c r="G21" s="87">
        <f t="shared" si="6"/>
        <v>23</v>
      </c>
      <c r="H21" s="87">
        <f t="shared" si="6"/>
        <v>0</v>
      </c>
      <c r="I21" s="87">
        <f t="shared" si="6"/>
        <v>0</v>
      </c>
      <c r="J21" s="87">
        <f t="shared" si="6"/>
        <v>0</v>
      </c>
      <c r="K21" s="87">
        <f t="shared" si="6"/>
        <v>75</v>
      </c>
      <c r="L21" s="87">
        <f t="shared" si="6"/>
        <v>76</v>
      </c>
      <c r="M21" s="87">
        <f t="shared" si="6"/>
        <v>16</v>
      </c>
      <c r="N21" s="87">
        <f t="shared" si="6"/>
        <v>1</v>
      </c>
      <c r="O21" s="87">
        <f t="shared" si="6"/>
        <v>0</v>
      </c>
      <c r="P21" s="87">
        <f t="shared" si="6"/>
        <v>0</v>
      </c>
      <c r="Q21" s="87">
        <f t="shared" si="6"/>
        <v>0</v>
      </c>
      <c r="R21" s="87">
        <f t="shared" si="6"/>
        <v>0</v>
      </c>
      <c r="S21" s="87">
        <f t="shared" si="6"/>
        <v>0</v>
      </c>
      <c r="T21" s="87">
        <f t="shared" si="6"/>
        <v>3</v>
      </c>
    </row>
    <row r="22" spans="1:20" s="88" customFormat="1" ht="17.100000000000001" customHeight="1" x14ac:dyDescent="0.2">
      <c r="A22" s="84"/>
      <c r="B22" s="90" t="s">
        <v>45</v>
      </c>
      <c r="C22" s="89"/>
      <c r="D22" s="86">
        <f>SUM(E22:T22)</f>
        <v>246</v>
      </c>
      <c r="E22" s="87">
        <v>31</v>
      </c>
      <c r="F22" s="87">
        <v>21</v>
      </c>
      <c r="G22" s="87">
        <v>23</v>
      </c>
      <c r="H22" s="87">
        <v>0</v>
      </c>
      <c r="I22" s="87">
        <v>0</v>
      </c>
      <c r="J22" s="87">
        <v>0</v>
      </c>
      <c r="K22" s="87">
        <v>75</v>
      </c>
      <c r="L22" s="87">
        <v>76</v>
      </c>
      <c r="M22" s="87">
        <v>16</v>
      </c>
      <c r="N22" s="87">
        <v>1</v>
      </c>
      <c r="O22" s="87">
        <v>0</v>
      </c>
      <c r="P22" s="87">
        <v>0</v>
      </c>
      <c r="Q22" s="87">
        <v>0</v>
      </c>
      <c r="R22" s="87">
        <v>0</v>
      </c>
      <c r="S22" s="87">
        <v>0</v>
      </c>
      <c r="T22" s="87">
        <v>3</v>
      </c>
    </row>
    <row r="23" spans="1:20" ht="17.100000000000001" customHeight="1" x14ac:dyDescent="0.2">
      <c r="A23" s="84"/>
      <c r="B23" s="90"/>
      <c r="C23" s="89"/>
      <c r="D23" s="86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</row>
    <row r="24" spans="1:20" s="88" customFormat="1" ht="17.100000000000001" customHeight="1" x14ac:dyDescent="0.2">
      <c r="A24" s="244" t="s">
        <v>92</v>
      </c>
      <c r="B24" s="244"/>
      <c r="C24" s="245"/>
      <c r="D24" s="86">
        <f>SUM(E24:T24)</f>
        <v>29</v>
      </c>
      <c r="E24" s="87">
        <f t="shared" ref="E24:T24" si="7">SUM(E25)</f>
        <v>8</v>
      </c>
      <c r="F24" s="87">
        <f t="shared" si="7"/>
        <v>1</v>
      </c>
      <c r="G24" s="87">
        <f t="shared" si="7"/>
        <v>0</v>
      </c>
      <c r="H24" s="87">
        <f t="shared" si="7"/>
        <v>0</v>
      </c>
      <c r="I24" s="87">
        <f t="shared" si="7"/>
        <v>0</v>
      </c>
      <c r="J24" s="87">
        <f t="shared" si="7"/>
        <v>0</v>
      </c>
      <c r="K24" s="87">
        <f t="shared" si="7"/>
        <v>11</v>
      </c>
      <c r="L24" s="87">
        <f t="shared" si="7"/>
        <v>6</v>
      </c>
      <c r="M24" s="87">
        <f t="shared" si="7"/>
        <v>2</v>
      </c>
      <c r="N24" s="87">
        <f t="shared" si="7"/>
        <v>1</v>
      </c>
      <c r="O24" s="87">
        <f t="shared" si="7"/>
        <v>0</v>
      </c>
      <c r="P24" s="87">
        <f t="shared" si="7"/>
        <v>0</v>
      </c>
      <c r="Q24" s="87">
        <f t="shared" si="7"/>
        <v>0</v>
      </c>
      <c r="R24" s="87">
        <f t="shared" si="7"/>
        <v>0</v>
      </c>
      <c r="S24" s="87">
        <f t="shared" si="7"/>
        <v>0</v>
      </c>
      <c r="T24" s="87">
        <f t="shared" si="7"/>
        <v>0</v>
      </c>
    </row>
    <row r="25" spans="1:20" s="88" customFormat="1" ht="17.100000000000001" customHeight="1" x14ac:dyDescent="0.2">
      <c r="A25" s="84"/>
      <c r="B25" s="90" t="s">
        <v>54</v>
      </c>
      <c r="C25" s="89"/>
      <c r="D25" s="86">
        <f>SUM(E25:T25)</f>
        <v>29</v>
      </c>
      <c r="E25" s="87">
        <v>8</v>
      </c>
      <c r="F25" s="87">
        <v>1</v>
      </c>
      <c r="G25" s="87">
        <v>0</v>
      </c>
      <c r="H25" s="87">
        <v>0</v>
      </c>
      <c r="I25" s="87">
        <v>0</v>
      </c>
      <c r="J25" s="87">
        <v>0</v>
      </c>
      <c r="K25" s="87">
        <v>11</v>
      </c>
      <c r="L25" s="87">
        <v>6</v>
      </c>
      <c r="M25" s="87">
        <v>2</v>
      </c>
      <c r="N25" s="87">
        <v>1</v>
      </c>
      <c r="O25" s="87">
        <v>0</v>
      </c>
      <c r="P25" s="87">
        <v>0</v>
      </c>
      <c r="Q25" s="87">
        <v>0</v>
      </c>
      <c r="R25" s="87">
        <v>0</v>
      </c>
      <c r="S25" s="87">
        <v>0</v>
      </c>
      <c r="T25" s="87">
        <v>0</v>
      </c>
    </row>
    <row r="26" spans="1:20" ht="17.100000000000001" customHeight="1" x14ac:dyDescent="0.2">
      <c r="A26" s="84"/>
      <c r="B26" s="84"/>
      <c r="C26" s="89"/>
      <c r="D26" s="86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</row>
    <row r="27" spans="1:20" s="88" customFormat="1" ht="17.100000000000001" customHeight="1" x14ac:dyDescent="0.2">
      <c r="A27" s="244" t="s">
        <v>19</v>
      </c>
      <c r="B27" s="244"/>
      <c r="C27" s="245"/>
      <c r="D27" s="86">
        <f>SUM(E27:T27)</f>
        <v>45</v>
      </c>
      <c r="E27" s="87">
        <f t="shared" ref="E27:T27" si="8">SUM(E28:E30)</f>
        <v>9</v>
      </c>
      <c r="F27" s="87">
        <f t="shared" si="8"/>
        <v>4</v>
      </c>
      <c r="G27" s="87">
        <f t="shared" si="8"/>
        <v>0</v>
      </c>
      <c r="H27" s="87">
        <f t="shared" si="8"/>
        <v>1</v>
      </c>
      <c r="I27" s="87">
        <f t="shared" si="8"/>
        <v>0</v>
      </c>
      <c r="J27" s="87">
        <f t="shared" si="8"/>
        <v>0</v>
      </c>
      <c r="K27" s="87">
        <f t="shared" si="8"/>
        <v>19</v>
      </c>
      <c r="L27" s="87">
        <f t="shared" si="8"/>
        <v>10</v>
      </c>
      <c r="M27" s="87">
        <f t="shared" si="8"/>
        <v>1</v>
      </c>
      <c r="N27" s="87">
        <f t="shared" si="8"/>
        <v>0</v>
      </c>
      <c r="O27" s="87">
        <f t="shared" si="8"/>
        <v>0</v>
      </c>
      <c r="P27" s="87">
        <f t="shared" si="8"/>
        <v>0</v>
      </c>
      <c r="Q27" s="87">
        <f t="shared" si="8"/>
        <v>0</v>
      </c>
      <c r="R27" s="87">
        <f t="shared" si="8"/>
        <v>0</v>
      </c>
      <c r="S27" s="87">
        <f t="shared" si="8"/>
        <v>1</v>
      </c>
      <c r="T27" s="87">
        <f t="shared" si="8"/>
        <v>0</v>
      </c>
    </row>
    <row r="28" spans="1:20" s="88" customFormat="1" ht="17.100000000000001" customHeight="1" x14ac:dyDescent="0.2">
      <c r="A28" s="84"/>
      <c r="B28" s="90" t="s">
        <v>52</v>
      </c>
      <c r="C28" s="89"/>
      <c r="D28" s="86">
        <f>SUM(E28:T28)</f>
        <v>44</v>
      </c>
      <c r="E28" s="87">
        <v>9</v>
      </c>
      <c r="F28" s="87">
        <v>4</v>
      </c>
      <c r="G28" s="87">
        <v>0</v>
      </c>
      <c r="H28" s="87">
        <v>1</v>
      </c>
      <c r="I28" s="87">
        <v>0</v>
      </c>
      <c r="J28" s="87">
        <v>0</v>
      </c>
      <c r="K28" s="87">
        <v>19</v>
      </c>
      <c r="L28" s="87">
        <v>9</v>
      </c>
      <c r="M28" s="87">
        <v>1</v>
      </c>
      <c r="N28" s="87">
        <v>0</v>
      </c>
      <c r="O28" s="87">
        <v>0</v>
      </c>
      <c r="P28" s="87">
        <v>0</v>
      </c>
      <c r="Q28" s="87">
        <v>0</v>
      </c>
      <c r="R28" s="87">
        <v>0</v>
      </c>
      <c r="S28" s="87">
        <v>1</v>
      </c>
      <c r="T28" s="87">
        <v>0</v>
      </c>
    </row>
    <row r="29" spans="1:20" s="88" customFormat="1" ht="17.100000000000001" customHeight="1" x14ac:dyDescent="0.2">
      <c r="A29" s="84"/>
      <c r="B29" s="90" t="s">
        <v>20</v>
      </c>
      <c r="C29" s="89"/>
      <c r="D29" s="86">
        <f>SUM(E29:T29)</f>
        <v>0</v>
      </c>
      <c r="E29" s="87">
        <v>0</v>
      </c>
      <c r="F29" s="87">
        <v>0</v>
      </c>
      <c r="G29" s="87">
        <v>0</v>
      </c>
      <c r="H29" s="87">
        <v>0</v>
      </c>
      <c r="I29" s="87">
        <v>0</v>
      </c>
      <c r="J29" s="87">
        <v>0</v>
      </c>
      <c r="K29" s="87">
        <v>0</v>
      </c>
      <c r="L29" s="87">
        <v>0</v>
      </c>
      <c r="M29" s="87">
        <v>0</v>
      </c>
      <c r="N29" s="87">
        <v>0</v>
      </c>
      <c r="O29" s="87">
        <v>0</v>
      </c>
      <c r="P29" s="87">
        <v>0</v>
      </c>
      <c r="Q29" s="87">
        <v>0</v>
      </c>
      <c r="R29" s="87">
        <v>0</v>
      </c>
      <c r="S29" s="87">
        <v>0</v>
      </c>
      <c r="T29" s="87">
        <v>0</v>
      </c>
    </row>
    <row r="30" spans="1:20" s="88" customFormat="1" ht="17.100000000000001" customHeight="1" x14ac:dyDescent="0.2">
      <c r="A30" s="84"/>
      <c r="B30" s="90" t="s">
        <v>94</v>
      </c>
      <c r="C30" s="89"/>
      <c r="D30" s="86">
        <f>SUM(E30:T30)</f>
        <v>1</v>
      </c>
      <c r="E30" s="87">
        <v>0</v>
      </c>
      <c r="F30" s="87">
        <v>0</v>
      </c>
      <c r="G30" s="87">
        <v>0</v>
      </c>
      <c r="H30" s="87">
        <v>0</v>
      </c>
      <c r="I30" s="87">
        <v>0</v>
      </c>
      <c r="J30" s="87">
        <v>0</v>
      </c>
      <c r="K30" s="87">
        <v>0</v>
      </c>
      <c r="L30" s="87">
        <v>1</v>
      </c>
      <c r="M30" s="87">
        <v>0</v>
      </c>
      <c r="N30" s="87">
        <v>0</v>
      </c>
      <c r="O30" s="87">
        <v>0</v>
      </c>
      <c r="P30" s="87">
        <v>0</v>
      </c>
      <c r="Q30" s="87">
        <v>0</v>
      </c>
      <c r="R30" s="87">
        <v>0</v>
      </c>
      <c r="S30" s="87">
        <v>0</v>
      </c>
      <c r="T30" s="87">
        <v>0</v>
      </c>
    </row>
    <row r="31" spans="1:20" ht="17.100000000000001" customHeight="1" x14ac:dyDescent="0.2">
      <c r="A31" s="84"/>
      <c r="B31" s="84"/>
      <c r="C31" s="89"/>
      <c r="D31" s="86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</row>
    <row r="32" spans="1:20" s="88" customFormat="1" ht="17.100000000000001" customHeight="1" x14ac:dyDescent="0.2">
      <c r="A32" s="244" t="s">
        <v>22</v>
      </c>
      <c r="B32" s="244"/>
      <c r="C32" s="245"/>
      <c r="D32" s="86">
        <f>SUM(E32:T32)</f>
        <v>39</v>
      </c>
      <c r="E32" s="87">
        <f t="shared" ref="E32:T32" si="9">SUM(E33:E36)</f>
        <v>7</v>
      </c>
      <c r="F32" s="87">
        <f t="shared" si="9"/>
        <v>7</v>
      </c>
      <c r="G32" s="87">
        <f t="shared" si="9"/>
        <v>3</v>
      </c>
      <c r="H32" s="87">
        <f t="shared" si="9"/>
        <v>0</v>
      </c>
      <c r="I32" s="87">
        <f t="shared" si="9"/>
        <v>0</v>
      </c>
      <c r="J32" s="87">
        <f t="shared" si="9"/>
        <v>0</v>
      </c>
      <c r="K32" s="87">
        <f t="shared" si="9"/>
        <v>15</v>
      </c>
      <c r="L32" s="87">
        <f t="shared" si="9"/>
        <v>6</v>
      </c>
      <c r="M32" s="87">
        <f t="shared" si="9"/>
        <v>1</v>
      </c>
      <c r="N32" s="87">
        <f t="shared" si="9"/>
        <v>0</v>
      </c>
      <c r="O32" s="87">
        <f t="shared" si="9"/>
        <v>0</v>
      </c>
      <c r="P32" s="87">
        <f t="shared" si="9"/>
        <v>0</v>
      </c>
      <c r="Q32" s="87">
        <f t="shared" si="9"/>
        <v>0</v>
      </c>
      <c r="R32" s="87">
        <f t="shared" si="9"/>
        <v>0</v>
      </c>
      <c r="S32" s="87">
        <f t="shared" si="9"/>
        <v>0</v>
      </c>
      <c r="T32" s="87">
        <f t="shared" si="9"/>
        <v>0</v>
      </c>
    </row>
    <row r="33" spans="1:20" s="88" customFormat="1" ht="17.100000000000001" customHeight="1" x14ac:dyDescent="0.2">
      <c r="A33" s="84"/>
      <c r="B33" s="90" t="s">
        <v>53</v>
      </c>
      <c r="C33" s="89"/>
      <c r="D33" s="86">
        <f>SUM(E33:T33)</f>
        <v>29</v>
      </c>
      <c r="E33" s="87">
        <v>7</v>
      </c>
      <c r="F33" s="87">
        <v>4</v>
      </c>
      <c r="G33" s="87">
        <v>1</v>
      </c>
      <c r="H33" s="87">
        <v>0</v>
      </c>
      <c r="I33" s="87">
        <v>0</v>
      </c>
      <c r="J33" s="87">
        <v>0</v>
      </c>
      <c r="K33" s="87">
        <v>12</v>
      </c>
      <c r="L33" s="87">
        <v>4</v>
      </c>
      <c r="M33" s="87">
        <v>1</v>
      </c>
      <c r="N33" s="87">
        <v>0</v>
      </c>
      <c r="O33" s="87">
        <v>0</v>
      </c>
      <c r="P33" s="87">
        <v>0</v>
      </c>
      <c r="Q33" s="87">
        <v>0</v>
      </c>
      <c r="R33" s="87">
        <v>0</v>
      </c>
      <c r="S33" s="87">
        <v>0</v>
      </c>
      <c r="T33" s="87">
        <v>0</v>
      </c>
    </row>
    <row r="34" spans="1:20" s="88" customFormat="1" ht="17.100000000000001" customHeight="1" x14ac:dyDescent="0.2">
      <c r="A34" s="84"/>
      <c r="B34" s="90" t="s">
        <v>23</v>
      </c>
      <c r="C34" s="89"/>
      <c r="D34" s="86">
        <f>SUM(E34:T34)</f>
        <v>1</v>
      </c>
      <c r="E34" s="87">
        <v>0</v>
      </c>
      <c r="F34" s="87">
        <v>0</v>
      </c>
      <c r="G34" s="87">
        <v>0</v>
      </c>
      <c r="H34" s="87">
        <v>0</v>
      </c>
      <c r="I34" s="87">
        <v>0</v>
      </c>
      <c r="J34" s="87">
        <v>0</v>
      </c>
      <c r="K34" s="87">
        <v>0</v>
      </c>
      <c r="L34" s="87">
        <v>1</v>
      </c>
      <c r="M34" s="87">
        <v>0</v>
      </c>
      <c r="N34" s="87">
        <v>0</v>
      </c>
      <c r="O34" s="87">
        <v>0</v>
      </c>
      <c r="P34" s="87">
        <v>0</v>
      </c>
      <c r="Q34" s="87">
        <v>0</v>
      </c>
      <c r="R34" s="87">
        <v>0</v>
      </c>
      <c r="S34" s="87">
        <v>0</v>
      </c>
      <c r="T34" s="87">
        <v>0</v>
      </c>
    </row>
    <row r="35" spans="1:20" s="88" customFormat="1" ht="17.100000000000001" customHeight="1" x14ac:dyDescent="0.2">
      <c r="A35" s="84"/>
      <c r="B35" s="90" t="s">
        <v>24</v>
      </c>
      <c r="C35" s="89"/>
      <c r="D35" s="86">
        <f>SUM(E35:T35)</f>
        <v>0</v>
      </c>
      <c r="E35" s="87">
        <v>0</v>
      </c>
      <c r="F35" s="87">
        <v>0</v>
      </c>
      <c r="G35" s="87">
        <v>0</v>
      </c>
      <c r="H35" s="87">
        <v>0</v>
      </c>
      <c r="I35" s="87">
        <v>0</v>
      </c>
      <c r="J35" s="87">
        <v>0</v>
      </c>
      <c r="K35" s="87">
        <v>0</v>
      </c>
      <c r="L35" s="87">
        <v>0</v>
      </c>
      <c r="M35" s="87">
        <v>0</v>
      </c>
      <c r="N35" s="87">
        <v>0</v>
      </c>
      <c r="O35" s="87">
        <v>0</v>
      </c>
      <c r="P35" s="87">
        <v>0</v>
      </c>
      <c r="Q35" s="87">
        <v>0</v>
      </c>
      <c r="R35" s="87">
        <v>0</v>
      </c>
      <c r="S35" s="87">
        <v>0</v>
      </c>
      <c r="T35" s="87">
        <v>0</v>
      </c>
    </row>
    <row r="36" spans="1:20" s="88" customFormat="1" ht="17.100000000000001" customHeight="1" x14ac:dyDescent="0.2">
      <c r="A36" s="84"/>
      <c r="B36" s="90" t="s">
        <v>25</v>
      </c>
      <c r="C36" s="89"/>
      <c r="D36" s="86">
        <f>SUM(E36:T36)</f>
        <v>9</v>
      </c>
      <c r="E36" s="87">
        <v>0</v>
      </c>
      <c r="F36" s="87">
        <v>3</v>
      </c>
      <c r="G36" s="87">
        <v>2</v>
      </c>
      <c r="H36" s="87">
        <v>0</v>
      </c>
      <c r="I36" s="87">
        <v>0</v>
      </c>
      <c r="J36" s="87">
        <v>0</v>
      </c>
      <c r="K36" s="87">
        <v>3</v>
      </c>
      <c r="L36" s="87">
        <v>1</v>
      </c>
      <c r="M36" s="87">
        <v>0</v>
      </c>
      <c r="N36" s="87">
        <v>0</v>
      </c>
      <c r="O36" s="87">
        <v>0</v>
      </c>
      <c r="P36" s="87">
        <v>0</v>
      </c>
      <c r="Q36" s="87">
        <v>0</v>
      </c>
      <c r="R36" s="87">
        <v>0</v>
      </c>
      <c r="S36" s="87">
        <v>0</v>
      </c>
      <c r="T36" s="87">
        <v>0</v>
      </c>
    </row>
    <row r="37" spans="1:20" ht="17.100000000000001" customHeight="1" x14ac:dyDescent="0.2">
      <c r="A37" s="91"/>
      <c r="B37" s="91"/>
      <c r="C37" s="92"/>
      <c r="D37" s="86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</row>
    <row r="38" spans="1:20" s="88" customFormat="1" ht="17.100000000000001" customHeight="1" x14ac:dyDescent="0.2">
      <c r="A38" s="244" t="s">
        <v>95</v>
      </c>
      <c r="B38" s="244"/>
      <c r="C38" s="245"/>
      <c r="D38" s="86">
        <f t="shared" ref="D38:D44" si="10">SUM(E38:T38)</f>
        <v>39</v>
      </c>
      <c r="E38" s="87">
        <f t="shared" ref="E38:T38" si="11">SUM(E39:E44)</f>
        <v>5</v>
      </c>
      <c r="F38" s="87">
        <f t="shared" si="11"/>
        <v>0</v>
      </c>
      <c r="G38" s="87">
        <f t="shared" si="11"/>
        <v>5</v>
      </c>
      <c r="H38" s="87">
        <f t="shared" si="11"/>
        <v>0</v>
      </c>
      <c r="I38" s="87">
        <f t="shared" si="11"/>
        <v>0</v>
      </c>
      <c r="J38" s="87">
        <f t="shared" si="11"/>
        <v>0</v>
      </c>
      <c r="K38" s="87">
        <f t="shared" si="11"/>
        <v>16</v>
      </c>
      <c r="L38" s="87">
        <f t="shared" si="11"/>
        <v>10</v>
      </c>
      <c r="M38" s="87">
        <f t="shared" si="11"/>
        <v>1</v>
      </c>
      <c r="N38" s="87">
        <f t="shared" si="11"/>
        <v>2</v>
      </c>
      <c r="O38" s="87">
        <f t="shared" si="11"/>
        <v>0</v>
      </c>
      <c r="P38" s="87">
        <f t="shared" si="11"/>
        <v>0</v>
      </c>
      <c r="Q38" s="87">
        <f t="shared" si="11"/>
        <v>0</v>
      </c>
      <c r="R38" s="87">
        <f t="shared" si="11"/>
        <v>0</v>
      </c>
      <c r="S38" s="87">
        <f t="shared" si="11"/>
        <v>0</v>
      </c>
      <c r="T38" s="87">
        <f t="shared" si="11"/>
        <v>0</v>
      </c>
    </row>
    <row r="39" spans="1:20" s="88" customFormat="1" ht="17.100000000000001" customHeight="1" x14ac:dyDescent="0.2">
      <c r="A39" s="84"/>
      <c r="B39" s="90" t="s">
        <v>27</v>
      </c>
      <c r="C39" s="89"/>
      <c r="D39" s="86">
        <f t="shared" si="10"/>
        <v>3</v>
      </c>
      <c r="E39" s="87">
        <v>0</v>
      </c>
      <c r="F39" s="87">
        <v>0</v>
      </c>
      <c r="G39" s="87">
        <v>0</v>
      </c>
      <c r="H39" s="87">
        <v>0</v>
      </c>
      <c r="I39" s="87">
        <v>0</v>
      </c>
      <c r="J39" s="87">
        <v>0</v>
      </c>
      <c r="K39" s="87">
        <v>3</v>
      </c>
      <c r="L39" s="87">
        <v>0</v>
      </c>
      <c r="M39" s="87">
        <v>0</v>
      </c>
      <c r="N39" s="87">
        <v>0</v>
      </c>
      <c r="O39" s="87">
        <v>0</v>
      </c>
      <c r="P39" s="87">
        <v>0</v>
      </c>
      <c r="Q39" s="87">
        <v>0</v>
      </c>
      <c r="R39" s="87">
        <v>0</v>
      </c>
      <c r="S39" s="87">
        <v>0</v>
      </c>
      <c r="T39" s="87">
        <v>0</v>
      </c>
    </row>
    <row r="40" spans="1:20" s="88" customFormat="1" ht="17.100000000000001" customHeight="1" x14ac:dyDescent="0.2">
      <c r="A40" s="84"/>
      <c r="B40" s="90" t="s">
        <v>28</v>
      </c>
      <c r="C40" s="89"/>
      <c r="D40" s="86">
        <f t="shared" si="10"/>
        <v>4</v>
      </c>
      <c r="E40" s="87">
        <v>0</v>
      </c>
      <c r="F40" s="87">
        <v>0</v>
      </c>
      <c r="G40" s="87">
        <v>0</v>
      </c>
      <c r="H40" s="87">
        <v>0</v>
      </c>
      <c r="I40" s="87">
        <v>0</v>
      </c>
      <c r="J40" s="87">
        <v>0</v>
      </c>
      <c r="K40" s="87">
        <v>2</v>
      </c>
      <c r="L40" s="87">
        <v>0</v>
      </c>
      <c r="M40" s="87">
        <v>0</v>
      </c>
      <c r="N40" s="87">
        <v>2</v>
      </c>
      <c r="O40" s="87">
        <v>0</v>
      </c>
      <c r="P40" s="87">
        <v>0</v>
      </c>
      <c r="Q40" s="87">
        <v>0</v>
      </c>
      <c r="R40" s="87">
        <v>0</v>
      </c>
      <c r="S40" s="87">
        <v>0</v>
      </c>
      <c r="T40" s="87">
        <v>0</v>
      </c>
    </row>
    <row r="41" spans="1:20" s="88" customFormat="1" ht="17.100000000000001" customHeight="1" x14ac:dyDescent="0.2">
      <c r="A41" s="84"/>
      <c r="B41" s="90" t="s">
        <v>29</v>
      </c>
      <c r="C41" s="89"/>
      <c r="D41" s="86">
        <f t="shared" si="10"/>
        <v>6</v>
      </c>
      <c r="E41" s="87">
        <v>1</v>
      </c>
      <c r="F41" s="87">
        <v>0</v>
      </c>
      <c r="G41" s="87">
        <v>0</v>
      </c>
      <c r="H41" s="87">
        <v>0</v>
      </c>
      <c r="I41" s="87">
        <v>0</v>
      </c>
      <c r="J41" s="87">
        <v>0</v>
      </c>
      <c r="K41" s="87">
        <v>3</v>
      </c>
      <c r="L41" s="87">
        <v>2</v>
      </c>
      <c r="M41" s="87">
        <v>0</v>
      </c>
      <c r="N41" s="87">
        <v>0</v>
      </c>
      <c r="O41" s="87">
        <v>0</v>
      </c>
      <c r="P41" s="87">
        <v>0</v>
      </c>
      <c r="Q41" s="87">
        <v>0</v>
      </c>
      <c r="R41" s="87">
        <v>0</v>
      </c>
      <c r="S41" s="87">
        <v>0</v>
      </c>
      <c r="T41" s="87">
        <v>0</v>
      </c>
    </row>
    <row r="42" spans="1:20" s="88" customFormat="1" ht="17.100000000000001" customHeight="1" x14ac:dyDescent="0.2">
      <c r="A42" s="84"/>
      <c r="B42" s="90" t="s">
        <v>30</v>
      </c>
      <c r="C42" s="89"/>
      <c r="D42" s="86">
        <f t="shared" si="10"/>
        <v>3</v>
      </c>
      <c r="E42" s="87">
        <v>1</v>
      </c>
      <c r="F42" s="87">
        <v>0</v>
      </c>
      <c r="G42" s="87">
        <v>0</v>
      </c>
      <c r="H42" s="87">
        <v>0</v>
      </c>
      <c r="I42" s="87">
        <v>0</v>
      </c>
      <c r="J42" s="87">
        <v>0</v>
      </c>
      <c r="K42" s="87">
        <v>0</v>
      </c>
      <c r="L42" s="87">
        <v>1</v>
      </c>
      <c r="M42" s="87">
        <v>1</v>
      </c>
      <c r="N42" s="87">
        <v>0</v>
      </c>
      <c r="O42" s="87">
        <v>0</v>
      </c>
      <c r="P42" s="87">
        <v>0</v>
      </c>
      <c r="Q42" s="87">
        <v>0</v>
      </c>
      <c r="R42" s="87">
        <v>0</v>
      </c>
      <c r="S42" s="87">
        <v>0</v>
      </c>
      <c r="T42" s="87">
        <v>0</v>
      </c>
    </row>
    <row r="43" spans="1:20" s="88" customFormat="1" ht="17.100000000000001" customHeight="1" x14ac:dyDescent="0.2">
      <c r="A43" s="84"/>
      <c r="B43" s="90" t="s">
        <v>31</v>
      </c>
      <c r="C43" s="89"/>
      <c r="D43" s="86">
        <f t="shared" si="10"/>
        <v>4</v>
      </c>
      <c r="E43" s="87">
        <v>0</v>
      </c>
      <c r="F43" s="87">
        <v>0</v>
      </c>
      <c r="G43" s="87">
        <v>0</v>
      </c>
      <c r="H43" s="87">
        <v>0</v>
      </c>
      <c r="I43" s="87">
        <v>0</v>
      </c>
      <c r="J43" s="87">
        <v>0</v>
      </c>
      <c r="K43" s="87">
        <v>3</v>
      </c>
      <c r="L43" s="87">
        <v>1</v>
      </c>
      <c r="M43" s="87">
        <v>0</v>
      </c>
      <c r="N43" s="87">
        <v>0</v>
      </c>
      <c r="O43" s="87">
        <v>0</v>
      </c>
      <c r="P43" s="87">
        <v>0</v>
      </c>
      <c r="Q43" s="87">
        <v>0</v>
      </c>
      <c r="R43" s="87">
        <v>0</v>
      </c>
      <c r="S43" s="87">
        <v>0</v>
      </c>
      <c r="T43" s="87">
        <v>0</v>
      </c>
    </row>
    <row r="44" spans="1:20" s="88" customFormat="1" ht="17.100000000000001" customHeight="1" x14ac:dyDescent="0.2">
      <c r="A44" s="84"/>
      <c r="B44" s="90" t="s">
        <v>96</v>
      </c>
      <c r="C44" s="89"/>
      <c r="D44" s="86">
        <f t="shared" si="10"/>
        <v>19</v>
      </c>
      <c r="E44" s="87">
        <v>3</v>
      </c>
      <c r="F44" s="87">
        <v>0</v>
      </c>
      <c r="G44" s="87">
        <v>5</v>
      </c>
      <c r="H44" s="87">
        <v>0</v>
      </c>
      <c r="I44" s="87">
        <v>0</v>
      </c>
      <c r="J44" s="87">
        <v>0</v>
      </c>
      <c r="K44" s="87">
        <v>5</v>
      </c>
      <c r="L44" s="87">
        <v>6</v>
      </c>
      <c r="M44" s="87">
        <v>0</v>
      </c>
      <c r="N44" s="87">
        <v>0</v>
      </c>
      <c r="O44" s="87">
        <v>0</v>
      </c>
      <c r="P44" s="87">
        <v>0</v>
      </c>
      <c r="Q44" s="87">
        <v>0</v>
      </c>
      <c r="R44" s="87">
        <v>0</v>
      </c>
      <c r="S44" s="87">
        <v>0</v>
      </c>
      <c r="T44" s="87">
        <v>0</v>
      </c>
    </row>
    <row r="45" spans="1:20" ht="17.100000000000001" customHeight="1" x14ac:dyDescent="0.2">
      <c r="A45" s="84"/>
      <c r="B45" s="90"/>
      <c r="C45" s="89"/>
      <c r="D45" s="86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</row>
    <row r="46" spans="1:20" s="88" customFormat="1" ht="17.100000000000001" customHeight="1" x14ac:dyDescent="0.2">
      <c r="A46" s="246" t="s">
        <v>33</v>
      </c>
      <c r="B46" s="246"/>
      <c r="C46" s="250"/>
      <c r="D46" s="86">
        <f t="shared" ref="D46:D51" si="12">SUM(E46:T46)</f>
        <v>39</v>
      </c>
      <c r="E46" s="87">
        <f t="shared" ref="E46:T46" si="13">SUM(E47:E51)</f>
        <v>1</v>
      </c>
      <c r="F46" s="87">
        <f t="shared" si="13"/>
        <v>6</v>
      </c>
      <c r="G46" s="87">
        <f t="shared" si="13"/>
        <v>2</v>
      </c>
      <c r="H46" s="87">
        <f t="shared" si="13"/>
        <v>0</v>
      </c>
      <c r="I46" s="87">
        <f t="shared" si="13"/>
        <v>0</v>
      </c>
      <c r="J46" s="87">
        <f t="shared" si="13"/>
        <v>0</v>
      </c>
      <c r="K46" s="87">
        <f t="shared" si="13"/>
        <v>18</v>
      </c>
      <c r="L46" s="87">
        <f t="shared" si="13"/>
        <v>11</v>
      </c>
      <c r="M46" s="87">
        <f t="shared" si="13"/>
        <v>0</v>
      </c>
      <c r="N46" s="87">
        <f t="shared" si="13"/>
        <v>0</v>
      </c>
      <c r="O46" s="87">
        <f t="shared" si="13"/>
        <v>0</v>
      </c>
      <c r="P46" s="87">
        <f t="shared" si="13"/>
        <v>1</v>
      </c>
      <c r="Q46" s="87">
        <f t="shared" si="13"/>
        <v>0</v>
      </c>
      <c r="R46" s="87">
        <f t="shared" si="13"/>
        <v>0</v>
      </c>
      <c r="S46" s="87">
        <f t="shared" si="13"/>
        <v>0</v>
      </c>
      <c r="T46" s="87">
        <f t="shared" si="13"/>
        <v>0</v>
      </c>
    </row>
    <row r="47" spans="1:20" s="88" customFormat="1" ht="17.100000000000001" customHeight="1" x14ac:dyDescent="0.2">
      <c r="A47" s="84"/>
      <c r="B47" s="84" t="s">
        <v>49</v>
      </c>
      <c r="C47" s="89"/>
      <c r="D47" s="86">
        <f t="shared" si="12"/>
        <v>27</v>
      </c>
      <c r="E47" s="87">
        <v>0</v>
      </c>
      <c r="F47" s="87">
        <v>5</v>
      </c>
      <c r="G47" s="87">
        <v>1</v>
      </c>
      <c r="H47" s="87">
        <v>0</v>
      </c>
      <c r="I47" s="87">
        <v>0</v>
      </c>
      <c r="J47" s="87">
        <v>0</v>
      </c>
      <c r="K47" s="87">
        <v>12</v>
      </c>
      <c r="L47" s="87">
        <v>8</v>
      </c>
      <c r="M47" s="87">
        <v>0</v>
      </c>
      <c r="N47" s="87">
        <v>0</v>
      </c>
      <c r="O47" s="87">
        <v>0</v>
      </c>
      <c r="P47" s="87">
        <v>1</v>
      </c>
      <c r="Q47" s="87">
        <v>0</v>
      </c>
      <c r="R47" s="87">
        <v>0</v>
      </c>
      <c r="S47" s="87">
        <v>0</v>
      </c>
      <c r="T47" s="87">
        <v>0</v>
      </c>
    </row>
    <row r="48" spans="1:20" s="88" customFormat="1" ht="17.100000000000001" customHeight="1" x14ac:dyDescent="0.2">
      <c r="A48" s="84"/>
      <c r="B48" s="90" t="s">
        <v>34</v>
      </c>
      <c r="C48" s="89"/>
      <c r="D48" s="86">
        <f t="shared" si="12"/>
        <v>3</v>
      </c>
      <c r="E48" s="87">
        <v>1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  <c r="K48" s="87">
        <v>0</v>
      </c>
      <c r="L48" s="87">
        <v>2</v>
      </c>
      <c r="M48" s="87">
        <v>0</v>
      </c>
      <c r="N48" s="87">
        <v>0</v>
      </c>
      <c r="O48" s="87">
        <v>0</v>
      </c>
      <c r="P48" s="87">
        <v>0</v>
      </c>
      <c r="Q48" s="87">
        <v>0</v>
      </c>
      <c r="R48" s="87">
        <v>0</v>
      </c>
      <c r="S48" s="87">
        <v>0</v>
      </c>
      <c r="T48" s="87">
        <v>0</v>
      </c>
    </row>
    <row r="49" spans="1:20" s="88" customFormat="1" ht="17.100000000000001" customHeight="1" x14ac:dyDescent="0.2">
      <c r="A49" s="84"/>
      <c r="B49" s="90" t="s">
        <v>35</v>
      </c>
      <c r="C49" s="89"/>
      <c r="D49" s="86">
        <f t="shared" si="12"/>
        <v>1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  <c r="K49" s="87">
        <v>1</v>
      </c>
      <c r="L49" s="87">
        <v>0</v>
      </c>
      <c r="M49" s="87">
        <v>0</v>
      </c>
      <c r="N49" s="87">
        <v>0</v>
      </c>
      <c r="O49" s="87">
        <v>0</v>
      </c>
      <c r="P49" s="87">
        <v>0</v>
      </c>
      <c r="Q49" s="87">
        <v>0</v>
      </c>
      <c r="R49" s="87">
        <v>0</v>
      </c>
      <c r="S49" s="87">
        <v>0</v>
      </c>
      <c r="T49" s="87">
        <v>0</v>
      </c>
    </row>
    <row r="50" spans="1:20" s="88" customFormat="1" ht="17.100000000000001" customHeight="1" x14ac:dyDescent="0.2">
      <c r="A50" s="84"/>
      <c r="B50" s="90" t="s">
        <v>36</v>
      </c>
      <c r="C50" s="89"/>
      <c r="D50" s="86">
        <f t="shared" si="12"/>
        <v>3</v>
      </c>
      <c r="E50" s="87">
        <v>0</v>
      </c>
      <c r="F50" s="87">
        <v>0</v>
      </c>
      <c r="G50" s="87">
        <v>0</v>
      </c>
      <c r="H50" s="87">
        <v>0</v>
      </c>
      <c r="I50" s="87">
        <v>0</v>
      </c>
      <c r="J50" s="87">
        <v>0</v>
      </c>
      <c r="K50" s="87">
        <v>2</v>
      </c>
      <c r="L50" s="87">
        <v>1</v>
      </c>
      <c r="M50" s="87">
        <v>0</v>
      </c>
      <c r="N50" s="87">
        <v>0</v>
      </c>
      <c r="O50" s="87">
        <v>0</v>
      </c>
      <c r="P50" s="87">
        <v>0</v>
      </c>
      <c r="Q50" s="87">
        <v>0</v>
      </c>
      <c r="R50" s="87">
        <v>0</v>
      </c>
      <c r="S50" s="87">
        <v>0</v>
      </c>
      <c r="T50" s="87">
        <v>0</v>
      </c>
    </row>
    <row r="51" spans="1:20" s="88" customFormat="1" ht="17.100000000000001" customHeight="1" x14ac:dyDescent="0.2">
      <c r="A51" s="84"/>
      <c r="B51" s="90" t="s">
        <v>67</v>
      </c>
      <c r="C51" s="89"/>
      <c r="D51" s="86">
        <f t="shared" si="12"/>
        <v>5</v>
      </c>
      <c r="E51" s="87">
        <v>0</v>
      </c>
      <c r="F51" s="87">
        <v>1</v>
      </c>
      <c r="G51" s="87">
        <v>1</v>
      </c>
      <c r="H51" s="87">
        <v>0</v>
      </c>
      <c r="I51" s="87">
        <v>0</v>
      </c>
      <c r="J51" s="87">
        <v>0</v>
      </c>
      <c r="K51" s="87">
        <v>3</v>
      </c>
      <c r="L51" s="87">
        <v>0</v>
      </c>
      <c r="M51" s="87">
        <v>0</v>
      </c>
      <c r="N51" s="87">
        <v>0</v>
      </c>
      <c r="O51" s="87">
        <v>0</v>
      </c>
      <c r="P51" s="87">
        <v>0</v>
      </c>
      <c r="Q51" s="87">
        <v>0</v>
      </c>
      <c r="R51" s="87">
        <v>0</v>
      </c>
      <c r="S51" s="87">
        <v>0</v>
      </c>
      <c r="T51" s="87">
        <v>0</v>
      </c>
    </row>
    <row r="52" spans="1:20" ht="17.100000000000001" customHeight="1" x14ac:dyDescent="0.2">
      <c r="A52" s="84"/>
      <c r="B52" s="90"/>
      <c r="C52" s="89"/>
      <c r="D52" s="86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</row>
    <row r="53" spans="1:20" s="88" customFormat="1" ht="17.100000000000001" customHeight="1" x14ac:dyDescent="0.2">
      <c r="A53" s="244" t="s">
        <v>97</v>
      </c>
      <c r="B53" s="244"/>
      <c r="C53" s="245"/>
      <c r="D53" s="86">
        <f>SUM(E53:T53)</f>
        <v>137</v>
      </c>
      <c r="E53" s="87">
        <f t="shared" ref="E53:T53" si="14">SUM(E54:E55)</f>
        <v>10</v>
      </c>
      <c r="F53" s="87">
        <f t="shared" si="14"/>
        <v>19</v>
      </c>
      <c r="G53" s="87">
        <f t="shared" si="14"/>
        <v>9</v>
      </c>
      <c r="H53" s="87">
        <f t="shared" si="14"/>
        <v>0</v>
      </c>
      <c r="I53" s="87">
        <f t="shared" si="14"/>
        <v>0</v>
      </c>
      <c r="J53" s="87">
        <f t="shared" si="14"/>
        <v>0</v>
      </c>
      <c r="K53" s="87">
        <f t="shared" si="14"/>
        <v>28</v>
      </c>
      <c r="L53" s="87">
        <f t="shared" si="14"/>
        <v>64</v>
      </c>
      <c r="M53" s="87">
        <f t="shared" si="14"/>
        <v>5</v>
      </c>
      <c r="N53" s="87">
        <f t="shared" si="14"/>
        <v>1</v>
      </c>
      <c r="O53" s="87">
        <f t="shared" si="14"/>
        <v>0</v>
      </c>
      <c r="P53" s="87">
        <f t="shared" si="14"/>
        <v>0</v>
      </c>
      <c r="Q53" s="87">
        <f t="shared" si="14"/>
        <v>0</v>
      </c>
      <c r="R53" s="87">
        <f t="shared" si="14"/>
        <v>0</v>
      </c>
      <c r="S53" s="87">
        <f t="shared" si="14"/>
        <v>0</v>
      </c>
      <c r="T53" s="87">
        <f t="shared" si="14"/>
        <v>1</v>
      </c>
    </row>
    <row r="54" spans="1:20" s="88" customFormat="1" ht="17.100000000000001" customHeight="1" x14ac:dyDescent="0.2">
      <c r="A54" s="84"/>
      <c r="B54" s="84" t="s">
        <v>46</v>
      </c>
      <c r="C54" s="89"/>
      <c r="D54" s="86">
        <f>SUM(E54:T54)</f>
        <v>99</v>
      </c>
      <c r="E54" s="87">
        <v>5</v>
      </c>
      <c r="F54" s="87">
        <v>13</v>
      </c>
      <c r="G54" s="87">
        <v>7</v>
      </c>
      <c r="H54" s="87">
        <v>0</v>
      </c>
      <c r="I54" s="87">
        <v>0</v>
      </c>
      <c r="J54" s="87">
        <v>0</v>
      </c>
      <c r="K54" s="87">
        <v>22</v>
      </c>
      <c r="L54" s="87">
        <v>46</v>
      </c>
      <c r="M54" s="87">
        <v>5</v>
      </c>
      <c r="N54" s="87">
        <v>1</v>
      </c>
      <c r="O54" s="87">
        <v>0</v>
      </c>
      <c r="P54" s="87">
        <v>0</v>
      </c>
      <c r="Q54" s="87">
        <v>0</v>
      </c>
      <c r="R54" s="87">
        <v>0</v>
      </c>
      <c r="S54" s="87">
        <v>0</v>
      </c>
      <c r="T54" s="87">
        <v>0</v>
      </c>
    </row>
    <row r="55" spans="1:20" s="88" customFormat="1" ht="17.100000000000001" customHeight="1" x14ac:dyDescent="0.2">
      <c r="A55" s="84"/>
      <c r="B55" s="90" t="s">
        <v>98</v>
      </c>
      <c r="C55" s="89"/>
      <c r="D55" s="86">
        <f>SUM(E55:T55)</f>
        <v>38</v>
      </c>
      <c r="E55" s="87">
        <v>5</v>
      </c>
      <c r="F55" s="87">
        <v>6</v>
      </c>
      <c r="G55" s="87">
        <v>2</v>
      </c>
      <c r="H55" s="87">
        <v>0</v>
      </c>
      <c r="I55" s="87">
        <v>0</v>
      </c>
      <c r="J55" s="87">
        <v>0</v>
      </c>
      <c r="K55" s="87">
        <v>6</v>
      </c>
      <c r="L55" s="87">
        <v>18</v>
      </c>
      <c r="M55" s="87">
        <v>0</v>
      </c>
      <c r="N55" s="87">
        <v>0</v>
      </c>
      <c r="O55" s="87">
        <v>0</v>
      </c>
      <c r="P55" s="87">
        <v>0</v>
      </c>
      <c r="Q55" s="87">
        <v>0</v>
      </c>
      <c r="R55" s="87">
        <v>0</v>
      </c>
      <c r="S55" s="87">
        <v>0</v>
      </c>
      <c r="T55" s="87">
        <v>1</v>
      </c>
    </row>
    <row r="56" spans="1:20" ht="17.100000000000001" customHeight="1" x14ac:dyDescent="0.2">
      <c r="A56" s="84"/>
      <c r="B56" s="90"/>
      <c r="C56" s="89"/>
      <c r="D56" s="86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</row>
    <row r="57" spans="1:20" s="88" customFormat="1" ht="17.100000000000001" customHeight="1" x14ac:dyDescent="0.2">
      <c r="A57" s="244" t="s">
        <v>99</v>
      </c>
      <c r="B57" s="244"/>
      <c r="C57" s="245"/>
      <c r="D57" s="86">
        <f t="shared" ref="D57:T57" si="15">SUM(D58)</f>
        <v>151</v>
      </c>
      <c r="E57" s="87">
        <f t="shared" si="15"/>
        <v>10</v>
      </c>
      <c r="F57" s="87">
        <f t="shared" si="15"/>
        <v>17</v>
      </c>
      <c r="G57" s="87">
        <f t="shared" si="15"/>
        <v>18</v>
      </c>
      <c r="H57" s="87">
        <f t="shared" si="15"/>
        <v>0</v>
      </c>
      <c r="I57" s="87">
        <f t="shared" si="15"/>
        <v>0</v>
      </c>
      <c r="J57" s="87">
        <f t="shared" si="15"/>
        <v>0</v>
      </c>
      <c r="K57" s="87">
        <f t="shared" si="15"/>
        <v>49</v>
      </c>
      <c r="L57" s="87">
        <f t="shared" si="15"/>
        <v>42</v>
      </c>
      <c r="M57" s="87">
        <f t="shared" si="15"/>
        <v>9</v>
      </c>
      <c r="N57" s="87">
        <f t="shared" si="15"/>
        <v>5</v>
      </c>
      <c r="O57" s="87">
        <f t="shared" si="15"/>
        <v>0</v>
      </c>
      <c r="P57" s="87">
        <f t="shared" si="15"/>
        <v>0</v>
      </c>
      <c r="Q57" s="87">
        <f t="shared" si="15"/>
        <v>0</v>
      </c>
      <c r="R57" s="87">
        <f t="shared" si="15"/>
        <v>0</v>
      </c>
      <c r="S57" s="87">
        <f t="shared" si="15"/>
        <v>1</v>
      </c>
      <c r="T57" s="87">
        <f t="shared" si="15"/>
        <v>0</v>
      </c>
    </row>
    <row r="58" spans="1:20" s="88" customFormat="1" ht="17.100000000000001" customHeight="1" x14ac:dyDescent="0.2">
      <c r="A58" s="84"/>
      <c r="B58" s="84" t="s">
        <v>48</v>
      </c>
      <c r="C58" s="89"/>
      <c r="D58" s="86">
        <f>SUM(E58:T58)</f>
        <v>151</v>
      </c>
      <c r="E58" s="87">
        <v>10</v>
      </c>
      <c r="F58" s="87">
        <v>17</v>
      </c>
      <c r="G58" s="87">
        <v>18</v>
      </c>
      <c r="H58" s="87">
        <v>0</v>
      </c>
      <c r="I58" s="87">
        <v>0</v>
      </c>
      <c r="J58" s="87">
        <v>0</v>
      </c>
      <c r="K58" s="87">
        <v>49</v>
      </c>
      <c r="L58" s="87">
        <v>42</v>
      </c>
      <c r="M58" s="87">
        <v>9</v>
      </c>
      <c r="N58" s="87">
        <v>5</v>
      </c>
      <c r="O58" s="87">
        <v>0</v>
      </c>
      <c r="P58" s="87">
        <v>0</v>
      </c>
      <c r="Q58" s="87">
        <v>0</v>
      </c>
      <c r="R58" s="87">
        <v>0</v>
      </c>
      <c r="S58" s="87">
        <v>1</v>
      </c>
      <c r="T58" s="87">
        <v>0</v>
      </c>
    </row>
    <row r="59" spans="1:20" ht="17.100000000000001" customHeight="1" x14ac:dyDescent="0.2">
      <c r="A59" s="84"/>
      <c r="B59" s="90"/>
      <c r="C59" s="89"/>
      <c r="D59" s="86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</row>
    <row r="60" spans="1:20" s="88" customFormat="1" ht="17.100000000000001" customHeight="1" x14ac:dyDescent="0.2">
      <c r="A60" s="244" t="s">
        <v>38</v>
      </c>
      <c r="B60" s="244"/>
      <c r="C60" s="245"/>
      <c r="D60" s="86">
        <f t="shared" ref="D60:D66" si="16">SUM(E60:T60)</f>
        <v>92</v>
      </c>
      <c r="E60" s="87">
        <f t="shared" ref="E60:T60" si="17">SUM(E61:E66)</f>
        <v>7</v>
      </c>
      <c r="F60" s="87">
        <f t="shared" si="17"/>
        <v>6</v>
      </c>
      <c r="G60" s="87">
        <f t="shared" si="17"/>
        <v>0</v>
      </c>
      <c r="H60" s="87">
        <f t="shared" si="17"/>
        <v>0</v>
      </c>
      <c r="I60" s="87">
        <f t="shared" si="17"/>
        <v>0</v>
      </c>
      <c r="J60" s="87">
        <f t="shared" si="17"/>
        <v>0</v>
      </c>
      <c r="K60" s="87">
        <f t="shared" si="17"/>
        <v>34</v>
      </c>
      <c r="L60" s="87">
        <f t="shared" si="17"/>
        <v>39</v>
      </c>
      <c r="M60" s="87">
        <f t="shared" si="17"/>
        <v>6</v>
      </c>
      <c r="N60" s="87">
        <f t="shared" si="17"/>
        <v>0</v>
      </c>
      <c r="O60" s="87">
        <f t="shared" si="17"/>
        <v>0</v>
      </c>
      <c r="P60" s="87">
        <f t="shared" si="17"/>
        <v>0</v>
      </c>
      <c r="Q60" s="87">
        <f t="shared" si="17"/>
        <v>0</v>
      </c>
      <c r="R60" s="87">
        <f t="shared" si="17"/>
        <v>0</v>
      </c>
      <c r="S60" s="87">
        <f t="shared" si="17"/>
        <v>0</v>
      </c>
      <c r="T60" s="87">
        <f t="shared" si="17"/>
        <v>0</v>
      </c>
    </row>
    <row r="61" spans="1:20" s="88" customFormat="1" ht="17.100000000000001" customHeight="1" x14ac:dyDescent="0.2">
      <c r="A61" s="84"/>
      <c r="B61" s="90" t="s">
        <v>50</v>
      </c>
      <c r="C61" s="89"/>
      <c r="D61" s="86">
        <f t="shared" si="16"/>
        <v>38</v>
      </c>
      <c r="E61" s="87">
        <v>3</v>
      </c>
      <c r="F61" s="87">
        <v>4</v>
      </c>
      <c r="G61" s="87">
        <v>0</v>
      </c>
      <c r="H61" s="87">
        <v>0</v>
      </c>
      <c r="I61" s="87">
        <v>0</v>
      </c>
      <c r="J61" s="87">
        <v>0</v>
      </c>
      <c r="K61" s="87">
        <v>16</v>
      </c>
      <c r="L61" s="87">
        <v>13</v>
      </c>
      <c r="M61" s="87">
        <v>2</v>
      </c>
      <c r="N61" s="87">
        <v>0</v>
      </c>
      <c r="O61" s="87">
        <v>0</v>
      </c>
      <c r="P61" s="87">
        <v>0</v>
      </c>
      <c r="Q61" s="87">
        <v>0</v>
      </c>
      <c r="R61" s="87">
        <v>0</v>
      </c>
      <c r="S61" s="87">
        <v>0</v>
      </c>
      <c r="T61" s="87">
        <v>0</v>
      </c>
    </row>
    <row r="62" spans="1:20" s="88" customFormat="1" ht="17.100000000000001" customHeight="1" x14ac:dyDescent="0.2">
      <c r="A62" s="84"/>
      <c r="B62" s="90" t="s">
        <v>39</v>
      </c>
      <c r="C62" s="89"/>
      <c r="D62" s="86">
        <f t="shared" si="16"/>
        <v>10</v>
      </c>
      <c r="E62" s="87">
        <v>2</v>
      </c>
      <c r="F62" s="87">
        <v>0</v>
      </c>
      <c r="G62" s="87">
        <v>0</v>
      </c>
      <c r="H62" s="87">
        <v>0</v>
      </c>
      <c r="I62" s="87">
        <v>0</v>
      </c>
      <c r="J62" s="87">
        <v>0</v>
      </c>
      <c r="K62" s="87">
        <v>3</v>
      </c>
      <c r="L62" s="87">
        <v>4</v>
      </c>
      <c r="M62" s="87">
        <v>1</v>
      </c>
      <c r="N62" s="87">
        <v>0</v>
      </c>
      <c r="O62" s="87">
        <v>0</v>
      </c>
      <c r="P62" s="87">
        <v>0</v>
      </c>
      <c r="Q62" s="87">
        <v>0</v>
      </c>
      <c r="R62" s="87">
        <v>0</v>
      </c>
      <c r="S62" s="87">
        <v>0</v>
      </c>
      <c r="T62" s="87">
        <v>0</v>
      </c>
    </row>
    <row r="63" spans="1:20" s="88" customFormat="1" ht="17.100000000000001" customHeight="1" x14ac:dyDescent="0.2">
      <c r="A63" s="84"/>
      <c r="B63" s="90" t="s">
        <v>40</v>
      </c>
      <c r="C63" s="89"/>
      <c r="D63" s="86">
        <f t="shared" si="16"/>
        <v>4</v>
      </c>
      <c r="E63" s="87">
        <v>0</v>
      </c>
      <c r="F63" s="87">
        <v>0</v>
      </c>
      <c r="G63" s="87">
        <v>0</v>
      </c>
      <c r="H63" s="87">
        <v>0</v>
      </c>
      <c r="I63" s="87">
        <v>0</v>
      </c>
      <c r="J63" s="87">
        <v>0</v>
      </c>
      <c r="K63" s="87">
        <v>2</v>
      </c>
      <c r="L63" s="87">
        <v>2</v>
      </c>
      <c r="M63" s="87">
        <v>0</v>
      </c>
      <c r="N63" s="87">
        <v>0</v>
      </c>
      <c r="O63" s="87">
        <v>0</v>
      </c>
      <c r="P63" s="87">
        <v>0</v>
      </c>
      <c r="Q63" s="87">
        <v>0</v>
      </c>
      <c r="R63" s="87">
        <v>0</v>
      </c>
      <c r="S63" s="87">
        <v>0</v>
      </c>
      <c r="T63" s="87">
        <v>0</v>
      </c>
    </row>
    <row r="64" spans="1:20" s="88" customFormat="1" ht="17.100000000000001" customHeight="1" x14ac:dyDescent="0.2">
      <c r="A64" s="84"/>
      <c r="B64" s="90" t="s">
        <v>41</v>
      </c>
      <c r="C64" s="89"/>
      <c r="D64" s="86">
        <f t="shared" si="16"/>
        <v>11</v>
      </c>
      <c r="E64" s="87">
        <v>0</v>
      </c>
      <c r="F64" s="87">
        <v>1</v>
      </c>
      <c r="G64" s="87">
        <v>0</v>
      </c>
      <c r="H64" s="87">
        <v>0</v>
      </c>
      <c r="I64" s="87">
        <v>0</v>
      </c>
      <c r="J64" s="87">
        <v>0</v>
      </c>
      <c r="K64" s="87">
        <v>6</v>
      </c>
      <c r="L64" s="87">
        <v>2</v>
      </c>
      <c r="M64" s="87">
        <v>2</v>
      </c>
      <c r="N64" s="87">
        <v>0</v>
      </c>
      <c r="O64" s="87">
        <v>0</v>
      </c>
      <c r="P64" s="87">
        <v>0</v>
      </c>
      <c r="Q64" s="87">
        <v>0</v>
      </c>
      <c r="R64" s="87">
        <v>0</v>
      </c>
      <c r="S64" s="87">
        <v>0</v>
      </c>
      <c r="T64" s="87">
        <v>0</v>
      </c>
    </row>
    <row r="65" spans="1:20" s="88" customFormat="1" ht="17.100000000000001" customHeight="1" x14ac:dyDescent="0.2">
      <c r="A65" s="84"/>
      <c r="B65" s="90" t="s">
        <v>42</v>
      </c>
      <c r="C65" s="89"/>
      <c r="D65" s="86">
        <f t="shared" si="16"/>
        <v>15</v>
      </c>
      <c r="E65" s="87">
        <v>1</v>
      </c>
      <c r="F65" s="87">
        <v>1</v>
      </c>
      <c r="G65" s="87">
        <v>0</v>
      </c>
      <c r="H65" s="87">
        <v>0</v>
      </c>
      <c r="I65" s="87">
        <v>0</v>
      </c>
      <c r="J65" s="87">
        <v>0</v>
      </c>
      <c r="K65" s="87">
        <v>3</v>
      </c>
      <c r="L65" s="87">
        <v>10</v>
      </c>
      <c r="M65" s="87">
        <v>0</v>
      </c>
      <c r="N65" s="87">
        <v>0</v>
      </c>
      <c r="O65" s="87">
        <v>0</v>
      </c>
      <c r="P65" s="87">
        <v>0</v>
      </c>
      <c r="Q65" s="87">
        <v>0</v>
      </c>
      <c r="R65" s="87">
        <v>0</v>
      </c>
      <c r="S65" s="87">
        <v>0</v>
      </c>
      <c r="T65" s="87">
        <v>0</v>
      </c>
    </row>
    <row r="66" spans="1:20" s="88" customFormat="1" ht="17.100000000000001" customHeight="1" x14ac:dyDescent="0.2">
      <c r="A66" s="93"/>
      <c r="B66" s="94" t="s">
        <v>43</v>
      </c>
      <c r="C66" s="95"/>
      <c r="D66" s="96">
        <f t="shared" si="16"/>
        <v>14</v>
      </c>
      <c r="E66" s="97">
        <v>1</v>
      </c>
      <c r="F66" s="97">
        <v>0</v>
      </c>
      <c r="G66" s="97">
        <v>0</v>
      </c>
      <c r="H66" s="97">
        <v>0</v>
      </c>
      <c r="I66" s="97">
        <v>0</v>
      </c>
      <c r="J66" s="97">
        <v>0</v>
      </c>
      <c r="K66" s="97">
        <v>4</v>
      </c>
      <c r="L66" s="97">
        <v>8</v>
      </c>
      <c r="M66" s="97">
        <v>1</v>
      </c>
      <c r="N66" s="97">
        <v>0</v>
      </c>
      <c r="O66" s="97">
        <v>0</v>
      </c>
      <c r="P66" s="97">
        <v>0</v>
      </c>
      <c r="Q66" s="97">
        <v>0</v>
      </c>
      <c r="R66" s="97">
        <v>0</v>
      </c>
      <c r="S66" s="97">
        <v>0</v>
      </c>
      <c r="T66" s="97">
        <v>0</v>
      </c>
    </row>
    <row r="67" spans="1:20" x14ac:dyDescent="0.2">
      <c r="A67" s="44" t="s">
        <v>101</v>
      </c>
    </row>
  </sheetData>
  <mergeCells count="14">
    <mergeCell ref="A21:C21"/>
    <mergeCell ref="D3:D4"/>
    <mergeCell ref="E3:T3"/>
    <mergeCell ref="A9:C9"/>
    <mergeCell ref="A12:C12"/>
    <mergeCell ref="A17:C17"/>
    <mergeCell ref="A57:C57"/>
    <mergeCell ref="A60:C60"/>
    <mergeCell ref="A24:C24"/>
    <mergeCell ref="A27:C27"/>
    <mergeCell ref="A32:C32"/>
    <mergeCell ref="A38:C38"/>
    <mergeCell ref="A46:C46"/>
    <mergeCell ref="A53:C53"/>
  </mergeCells>
  <phoneticPr fontId="2"/>
  <pageMargins left="0.59055118110236227" right="0.59055118110236227" top="0.78740157480314965" bottom="0.78740157480314965" header="0.51181102362204722" footer="0.51181102362204722"/>
  <pageSetup paperSize="8" scale="82" orientation="portrait" verticalDpi="400" r:id="rId1"/>
  <headerFooter alignWithMargins="0"/>
  <rowBreaks count="1" manualBreakCount="1">
    <brk id="37" max="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60251-B08C-421D-9665-F10575B71D84}">
  <sheetPr>
    <pageSetUpPr fitToPage="1"/>
  </sheetPr>
  <dimension ref="A1:G27"/>
  <sheetViews>
    <sheetView zoomScale="80" zoomScaleNormal="8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G12" sqref="G12"/>
    </sheetView>
  </sheetViews>
  <sheetFormatPr defaultColWidth="9" defaultRowHeight="13.2" x14ac:dyDescent="0.2"/>
  <cols>
    <col min="1" max="1" width="23.21875" style="42" customWidth="1"/>
    <col min="2" max="5" width="16" style="42" customWidth="1"/>
    <col min="6" max="6" width="8" style="42" customWidth="1"/>
    <col min="7" max="7" width="22.6640625" style="42" customWidth="1"/>
    <col min="8" max="11" width="12.6640625" style="42" customWidth="1"/>
    <col min="12" max="16384" width="9" style="42"/>
  </cols>
  <sheetData>
    <row r="1" spans="1:7" ht="23.7" customHeight="1" x14ac:dyDescent="0.2">
      <c r="A1" s="98" t="s">
        <v>102</v>
      </c>
      <c r="B1" s="98"/>
      <c r="C1" s="98"/>
      <c r="D1" s="98"/>
      <c r="E1" s="98"/>
      <c r="G1" s="99"/>
    </row>
    <row r="2" spans="1:7" ht="13.8" thickBot="1" x14ac:dyDescent="0.25">
      <c r="A2" s="100"/>
      <c r="B2" s="100"/>
      <c r="C2" s="100"/>
      <c r="D2" s="100"/>
      <c r="E2" s="76" t="s">
        <v>103</v>
      </c>
      <c r="F2" s="101"/>
    </row>
    <row r="3" spans="1:7" ht="44.25" customHeight="1" thickTop="1" x14ac:dyDescent="0.2">
      <c r="A3" s="102"/>
      <c r="B3" s="103" t="s">
        <v>104</v>
      </c>
      <c r="C3" s="104" t="s">
        <v>105</v>
      </c>
      <c r="D3" s="104" t="s">
        <v>106</v>
      </c>
      <c r="E3" s="105" t="s">
        <v>107</v>
      </c>
      <c r="F3" s="106"/>
    </row>
    <row r="4" spans="1:7" ht="21.75" customHeight="1" x14ac:dyDescent="0.2">
      <c r="A4" s="107" t="s">
        <v>108</v>
      </c>
      <c r="B4" s="108">
        <f>B6+B14</f>
        <v>830</v>
      </c>
      <c r="C4" s="108">
        <f>C6+C14</f>
        <v>1632</v>
      </c>
      <c r="D4" s="108">
        <f>D6+D14</f>
        <v>21</v>
      </c>
      <c r="E4" s="108">
        <f>SUM(B4:D4)</f>
        <v>2483</v>
      </c>
      <c r="F4" s="3"/>
    </row>
    <row r="5" spans="1:7" ht="21.75" customHeight="1" x14ac:dyDescent="0.2">
      <c r="A5" s="107"/>
      <c r="B5" s="108"/>
      <c r="C5" s="108"/>
      <c r="D5" s="108"/>
      <c r="E5" s="108"/>
      <c r="F5" s="3"/>
    </row>
    <row r="6" spans="1:7" ht="21.75" customHeight="1" x14ac:dyDescent="0.2">
      <c r="A6" s="107" t="s">
        <v>109</v>
      </c>
      <c r="B6" s="108">
        <f>SUM(B7:B12)</f>
        <v>94</v>
      </c>
      <c r="C6" s="108">
        <f>SUM(C7:C12)</f>
        <v>160</v>
      </c>
      <c r="D6" s="108">
        <f>SUM(D7:D12)</f>
        <v>3</v>
      </c>
      <c r="E6" s="108">
        <f>SUM(E7:E12)</f>
        <v>257</v>
      </c>
      <c r="F6" s="3"/>
    </row>
    <row r="7" spans="1:7" ht="21.75" customHeight="1" x14ac:dyDescent="0.2">
      <c r="A7" s="109" t="s">
        <v>110</v>
      </c>
      <c r="B7" s="108">
        <v>19</v>
      </c>
      <c r="C7" s="108">
        <v>15</v>
      </c>
      <c r="D7" s="108">
        <v>0</v>
      </c>
      <c r="E7" s="108">
        <f>SUM(B7:D7)</f>
        <v>34</v>
      </c>
      <c r="F7" s="3"/>
    </row>
    <row r="8" spans="1:7" ht="21.75" customHeight="1" x14ac:dyDescent="0.2">
      <c r="A8" s="109" t="s">
        <v>111</v>
      </c>
      <c r="B8" s="108">
        <v>11</v>
      </c>
      <c r="C8" s="108">
        <v>32</v>
      </c>
      <c r="D8" s="108">
        <v>0</v>
      </c>
      <c r="E8" s="108">
        <f>SUM(B8:D8)</f>
        <v>43</v>
      </c>
      <c r="F8" s="3"/>
    </row>
    <row r="9" spans="1:7" ht="21.75" customHeight="1" x14ac:dyDescent="0.2">
      <c r="A9" s="109" t="s">
        <v>112</v>
      </c>
      <c r="B9" s="108">
        <v>3</v>
      </c>
      <c r="C9" s="108">
        <v>13</v>
      </c>
      <c r="D9" s="108">
        <v>1</v>
      </c>
      <c r="E9" s="108">
        <f t="shared" ref="E9:E12" si="0">SUM(B9:D9)</f>
        <v>17</v>
      </c>
      <c r="F9" s="3"/>
    </row>
    <row r="10" spans="1:7" ht="21.75" customHeight="1" x14ac:dyDescent="0.2">
      <c r="A10" s="109" t="s">
        <v>113</v>
      </c>
      <c r="B10" s="108">
        <v>15</v>
      </c>
      <c r="C10" s="108">
        <v>23</v>
      </c>
      <c r="D10" s="108">
        <v>1</v>
      </c>
      <c r="E10" s="108">
        <f t="shared" si="0"/>
        <v>39</v>
      </c>
      <c r="F10" s="3"/>
    </row>
    <row r="11" spans="1:7" ht="21.75" customHeight="1" x14ac:dyDescent="0.2">
      <c r="A11" s="109" t="s">
        <v>114</v>
      </c>
      <c r="B11" s="108">
        <v>10</v>
      </c>
      <c r="C11" s="108">
        <v>16</v>
      </c>
      <c r="D11" s="108">
        <v>0</v>
      </c>
      <c r="E11" s="108">
        <f t="shared" si="0"/>
        <v>26</v>
      </c>
      <c r="F11" s="3"/>
    </row>
    <row r="12" spans="1:7" ht="21.75" customHeight="1" x14ac:dyDescent="0.2">
      <c r="A12" s="109" t="s">
        <v>115</v>
      </c>
      <c r="B12" s="108">
        <v>36</v>
      </c>
      <c r="C12" s="108">
        <v>61</v>
      </c>
      <c r="D12" s="108">
        <v>1</v>
      </c>
      <c r="E12" s="108">
        <f t="shared" si="0"/>
        <v>98</v>
      </c>
      <c r="F12" s="1"/>
    </row>
    <row r="13" spans="1:7" ht="21.75" customHeight="1" x14ac:dyDescent="0.2">
      <c r="A13" s="107"/>
      <c r="B13" s="108"/>
      <c r="C13" s="108"/>
      <c r="D13" s="108"/>
      <c r="E13" s="108"/>
    </row>
    <row r="14" spans="1:7" ht="21.75" customHeight="1" x14ac:dyDescent="0.2">
      <c r="A14" s="107" t="s">
        <v>13</v>
      </c>
      <c r="B14" s="108">
        <f>SUM(B15:B26)</f>
        <v>736</v>
      </c>
      <c r="C14" s="108">
        <f>SUM(C15:C26)</f>
        <v>1472</v>
      </c>
      <c r="D14" s="108">
        <f>SUM(D15:D26)</f>
        <v>18</v>
      </c>
      <c r="E14" s="108">
        <f t="shared" ref="E14:E26" si="1">SUM(B14:D14)</f>
        <v>2226</v>
      </c>
    </row>
    <row r="15" spans="1:7" ht="21.75" customHeight="1" x14ac:dyDescent="0.2">
      <c r="A15" s="109" t="s">
        <v>116</v>
      </c>
      <c r="B15" s="108">
        <v>162</v>
      </c>
      <c r="C15" s="108">
        <v>324</v>
      </c>
      <c r="D15" s="108">
        <v>2</v>
      </c>
      <c r="E15" s="108">
        <f t="shared" si="1"/>
        <v>488</v>
      </c>
    </row>
    <row r="16" spans="1:7" ht="21.75" customHeight="1" x14ac:dyDescent="0.2">
      <c r="A16" s="109" t="s">
        <v>117</v>
      </c>
      <c r="B16" s="108">
        <v>146</v>
      </c>
      <c r="C16" s="108">
        <v>266</v>
      </c>
      <c r="D16" s="108">
        <v>4</v>
      </c>
      <c r="E16" s="108">
        <f t="shared" si="1"/>
        <v>416</v>
      </c>
    </row>
    <row r="17" spans="1:5" ht="21.75" customHeight="1" x14ac:dyDescent="0.2">
      <c r="A17" s="109" t="s">
        <v>118</v>
      </c>
      <c r="B17" s="108">
        <v>39</v>
      </c>
      <c r="C17" s="108">
        <v>75</v>
      </c>
      <c r="D17" s="108">
        <v>1</v>
      </c>
      <c r="E17" s="108">
        <f t="shared" si="1"/>
        <v>115</v>
      </c>
    </row>
    <row r="18" spans="1:5" ht="21.75" customHeight="1" x14ac:dyDescent="0.2">
      <c r="A18" s="109" t="s">
        <v>119</v>
      </c>
      <c r="B18" s="108">
        <v>124</v>
      </c>
      <c r="C18" s="108">
        <v>291</v>
      </c>
      <c r="D18" s="108">
        <v>2</v>
      </c>
      <c r="E18" s="108">
        <f t="shared" si="1"/>
        <v>417</v>
      </c>
    </row>
    <row r="19" spans="1:5" ht="21.75" customHeight="1" x14ac:dyDescent="0.2">
      <c r="A19" s="109" t="s">
        <v>120</v>
      </c>
      <c r="B19" s="108">
        <v>116</v>
      </c>
      <c r="C19" s="108">
        <v>178</v>
      </c>
      <c r="D19" s="108">
        <v>2</v>
      </c>
      <c r="E19" s="108">
        <f t="shared" si="1"/>
        <v>296</v>
      </c>
    </row>
    <row r="20" spans="1:5" ht="21.75" customHeight="1" x14ac:dyDescent="0.2">
      <c r="A20" s="109" t="s">
        <v>121</v>
      </c>
      <c r="B20" s="108">
        <v>20</v>
      </c>
      <c r="C20" s="108">
        <v>33</v>
      </c>
      <c r="D20" s="108">
        <v>2</v>
      </c>
      <c r="E20" s="108">
        <f t="shared" si="1"/>
        <v>55</v>
      </c>
    </row>
    <row r="21" spans="1:5" ht="21.75" customHeight="1" x14ac:dyDescent="0.2">
      <c r="A21" s="109" t="s">
        <v>122</v>
      </c>
      <c r="B21" s="108">
        <v>31</v>
      </c>
      <c r="C21" s="108">
        <v>96</v>
      </c>
      <c r="D21" s="108">
        <v>0</v>
      </c>
      <c r="E21" s="108">
        <f t="shared" si="1"/>
        <v>127</v>
      </c>
    </row>
    <row r="22" spans="1:5" ht="21.75" customHeight="1" x14ac:dyDescent="0.2">
      <c r="A22" s="109" t="s">
        <v>123</v>
      </c>
      <c r="B22" s="108">
        <v>24</v>
      </c>
      <c r="C22" s="108">
        <v>51</v>
      </c>
      <c r="D22" s="108">
        <v>0</v>
      </c>
      <c r="E22" s="108">
        <f t="shared" si="1"/>
        <v>75</v>
      </c>
    </row>
    <row r="23" spans="1:5" ht="21.75" customHeight="1" x14ac:dyDescent="0.2">
      <c r="A23" s="109" t="s">
        <v>124</v>
      </c>
      <c r="B23" s="108">
        <v>23</v>
      </c>
      <c r="C23" s="108">
        <v>35</v>
      </c>
      <c r="D23" s="108">
        <v>1</v>
      </c>
      <c r="E23" s="108">
        <f t="shared" si="1"/>
        <v>59</v>
      </c>
    </row>
    <row r="24" spans="1:5" ht="21.75" customHeight="1" x14ac:dyDescent="0.2">
      <c r="A24" s="109" t="s">
        <v>125</v>
      </c>
      <c r="B24" s="108">
        <v>16</v>
      </c>
      <c r="C24" s="108">
        <v>28</v>
      </c>
      <c r="D24" s="110">
        <v>0</v>
      </c>
      <c r="E24" s="108">
        <f t="shared" si="1"/>
        <v>44</v>
      </c>
    </row>
    <row r="25" spans="1:5" ht="21.75" customHeight="1" x14ac:dyDescent="0.2">
      <c r="A25" s="109" t="s">
        <v>126</v>
      </c>
      <c r="B25" s="108">
        <v>18</v>
      </c>
      <c r="C25" s="108">
        <v>53</v>
      </c>
      <c r="D25" s="108">
        <v>3</v>
      </c>
      <c r="E25" s="108">
        <f t="shared" si="1"/>
        <v>74</v>
      </c>
    </row>
    <row r="26" spans="1:5" ht="21.75" customHeight="1" x14ac:dyDescent="0.2">
      <c r="A26" s="111" t="s">
        <v>55</v>
      </c>
      <c r="B26" s="112">
        <v>17</v>
      </c>
      <c r="C26" s="112">
        <v>42</v>
      </c>
      <c r="D26" s="112">
        <v>1</v>
      </c>
      <c r="E26" s="112">
        <f t="shared" si="1"/>
        <v>60</v>
      </c>
    </row>
    <row r="27" spans="1:5" ht="21.75" customHeight="1" x14ac:dyDescent="0.2">
      <c r="A27" s="42" t="s">
        <v>56</v>
      </c>
    </row>
  </sheetData>
  <phoneticPr fontId="2"/>
  <printOptions horizontalCentered="1"/>
  <pageMargins left="0.98425196850393704" right="0.98425196850393704" top="0.98425196850393704" bottom="0.98425196850393704" header="0.51181102362204722" footer="0.51181102362204722"/>
  <pageSetup paperSize="9" scale="86" orientation="portrait" verticalDpi="4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D4C96-8F61-4C0F-8BF2-84C8AAEF9454}">
  <sheetPr>
    <pageSetUpPr fitToPage="1"/>
  </sheetPr>
  <dimension ref="A1:K104"/>
  <sheetViews>
    <sheetView zoomScale="90" zoomScaleNormal="90" zoomScaleSheetLayoutView="100" workbookViewId="0">
      <pane xSplit="3" ySplit="5" topLeftCell="D6" activePane="bottomRight" state="frozen"/>
      <selection activeCell="G4" sqref="G4"/>
      <selection pane="topRight" activeCell="G4" sqref="G4"/>
      <selection pane="bottomLeft" activeCell="G4" sqref="G4"/>
      <selection pane="bottomRight" activeCell="F13" sqref="F13"/>
    </sheetView>
  </sheetViews>
  <sheetFormatPr defaultColWidth="9" defaultRowHeight="13.2" x14ac:dyDescent="0.2"/>
  <cols>
    <col min="1" max="1" width="6.109375" style="72" customWidth="1"/>
    <col min="2" max="2" width="17.44140625" style="72" customWidth="1"/>
    <col min="3" max="3" width="4.21875" style="72" customWidth="1"/>
    <col min="4" max="8" width="14.6640625" style="72" customWidth="1"/>
    <col min="9" max="9" width="5.33203125" style="72" customWidth="1"/>
    <col min="10" max="10" width="3" style="72" customWidth="1"/>
    <col min="11" max="16384" width="9" style="72"/>
  </cols>
  <sheetData>
    <row r="1" spans="1:11" ht="23.25" customHeight="1" x14ac:dyDescent="0.2">
      <c r="A1" s="99" t="s">
        <v>127</v>
      </c>
    </row>
    <row r="2" spans="1:11" ht="16.2" x14ac:dyDescent="0.2">
      <c r="A2" s="99"/>
    </row>
    <row r="3" spans="1:11" ht="15" customHeight="1" thickBot="1" x14ac:dyDescent="0.25">
      <c r="D3" s="71"/>
      <c r="E3" s="71"/>
      <c r="F3" s="71"/>
      <c r="H3" s="113" t="s">
        <v>128</v>
      </c>
    </row>
    <row r="4" spans="1:11" ht="20.25" customHeight="1" thickTop="1" x14ac:dyDescent="0.2">
      <c r="A4" s="114"/>
      <c r="B4" s="114"/>
      <c r="C4" s="114"/>
      <c r="D4" s="254" t="s">
        <v>129</v>
      </c>
      <c r="E4" s="256" t="s">
        <v>130</v>
      </c>
      <c r="F4" s="257"/>
      <c r="G4" s="258" t="s">
        <v>131</v>
      </c>
      <c r="H4" s="258"/>
      <c r="I4" s="115"/>
    </row>
    <row r="5" spans="1:11" s="42" customFormat="1" ht="20.25" customHeight="1" x14ac:dyDescent="0.2">
      <c r="A5" s="116"/>
      <c r="B5" s="116"/>
      <c r="C5" s="116"/>
      <c r="D5" s="255"/>
      <c r="E5" s="117" t="s">
        <v>132</v>
      </c>
      <c r="F5" s="117" t="s">
        <v>133</v>
      </c>
      <c r="G5" s="118" t="s">
        <v>134</v>
      </c>
      <c r="H5" s="119" t="s">
        <v>135</v>
      </c>
      <c r="I5" s="115"/>
      <c r="J5" s="72"/>
      <c r="K5" s="72"/>
    </row>
    <row r="6" spans="1:11" ht="15" customHeight="1" x14ac:dyDescent="0.2">
      <c r="A6" s="120"/>
      <c r="B6" s="121" t="s">
        <v>136</v>
      </c>
      <c r="C6" s="121"/>
      <c r="D6" s="122">
        <v>17014</v>
      </c>
      <c r="E6" s="123">
        <v>5566</v>
      </c>
      <c r="F6" s="124">
        <v>11448</v>
      </c>
      <c r="G6" s="125">
        <v>3948</v>
      </c>
      <c r="H6" s="126">
        <v>13066</v>
      </c>
    </row>
    <row r="7" spans="1:11" ht="15" customHeight="1" x14ac:dyDescent="0.2">
      <c r="A7" s="42"/>
      <c r="B7" s="127" t="s">
        <v>137</v>
      </c>
      <c r="C7" s="127"/>
      <c r="D7" s="122">
        <v>14432</v>
      </c>
      <c r="E7" s="123">
        <v>4705</v>
      </c>
      <c r="F7" s="128">
        <v>9727</v>
      </c>
      <c r="G7" s="123">
        <v>3387</v>
      </c>
      <c r="H7" s="71">
        <v>11045</v>
      </c>
    </row>
    <row r="8" spans="1:11" ht="15" customHeight="1" x14ac:dyDescent="0.2">
      <c r="A8" s="42"/>
      <c r="B8" s="127" t="s">
        <v>138</v>
      </c>
      <c r="C8" s="127"/>
      <c r="D8" s="122">
        <v>2582</v>
      </c>
      <c r="E8" s="123">
        <v>861</v>
      </c>
      <c r="F8" s="128">
        <v>1721</v>
      </c>
      <c r="G8" s="123">
        <v>561</v>
      </c>
      <c r="H8" s="71">
        <v>2021</v>
      </c>
    </row>
    <row r="9" spans="1:11" ht="15" customHeight="1" x14ac:dyDescent="0.2">
      <c r="A9" s="42"/>
      <c r="B9" s="129"/>
      <c r="C9" s="129"/>
      <c r="D9" s="122"/>
      <c r="E9" s="130"/>
      <c r="G9" s="130"/>
    </row>
    <row r="10" spans="1:11" ht="15" customHeight="1" x14ac:dyDescent="0.2">
      <c r="A10" s="253" t="s">
        <v>139</v>
      </c>
      <c r="B10" s="253"/>
      <c r="C10" s="131"/>
      <c r="D10" s="122">
        <v>296</v>
      </c>
      <c r="E10" s="72">
        <v>117</v>
      </c>
      <c r="F10" s="72">
        <v>179</v>
      </c>
      <c r="G10" s="130">
        <v>81</v>
      </c>
      <c r="H10" s="72">
        <v>215</v>
      </c>
    </row>
    <row r="11" spans="1:11" ht="15" customHeight="1" x14ac:dyDescent="0.2">
      <c r="A11" s="42"/>
      <c r="B11" s="131" t="s">
        <v>15</v>
      </c>
      <c r="C11" s="132"/>
      <c r="D11" s="122">
        <v>129</v>
      </c>
      <c r="E11" s="130">
        <v>57</v>
      </c>
      <c r="F11" s="72">
        <v>72</v>
      </c>
      <c r="G11" s="130">
        <v>30</v>
      </c>
      <c r="H11" s="72">
        <v>99</v>
      </c>
    </row>
    <row r="12" spans="1:11" ht="15" customHeight="1" x14ac:dyDescent="0.2">
      <c r="A12" s="42"/>
      <c r="B12" s="131" t="s">
        <v>16</v>
      </c>
      <c r="C12" s="132"/>
      <c r="D12" s="122">
        <v>167</v>
      </c>
      <c r="E12" s="130">
        <v>60</v>
      </c>
      <c r="F12" s="72">
        <v>107</v>
      </c>
      <c r="G12" s="130">
        <v>51</v>
      </c>
      <c r="H12" s="72">
        <v>116</v>
      </c>
    </row>
    <row r="13" spans="1:11" ht="15" customHeight="1" x14ac:dyDescent="0.2">
      <c r="A13" s="42"/>
      <c r="B13" s="131"/>
      <c r="C13" s="132"/>
      <c r="D13" s="122"/>
      <c r="E13" s="130"/>
      <c r="G13" s="130"/>
    </row>
    <row r="14" spans="1:11" ht="15" customHeight="1" x14ac:dyDescent="0.2">
      <c r="A14" s="253" t="s">
        <v>140</v>
      </c>
      <c r="B14" s="253"/>
      <c r="C14" s="131"/>
      <c r="D14" s="122">
        <v>270</v>
      </c>
      <c r="E14" s="72">
        <v>98</v>
      </c>
      <c r="F14" s="72">
        <v>172</v>
      </c>
      <c r="G14" s="130">
        <v>63</v>
      </c>
      <c r="H14" s="72">
        <v>207</v>
      </c>
    </row>
    <row r="15" spans="1:11" ht="15" customHeight="1" x14ac:dyDescent="0.2">
      <c r="A15" s="42"/>
      <c r="B15" s="131" t="s">
        <v>18</v>
      </c>
      <c r="C15" s="132"/>
      <c r="D15" s="122">
        <v>270</v>
      </c>
      <c r="E15" s="130">
        <v>98</v>
      </c>
      <c r="F15" s="72">
        <v>172</v>
      </c>
      <c r="G15" s="130">
        <v>63</v>
      </c>
      <c r="H15" s="72">
        <v>207</v>
      </c>
    </row>
    <row r="16" spans="1:11" ht="15" customHeight="1" x14ac:dyDescent="0.2">
      <c r="A16" s="42"/>
      <c r="B16" s="131"/>
      <c r="C16" s="132"/>
      <c r="D16" s="122"/>
      <c r="E16" s="130"/>
      <c r="G16" s="130"/>
    </row>
    <row r="17" spans="1:8" ht="15" customHeight="1" x14ac:dyDescent="0.2">
      <c r="A17" s="253" t="s">
        <v>141</v>
      </c>
      <c r="B17" s="253"/>
      <c r="C17" s="131"/>
      <c r="D17" s="122">
        <v>46</v>
      </c>
      <c r="E17" s="72">
        <v>17</v>
      </c>
      <c r="F17" s="72">
        <v>29</v>
      </c>
      <c r="G17" s="130">
        <v>2</v>
      </c>
      <c r="H17" s="72">
        <v>44</v>
      </c>
    </row>
    <row r="18" spans="1:8" ht="15" customHeight="1" x14ac:dyDescent="0.2">
      <c r="A18" s="42"/>
      <c r="B18" s="131" t="s">
        <v>20</v>
      </c>
      <c r="C18" s="132"/>
      <c r="D18" s="122">
        <v>16</v>
      </c>
      <c r="E18" s="130">
        <v>4</v>
      </c>
      <c r="F18" s="72">
        <v>12</v>
      </c>
      <c r="G18" s="130">
        <v>1</v>
      </c>
      <c r="H18" s="72">
        <v>15</v>
      </c>
    </row>
    <row r="19" spans="1:8" ht="15" customHeight="1" x14ac:dyDescent="0.2">
      <c r="A19" s="42"/>
      <c r="B19" s="131" t="s">
        <v>142</v>
      </c>
      <c r="C19" s="132"/>
      <c r="D19" s="122">
        <v>30</v>
      </c>
      <c r="E19" s="130">
        <v>13</v>
      </c>
      <c r="F19" s="72">
        <v>17</v>
      </c>
      <c r="G19" s="130">
        <v>1</v>
      </c>
      <c r="H19" s="72">
        <v>29</v>
      </c>
    </row>
    <row r="20" spans="1:8" ht="15" customHeight="1" x14ac:dyDescent="0.2">
      <c r="A20" s="42"/>
      <c r="B20" s="131"/>
      <c r="C20" s="132"/>
      <c r="D20" s="122"/>
      <c r="E20" s="130"/>
      <c r="G20" s="130"/>
    </row>
    <row r="21" spans="1:8" ht="15" customHeight="1" x14ac:dyDescent="0.2">
      <c r="A21" s="253" t="s">
        <v>143</v>
      </c>
      <c r="B21" s="253"/>
      <c r="C21" s="131"/>
      <c r="D21" s="122">
        <v>186</v>
      </c>
      <c r="E21" s="72">
        <v>69</v>
      </c>
      <c r="F21" s="72">
        <v>117</v>
      </c>
      <c r="G21" s="130">
        <v>24</v>
      </c>
      <c r="H21" s="72">
        <v>162</v>
      </c>
    </row>
    <row r="22" spans="1:8" ht="15" customHeight="1" x14ac:dyDescent="0.2">
      <c r="A22" s="42"/>
      <c r="B22" s="131" t="s">
        <v>23</v>
      </c>
      <c r="C22" s="132"/>
      <c r="D22" s="122">
        <v>75</v>
      </c>
      <c r="E22" s="130">
        <v>23</v>
      </c>
      <c r="F22" s="72">
        <v>52</v>
      </c>
      <c r="G22" s="130">
        <v>6</v>
      </c>
      <c r="H22" s="72">
        <v>69</v>
      </c>
    </row>
    <row r="23" spans="1:8" ht="15" customHeight="1" x14ac:dyDescent="0.2">
      <c r="A23" s="42"/>
      <c r="B23" s="131" t="s">
        <v>24</v>
      </c>
      <c r="C23" s="132"/>
      <c r="D23" s="122">
        <v>13</v>
      </c>
      <c r="E23" s="130">
        <v>3</v>
      </c>
      <c r="F23" s="72">
        <v>10</v>
      </c>
      <c r="G23" s="130">
        <v>0</v>
      </c>
      <c r="H23" s="72">
        <v>13</v>
      </c>
    </row>
    <row r="24" spans="1:8" ht="15" customHeight="1" x14ac:dyDescent="0.2">
      <c r="A24" s="42"/>
      <c r="B24" s="131" t="s">
        <v>25</v>
      </c>
      <c r="C24" s="132"/>
      <c r="D24" s="122">
        <v>98</v>
      </c>
      <c r="E24" s="130">
        <v>43</v>
      </c>
      <c r="F24" s="72">
        <v>55</v>
      </c>
      <c r="G24" s="130">
        <v>18</v>
      </c>
      <c r="H24" s="72">
        <v>80</v>
      </c>
    </row>
    <row r="25" spans="1:8" ht="15" customHeight="1" x14ac:dyDescent="0.2">
      <c r="A25" s="42"/>
      <c r="B25" s="131"/>
      <c r="C25" s="132"/>
      <c r="D25" s="122"/>
      <c r="E25" s="130"/>
      <c r="G25" s="130"/>
    </row>
    <row r="26" spans="1:8" ht="15" customHeight="1" x14ac:dyDescent="0.2">
      <c r="A26" s="253" t="s">
        <v>144</v>
      </c>
      <c r="B26" s="253"/>
      <c r="C26" s="131"/>
      <c r="D26" s="122">
        <v>583</v>
      </c>
      <c r="E26" s="72">
        <v>163</v>
      </c>
      <c r="F26" s="72">
        <v>420</v>
      </c>
      <c r="G26" s="130">
        <v>88</v>
      </c>
      <c r="H26" s="72">
        <v>495</v>
      </c>
    </row>
    <row r="27" spans="1:8" ht="15" customHeight="1" x14ac:dyDescent="0.2">
      <c r="A27" s="42"/>
      <c r="B27" s="131" t="s">
        <v>27</v>
      </c>
      <c r="C27" s="132"/>
      <c r="D27" s="122">
        <v>196</v>
      </c>
      <c r="E27" s="130">
        <v>48</v>
      </c>
      <c r="F27" s="72">
        <v>148</v>
      </c>
      <c r="G27" s="130">
        <v>28</v>
      </c>
      <c r="H27" s="72">
        <v>168</v>
      </c>
    </row>
    <row r="28" spans="1:8" ht="15" customHeight="1" x14ac:dyDescent="0.2">
      <c r="A28" s="42"/>
      <c r="B28" s="131" t="s">
        <v>28</v>
      </c>
      <c r="C28" s="132"/>
      <c r="D28" s="122">
        <v>40</v>
      </c>
      <c r="E28" s="130">
        <v>19</v>
      </c>
      <c r="F28" s="72">
        <v>21</v>
      </c>
      <c r="G28" s="130">
        <v>5</v>
      </c>
      <c r="H28" s="72">
        <v>35</v>
      </c>
    </row>
    <row r="29" spans="1:8" ht="15" customHeight="1" x14ac:dyDescent="0.2">
      <c r="A29" s="42"/>
      <c r="B29" s="131" t="s">
        <v>29</v>
      </c>
      <c r="C29" s="132"/>
      <c r="D29" s="122">
        <v>100</v>
      </c>
      <c r="E29" s="130">
        <v>29</v>
      </c>
      <c r="F29" s="72">
        <v>71</v>
      </c>
      <c r="G29" s="130">
        <v>17</v>
      </c>
      <c r="H29" s="72">
        <v>83</v>
      </c>
    </row>
    <row r="30" spans="1:8" ht="15" customHeight="1" x14ac:dyDescent="0.2">
      <c r="A30" s="42"/>
      <c r="B30" s="131" t="s">
        <v>30</v>
      </c>
      <c r="C30" s="132"/>
      <c r="D30" s="122">
        <v>56</v>
      </c>
      <c r="E30" s="130">
        <v>16</v>
      </c>
      <c r="F30" s="72">
        <v>40</v>
      </c>
      <c r="G30" s="130">
        <v>5</v>
      </c>
      <c r="H30" s="72">
        <v>51</v>
      </c>
    </row>
    <row r="31" spans="1:8" ht="15" customHeight="1" x14ac:dyDescent="0.2">
      <c r="A31" s="42"/>
      <c r="B31" s="131" t="s">
        <v>31</v>
      </c>
      <c r="C31" s="132"/>
      <c r="D31" s="122">
        <v>43</v>
      </c>
      <c r="E31" s="130">
        <v>11</v>
      </c>
      <c r="F31" s="72">
        <v>32</v>
      </c>
      <c r="G31" s="130">
        <v>8</v>
      </c>
      <c r="H31" s="72">
        <v>35</v>
      </c>
    </row>
    <row r="32" spans="1:8" ht="15" customHeight="1" x14ac:dyDescent="0.2">
      <c r="A32" s="42"/>
      <c r="B32" s="131" t="s">
        <v>145</v>
      </c>
      <c r="C32" s="132"/>
      <c r="D32" s="122">
        <v>148</v>
      </c>
      <c r="E32" s="130">
        <v>40</v>
      </c>
      <c r="F32" s="72">
        <v>108</v>
      </c>
      <c r="G32" s="130">
        <v>25</v>
      </c>
      <c r="H32" s="72">
        <v>123</v>
      </c>
    </row>
    <row r="33" spans="1:8" ht="15" customHeight="1" x14ac:dyDescent="0.2">
      <c r="A33" s="42"/>
      <c r="B33" s="42"/>
      <c r="C33" s="42"/>
      <c r="D33" s="133"/>
      <c r="E33" s="134"/>
      <c r="F33" s="42"/>
      <c r="G33" s="134"/>
      <c r="H33" s="42"/>
    </row>
    <row r="34" spans="1:8" ht="15" customHeight="1" x14ac:dyDescent="0.2">
      <c r="A34" s="135" t="s">
        <v>146</v>
      </c>
      <c r="B34" s="135"/>
      <c r="C34" s="131"/>
      <c r="D34" s="122">
        <v>331</v>
      </c>
      <c r="E34" s="72">
        <v>90</v>
      </c>
      <c r="F34" s="72">
        <v>241</v>
      </c>
      <c r="G34" s="130">
        <v>43</v>
      </c>
      <c r="H34" s="72">
        <v>288</v>
      </c>
    </row>
    <row r="35" spans="1:8" ht="15" customHeight="1" x14ac:dyDescent="0.2">
      <c r="A35" s="42"/>
      <c r="B35" s="131" t="s">
        <v>34</v>
      </c>
      <c r="C35" s="132"/>
      <c r="D35" s="122">
        <v>40</v>
      </c>
      <c r="E35" s="130">
        <v>8</v>
      </c>
      <c r="F35" s="72">
        <v>32</v>
      </c>
      <c r="G35" s="130">
        <v>5</v>
      </c>
      <c r="H35" s="72">
        <v>35</v>
      </c>
    </row>
    <row r="36" spans="1:8" ht="15" customHeight="1" x14ac:dyDescent="0.2">
      <c r="A36" s="42"/>
      <c r="B36" s="131" t="s">
        <v>35</v>
      </c>
      <c r="C36" s="132"/>
      <c r="D36" s="122">
        <v>24</v>
      </c>
      <c r="E36" s="130">
        <v>12</v>
      </c>
      <c r="F36" s="72">
        <v>12</v>
      </c>
      <c r="G36" s="130">
        <v>5</v>
      </c>
      <c r="H36" s="72">
        <v>19</v>
      </c>
    </row>
    <row r="37" spans="1:8" ht="15" customHeight="1" x14ac:dyDescent="0.2">
      <c r="A37" s="42"/>
      <c r="B37" s="131" t="s">
        <v>36</v>
      </c>
      <c r="C37" s="132"/>
      <c r="D37" s="122">
        <v>67</v>
      </c>
      <c r="E37" s="130">
        <v>17</v>
      </c>
      <c r="F37" s="72">
        <v>50</v>
      </c>
      <c r="G37" s="130">
        <v>11</v>
      </c>
      <c r="H37" s="72">
        <v>56</v>
      </c>
    </row>
    <row r="38" spans="1:8" ht="15" customHeight="1" x14ac:dyDescent="0.2">
      <c r="A38" s="42"/>
      <c r="B38" s="131" t="s">
        <v>37</v>
      </c>
      <c r="C38" s="132"/>
      <c r="D38" s="122">
        <v>200</v>
      </c>
      <c r="E38" s="130">
        <v>53</v>
      </c>
      <c r="F38" s="72">
        <v>147</v>
      </c>
      <c r="G38" s="130">
        <v>22</v>
      </c>
      <c r="H38" s="72">
        <v>178</v>
      </c>
    </row>
    <row r="39" spans="1:8" ht="15" customHeight="1" x14ac:dyDescent="0.2">
      <c r="A39" s="42"/>
      <c r="B39" s="131"/>
      <c r="C39" s="132"/>
      <c r="D39" s="122"/>
      <c r="E39" s="130"/>
      <c r="G39" s="130"/>
    </row>
    <row r="40" spans="1:8" ht="15" customHeight="1" x14ac:dyDescent="0.2">
      <c r="A40" s="253" t="s">
        <v>147</v>
      </c>
      <c r="B40" s="253"/>
      <c r="C40" s="131"/>
      <c r="D40" s="122">
        <v>870</v>
      </c>
      <c r="E40" s="72">
        <v>307</v>
      </c>
      <c r="F40" s="72">
        <v>563</v>
      </c>
      <c r="G40" s="130">
        <v>260</v>
      </c>
      <c r="H40" s="72">
        <v>610</v>
      </c>
    </row>
    <row r="41" spans="1:8" ht="15" customHeight="1" x14ac:dyDescent="0.2">
      <c r="A41" s="42"/>
      <c r="B41" s="131" t="s">
        <v>39</v>
      </c>
      <c r="C41" s="132"/>
      <c r="D41" s="122">
        <v>134</v>
      </c>
      <c r="E41" s="130">
        <v>46</v>
      </c>
      <c r="F41" s="72">
        <v>88</v>
      </c>
      <c r="G41" s="130">
        <v>24</v>
      </c>
      <c r="H41" s="72">
        <v>110</v>
      </c>
    </row>
    <row r="42" spans="1:8" ht="15" customHeight="1" x14ac:dyDescent="0.2">
      <c r="A42" s="42"/>
      <c r="B42" s="131" t="s">
        <v>148</v>
      </c>
      <c r="C42" s="132"/>
      <c r="D42" s="122">
        <v>84</v>
      </c>
      <c r="E42" s="130">
        <v>34</v>
      </c>
      <c r="F42" s="72">
        <v>50</v>
      </c>
      <c r="G42" s="130">
        <v>21</v>
      </c>
      <c r="H42" s="72">
        <v>63</v>
      </c>
    </row>
    <row r="43" spans="1:8" ht="15" customHeight="1" x14ac:dyDescent="0.2">
      <c r="A43" s="42"/>
      <c r="B43" s="131" t="s">
        <v>41</v>
      </c>
      <c r="C43" s="132"/>
      <c r="D43" s="122">
        <v>74</v>
      </c>
      <c r="E43" s="130">
        <v>22</v>
      </c>
      <c r="F43" s="72">
        <v>52</v>
      </c>
      <c r="G43" s="130">
        <v>26</v>
      </c>
      <c r="H43" s="72">
        <v>48</v>
      </c>
    </row>
    <row r="44" spans="1:8" ht="15" customHeight="1" x14ac:dyDescent="0.2">
      <c r="A44" s="42"/>
      <c r="B44" s="131" t="s">
        <v>42</v>
      </c>
      <c r="C44" s="132"/>
      <c r="D44" s="122">
        <v>359</v>
      </c>
      <c r="E44" s="130">
        <v>100</v>
      </c>
      <c r="F44" s="72">
        <v>259</v>
      </c>
      <c r="G44" s="130">
        <v>146</v>
      </c>
      <c r="H44" s="72">
        <v>213</v>
      </c>
    </row>
    <row r="45" spans="1:8" ht="15" customHeight="1" x14ac:dyDescent="0.2">
      <c r="A45" s="42"/>
      <c r="B45" s="131" t="s">
        <v>43</v>
      </c>
      <c r="C45" s="132"/>
      <c r="D45" s="122">
        <v>219</v>
      </c>
      <c r="E45" s="130">
        <v>105</v>
      </c>
      <c r="F45" s="72">
        <v>114</v>
      </c>
      <c r="G45" s="130">
        <v>43</v>
      </c>
      <c r="H45" s="72">
        <v>176</v>
      </c>
    </row>
    <row r="46" spans="1:8" ht="15" customHeight="1" x14ac:dyDescent="0.2">
      <c r="A46" s="116"/>
      <c r="B46" s="136"/>
      <c r="C46" s="136"/>
      <c r="D46" s="137"/>
      <c r="E46" s="138"/>
      <c r="F46" s="136"/>
      <c r="G46" s="138"/>
      <c r="H46" s="136"/>
    </row>
    <row r="47" spans="1:8" ht="15" customHeight="1" x14ac:dyDescent="0.2">
      <c r="A47" s="42"/>
      <c r="D47" s="139"/>
      <c r="E47" s="130"/>
      <c r="G47" s="130"/>
    </row>
    <row r="48" spans="1:8" ht="15" customHeight="1" x14ac:dyDescent="0.2">
      <c r="A48" s="42"/>
      <c r="B48" s="131" t="s">
        <v>44</v>
      </c>
      <c r="C48" s="132"/>
      <c r="D48" s="122">
        <v>2843</v>
      </c>
      <c r="E48" s="130">
        <v>1008</v>
      </c>
      <c r="F48" s="72">
        <v>1835</v>
      </c>
      <c r="G48" s="130">
        <v>586</v>
      </c>
      <c r="H48" s="72">
        <v>2257</v>
      </c>
    </row>
    <row r="49" spans="1:9" ht="15" customHeight="1" x14ac:dyDescent="0.2">
      <c r="A49" s="42"/>
      <c r="B49" s="131" t="s">
        <v>45</v>
      </c>
      <c r="C49" s="132"/>
      <c r="D49" s="122">
        <v>2978</v>
      </c>
      <c r="E49" s="130">
        <v>1017</v>
      </c>
      <c r="F49" s="72">
        <v>1961</v>
      </c>
      <c r="G49" s="130">
        <v>671</v>
      </c>
      <c r="H49" s="72">
        <v>2307</v>
      </c>
    </row>
    <row r="50" spans="1:9" ht="15" customHeight="1" x14ac:dyDescent="0.2">
      <c r="A50" s="42"/>
      <c r="B50" s="131" t="s">
        <v>46</v>
      </c>
      <c r="C50" s="132"/>
      <c r="D50" s="122">
        <v>1179</v>
      </c>
      <c r="E50" s="130">
        <v>378</v>
      </c>
      <c r="F50" s="72">
        <v>801</v>
      </c>
      <c r="G50" s="130">
        <v>213</v>
      </c>
      <c r="H50" s="72">
        <v>966</v>
      </c>
    </row>
    <row r="51" spans="1:9" ht="15" customHeight="1" x14ac:dyDescent="0.2">
      <c r="A51" s="42"/>
      <c r="B51" s="131" t="s">
        <v>47</v>
      </c>
      <c r="C51" s="132"/>
      <c r="D51" s="122">
        <v>1746</v>
      </c>
      <c r="E51" s="130">
        <v>461</v>
      </c>
      <c r="F51" s="72">
        <v>1285</v>
      </c>
      <c r="G51" s="130">
        <v>583</v>
      </c>
      <c r="H51" s="72">
        <v>1163</v>
      </c>
    </row>
    <row r="52" spans="1:9" ht="15" customHeight="1" x14ac:dyDescent="0.2">
      <c r="A52" s="42"/>
      <c r="B52" s="131" t="s">
        <v>48</v>
      </c>
      <c r="C52" s="132"/>
      <c r="D52" s="122">
        <v>1949</v>
      </c>
      <c r="E52" s="130">
        <v>608</v>
      </c>
      <c r="F52" s="72">
        <v>1341</v>
      </c>
      <c r="G52" s="130">
        <v>613</v>
      </c>
      <c r="H52" s="72">
        <v>1336</v>
      </c>
    </row>
    <row r="53" spans="1:9" ht="15" customHeight="1" x14ac:dyDescent="0.2">
      <c r="A53" s="42"/>
      <c r="B53" s="131" t="s">
        <v>49</v>
      </c>
      <c r="C53" s="132"/>
      <c r="D53" s="122">
        <v>477</v>
      </c>
      <c r="E53" s="130">
        <v>159</v>
      </c>
      <c r="F53" s="72">
        <v>318</v>
      </c>
      <c r="G53" s="130">
        <v>87</v>
      </c>
      <c r="H53" s="72">
        <v>390</v>
      </c>
    </row>
    <row r="54" spans="1:9" ht="15" customHeight="1" x14ac:dyDescent="0.2">
      <c r="A54" s="42"/>
      <c r="B54" s="131" t="s">
        <v>50</v>
      </c>
      <c r="C54" s="132"/>
      <c r="D54" s="122">
        <v>641</v>
      </c>
      <c r="E54" s="130">
        <v>205</v>
      </c>
      <c r="F54" s="72">
        <v>436</v>
      </c>
      <c r="G54" s="130">
        <v>152</v>
      </c>
      <c r="H54" s="72">
        <v>489</v>
      </c>
    </row>
    <row r="55" spans="1:9" ht="15" customHeight="1" x14ac:dyDescent="0.2">
      <c r="A55" s="42"/>
      <c r="B55" s="131" t="s">
        <v>51</v>
      </c>
      <c r="C55" s="132"/>
      <c r="D55" s="122">
        <v>761</v>
      </c>
      <c r="E55" s="130">
        <v>243</v>
      </c>
      <c r="F55" s="72">
        <v>518</v>
      </c>
      <c r="G55" s="130">
        <v>119</v>
      </c>
      <c r="H55" s="72">
        <v>642</v>
      </c>
      <c r="I55" s="42"/>
    </row>
    <row r="56" spans="1:9" ht="15" customHeight="1" x14ac:dyDescent="0.2">
      <c r="A56" s="42"/>
      <c r="B56" s="131" t="s">
        <v>52</v>
      </c>
      <c r="C56" s="132"/>
      <c r="D56" s="122">
        <v>524</v>
      </c>
      <c r="E56" s="130">
        <v>185</v>
      </c>
      <c r="F56" s="72">
        <v>339</v>
      </c>
      <c r="G56" s="130">
        <v>111</v>
      </c>
      <c r="H56" s="72">
        <v>413</v>
      </c>
    </row>
    <row r="57" spans="1:9" ht="15" customHeight="1" x14ac:dyDescent="0.2">
      <c r="B57" s="131" t="s">
        <v>53</v>
      </c>
      <c r="C57" s="132"/>
      <c r="D57" s="122">
        <v>423</v>
      </c>
      <c r="E57" s="130">
        <v>134</v>
      </c>
      <c r="F57" s="72">
        <v>289</v>
      </c>
      <c r="G57" s="130">
        <v>71</v>
      </c>
      <c r="H57" s="72">
        <v>352</v>
      </c>
    </row>
    <row r="58" spans="1:9" ht="15" customHeight="1" x14ac:dyDescent="0.2">
      <c r="A58" s="42"/>
      <c r="B58" s="131" t="s">
        <v>54</v>
      </c>
      <c r="C58" s="132"/>
      <c r="D58" s="122">
        <v>461</v>
      </c>
      <c r="E58" s="130">
        <v>163</v>
      </c>
      <c r="F58" s="72">
        <v>298</v>
      </c>
      <c r="G58" s="130">
        <v>79</v>
      </c>
      <c r="H58" s="72">
        <v>382</v>
      </c>
    </row>
    <row r="59" spans="1:9" ht="15" customHeight="1" x14ac:dyDescent="0.2">
      <c r="A59" s="136"/>
      <c r="B59" s="140" t="s">
        <v>68</v>
      </c>
      <c r="C59" s="136"/>
      <c r="D59" s="141">
        <v>450</v>
      </c>
      <c r="E59" s="138">
        <v>144</v>
      </c>
      <c r="F59" s="136">
        <v>306</v>
      </c>
      <c r="G59" s="138">
        <v>102</v>
      </c>
      <c r="H59" s="136">
        <v>348</v>
      </c>
    </row>
    <row r="60" spans="1:9" s="42" customFormat="1" ht="26.55" customHeight="1" x14ac:dyDescent="0.2">
      <c r="A60" s="72" t="s">
        <v>56</v>
      </c>
      <c r="B60" s="72"/>
      <c r="C60" s="72"/>
      <c r="D60" s="72"/>
      <c r="E60" s="72"/>
      <c r="F60" s="72"/>
      <c r="G60" s="72"/>
      <c r="H60" s="72"/>
      <c r="I60" s="72"/>
    </row>
    <row r="61" spans="1:9" ht="16.649999999999999" customHeight="1" x14ac:dyDescent="0.2"/>
    <row r="62" spans="1:9" ht="16.649999999999999" customHeight="1" x14ac:dyDescent="0.2"/>
    <row r="63" spans="1:9" ht="16.649999999999999" customHeight="1" x14ac:dyDescent="0.2"/>
    <row r="64" spans="1:9" ht="16.649999999999999" customHeight="1" x14ac:dyDescent="0.2"/>
    <row r="65" ht="16.649999999999999" customHeight="1" x14ac:dyDescent="0.2"/>
    <row r="66" ht="16.649999999999999" customHeight="1" x14ac:dyDescent="0.2"/>
    <row r="67" ht="16.649999999999999" customHeight="1" x14ac:dyDescent="0.2"/>
    <row r="68" ht="16.649999999999999" customHeight="1" x14ac:dyDescent="0.2"/>
    <row r="69" ht="16.649999999999999" customHeight="1" x14ac:dyDescent="0.2"/>
    <row r="70" ht="16.649999999999999" customHeight="1" x14ac:dyDescent="0.2"/>
    <row r="71" ht="16.649999999999999" customHeight="1" x14ac:dyDescent="0.2"/>
    <row r="72" ht="16.649999999999999" customHeight="1" x14ac:dyDescent="0.2"/>
    <row r="73" ht="16.649999999999999" customHeight="1" x14ac:dyDescent="0.2"/>
    <row r="74" ht="16.649999999999999" customHeight="1" x14ac:dyDescent="0.2"/>
    <row r="75" ht="16.649999999999999" customHeight="1" x14ac:dyDescent="0.2"/>
    <row r="76" ht="16.649999999999999" customHeight="1" x14ac:dyDescent="0.2"/>
    <row r="77" ht="16.649999999999999" customHeight="1" x14ac:dyDescent="0.2"/>
    <row r="78" ht="16.649999999999999" customHeight="1" x14ac:dyDescent="0.2"/>
    <row r="79" ht="16.649999999999999" customHeight="1" x14ac:dyDescent="0.2"/>
    <row r="80" ht="16.649999999999999" customHeight="1" x14ac:dyDescent="0.2"/>
    <row r="81" ht="16.649999999999999" customHeight="1" x14ac:dyDescent="0.2"/>
    <row r="82" ht="16.649999999999999" customHeight="1" x14ac:dyDescent="0.2"/>
    <row r="83" ht="16.649999999999999" customHeight="1" x14ac:dyDescent="0.2"/>
    <row r="84" ht="16.649999999999999" customHeight="1" x14ac:dyDescent="0.2"/>
    <row r="85" ht="16.649999999999999" customHeight="1" x14ac:dyDescent="0.2"/>
    <row r="86" ht="16.649999999999999" customHeight="1" x14ac:dyDescent="0.2"/>
    <row r="87" ht="16.649999999999999" customHeight="1" x14ac:dyDescent="0.2"/>
    <row r="88" ht="16.649999999999999" customHeight="1" x14ac:dyDescent="0.2"/>
    <row r="89" ht="16.649999999999999" customHeight="1" x14ac:dyDescent="0.2"/>
    <row r="90" ht="16.649999999999999" customHeight="1" x14ac:dyDescent="0.2"/>
    <row r="91" ht="16.649999999999999" customHeight="1" x14ac:dyDescent="0.2"/>
    <row r="92" ht="16.649999999999999" customHeight="1" x14ac:dyDescent="0.2"/>
    <row r="93" ht="16.649999999999999" customHeight="1" x14ac:dyDescent="0.2"/>
    <row r="94" ht="16.649999999999999" customHeight="1" x14ac:dyDescent="0.2"/>
    <row r="95" ht="16.649999999999999" customHeight="1" x14ac:dyDescent="0.2"/>
    <row r="96" ht="16.649999999999999" customHeight="1" x14ac:dyDescent="0.2"/>
    <row r="97" ht="16.649999999999999" customHeight="1" x14ac:dyDescent="0.2"/>
    <row r="98" ht="16.649999999999999" customHeight="1" x14ac:dyDescent="0.2"/>
    <row r="99" ht="16.649999999999999" customHeight="1" x14ac:dyDescent="0.2"/>
    <row r="100" ht="16.649999999999999" customHeight="1" x14ac:dyDescent="0.2"/>
    <row r="101" ht="16.649999999999999" customHeight="1" x14ac:dyDescent="0.2"/>
    <row r="102" ht="16.649999999999999" customHeight="1" x14ac:dyDescent="0.2"/>
    <row r="103" ht="16.649999999999999" customHeight="1" x14ac:dyDescent="0.2"/>
    <row r="104" ht="16.649999999999999" customHeight="1" x14ac:dyDescent="0.2"/>
  </sheetData>
  <mergeCells count="9">
    <mergeCell ref="G4:H4"/>
    <mergeCell ref="A10:B10"/>
    <mergeCell ref="A14:B14"/>
    <mergeCell ref="A17:B17"/>
    <mergeCell ref="A21:B21"/>
    <mergeCell ref="A26:B26"/>
    <mergeCell ref="A40:B40"/>
    <mergeCell ref="D4:D5"/>
    <mergeCell ref="E4:F4"/>
  </mergeCells>
  <phoneticPr fontId="2"/>
  <printOptions horizontalCentered="1"/>
  <pageMargins left="0.98425196850393704" right="0.98425196850393704" top="0.98425196850393704" bottom="0.98425196850393704" header="0.51181102362204722" footer="0.51181102362204722"/>
  <pageSetup paperSize="9" scale="80" orientation="portrait" verticalDpi="4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93C3B-BFF7-44F6-BB8C-B850EEB9167F}">
  <sheetPr>
    <pageSetUpPr fitToPage="1"/>
  </sheetPr>
  <dimension ref="A1:I10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10" sqref="E10"/>
    </sheetView>
  </sheetViews>
  <sheetFormatPr defaultColWidth="13.44140625" defaultRowHeight="13.2" x14ac:dyDescent="0.2"/>
  <cols>
    <col min="1" max="1" width="10.88671875" style="143" customWidth="1"/>
    <col min="2" max="8" width="11.109375" style="143" customWidth="1"/>
    <col min="9" max="16384" width="13.44140625" style="143"/>
  </cols>
  <sheetData>
    <row r="1" spans="1:9" ht="16.2" x14ac:dyDescent="0.2">
      <c r="A1" s="142" t="s">
        <v>149</v>
      </c>
    </row>
    <row r="2" spans="1:9" ht="14.25" customHeight="1" thickBot="1" x14ac:dyDescent="0.25">
      <c r="A2" s="144"/>
      <c r="G2" s="195"/>
      <c r="H2" s="196" t="s">
        <v>150</v>
      </c>
    </row>
    <row r="3" spans="1:9" s="42" customFormat="1" ht="23.1" customHeight="1" thickTop="1" x14ac:dyDescent="0.2">
      <c r="A3" s="145"/>
      <c r="B3" s="256" t="s">
        <v>151</v>
      </c>
      <c r="C3" s="258"/>
      <c r="D3" s="258"/>
      <c r="E3" s="258"/>
      <c r="F3" s="256" t="s">
        <v>152</v>
      </c>
      <c r="G3" s="258"/>
      <c r="H3" s="258"/>
    </row>
    <row r="4" spans="1:9" s="42" customFormat="1" ht="23.1" customHeight="1" x14ac:dyDescent="0.2">
      <c r="A4" s="116"/>
      <c r="B4" s="119" t="s">
        <v>129</v>
      </c>
      <c r="C4" s="119" t="s">
        <v>153</v>
      </c>
      <c r="D4" s="119" t="s">
        <v>154</v>
      </c>
      <c r="E4" s="119" t="s">
        <v>155</v>
      </c>
      <c r="F4" s="119" t="s">
        <v>129</v>
      </c>
      <c r="G4" s="119" t="s">
        <v>156</v>
      </c>
      <c r="H4" s="119" t="s">
        <v>157</v>
      </c>
    </row>
    <row r="5" spans="1:9" s="42" customFormat="1" ht="23.1" customHeight="1" x14ac:dyDescent="0.2">
      <c r="A5" s="146" t="s">
        <v>158</v>
      </c>
      <c r="B5" s="197">
        <v>576</v>
      </c>
      <c r="C5" s="198">
        <v>1</v>
      </c>
      <c r="D5" s="198">
        <v>574</v>
      </c>
      <c r="E5" s="198">
        <v>1</v>
      </c>
      <c r="F5" s="197">
        <v>576</v>
      </c>
      <c r="G5" s="198">
        <v>341</v>
      </c>
      <c r="H5" s="198">
        <v>235</v>
      </c>
    </row>
    <row r="6" spans="1:9" s="42" customFormat="1" ht="23.1" customHeight="1" x14ac:dyDescent="0.2">
      <c r="A6" s="147" t="s">
        <v>159</v>
      </c>
      <c r="B6" s="199"/>
      <c r="C6" s="199"/>
      <c r="D6" s="199"/>
      <c r="E6" s="200"/>
      <c r="F6" s="199"/>
      <c r="G6" s="199"/>
      <c r="H6" s="199"/>
    </row>
    <row r="7" spans="1:9" x14ac:dyDescent="0.2">
      <c r="C7" s="148"/>
      <c r="D7" s="148"/>
      <c r="E7" s="148"/>
      <c r="F7" s="148"/>
      <c r="G7" s="148"/>
    </row>
    <row r="8" spans="1:9" x14ac:dyDescent="0.2">
      <c r="I8" s="201"/>
    </row>
    <row r="10" spans="1:9" x14ac:dyDescent="0.2">
      <c r="C10" s="148"/>
      <c r="D10" s="148"/>
      <c r="E10" s="148"/>
      <c r="F10" s="148"/>
      <c r="G10" s="148"/>
    </row>
  </sheetData>
  <mergeCells count="2">
    <mergeCell ref="B3:E3"/>
    <mergeCell ref="F3:H3"/>
  </mergeCells>
  <phoneticPr fontId="2"/>
  <printOptions horizontalCentered="1"/>
  <pageMargins left="0.98425196850393704" right="0.98425196850393704" top="0.98425196850393704" bottom="0.98425196850393704" header="0.51181102362204722" footer="0.51181102362204722"/>
  <pageSetup paperSize="9" scale="92" orientation="portrait" r:id="rId1"/>
  <headerFooter alignWithMargins="0"/>
  <colBreaks count="1" manualBreakCount="1">
    <brk id="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25C0A-79AC-4026-927A-D2A2D6CC79E1}">
  <sheetPr>
    <pageSetUpPr fitToPage="1"/>
  </sheetPr>
  <dimension ref="A1:J37"/>
  <sheetViews>
    <sheetView view="pageBreakPreview" zoomScaleNormal="100" zoomScaleSheetLayoutView="100" workbookViewId="0">
      <pane xSplit="1" ySplit="7" topLeftCell="B31" activePane="bottomRight" state="frozen"/>
      <selection pane="topRight" activeCell="E14" sqref="E14"/>
      <selection pane="bottomLeft" activeCell="E14" sqref="E14"/>
      <selection pane="bottomRight" activeCell="H36" sqref="H36"/>
    </sheetView>
  </sheetViews>
  <sheetFormatPr defaultColWidth="13.33203125" defaultRowHeight="13.2" x14ac:dyDescent="0.2"/>
  <cols>
    <col min="1" max="1" width="10.109375" style="42" customWidth="1"/>
    <col min="2" max="6" width="10" style="42" customWidth="1"/>
    <col min="7" max="7" width="11.21875" style="42" customWidth="1"/>
    <col min="8" max="8" width="9.88671875" style="42" customWidth="1"/>
    <col min="9" max="9" width="11.6640625" style="42" customWidth="1"/>
    <col min="10" max="10" width="22.44140625" style="42" customWidth="1"/>
    <col min="11" max="16384" width="13.33203125" style="42"/>
  </cols>
  <sheetData>
    <row r="1" spans="1:10" ht="16.2" x14ac:dyDescent="0.2">
      <c r="A1" s="149" t="s">
        <v>160</v>
      </c>
    </row>
    <row r="2" spans="1:10" ht="14.25" customHeight="1" thickBot="1" x14ac:dyDescent="0.25">
      <c r="A2" s="150"/>
      <c r="J2" s="76" t="s">
        <v>161</v>
      </c>
    </row>
    <row r="3" spans="1:10" ht="14.25" customHeight="1" thickTop="1" x14ac:dyDescent="0.2">
      <c r="A3" s="145"/>
      <c r="B3" s="268" t="s">
        <v>162</v>
      </c>
      <c r="C3" s="271" t="s">
        <v>163</v>
      </c>
      <c r="D3" s="271" t="s">
        <v>164</v>
      </c>
      <c r="E3" s="271" t="s">
        <v>165</v>
      </c>
      <c r="F3" s="271" t="s">
        <v>166</v>
      </c>
      <c r="G3" s="272" t="s">
        <v>167</v>
      </c>
      <c r="H3" s="273"/>
      <c r="I3" s="274"/>
      <c r="J3" s="259" t="s">
        <v>168</v>
      </c>
    </row>
    <row r="4" spans="1:10" ht="41.1" customHeight="1" x14ac:dyDescent="0.2">
      <c r="B4" s="269"/>
      <c r="C4" s="269"/>
      <c r="D4" s="263"/>
      <c r="E4" s="263"/>
      <c r="F4" s="263"/>
      <c r="G4" s="275"/>
      <c r="H4" s="276"/>
      <c r="I4" s="277"/>
      <c r="J4" s="260"/>
    </row>
    <row r="5" spans="1:10" x14ac:dyDescent="0.2">
      <c r="B5" s="269"/>
      <c r="C5" s="269"/>
      <c r="D5" s="263"/>
      <c r="E5" s="263"/>
      <c r="F5" s="266"/>
      <c r="G5" s="262" t="s">
        <v>169</v>
      </c>
      <c r="H5" s="262" t="s">
        <v>170</v>
      </c>
      <c r="I5" s="265" t="s">
        <v>171</v>
      </c>
      <c r="J5" s="260"/>
    </row>
    <row r="6" spans="1:10" x14ac:dyDescent="0.2">
      <c r="B6" s="269"/>
      <c r="C6" s="269"/>
      <c r="D6" s="263"/>
      <c r="E6" s="263"/>
      <c r="F6" s="266"/>
      <c r="G6" s="263"/>
      <c r="H6" s="263"/>
      <c r="I6" s="266" t="s">
        <v>172</v>
      </c>
      <c r="J6" s="260"/>
    </row>
    <row r="7" spans="1:10" ht="16.350000000000001" customHeight="1" x14ac:dyDescent="0.2">
      <c r="A7" s="116"/>
      <c r="B7" s="270"/>
      <c r="C7" s="270"/>
      <c r="D7" s="264"/>
      <c r="E7" s="264"/>
      <c r="F7" s="267"/>
      <c r="G7" s="264"/>
      <c r="H7" s="264" t="s">
        <v>173</v>
      </c>
      <c r="I7" s="267"/>
      <c r="J7" s="261"/>
    </row>
    <row r="8" spans="1:10" ht="21.6" customHeight="1" x14ac:dyDescent="0.2">
      <c r="A8" s="150" t="s">
        <v>174</v>
      </c>
      <c r="B8" s="151">
        <v>20</v>
      </c>
      <c r="C8" s="152">
        <v>5485</v>
      </c>
      <c r="D8" s="152">
        <v>5179</v>
      </c>
      <c r="E8" s="73">
        <f>D8/C8*100</f>
        <v>94.421148587055598</v>
      </c>
      <c r="F8" s="153">
        <f>C8/J8*10000</f>
        <v>27.085135717022798</v>
      </c>
      <c r="G8" s="154">
        <v>762</v>
      </c>
      <c r="H8" s="152">
        <v>109</v>
      </c>
      <c r="I8" s="155">
        <f>H8/G8*100</f>
        <v>14.304461942257218</v>
      </c>
      <c r="J8" s="154">
        <v>2025096</v>
      </c>
    </row>
    <row r="9" spans="1:10" ht="21.6" customHeight="1" x14ac:dyDescent="0.2">
      <c r="A9" s="115">
        <v>12</v>
      </c>
      <c r="B9" s="151">
        <v>20</v>
      </c>
      <c r="C9" s="44">
        <v>5342</v>
      </c>
      <c r="D9" s="44">
        <v>5189</v>
      </c>
      <c r="E9" s="73">
        <f>D9/C9*100</f>
        <v>97.135904155746914</v>
      </c>
      <c r="F9" s="156">
        <f>C9/J9*10000</f>
        <v>26.288102247037298</v>
      </c>
      <c r="G9" s="157">
        <v>420</v>
      </c>
      <c r="H9" s="44">
        <v>73</v>
      </c>
      <c r="I9" s="155">
        <f>H9/G9*100</f>
        <v>17.38095238095238</v>
      </c>
      <c r="J9" s="157">
        <v>2032098</v>
      </c>
    </row>
    <row r="10" spans="1:10" ht="21.6" customHeight="1" x14ac:dyDescent="0.2">
      <c r="A10" s="115">
        <v>13</v>
      </c>
      <c r="B10" s="158">
        <v>20</v>
      </c>
      <c r="C10" s="44">
        <v>5388</v>
      </c>
      <c r="D10" s="44">
        <v>5081</v>
      </c>
      <c r="E10" s="73">
        <f>D10/C10*100</f>
        <v>94.302152932442468</v>
      </c>
      <c r="F10" s="156">
        <f>C10/J10*10000</f>
        <v>26.554063244800073</v>
      </c>
      <c r="G10" s="157">
        <v>420</v>
      </c>
      <c r="H10" s="44">
        <v>31</v>
      </c>
      <c r="I10" s="155">
        <f>H10/G10*100</f>
        <v>7.3809523809523814</v>
      </c>
      <c r="J10" s="157">
        <v>2029068</v>
      </c>
    </row>
    <row r="11" spans="1:10" ht="21.6" customHeight="1" x14ac:dyDescent="0.2">
      <c r="A11" s="115">
        <v>14</v>
      </c>
      <c r="B11" s="158">
        <v>20</v>
      </c>
      <c r="C11" s="44">
        <v>5388</v>
      </c>
      <c r="D11" s="44">
        <v>5065</v>
      </c>
      <c r="E11" s="73">
        <f>D11/C11*100</f>
        <v>94.00519673348181</v>
      </c>
      <c r="F11" s="156">
        <f>C11/J11*10000</f>
        <v>26.539936989815523</v>
      </c>
      <c r="G11" s="157">
        <v>420</v>
      </c>
      <c r="H11" s="44">
        <v>31</v>
      </c>
      <c r="I11" s="155">
        <f>H11/G11*100</f>
        <v>7.3809523809523814</v>
      </c>
      <c r="J11" s="157">
        <v>2030148</v>
      </c>
    </row>
    <row r="12" spans="1:10" ht="21.6" customHeight="1" x14ac:dyDescent="0.2">
      <c r="A12" s="115">
        <v>15</v>
      </c>
      <c r="B12" s="158">
        <v>20</v>
      </c>
      <c r="C12" s="44">
        <v>5388</v>
      </c>
      <c r="D12" s="44">
        <v>4998</v>
      </c>
      <c r="E12" s="73">
        <f>D12/C12*100</f>
        <v>92.761692650334069</v>
      </c>
      <c r="F12" s="156">
        <f>C12/J12*10000</f>
        <v>26.525316465043741</v>
      </c>
      <c r="G12" s="157">
        <v>420</v>
      </c>
      <c r="H12" s="44">
        <v>21</v>
      </c>
      <c r="I12" s="155">
        <f>H12/G12*100</f>
        <v>5</v>
      </c>
      <c r="J12" s="157">
        <v>2031267</v>
      </c>
    </row>
    <row r="13" spans="1:10" ht="21.6" customHeight="1" x14ac:dyDescent="0.2">
      <c r="A13" s="115"/>
      <c r="B13" s="158"/>
      <c r="C13" s="44"/>
      <c r="D13" s="44"/>
      <c r="E13" s="73"/>
      <c r="F13" s="156"/>
      <c r="G13" s="157"/>
      <c r="H13" s="44"/>
      <c r="I13" s="155"/>
      <c r="J13" s="157"/>
    </row>
    <row r="14" spans="1:10" ht="21.6" customHeight="1" x14ac:dyDescent="0.2">
      <c r="A14" s="115">
        <v>16</v>
      </c>
      <c r="B14" s="158">
        <v>20</v>
      </c>
      <c r="C14" s="44">
        <v>5388</v>
      </c>
      <c r="D14" s="44">
        <v>4928</v>
      </c>
      <c r="E14" s="73">
        <f>D14/C14*100</f>
        <v>91.462509279881218</v>
      </c>
      <c r="F14" s="156">
        <f>C14/J14*10000</f>
        <v>26.476931702980718</v>
      </c>
      <c r="G14" s="157">
        <v>420</v>
      </c>
      <c r="H14" s="44">
        <v>21</v>
      </c>
      <c r="I14" s="155">
        <f>H14/G14*100</f>
        <v>5</v>
      </c>
      <c r="J14" s="157">
        <v>2034979</v>
      </c>
    </row>
    <row r="15" spans="1:10" ht="21.6" customHeight="1" x14ac:dyDescent="0.2">
      <c r="A15" s="115">
        <v>17</v>
      </c>
      <c r="B15" s="158">
        <v>20</v>
      </c>
      <c r="C15" s="44">
        <v>5281</v>
      </c>
      <c r="D15" s="44">
        <v>4909</v>
      </c>
      <c r="E15" s="73">
        <f>D15/C15*100</f>
        <v>92.955879568263583</v>
      </c>
      <c r="F15" s="156">
        <f>C15/J15*10000</f>
        <v>26.002596813020105</v>
      </c>
      <c r="G15" s="157">
        <v>560</v>
      </c>
      <c r="H15" s="44">
        <v>16</v>
      </c>
      <c r="I15" s="155">
        <f>H15/G15*100</f>
        <v>2.8571428571428572</v>
      </c>
      <c r="J15" s="157">
        <v>2030951</v>
      </c>
    </row>
    <row r="16" spans="1:10" ht="21.6" customHeight="1" x14ac:dyDescent="0.2">
      <c r="A16" s="115">
        <v>18</v>
      </c>
      <c r="B16" s="158">
        <v>20</v>
      </c>
      <c r="C16" s="44">
        <v>5261</v>
      </c>
      <c r="D16" s="44">
        <v>4889</v>
      </c>
      <c r="E16" s="73">
        <f>D16/C16*100</f>
        <v>92.929100931381868</v>
      </c>
      <c r="F16" s="156">
        <f>C16/J16*10000</f>
        <v>26.050293257673104</v>
      </c>
      <c r="G16" s="157">
        <v>560</v>
      </c>
      <c r="H16" s="44">
        <v>15</v>
      </c>
      <c r="I16" s="155">
        <f>H16/G16*100</f>
        <v>2.6785714285714284</v>
      </c>
      <c r="J16" s="157">
        <v>2019555</v>
      </c>
    </row>
    <row r="17" spans="1:10" ht="21.6" customHeight="1" x14ac:dyDescent="0.2">
      <c r="A17" s="115">
        <v>19</v>
      </c>
      <c r="B17" s="158">
        <v>20</v>
      </c>
      <c r="C17" s="44">
        <v>5261</v>
      </c>
      <c r="D17" s="44">
        <v>4896</v>
      </c>
      <c r="E17" s="73">
        <f>D17/C17*100</f>
        <v>93.062155483748327</v>
      </c>
      <c r="F17" s="156">
        <f>C17/J17*10000</f>
        <v>26.102509780378714</v>
      </c>
      <c r="G17" s="157">
        <v>560</v>
      </c>
      <c r="H17" s="44">
        <v>15</v>
      </c>
      <c r="I17" s="155">
        <f>H17/G17*100</f>
        <v>2.6785714285714284</v>
      </c>
      <c r="J17" s="157">
        <v>2015515</v>
      </c>
    </row>
    <row r="18" spans="1:10" ht="21.6" customHeight="1" x14ac:dyDescent="0.2">
      <c r="A18" s="115">
        <v>20</v>
      </c>
      <c r="B18" s="158">
        <v>20</v>
      </c>
      <c r="C18" s="44">
        <v>5261</v>
      </c>
      <c r="D18" s="44">
        <v>4824</v>
      </c>
      <c r="E18" s="73">
        <f>D18/C18*100</f>
        <v>91.693594373693216</v>
      </c>
      <c r="F18" s="156">
        <f>C18/J18*10000</f>
        <v>26.146188053761453</v>
      </c>
      <c r="G18" s="157">
        <v>560</v>
      </c>
      <c r="H18" s="44">
        <v>17</v>
      </c>
      <c r="I18" s="155">
        <f>H18/G18*100</f>
        <v>3.0357142857142856</v>
      </c>
      <c r="J18" s="157">
        <v>2012148</v>
      </c>
    </row>
    <row r="19" spans="1:10" ht="21.6" customHeight="1" x14ac:dyDescent="0.2">
      <c r="A19" s="115"/>
      <c r="B19" s="158"/>
      <c r="C19" s="44"/>
      <c r="D19" s="44"/>
      <c r="E19" s="73"/>
      <c r="F19" s="156"/>
      <c r="G19" s="157"/>
      <c r="H19" s="44"/>
      <c r="I19" s="155"/>
      <c r="J19" s="157"/>
    </row>
    <row r="20" spans="1:10" ht="21.6" customHeight="1" x14ac:dyDescent="0.2">
      <c r="A20" s="115">
        <v>21</v>
      </c>
      <c r="B20" s="158">
        <v>20</v>
      </c>
      <c r="C20" s="44">
        <v>5261</v>
      </c>
      <c r="D20" s="44">
        <v>4829</v>
      </c>
      <c r="E20" s="73">
        <f>D20/C20*100</f>
        <v>91.788633339669275</v>
      </c>
      <c r="F20" s="156">
        <f>C20/J20*10000</f>
        <v>26.214520582210501</v>
      </c>
      <c r="G20" s="157">
        <v>560</v>
      </c>
      <c r="H20" s="44">
        <v>11</v>
      </c>
      <c r="I20" s="155">
        <f>H20/G20*100</f>
        <v>1.9642857142857142</v>
      </c>
      <c r="J20" s="157">
        <v>2006903</v>
      </c>
    </row>
    <row r="21" spans="1:10" ht="21.6" customHeight="1" x14ac:dyDescent="0.2">
      <c r="A21" s="115">
        <v>22</v>
      </c>
      <c r="B21" s="158">
        <v>20</v>
      </c>
      <c r="C21" s="44">
        <v>5261</v>
      </c>
      <c r="D21" s="44">
        <v>4787</v>
      </c>
      <c r="E21" s="73">
        <f>D21/C21*100</f>
        <v>90.990306025470446</v>
      </c>
      <c r="F21" s="156">
        <f>C21/J21*10000</f>
        <v>26.296309069852413</v>
      </c>
      <c r="G21" s="157">
        <v>560</v>
      </c>
      <c r="H21" s="44">
        <v>24</v>
      </c>
      <c r="I21" s="155">
        <f>H21/G21*100</f>
        <v>4.2857142857142856</v>
      </c>
      <c r="J21" s="157">
        <v>2000661</v>
      </c>
    </row>
    <row r="22" spans="1:10" ht="21.6" customHeight="1" x14ac:dyDescent="0.2">
      <c r="A22" s="115">
        <v>23</v>
      </c>
      <c r="B22" s="158">
        <v>20</v>
      </c>
      <c r="C22" s="44">
        <v>5261</v>
      </c>
      <c r="D22" s="44">
        <v>4741</v>
      </c>
      <c r="E22" s="73">
        <f>D22/C22*100</f>
        <v>90.115947538490786</v>
      </c>
      <c r="F22" s="156">
        <f>C22/J22*10000</f>
        <v>26.282134542947635</v>
      </c>
      <c r="G22" s="157">
        <v>560</v>
      </c>
      <c r="H22" s="44">
        <v>18</v>
      </c>
      <c r="I22" s="155">
        <f>H22/G22*100</f>
        <v>3.214285714285714</v>
      </c>
      <c r="J22" s="157">
        <v>2001740</v>
      </c>
    </row>
    <row r="23" spans="1:10" ht="21.6" customHeight="1" x14ac:dyDescent="0.2">
      <c r="A23" s="115">
        <v>24</v>
      </c>
      <c r="B23" s="158">
        <v>19</v>
      </c>
      <c r="C23" s="44">
        <v>5213</v>
      </c>
      <c r="D23" s="44">
        <v>4676</v>
      </c>
      <c r="E23" s="73">
        <f>D23/C23*100</f>
        <v>89.698829848455787</v>
      </c>
      <c r="F23" s="156">
        <f>C23/J23*10000</f>
        <v>26.131727365828645</v>
      </c>
      <c r="G23" s="157">
        <v>560</v>
      </c>
      <c r="H23" s="44">
        <v>18</v>
      </c>
      <c r="I23" s="155">
        <f>H23/G23*100</f>
        <v>3.214285714285714</v>
      </c>
      <c r="J23" s="157">
        <v>1994893</v>
      </c>
    </row>
    <row r="24" spans="1:10" ht="21.6" customHeight="1" x14ac:dyDescent="0.2">
      <c r="A24" s="115">
        <v>25</v>
      </c>
      <c r="B24" s="158">
        <v>19</v>
      </c>
      <c r="C24" s="44">
        <v>5213</v>
      </c>
      <c r="D24" s="44">
        <v>4663</v>
      </c>
      <c r="E24" s="73">
        <f>D24/C24*100</f>
        <v>89.449453289852286</v>
      </c>
      <c r="F24" s="156">
        <f>C24/J24*10000</f>
        <v>26.251305515241668</v>
      </c>
      <c r="G24" s="157">
        <v>539</v>
      </c>
      <c r="H24" s="44">
        <v>16</v>
      </c>
      <c r="I24" s="155">
        <f>H24/G24*100</f>
        <v>2.9684601113172544</v>
      </c>
      <c r="J24" s="157">
        <v>1985806</v>
      </c>
    </row>
    <row r="25" spans="1:10" ht="21.6" customHeight="1" x14ac:dyDescent="0.2">
      <c r="A25" s="115"/>
      <c r="B25" s="158"/>
      <c r="C25" s="44"/>
      <c r="D25" s="44"/>
      <c r="E25" s="73"/>
      <c r="F25" s="156"/>
      <c r="G25" s="157"/>
      <c r="H25" s="44"/>
      <c r="I25" s="155"/>
      <c r="J25" s="157"/>
    </row>
    <row r="26" spans="1:10" ht="21.6" customHeight="1" x14ac:dyDescent="0.2">
      <c r="A26" s="115">
        <v>26</v>
      </c>
      <c r="B26" s="158">
        <v>19</v>
      </c>
      <c r="C26" s="44">
        <v>5186</v>
      </c>
      <c r="D26" s="44">
        <v>4577</v>
      </c>
      <c r="E26" s="73">
        <f>D26/C26*100</f>
        <v>88.256845352873114</v>
      </c>
      <c r="F26" s="156">
        <f>C26/J26*10000</f>
        <v>26.223122058368446</v>
      </c>
      <c r="G26" s="157">
        <v>580</v>
      </c>
      <c r="H26" s="44">
        <v>16</v>
      </c>
      <c r="I26" s="155">
        <f>H26/G26*100</f>
        <v>2.7586206896551726</v>
      </c>
      <c r="J26" s="157">
        <v>1977644</v>
      </c>
    </row>
    <row r="27" spans="1:10" ht="21.6" customHeight="1" x14ac:dyDescent="0.2">
      <c r="A27" s="115">
        <v>27</v>
      </c>
      <c r="B27" s="158">
        <v>19</v>
      </c>
      <c r="C27" s="44">
        <v>5186</v>
      </c>
      <c r="D27" s="44">
        <v>4620</v>
      </c>
      <c r="E27" s="73">
        <f>D27/C27*100</f>
        <v>89.086000771307354</v>
      </c>
      <c r="F27" s="156">
        <f>C27/J27*10000</f>
        <v>26.313332629750203</v>
      </c>
      <c r="G27" s="157">
        <v>580</v>
      </c>
      <c r="H27" s="44">
        <v>18</v>
      </c>
      <c r="I27" s="155">
        <f>H27/G27*100</f>
        <v>3.103448275862069</v>
      </c>
      <c r="J27" s="157">
        <v>1970864</v>
      </c>
    </row>
    <row r="28" spans="1:10" ht="21.6" customHeight="1" x14ac:dyDescent="0.2">
      <c r="A28" s="115">
        <v>28</v>
      </c>
      <c r="B28" s="158">
        <v>19</v>
      </c>
      <c r="C28" s="44">
        <v>5079</v>
      </c>
      <c r="D28" s="44">
        <v>4546</v>
      </c>
      <c r="E28" s="73">
        <f>D28/C28*100</f>
        <v>89.505808229966533</v>
      </c>
      <c r="F28" s="156">
        <f>C28/J28*10000</f>
        <v>25.8174509498931</v>
      </c>
      <c r="G28" s="157">
        <v>580</v>
      </c>
      <c r="H28" s="44">
        <v>18</v>
      </c>
      <c r="I28" s="155">
        <f>H28/G28*100</f>
        <v>3.103448275862069</v>
      </c>
      <c r="J28" s="157">
        <v>1967274</v>
      </c>
    </row>
    <row r="29" spans="1:10" ht="21.6" customHeight="1" x14ac:dyDescent="0.2">
      <c r="A29" s="115">
        <v>29</v>
      </c>
      <c r="B29" s="158">
        <v>19</v>
      </c>
      <c r="C29" s="44">
        <v>5035</v>
      </c>
      <c r="D29" s="44">
        <v>4526</v>
      </c>
      <c r="E29" s="73">
        <f>D29/C29*100</f>
        <v>89.890764647467719</v>
      </c>
      <c r="F29" s="156">
        <f>C29/J29*10000</f>
        <v>25.693062056781923</v>
      </c>
      <c r="G29" s="157">
        <v>580</v>
      </c>
      <c r="H29" s="44">
        <v>21</v>
      </c>
      <c r="I29" s="155">
        <f>H29/G29*100</f>
        <v>3.6206896551724141</v>
      </c>
      <c r="J29" s="157">
        <v>1959673</v>
      </c>
    </row>
    <row r="30" spans="1:10" ht="21.6" customHeight="1" x14ac:dyDescent="0.2">
      <c r="A30" s="115">
        <v>30</v>
      </c>
      <c r="B30" s="158">
        <v>20</v>
      </c>
      <c r="C30" s="44">
        <v>5047</v>
      </c>
      <c r="D30" s="44">
        <v>4556</v>
      </c>
      <c r="E30" s="73">
        <f>D30/C30*100</f>
        <v>90.271448385179312</v>
      </c>
      <c r="F30" s="156">
        <f>C30/J30*10000</f>
        <v>25.861706739416274</v>
      </c>
      <c r="G30" s="157">
        <v>580</v>
      </c>
      <c r="H30" s="44">
        <v>23</v>
      </c>
      <c r="I30" s="155">
        <f>H30/G30*100</f>
        <v>3.9655172413793105</v>
      </c>
      <c r="J30" s="157">
        <v>1951534</v>
      </c>
    </row>
    <row r="31" spans="1:10" ht="21.6" customHeight="1" x14ac:dyDescent="0.2">
      <c r="A31" s="115"/>
      <c r="B31" s="158"/>
      <c r="C31" s="44"/>
      <c r="D31" s="44"/>
      <c r="E31" s="73"/>
      <c r="F31" s="156"/>
      <c r="G31" s="157"/>
      <c r="H31" s="44"/>
      <c r="I31" s="155"/>
      <c r="J31" s="157"/>
    </row>
    <row r="32" spans="1:10" ht="21.6" customHeight="1" x14ac:dyDescent="0.2">
      <c r="A32" s="150" t="s">
        <v>175</v>
      </c>
      <c r="B32" s="158">
        <v>20</v>
      </c>
      <c r="C32" s="44">
        <v>5043</v>
      </c>
      <c r="D32" s="44">
        <v>4544</v>
      </c>
      <c r="E32" s="73">
        <f>D32/C32*100</f>
        <v>90.105096172912951</v>
      </c>
      <c r="F32" s="156">
        <f>C32/J32*10000</f>
        <v>25.987705439691052</v>
      </c>
      <c r="G32" s="157">
        <v>580</v>
      </c>
      <c r="H32" s="44">
        <v>47</v>
      </c>
      <c r="I32" s="155">
        <f>H32/G32*100</f>
        <v>8.1034482758620676</v>
      </c>
      <c r="J32" s="157">
        <v>1940533</v>
      </c>
    </row>
    <row r="33" spans="1:10" ht="21.6" customHeight="1" x14ac:dyDescent="0.2">
      <c r="A33" s="115">
        <v>2</v>
      </c>
      <c r="B33" s="158">
        <v>20</v>
      </c>
      <c r="C33" s="44">
        <v>4993</v>
      </c>
      <c r="D33" s="44">
        <v>4473</v>
      </c>
      <c r="E33" s="73">
        <f>D33/C33*100</f>
        <v>89.585419587422393</v>
      </c>
      <c r="F33" s="156">
        <f>C33/J33*10000</f>
        <v>25.874367585993536</v>
      </c>
      <c r="G33" s="157">
        <v>580</v>
      </c>
      <c r="H33" s="44">
        <v>23</v>
      </c>
      <c r="I33" s="155">
        <f>H33/G33*100</f>
        <v>3.9655172413793105</v>
      </c>
      <c r="J33" s="157">
        <v>1929709</v>
      </c>
    </row>
    <row r="34" spans="1:10" ht="21.6" customHeight="1" x14ac:dyDescent="0.2">
      <c r="A34" s="115">
        <v>3</v>
      </c>
      <c r="B34" s="158">
        <v>20</v>
      </c>
      <c r="C34" s="44">
        <v>4993</v>
      </c>
      <c r="D34" s="44">
        <v>4467</v>
      </c>
      <c r="E34" s="73">
        <f>D34/C34*100</f>
        <v>89.465251351892647</v>
      </c>
      <c r="F34" s="156">
        <f>C34/J34*10000</f>
        <v>25.600835142004392</v>
      </c>
      <c r="G34" s="157">
        <v>595</v>
      </c>
      <c r="H34" s="44">
        <v>20</v>
      </c>
      <c r="I34" s="155">
        <f>H34/G34*100</f>
        <v>3.3613445378151261</v>
      </c>
      <c r="J34" s="157">
        <v>1950327</v>
      </c>
    </row>
    <row r="35" spans="1:10" ht="21.6" customHeight="1" x14ac:dyDescent="0.2">
      <c r="A35" s="202">
        <v>4</v>
      </c>
      <c r="B35" s="203">
        <v>20</v>
      </c>
      <c r="C35" s="79">
        <v>4993</v>
      </c>
      <c r="D35" s="79">
        <v>4474</v>
      </c>
      <c r="E35" s="204">
        <f>D35/C35*100</f>
        <v>89.605447626677346</v>
      </c>
      <c r="F35" s="205">
        <f>C35/J35*10000</f>
        <v>26.072521609175354</v>
      </c>
      <c r="G35" s="206">
        <v>595</v>
      </c>
      <c r="H35" s="79">
        <v>23</v>
      </c>
      <c r="I35" s="207">
        <f>H35/G35*100</f>
        <v>3.865546218487395</v>
      </c>
      <c r="J35" s="206">
        <v>1915043</v>
      </c>
    </row>
    <row r="36" spans="1:10" ht="21.6" customHeight="1" x14ac:dyDescent="0.2">
      <c r="A36" s="202">
        <v>5</v>
      </c>
      <c r="B36" s="203">
        <v>20</v>
      </c>
      <c r="C36" s="79">
        <v>4993</v>
      </c>
      <c r="D36" s="79">
        <v>4399</v>
      </c>
      <c r="E36" s="204">
        <f>D36/C36*100</f>
        <v>88.103344682555573</v>
      </c>
      <c r="F36" s="205">
        <f>C36/J36*10000</f>
        <v>26.250306901995877</v>
      </c>
      <c r="G36" s="206">
        <v>595</v>
      </c>
      <c r="H36" s="79">
        <v>14</v>
      </c>
      <c r="I36" s="207">
        <f>H36/G36*100</f>
        <v>2.3529411764705883</v>
      </c>
      <c r="J36" s="206">
        <v>1902073</v>
      </c>
    </row>
    <row r="37" spans="1:10" ht="21.6" customHeight="1" x14ac:dyDescent="0.2">
      <c r="A37" s="42" t="s">
        <v>159</v>
      </c>
    </row>
  </sheetData>
  <mergeCells count="10">
    <mergeCell ref="J3:J7"/>
    <mergeCell ref="G5:G7"/>
    <mergeCell ref="H5:H7"/>
    <mergeCell ref="I5:I7"/>
    <mergeCell ref="B3:B7"/>
    <mergeCell ref="C3:C7"/>
    <mergeCell ref="D3:D7"/>
    <mergeCell ref="E3:E7"/>
    <mergeCell ref="F3:F7"/>
    <mergeCell ref="G3:I4"/>
  </mergeCells>
  <phoneticPr fontId="2"/>
  <printOptions horizontalCentered="1"/>
  <pageMargins left="0.98425196850393704" right="0.98425196850393704" top="0.98425196850393704" bottom="0.98425196850393704" header="0.51181102362204722" footer="0.51181102362204722"/>
  <pageSetup paperSize="9" scale="7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F7A9E-A442-45C3-AB79-5BA96F6EA6DA}">
  <sheetPr>
    <pageSetUpPr fitToPage="1"/>
  </sheetPr>
  <dimension ref="A1:J46"/>
  <sheetViews>
    <sheetView view="pageBreakPreview" zoomScale="70" zoomScaleNormal="100" zoomScaleSheetLayoutView="70" workbookViewId="0">
      <pane xSplit="1" ySplit="5" topLeftCell="B31" activePane="bottomRight" state="frozen"/>
      <selection pane="topRight" activeCell="B1" sqref="B1"/>
      <selection pane="bottomLeft" activeCell="A6" sqref="A6"/>
      <selection pane="bottomRight" activeCell="M57" sqref="M57"/>
    </sheetView>
  </sheetViews>
  <sheetFormatPr defaultColWidth="9" defaultRowHeight="13.2" x14ac:dyDescent="0.2"/>
  <cols>
    <col min="1" max="1" width="13.109375" style="176" customWidth="1"/>
    <col min="2" max="9" width="10.109375" style="72" customWidth="1"/>
    <col min="10" max="16384" width="9" style="72"/>
  </cols>
  <sheetData>
    <row r="1" spans="1:9" ht="54.9" customHeight="1" x14ac:dyDescent="0.2">
      <c r="A1" s="278" t="s">
        <v>176</v>
      </c>
      <c r="B1" s="278"/>
      <c r="C1" s="278"/>
      <c r="D1" s="278"/>
      <c r="E1" s="278"/>
      <c r="F1" s="278"/>
      <c r="G1" s="278"/>
      <c r="H1" s="278"/>
      <c r="I1" s="278"/>
    </row>
    <row r="2" spans="1:9" ht="15" customHeight="1" thickBot="1" x14ac:dyDescent="0.25">
      <c r="A2" s="159"/>
      <c r="B2" s="160"/>
      <c r="C2" s="160"/>
      <c r="D2" s="160"/>
      <c r="E2" s="160"/>
      <c r="F2" s="160"/>
      <c r="G2" s="161"/>
      <c r="H2" s="161"/>
      <c r="I2" s="162" t="s">
        <v>177</v>
      </c>
    </row>
    <row r="3" spans="1:9" ht="15" customHeight="1" thickTop="1" x14ac:dyDescent="0.2">
      <c r="A3" s="279"/>
      <c r="B3" s="282" t="s">
        <v>178</v>
      </c>
      <c r="C3" s="283"/>
      <c r="D3" s="284" t="s">
        <v>179</v>
      </c>
      <c r="E3" s="285"/>
      <c r="F3" s="285"/>
      <c r="G3" s="285"/>
      <c r="H3" s="285"/>
      <c r="I3" s="285"/>
    </row>
    <row r="4" spans="1:9" ht="15" customHeight="1" x14ac:dyDescent="0.2">
      <c r="A4" s="280"/>
      <c r="B4" s="286" t="s">
        <v>180</v>
      </c>
      <c r="C4" s="287" t="s">
        <v>181</v>
      </c>
      <c r="D4" s="286" t="s">
        <v>180</v>
      </c>
      <c r="E4" s="288" t="s">
        <v>182</v>
      </c>
      <c r="F4" s="287"/>
      <c r="G4" s="287"/>
      <c r="H4" s="287"/>
      <c r="I4" s="289" t="s">
        <v>183</v>
      </c>
    </row>
    <row r="5" spans="1:9" ht="15" customHeight="1" x14ac:dyDescent="0.2">
      <c r="A5" s="281"/>
      <c r="B5" s="286"/>
      <c r="C5" s="287"/>
      <c r="D5" s="286"/>
      <c r="E5" s="163" t="s">
        <v>184</v>
      </c>
      <c r="F5" s="163" t="s">
        <v>185</v>
      </c>
      <c r="G5" s="163" t="s">
        <v>186</v>
      </c>
      <c r="H5" s="164" t="s">
        <v>187</v>
      </c>
      <c r="I5" s="290"/>
    </row>
    <row r="6" spans="1:9" ht="16.649999999999999" customHeight="1" x14ac:dyDescent="0.2">
      <c r="A6" s="165" t="s">
        <v>188</v>
      </c>
      <c r="B6" s="166">
        <v>6132</v>
      </c>
      <c r="C6" s="167">
        <v>6132</v>
      </c>
      <c r="D6" s="168" t="s">
        <v>189</v>
      </c>
      <c r="E6" s="166" t="s">
        <v>189</v>
      </c>
      <c r="F6" s="167" t="s">
        <v>189</v>
      </c>
      <c r="G6" s="167" t="s">
        <v>189</v>
      </c>
      <c r="H6" s="167" t="s">
        <v>189</v>
      </c>
      <c r="I6" s="166" t="s">
        <v>189</v>
      </c>
    </row>
    <row r="7" spans="1:9" ht="16.649999999999999" customHeight="1" x14ac:dyDescent="0.2">
      <c r="A7" s="165"/>
      <c r="B7" s="166"/>
      <c r="C7" s="167"/>
      <c r="D7" s="168"/>
      <c r="E7" s="166"/>
      <c r="F7" s="167"/>
      <c r="G7" s="167"/>
      <c r="H7" s="167"/>
      <c r="I7" s="166"/>
    </row>
    <row r="8" spans="1:9" ht="16.649999999999999" customHeight="1" x14ac:dyDescent="0.2">
      <c r="A8" s="165" t="s">
        <v>190</v>
      </c>
      <c r="B8" s="166">
        <v>6330</v>
      </c>
      <c r="C8" s="167">
        <v>6330</v>
      </c>
      <c r="D8" s="168" t="s">
        <v>189</v>
      </c>
      <c r="E8" s="166" t="s">
        <v>189</v>
      </c>
      <c r="F8" s="167" t="s">
        <v>189</v>
      </c>
      <c r="G8" s="167" t="s">
        <v>189</v>
      </c>
      <c r="H8" s="167" t="s">
        <v>189</v>
      </c>
      <c r="I8" s="166" t="s">
        <v>189</v>
      </c>
    </row>
    <row r="9" spans="1:9" ht="16.649999999999999" customHeight="1" x14ac:dyDescent="0.2">
      <c r="A9" s="169">
        <v>6</v>
      </c>
      <c r="B9" s="166">
        <v>6740</v>
      </c>
      <c r="C9" s="167">
        <v>6740</v>
      </c>
      <c r="D9" s="168" t="s">
        <v>191</v>
      </c>
      <c r="E9" s="167" t="s">
        <v>191</v>
      </c>
      <c r="F9" s="167" t="s">
        <v>191</v>
      </c>
      <c r="G9" s="167" t="s">
        <v>191</v>
      </c>
      <c r="H9" s="167" t="s">
        <v>189</v>
      </c>
      <c r="I9" s="166" t="s">
        <v>191</v>
      </c>
    </row>
    <row r="10" spans="1:9" ht="16.649999999999999" customHeight="1" x14ac:dyDescent="0.2">
      <c r="A10" s="169">
        <v>7</v>
      </c>
      <c r="B10" s="166">
        <v>3177</v>
      </c>
      <c r="C10" s="167">
        <v>3177</v>
      </c>
      <c r="D10" s="168">
        <f>+H10+I10</f>
        <v>404</v>
      </c>
      <c r="E10" s="167">
        <v>241</v>
      </c>
      <c r="F10" s="167">
        <v>114</v>
      </c>
      <c r="G10" s="167">
        <v>49</v>
      </c>
      <c r="H10" s="167">
        <f>SUM(E10:G10)</f>
        <v>404</v>
      </c>
      <c r="I10" s="166">
        <v>0</v>
      </c>
    </row>
    <row r="11" spans="1:9" ht="16.649999999999999" customHeight="1" x14ac:dyDescent="0.2">
      <c r="A11" s="170">
        <v>8</v>
      </c>
      <c r="B11" s="166">
        <v>1871</v>
      </c>
      <c r="C11" s="167">
        <v>1871</v>
      </c>
      <c r="D11" s="168">
        <f>+H11+I11</f>
        <v>616</v>
      </c>
      <c r="E11" s="167">
        <v>353</v>
      </c>
      <c r="F11" s="167">
        <v>159</v>
      </c>
      <c r="G11" s="167">
        <v>102</v>
      </c>
      <c r="H11" s="167">
        <f>SUM(E11:G11)</f>
        <v>614</v>
      </c>
      <c r="I11" s="166">
        <v>2</v>
      </c>
    </row>
    <row r="12" spans="1:9" ht="16.649999999999999" customHeight="1" x14ac:dyDescent="0.2">
      <c r="A12" s="170" t="s">
        <v>192</v>
      </c>
      <c r="B12" s="166">
        <v>3183</v>
      </c>
      <c r="C12" s="167">
        <v>3183</v>
      </c>
      <c r="D12" s="168">
        <f>+H12+I12</f>
        <v>425</v>
      </c>
      <c r="E12" s="167">
        <v>211</v>
      </c>
      <c r="F12" s="167">
        <v>149</v>
      </c>
      <c r="G12" s="167">
        <v>65</v>
      </c>
      <c r="H12" s="167">
        <f>SUM(E12:G12)</f>
        <v>425</v>
      </c>
      <c r="I12" s="166">
        <v>0</v>
      </c>
    </row>
    <row r="13" spans="1:9" ht="16.649999999999999" customHeight="1" x14ac:dyDescent="0.2">
      <c r="A13" s="169"/>
      <c r="B13" s="166"/>
      <c r="C13" s="167"/>
      <c r="D13" s="168"/>
      <c r="E13" s="167"/>
      <c r="F13" s="167"/>
      <c r="G13" s="167"/>
      <c r="H13" s="167"/>
      <c r="I13" s="166"/>
    </row>
    <row r="14" spans="1:9" ht="16.649999999999999" customHeight="1" x14ac:dyDescent="0.2">
      <c r="A14" s="170">
        <v>10</v>
      </c>
      <c r="B14" s="166">
        <f>1035+1184+364</f>
        <v>2583</v>
      </c>
      <c r="C14" s="167">
        <f>B14</f>
        <v>2583</v>
      </c>
      <c r="D14" s="168">
        <f t="shared" ref="D14:D19" si="0">+H14+I14</f>
        <v>818</v>
      </c>
      <c r="E14" s="166">
        <v>466</v>
      </c>
      <c r="F14" s="167">
        <v>233</v>
      </c>
      <c r="G14" s="167">
        <v>115</v>
      </c>
      <c r="H14" s="167">
        <f t="shared" ref="H14:H19" si="1">SUM(E14:G14)</f>
        <v>814</v>
      </c>
      <c r="I14" s="166">
        <v>4</v>
      </c>
    </row>
    <row r="15" spans="1:9" ht="16.649999999999999" customHeight="1" x14ac:dyDescent="0.2">
      <c r="A15" s="169">
        <v>11</v>
      </c>
      <c r="B15" s="166">
        <v>4096</v>
      </c>
      <c r="C15" s="167">
        <v>4095</v>
      </c>
      <c r="D15" s="168">
        <f t="shared" si="0"/>
        <v>1028</v>
      </c>
      <c r="E15" s="166">
        <v>552</v>
      </c>
      <c r="F15" s="167">
        <v>323</v>
      </c>
      <c r="G15" s="167">
        <v>144</v>
      </c>
      <c r="H15" s="167">
        <f t="shared" si="1"/>
        <v>1019</v>
      </c>
      <c r="I15" s="166">
        <v>9</v>
      </c>
    </row>
    <row r="16" spans="1:9" ht="16.649999999999999" customHeight="1" x14ac:dyDescent="0.2">
      <c r="A16" s="169">
        <v>12</v>
      </c>
      <c r="B16" s="166">
        <v>2907</v>
      </c>
      <c r="C16" s="167">
        <v>2907</v>
      </c>
      <c r="D16" s="168">
        <f t="shared" si="0"/>
        <v>1092</v>
      </c>
      <c r="E16" s="166">
        <v>545</v>
      </c>
      <c r="F16" s="167">
        <v>401</v>
      </c>
      <c r="G16" s="167">
        <v>145</v>
      </c>
      <c r="H16" s="167">
        <f t="shared" si="1"/>
        <v>1091</v>
      </c>
      <c r="I16" s="166">
        <v>1</v>
      </c>
    </row>
    <row r="17" spans="1:10" ht="16.649999999999999" customHeight="1" x14ac:dyDescent="0.2">
      <c r="A17" s="169">
        <v>13</v>
      </c>
      <c r="B17" s="166">
        <v>4713</v>
      </c>
      <c r="C17" s="167">
        <v>4684</v>
      </c>
      <c r="D17" s="168">
        <f t="shared" si="0"/>
        <v>1315</v>
      </c>
      <c r="E17" s="166">
        <v>561</v>
      </c>
      <c r="F17" s="167">
        <v>497</v>
      </c>
      <c r="G17" s="167">
        <v>171</v>
      </c>
      <c r="H17" s="167">
        <f t="shared" si="1"/>
        <v>1229</v>
      </c>
      <c r="I17" s="166">
        <v>86</v>
      </c>
    </row>
    <row r="18" spans="1:10" ht="16.649999999999999" customHeight="1" x14ac:dyDescent="0.2">
      <c r="A18" s="169">
        <v>14</v>
      </c>
      <c r="B18" s="166">
        <v>4841</v>
      </c>
      <c r="C18" s="167">
        <v>4831</v>
      </c>
      <c r="D18" s="168">
        <f t="shared" si="0"/>
        <v>1691</v>
      </c>
      <c r="E18" s="166">
        <v>748</v>
      </c>
      <c r="F18" s="167">
        <v>672</v>
      </c>
      <c r="G18" s="167">
        <v>249</v>
      </c>
      <c r="H18" s="167">
        <f t="shared" si="1"/>
        <v>1669</v>
      </c>
      <c r="I18" s="166">
        <v>22</v>
      </c>
    </row>
    <row r="19" spans="1:10" ht="16.649999999999999" customHeight="1" x14ac:dyDescent="0.2">
      <c r="A19" s="169">
        <v>15</v>
      </c>
      <c r="B19" s="166">
        <v>6254</v>
      </c>
      <c r="C19" s="167">
        <v>6226</v>
      </c>
      <c r="D19" s="168">
        <f t="shared" si="0"/>
        <v>2092</v>
      </c>
      <c r="E19" s="166">
        <v>891</v>
      </c>
      <c r="F19" s="167">
        <v>832</v>
      </c>
      <c r="G19" s="167">
        <v>351</v>
      </c>
      <c r="H19" s="167">
        <f t="shared" si="1"/>
        <v>2074</v>
      </c>
      <c r="I19" s="166">
        <v>18</v>
      </c>
    </row>
    <row r="20" spans="1:10" ht="16.649999999999999" customHeight="1" x14ac:dyDescent="0.2">
      <c r="A20" s="169"/>
      <c r="B20" s="166"/>
      <c r="C20" s="167"/>
      <c r="D20" s="168"/>
      <c r="E20" s="166"/>
      <c r="F20" s="167"/>
      <c r="G20" s="167"/>
      <c r="H20" s="167"/>
      <c r="I20" s="166"/>
    </row>
    <row r="21" spans="1:10" ht="16.649999999999999" customHeight="1" x14ac:dyDescent="0.2">
      <c r="A21" s="169">
        <v>16</v>
      </c>
      <c r="B21" s="166">
        <v>5849</v>
      </c>
      <c r="C21" s="167">
        <v>5845</v>
      </c>
      <c r="D21" s="168">
        <f>+H21+I21</f>
        <v>2444</v>
      </c>
      <c r="E21" s="166">
        <v>1082</v>
      </c>
      <c r="F21" s="167">
        <v>948</v>
      </c>
      <c r="G21" s="167">
        <v>390</v>
      </c>
      <c r="H21" s="167">
        <f>SUM(E21:G21)</f>
        <v>2420</v>
      </c>
      <c r="I21" s="166">
        <v>24</v>
      </c>
    </row>
    <row r="22" spans="1:10" s="171" customFormat="1" ht="16.649999999999999" customHeight="1" x14ac:dyDescent="0.2">
      <c r="A22" s="169">
        <v>17</v>
      </c>
      <c r="B22" s="166">
        <v>6510</v>
      </c>
      <c r="C22" s="167">
        <v>6499</v>
      </c>
      <c r="D22" s="168">
        <f>+H22+I22</f>
        <v>2625</v>
      </c>
      <c r="E22" s="166">
        <v>1212</v>
      </c>
      <c r="F22" s="167">
        <v>991</v>
      </c>
      <c r="G22" s="167">
        <v>398</v>
      </c>
      <c r="H22" s="167">
        <f>SUM(E22:G22)</f>
        <v>2601</v>
      </c>
      <c r="I22" s="166">
        <v>24</v>
      </c>
      <c r="J22" s="72"/>
    </row>
    <row r="23" spans="1:10" ht="16.649999999999999" customHeight="1" x14ac:dyDescent="0.2">
      <c r="A23" s="169">
        <v>18</v>
      </c>
      <c r="B23" s="166">
        <v>13013</v>
      </c>
      <c r="C23" s="167">
        <v>13003</v>
      </c>
      <c r="D23" s="168">
        <f>+H23+I23</f>
        <v>2262</v>
      </c>
      <c r="E23" s="166">
        <v>1028</v>
      </c>
      <c r="F23" s="167">
        <v>857</v>
      </c>
      <c r="G23" s="167">
        <v>340</v>
      </c>
      <c r="H23" s="167">
        <f>SUM(E23:G23)</f>
        <v>2225</v>
      </c>
      <c r="I23" s="166">
        <v>37</v>
      </c>
    </row>
    <row r="24" spans="1:10" ht="16.649999999999999" customHeight="1" x14ac:dyDescent="0.2">
      <c r="A24" s="169">
        <v>19</v>
      </c>
      <c r="B24" s="166">
        <v>11630</v>
      </c>
      <c r="C24" s="167">
        <v>11625</v>
      </c>
      <c r="D24" s="168">
        <f>+H24+I24</f>
        <v>2902</v>
      </c>
      <c r="E24" s="166">
        <v>1303</v>
      </c>
      <c r="F24" s="167">
        <v>1214</v>
      </c>
      <c r="G24" s="167">
        <v>363</v>
      </c>
      <c r="H24" s="167">
        <f>SUM(E24:G24)</f>
        <v>2880</v>
      </c>
      <c r="I24" s="166">
        <v>22</v>
      </c>
    </row>
    <row r="25" spans="1:10" ht="16.649999999999999" customHeight="1" x14ac:dyDescent="0.2">
      <c r="A25" s="169">
        <v>20</v>
      </c>
      <c r="B25" s="166">
        <v>13254</v>
      </c>
      <c r="C25" s="167">
        <v>13252</v>
      </c>
      <c r="D25" s="168">
        <f>+H25+I25</f>
        <v>2916</v>
      </c>
      <c r="E25" s="166">
        <v>1393</v>
      </c>
      <c r="F25" s="167">
        <v>1165</v>
      </c>
      <c r="G25" s="167">
        <v>327</v>
      </c>
      <c r="H25" s="167">
        <f>SUM(E25:G25)</f>
        <v>2885</v>
      </c>
      <c r="I25" s="166">
        <v>31</v>
      </c>
    </row>
    <row r="26" spans="1:10" ht="16.649999999999999" customHeight="1" x14ac:dyDescent="0.2">
      <c r="A26" s="169"/>
      <c r="B26" s="166"/>
      <c r="C26" s="167"/>
      <c r="D26" s="168"/>
      <c r="E26" s="166"/>
      <c r="F26" s="167"/>
      <c r="G26" s="167"/>
      <c r="H26" s="167"/>
      <c r="I26" s="166"/>
    </row>
    <row r="27" spans="1:10" ht="16.649999999999999" customHeight="1" x14ac:dyDescent="0.2">
      <c r="A27" s="169">
        <v>21</v>
      </c>
      <c r="B27" s="166">
        <v>14456</v>
      </c>
      <c r="C27" s="167">
        <v>14455</v>
      </c>
      <c r="D27" s="168">
        <f>+H27+I27</f>
        <v>3691</v>
      </c>
      <c r="E27" s="166">
        <v>1728</v>
      </c>
      <c r="F27" s="167">
        <v>1513</v>
      </c>
      <c r="G27" s="167">
        <v>407</v>
      </c>
      <c r="H27" s="167">
        <f>SUM(E27:G27)</f>
        <v>3648</v>
      </c>
      <c r="I27" s="166">
        <v>43</v>
      </c>
    </row>
    <row r="28" spans="1:10" ht="16.649999999999999" customHeight="1" x14ac:dyDescent="0.2">
      <c r="A28" s="169">
        <v>22</v>
      </c>
      <c r="B28" s="166">
        <v>15464</v>
      </c>
      <c r="C28" s="167">
        <v>15463</v>
      </c>
      <c r="D28" s="168">
        <f>+H28+I28</f>
        <v>3650</v>
      </c>
      <c r="E28" s="166">
        <v>1713</v>
      </c>
      <c r="F28" s="167">
        <v>1483</v>
      </c>
      <c r="G28" s="167">
        <v>425</v>
      </c>
      <c r="H28" s="167">
        <f>SUM(E28:G28)</f>
        <v>3621</v>
      </c>
      <c r="I28" s="166">
        <v>29</v>
      </c>
    </row>
    <row r="29" spans="1:10" ht="16.649999999999999" customHeight="1" x14ac:dyDescent="0.2">
      <c r="A29" s="169">
        <v>23</v>
      </c>
      <c r="B29" s="172">
        <v>16434</v>
      </c>
      <c r="C29" s="173">
        <v>16434</v>
      </c>
      <c r="D29" s="174">
        <f>+H29+I29</f>
        <v>3979</v>
      </c>
      <c r="E29" s="172">
        <v>1784</v>
      </c>
      <c r="F29" s="173">
        <v>1708</v>
      </c>
      <c r="G29" s="173">
        <v>463</v>
      </c>
      <c r="H29" s="167">
        <f>SUM(E29:G29)</f>
        <v>3955</v>
      </c>
      <c r="I29" s="172">
        <v>24</v>
      </c>
    </row>
    <row r="30" spans="1:10" ht="16.649999999999999" customHeight="1" x14ac:dyDescent="0.2">
      <c r="A30" s="169">
        <v>24</v>
      </c>
      <c r="B30" s="172">
        <v>17167</v>
      </c>
      <c r="C30" s="173">
        <v>17167</v>
      </c>
      <c r="D30" s="174">
        <f>+H30+I30</f>
        <v>4077</v>
      </c>
      <c r="E30" s="172">
        <v>1784</v>
      </c>
      <c r="F30" s="173">
        <v>1652</v>
      </c>
      <c r="G30" s="173">
        <v>586</v>
      </c>
      <c r="H30" s="167">
        <f>SUM(E30:G30)</f>
        <v>4022</v>
      </c>
      <c r="I30" s="172">
        <v>55</v>
      </c>
    </row>
    <row r="31" spans="1:10" ht="16.649999999999999" customHeight="1" x14ac:dyDescent="0.2">
      <c r="A31" s="169">
        <v>25</v>
      </c>
      <c r="B31" s="172">
        <v>18512</v>
      </c>
      <c r="C31" s="173">
        <v>18512</v>
      </c>
      <c r="D31" s="174">
        <f>+H31+I31</f>
        <v>4220</v>
      </c>
      <c r="E31" s="172">
        <v>1843</v>
      </c>
      <c r="F31" s="173">
        <v>1817</v>
      </c>
      <c r="G31" s="173">
        <v>560</v>
      </c>
      <c r="H31" s="167">
        <f>SUM(E31:G31)</f>
        <v>4220</v>
      </c>
      <c r="I31" s="172">
        <v>0</v>
      </c>
    </row>
    <row r="32" spans="1:10" ht="16.649999999999999" customHeight="1" x14ac:dyDescent="0.2">
      <c r="A32" s="169"/>
      <c r="B32" s="172"/>
      <c r="C32" s="173"/>
      <c r="D32" s="174"/>
      <c r="E32" s="172"/>
      <c r="F32" s="173"/>
      <c r="G32" s="173"/>
      <c r="H32" s="167"/>
      <c r="I32" s="172"/>
    </row>
    <row r="33" spans="1:9" ht="16.649999999999999" customHeight="1" x14ac:dyDescent="0.2">
      <c r="A33" s="169">
        <v>26</v>
      </c>
      <c r="B33" s="172">
        <v>18259</v>
      </c>
      <c r="C33" s="173">
        <v>18258</v>
      </c>
      <c r="D33" s="174">
        <f>+H33+I33</f>
        <v>4393</v>
      </c>
      <c r="E33" s="172">
        <v>1716</v>
      </c>
      <c r="F33" s="173">
        <v>1940</v>
      </c>
      <c r="G33" s="173">
        <v>720</v>
      </c>
      <c r="H33" s="167">
        <f>SUM(E33:G33)</f>
        <v>4376</v>
      </c>
      <c r="I33" s="172">
        <v>17</v>
      </c>
    </row>
    <row r="34" spans="1:9" ht="16.649999999999999" customHeight="1" x14ac:dyDescent="0.2">
      <c r="A34" s="169">
        <v>27</v>
      </c>
      <c r="B34" s="172">
        <v>20592</v>
      </c>
      <c r="C34" s="173">
        <v>20589</v>
      </c>
      <c r="D34" s="174">
        <f>+H34+I34</f>
        <v>4997</v>
      </c>
      <c r="E34" s="172">
        <v>2009</v>
      </c>
      <c r="F34" s="173">
        <v>2303</v>
      </c>
      <c r="G34" s="173">
        <v>661</v>
      </c>
      <c r="H34" s="167">
        <f>SUM(E34:G34)</f>
        <v>4973</v>
      </c>
      <c r="I34" s="172">
        <v>24</v>
      </c>
    </row>
    <row r="35" spans="1:9" ht="16.649999999999999" customHeight="1" x14ac:dyDescent="0.2">
      <c r="A35" s="169">
        <v>28</v>
      </c>
      <c r="B35" s="166">
        <v>22129</v>
      </c>
      <c r="C35" s="167">
        <v>22123</v>
      </c>
      <c r="D35" s="168">
        <f>+H35+I35</f>
        <v>5498</v>
      </c>
      <c r="E35" s="167">
        <v>2097</v>
      </c>
      <c r="F35" s="167">
        <v>2527</v>
      </c>
      <c r="G35" s="167">
        <v>830</v>
      </c>
      <c r="H35" s="167">
        <f>SUM(E35:G35)</f>
        <v>5454</v>
      </c>
      <c r="I35" s="166">
        <v>44</v>
      </c>
    </row>
    <row r="36" spans="1:9" ht="16.649999999999999" customHeight="1" x14ac:dyDescent="0.2">
      <c r="A36" s="169">
        <v>29</v>
      </c>
      <c r="B36" s="166">
        <v>23333</v>
      </c>
      <c r="C36" s="175">
        <v>23326</v>
      </c>
      <c r="D36" s="168">
        <f>+H36+I36</f>
        <v>5879</v>
      </c>
      <c r="E36" s="167">
        <v>2103</v>
      </c>
      <c r="F36" s="167">
        <v>2870</v>
      </c>
      <c r="G36" s="167">
        <v>883</v>
      </c>
      <c r="H36" s="167">
        <f>SUM(E36:G36)</f>
        <v>5856</v>
      </c>
      <c r="I36" s="166">
        <v>23</v>
      </c>
    </row>
    <row r="37" spans="1:9" ht="16.649999999999999" customHeight="1" x14ac:dyDescent="0.2">
      <c r="A37" s="169">
        <v>30</v>
      </c>
      <c r="B37" s="166">
        <v>24666</v>
      </c>
      <c r="C37" s="175">
        <v>24664</v>
      </c>
      <c r="D37" s="168">
        <f>+H37+I37</f>
        <v>6754</v>
      </c>
      <c r="E37" s="167">
        <v>2259</v>
      </c>
      <c r="F37" s="167">
        <v>3402</v>
      </c>
      <c r="G37" s="167">
        <v>1035</v>
      </c>
      <c r="H37" s="167">
        <f>SUM(E37:G37)</f>
        <v>6696</v>
      </c>
      <c r="I37" s="166">
        <v>58</v>
      </c>
    </row>
    <row r="38" spans="1:9" ht="16.649999999999999" customHeight="1" x14ac:dyDescent="0.2">
      <c r="A38" s="169"/>
      <c r="B38" s="166"/>
      <c r="C38" s="175"/>
      <c r="D38" s="168"/>
      <c r="E38" s="167"/>
      <c r="F38" s="167"/>
      <c r="G38" s="167"/>
      <c r="H38" s="167"/>
      <c r="I38" s="166"/>
    </row>
    <row r="39" spans="1:9" ht="16.649999999999999" customHeight="1" x14ac:dyDescent="0.2">
      <c r="A39" s="165" t="s">
        <v>175</v>
      </c>
      <c r="B39" s="166">
        <v>30100</v>
      </c>
      <c r="C39" s="167">
        <v>30099</v>
      </c>
      <c r="D39" s="168">
        <f>+H39+I39</f>
        <v>7812</v>
      </c>
      <c r="E39" s="166">
        <v>2391</v>
      </c>
      <c r="F39" s="167">
        <v>3872</v>
      </c>
      <c r="G39" s="167">
        <v>1476</v>
      </c>
      <c r="H39" s="175">
        <f>SUM(E39:G39)</f>
        <v>7739</v>
      </c>
      <c r="I39" s="166">
        <v>73</v>
      </c>
    </row>
    <row r="40" spans="1:9" ht="16.649999999999999" customHeight="1" x14ac:dyDescent="0.2">
      <c r="A40" s="169" t="s">
        <v>193</v>
      </c>
      <c r="B40" s="166">
        <v>22997</v>
      </c>
      <c r="C40" s="167">
        <v>22995</v>
      </c>
      <c r="D40" s="168">
        <v>7459</v>
      </c>
      <c r="E40" s="166">
        <v>2127</v>
      </c>
      <c r="F40" s="167">
        <v>3446</v>
      </c>
      <c r="G40" s="167">
        <v>1800</v>
      </c>
      <c r="H40" s="175">
        <v>7373</v>
      </c>
      <c r="I40" s="166">
        <v>86</v>
      </c>
    </row>
    <row r="41" spans="1:9" ht="16.649999999999999" customHeight="1" x14ac:dyDescent="0.2">
      <c r="A41" s="169" t="s">
        <v>194</v>
      </c>
      <c r="B41" s="167">
        <v>33519</v>
      </c>
      <c r="C41" s="167">
        <v>33509</v>
      </c>
      <c r="D41" s="166">
        <v>8746</v>
      </c>
      <c r="E41" s="166">
        <v>2147</v>
      </c>
      <c r="F41" s="167">
        <v>4066</v>
      </c>
      <c r="G41" s="167">
        <v>2533</v>
      </c>
      <c r="H41" s="167">
        <f>SUM(E41:G41)</f>
        <v>8746</v>
      </c>
      <c r="I41" s="166">
        <v>150</v>
      </c>
    </row>
    <row r="42" spans="1:9" ht="16.649999999999999" customHeight="1" x14ac:dyDescent="0.2">
      <c r="A42" s="169" t="s">
        <v>195</v>
      </c>
      <c r="B42" s="166">
        <v>34243</v>
      </c>
      <c r="C42" s="167">
        <v>34230</v>
      </c>
      <c r="D42" s="166">
        <v>8795</v>
      </c>
      <c r="E42" s="166">
        <v>1870</v>
      </c>
      <c r="F42" s="167">
        <v>3918</v>
      </c>
      <c r="G42" s="167">
        <v>2848</v>
      </c>
      <c r="H42" s="167">
        <v>8636</v>
      </c>
      <c r="I42" s="166">
        <v>159</v>
      </c>
    </row>
    <row r="43" spans="1:9" ht="16.649999999999999" customHeight="1" x14ac:dyDescent="0.2">
      <c r="A43" s="169" t="s">
        <v>196</v>
      </c>
      <c r="B43" s="166">
        <v>35619</v>
      </c>
      <c r="C43" s="167">
        <v>35603</v>
      </c>
      <c r="D43" s="166">
        <v>10139</v>
      </c>
      <c r="E43" s="166">
        <v>2014</v>
      </c>
      <c r="F43" s="167">
        <v>4439</v>
      </c>
      <c r="G43" s="167">
        <v>3519</v>
      </c>
      <c r="H43" s="167">
        <v>9972</v>
      </c>
      <c r="I43" s="166">
        <v>167</v>
      </c>
    </row>
    <row r="44" spans="1:9" ht="16.649999999999999" customHeight="1" x14ac:dyDescent="0.2">
      <c r="A44" s="159" t="s">
        <v>159</v>
      </c>
      <c r="B44" s="167"/>
      <c r="C44" s="167"/>
      <c r="D44" s="167"/>
      <c r="E44" s="167"/>
      <c r="F44" s="167"/>
      <c r="G44" s="167"/>
      <c r="H44" s="167"/>
      <c r="I44" s="167"/>
    </row>
    <row r="45" spans="1:9" ht="16.649999999999999" customHeight="1" x14ac:dyDescent="0.2">
      <c r="A45" s="159" t="s">
        <v>197</v>
      </c>
      <c r="B45" s="160"/>
      <c r="C45" s="160"/>
      <c r="D45" s="160"/>
      <c r="E45" s="160"/>
      <c r="F45" s="160"/>
      <c r="G45" s="160"/>
      <c r="H45" s="160"/>
      <c r="I45" s="160"/>
    </row>
    <row r="46" spans="1:9" ht="16.649999999999999" customHeight="1" x14ac:dyDescent="0.2">
      <c r="A46" s="159" t="s">
        <v>198</v>
      </c>
    </row>
  </sheetData>
  <mergeCells count="9">
    <mergeCell ref="A1:I1"/>
    <mergeCell ref="A3:A5"/>
    <mergeCell ref="B3:C3"/>
    <mergeCell ref="D3:I3"/>
    <mergeCell ref="B4:B5"/>
    <mergeCell ref="C4:C5"/>
    <mergeCell ref="D4:D5"/>
    <mergeCell ref="E4:H4"/>
    <mergeCell ref="I4:I5"/>
  </mergeCells>
  <phoneticPr fontId="2"/>
  <printOptions horizontalCentered="1"/>
  <pageMargins left="0.98425196850393704" right="0.98425196850393704" top="0.98425196850393704" bottom="0.98425196850393704" header="0.51181102362204722" footer="0.51181102362204722"/>
  <pageSetup paperSize="9" scale="87" orientation="portrait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7</vt:i4>
      </vt:variant>
    </vt:vector>
  </HeadingPairs>
  <TitlesOfParts>
    <vt:vector size="18" baseType="lpstr">
      <vt:lpstr>1601</vt:lpstr>
      <vt:lpstr>1602</vt:lpstr>
      <vt:lpstr>1603</vt:lpstr>
      <vt:lpstr>1604</vt:lpstr>
      <vt:lpstr>1605</vt:lpstr>
      <vt:lpstr>1606 </vt:lpstr>
      <vt:lpstr>1609</vt:lpstr>
      <vt:lpstr>1610</vt:lpstr>
      <vt:lpstr>1611</vt:lpstr>
      <vt:lpstr>1612</vt:lpstr>
      <vt:lpstr>1613</vt:lpstr>
      <vt:lpstr>'1601'!Print_Area</vt:lpstr>
      <vt:lpstr>'1602'!Print_Area</vt:lpstr>
      <vt:lpstr>'1604'!Print_Area</vt:lpstr>
      <vt:lpstr>'1609'!Print_Area</vt:lpstr>
      <vt:lpstr>'1611'!Print_Area</vt:lpstr>
      <vt:lpstr>'1612'!Print_Area</vt:lpstr>
      <vt:lpstr>'1613'!Print_Area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2025-04-22T04:02:11Z</dcterms:created>
  <dcterms:modified xsi:type="dcterms:W3CDTF">2025-04-22T07:31:47Z</dcterms:modified>
  <cp:category/>
  <cp:contentStatus/>
</cp:coreProperties>
</file>