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BBEBCEBC-3D3A-4DC2-967F-F5578C3BA75F}" xr6:coauthVersionLast="47" xr6:coauthVersionMax="47" xr10:uidLastSave="{00000000-0000-0000-0000-000000000000}"/>
  <bookViews>
    <workbookView xWindow="-110" yWindow="-110" windowWidth="19420" windowHeight="10420" activeTab="4" xr2:uid="{7D2E173C-4F99-4F55-85A8-5945CB2EE97B}"/>
  </bookViews>
  <sheets>
    <sheet name="0401" sheetId="1" r:id="rId1"/>
    <sheet name="0402" sheetId="2" r:id="rId2"/>
    <sheet name="0403" sheetId="3" r:id="rId3"/>
    <sheet name="0404" sheetId="4" r:id="rId4"/>
    <sheet name="0405" sheetId="5" r:id="rId5"/>
  </sheets>
  <externalReferences>
    <externalReference r:id="rId6"/>
  </externalReferences>
  <definedNames>
    <definedName name="_xlnm._FilterDatabase" localSheetId="0" hidden="1">'0401'!$A$5:$AF$101</definedName>
    <definedName name="hyou3">[1]表3!$A$2:$N$34</definedName>
    <definedName name="_xlnm.Print_Area" localSheetId="0">'0401'!$A$1:$AC$101</definedName>
    <definedName name="_xlnm.Print_Area" localSheetId="1">'0402'!$A$1:$AC$43</definedName>
    <definedName name="_xlnm.Print_Area" localSheetId="2">'0403'!$A$1:$I$39</definedName>
    <definedName name="_xlnm.Print_Area" localSheetId="3">'0404'!$A$1:$N$17</definedName>
    <definedName name="_xlnm.Print_Titles" localSheetId="0">'0401'!$3:$4</definedName>
    <definedName name="県外転出入者当前月" localSheetId="1">#REF!</definedName>
    <definedName name="県外転出入者当前月" localSheetId="2">#REF!</definedName>
    <definedName name="県外転出入者当前月" localSheetId="3">#REF!</definedName>
    <definedName name="県外転出入者当前月" localSheetId="4">#REF!</definedName>
    <definedName name="県外転出入者当前月">#REF!</definedName>
    <definedName name="指示月統計結果" localSheetId="1">#REF!</definedName>
    <definedName name="指示月統計結果" localSheetId="2">#REF!</definedName>
    <definedName name="指示月統計結果" localSheetId="3">#REF!</definedName>
    <definedName name="指示月統計結果" localSheetId="4">#REF!</definedName>
    <definedName name="指示月統計結果">#REF!</definedName>
    <definedName name="出生数_その他_のクロス集計">#N/A</definedName>
    <definedName name="出生数_自宅_のクロス集計">#N/A</definedName>
    <definedName name="出生数_助産所_のクロス集計">#N/A</definedName>
    <definedName name="出生数_診療所_のクロス集計">#N/A</definedName>
    <definedName name="出生数_病院_のクロス集計">#N/A</definedName>
    <definedName name="図1">[1]図8!$D$20:$I$31</definedName>
    <definedName name="表３">[1]表3!$A$2:$N$34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1" i="5" l="1"/>
  <c r="F20" i="5"/>
  <c r="F19" i="5"/>
  <c r="F18" i="5"/>
  <c r="F17" i="5"/>
  <c r="F16" i="5"/>
  <c r="F15" i="5"/>
  <c r="F14" i="5"/>
  <c r="F13" i="5"/>
  <c r="F12" i="5"/>
  <c r="F11" i="5"/>
  <c r="F10" i="5"/>
  <c r="F9" i="5"/>
  <c r="F8" i="5"/>
  <c r="F7" i="5"/>
  <c r="F6" i="5"/>
  <c r="F5" i="5"/>
  <c r="E5" i="5"/>
  <c r="D5" i="5"/>
  <c r="C5" i="5"/>
  <c r="B16" i="4"/>
  <c r="B15" i="4"/>
  <c r="B14" i="4"/>
  <c r="B13" i="4"/>
  <c r="B12" i="4"/>
  <c r="B11" i="4"/>
  <c r="B10" i="4"/>
  <c r="B9" i="4"/>
  <c r="B8" i="4"/>
  <c r="B7" i="4"/>
  <c r="B6" i="4"/>
  <c r="B5" i="4"/>
  <c r="N4" i="4"/>
  <c r="M4" i="4"/>
  <c r="L4" i="4"/>
  <c r="K4" i="4"/>
  <c r="J4" i="4"/>
  <c r="I4" i="4"/>
  <c r="H4" i="4"/>
  <c r="G4" i="4"/>
  <c r="F4" i="4"/>
  <c r="E4" i="4"/>
  <c r="D4" i="4"/>
  <c r="C4" i="4"/>
  <c r="B4" i="4" s="1"/>
  <c r="W27" i="2" l="1"/>
  <c r="AA23" i="2"/>
  <c r="AA22" i="2"/>
  <c r="AA20" i="2"/>
  <c r="Y20" i="2"/>
  <c r="W20" i="2"/>
  <c r="O20" i="2"/>
  <c r="M20" i="2"/>
  <c r="K20" i="2"/>
  <c r="I20" i="2"/>
  <c r="AA19" i="2"/>
  <c r="Y19" i="2"/>
  <c r="W19" i="2"/>
  <c r="O19" i="2"/>
  <c r="M19" i="2"/>
  <c r="K19" i="2"/>
  <c r="I19" i="2"/>
  <c r="AA18" i="2"/>
  <c r="Y18" i="2"/>
  <c r="W18" i="2"/>
  <c r="O18" i="2"/>
  <c r="M18" i="2"/>
  <c r="K18" i="2"/>
  <c r="I18" i="2"/>
  <c r="AA17" i="2"/>
  <c r="Y17" i="2"/>
  <c r="W17" i="2"/>
  <c r="O17" i="2"/>
  <c r="K17" i="2"/>
  <c r="I17" i="2"/>
  <c r="AA16" i="2"/>
  <c r="Y16" i="2"/>
  <c r="W16" i="2"/>
  <c r="O16" i="2"/>
  <c r="M16" i="2"/>
  <c r="K16" i="2"/>
  <c r="I16" i="2"/>
  <c r="AA15" i="2"/>
  <c r="Y15" i="2"/>
  <c r="W15" i="2"/>
  <c r="O15" i="2"/>
  <c r="M15" i="2"/>
  <c r="K15" i="2"/>
  <c r="I15" i="2"/>
  <c r="AA14" i="2"/>
  <c r="Y14" i="2"/>
  <c r="W14" i="2"/>
  <c r="O14" i="2"/>
  <c r="M14" i="2"/>
  <c r="K14" i="2"/>
  <c r="I14" i="2"/>
  <c r="AA13" i="2"/>
  <c r="W13" i="2"/>
  <c r="O13" i="2"/>
  <c r="M13" i="2"/>
  <c r="K13" i="2"/>
  <c r="I13" i="2"/>
  <c r="AA12" i="2"/>
  <c r="Y12" i="2"/>
  <c r="W12" i="2"/>
  <c r="O12" i="2"/>
  <c r="M12" i="2"/>
  <c r="K12" i="2"/>
  <c r="I12" i="2"/>
  <c r="AA11" i="2"/>
  <c r="Y11" i="2"/>
  <c r="W11" i="2"/>
  <c r="O11" i="2"/>
  <c r="M11" i="2"/>
  <c r="K11" i="2"/>
  <c r="I11" i="2"/>
  <c r="Z9" i="2"/>
  <c r="AA9" i="2" s="1"/>
  <c r="Y9" i="2"/>
  <c r="W9" i="2"/>
  <c r="O9" i="2"/>
  <c r="M9" i="2"/>
  <c r="K9" i="2"/>
  <c r="I9" i="2"/>
  <c r="Z97" i="1" l="1"/>
  <c r="Z93" i="1"/>
  <c r="Z94" i="1"/>
  <c r="Z95" i="1"/>
  <c r="Z96" i="1"/>
  <c r="Z89" i="1"/>
  <c r="Z90" i="1"/>
  <c r="Z91" i="1"/>
  <c r="Z92" i="1"/>
  <c r="Z78" i="1"/>
  <c r="Z79" i="1"/>
  <c r="Z80" i="1"/>
  <c r="Z81" i="1"/>
  <c r="Z83" i="1"/>
  <c r="Z84" i="1"/>
  <c r="Z85" i="1"/>
  <c r="Z86" i="1"/>
  <c r="Z87" i="1"/>
  <c r="Z88" i="1"/>
  <c r="Z76" i="1"/>
  <c r="Z77" i="1"/>
  <c r="Z56" i="1"/>
  <c r="Z57" i="1"/>
  <c r="Z58" i="1"/>
  <c r="Z59" i="1"/>
  <c r="Z60" i="1"/>
  <c r="Z61" i="1"/>
  <c r="Z62" i="1"/>
  <c r="Z63" i="1"/>
  <c r="Z64" i="1"/>
  <c r="Z65" i="1"/>
  <c r="Z66" i="1"/>
  <c r="Z67" i="1"/>
  <c r="Z68" i="1"/>
  <c r="Z69" i="1"/>
  <c r="Z70" i="1"/>
  <c r="Z71" i="1"/>
  <c r="Z72" i="1"/>
  <c r="Z74" i="1"/>
  <c r="Z75" i="1"/>
  <c r="Z30" i="1"/>
  <c r="Z31" i="1"/>
  <c r="Z32" i="1"/>
  <c r="Z33" i="1"/>
  <c r="Z34" i="1"/>
  <c r="Z35" i="1"/>
  <c r="Z36" i="1"/>
  <c r="Z37" i="1"/>
  <c r="Z38" i="1"/>
  <c r="Z39" i="1"/>
  <c r="Z40" i="1"/>
  <c r="Z41" i="1"/>
  <c r="Z42" i="1"/>
  <c r="Z43" i="1"/>
  <c r="Z44" i="1"/>
  <c r="Z45" i="1"/>
  <c r="Z46" i="1"/>
  <c r="Z47" i="1"/>
  <c r="Z48" i="1"/>
  <c r="Z49" i="1"/>
  <c r="Z50" i="1"/>
  <c r="Z51" i="1"/>
  <c r="Z52" i="1"/>
  <c r="Z53" i="1"/>
  <c r="Z54" i="1"/>
  <c r="Z55" i="1"/>
  <c r="Z17" i="1"/>
  <c r="Z19" i="1"/>
  <c r="Z20" i="1"/>
  <c r="Z21" i="1"/>
  <c r="Z23" i="1"/>
  <c r="Z24" i="1"/>
  <c r="Z25" i="1"/>
  <c r="Z26" i="1"/>
  <c r="Z27" i="1"/>
  <c r="Z29" i="1"/>
  <c r="Z8" i="1"/>
  <c r="Z9" i="1"/>
  <c r="Z10" i="1"/>
  <c r="Z11" i="1"/>
  <c r="Z12" i="1"/>
  <c r="Z13" i="1"/>
  <c r="Z15" i="1"/>
  <c r="Z16" i="1"/>
  <c r="Z7" i="1"/>
</calcChain>
</file>

<file path=xl/sharedStrings.xml><?xml version="1.0" encoding="utf-8"?>
<sst xmlns="http://schemas.openxmlformats.org/spreadsheetml/2006/main" count="691" uniqueCount="234">
  <si>
    <t>前橋市</t>
    <rPh sb="0" eb="2">
      <t>マエバシ</t>
    </rPh>
    <rPh sb="2" eb="3">
      <t>シ</t>
    </rPh>
    <phoneticPr fontId="3"/>
  </si>
  <si>
    <t>高崎市</t>
    <rPh sb="0" eb="3">
      <t>タカサキシ</t>
    </rPh>
    <phoneticPr fontId="3"/>
  </si>
  <si>
    <t>桐生</t>
    <rPh sb="0" eb="2">
      <t>キリュウ</t>
    </rPh>
    <phoneticPr fontId="3"/>
  </si>
  <si>
    <t>伊勢崎</t>
    <rPh sb="0" eb="3">
      <t>イセサキ</t>
    </rPh>
    <phoneticPr fontId="3"/>
  </si>
  <si>
    <t>太田</t>
    <rPh sb="0" eb="2">
      <t>オオタ</t>
    </rPh>
    <phoneticPr fontId="3"/>
  </si>
  <si>
    <t>渋川</t>
    <rPh sb="0" eb="2">
      <t>シブカワ</t>
    </rPh>
    <phoneticPr fontId="3"/>
  </si>
  <si>
    <t>藤岡</t>
    <rPh sb="0" eb="2">
      <t>フジオカ</t>
    </rPh>
    <phoneticPr fontId="3"/>
  </si>
  <si>
    <t>富岡</t>
    <rPh sb="0" eb="2">
      <t>トミオカ</t>
    </rPh>
    <phoneticPr fontId="3"/>
  </si>
  <si>
    <t>吾妻</t>
    <rPh sb="0" eb="2">
      <t>アガツマ</t>
    </rPh>
    <phoneticPr fontId="3"/>
  </si>
  <si>
    <t>利根沼田</t>
    <rPh sb="0" eb="2">
      <t>トネ</t>
    </rPh>
    <rPh sb="2" eb="4">
      <t>ヌマタ</t>
    </rPh>
    <phoneticPr fontId="3"/>
  </si>
  <si>
    <t>館林</t>
    <rPh sb="0" eb="2">
      <t>タテバヤシ</t>
    </rPh>
    <phoneticPr fontId="3"/>
  </si>
  <si>
    <t>安中</t>
    <rPh sb="0" eb="2">
      <t>アンナカ</t>
    </rPh>
    <phoneticPr fontId="3"/>
  </si>
  <si>
    <t>群馬県</t>
    <rPh sb="0" eb="3">
      <t>グンマケン</t>
    </rPh>
    <phoneticPr fontId="3"/>
  </si>
  <si>
    <t>全国</t>
    <rPh sb="0" eb="2">
      <t>ゼンコク</t>
    </rPh>
    <phoneticPr fontId="3"/>
  </si>
  <si>
    <t>報告数</t>
    <rPh sb="0" eb="2">
      <t>ホウコク</t>
    </rPh>
    <rPh sb="2" eb="3">
      <t>スウ</t>
    </rPh>
    <phoneticPr fontId="3"/>
  </si>
  <si>
    <t>り患率</t>
  </si>
  <si>
    <t>一類感染症</t>
    <rPh sb="0" eb="1">
      <t>イチ</t>
    </rPh>
    <phoneticPr fontId="3"/>
  </si>
  <si>
    <t>エボラ出血熱</t>
  </si>
  <si>
    <t>クリミア・コンゴ出血熱</t>
  </si>
  <si>
    <t>痘そう</t>
  </si>
  <si>
    <t>ペスト</t>
  </si>
  <si>
    <t>マールブルグ病</t>
  </si>
  <si>
    <t>ラッサ熱</t>
  </si>
  <si>
    <t>二類感染症</t>
    <rPh sb="0" eb="1">
      <t>ニ</t>
    </rPh>
    <phoneticPr fontId="3"/>
  </si>
  <si>
    <t>　</t>
  </si>
  <si>
    <t>急性灰白髄炎</t>
  </si>
  <si>
    <t>結核</t>
  </si>
  <si>
    <t xml:space="preserve"> ・ </t>
  </si>
  <si>
    <t>・</t>
  </si>
  <si>
    <t>ジフテリア</t>
  </si>
  <si>
    <t>重症急性呼吸器症候群</t>
  </si>
  <si>
    <t>中東呼吸器症候群</t>
    <phoneticPr fontId="3"/>
  </si>
  <si>
    <t>鳥インフルエンザ（Ｈ５Ｎ１）</t>
    <phoneticPr fontId="3"/>
  </si>
  <si>
    <t>鳥インフルエンザ（Ｈ７Ｎ９）</t>
    <phoneticPr fontId="3"/>
  </si>
  <si>
    <t>三類感染症</t>
    <rPh sb="0" eb="1">
      <t>サン</t>
    </rPh>
    <phoneticPr fontId="3"/>
  </si>
  <si>
    <t>コレラ</t>
  </si>
  <si>
    <t>細菌性赤痢</t>
  </si>
  <si>
    <t>腸管出血性大腸菌感染症</t>
  </si>
  <si>
    <t>腸チフス</t>
  </si>
  <si>
    <t>パラチフス</t>
  </si>
  <si>
    <t>四類感染症</t>
    <rPh sb="0" eb="1">
      <t>ヨン</t>
    </rPh>
    <phoneticPr fontId="3"/>
  </si>
  <si>
    <t>Ｅ型肝炎</t>
  </si>
  <si>
    <t>ウエストナイル熱</t>
  </si>
  <si>
    <t>Ａ型肝炎</t>
  </si>
  <si>
    <t>エキノコックス症</t>
  </si>
  <si>
    <t>黄熱</t>
  </si>
  <si>
    <t>オウム病</t>
  </si>
  <si>
    <t>オムスク出血熱</t>
  </si>
  <si>
    <t>回帰熱</t>
  </si>
  <si>
    <t>キャサヌル森林病</t>
  </si>
  <si>
    <t>Ｑ熱</t>
  </si>
  <si>
    <t>狂犬病</t>
  </si>
  <si>
    <t>コクシジオイデス症</t>
  </si>
  <si>
    <t>ジカウイルス感染症</t>
  </si>
  <si>
    <t>重症熱性血小板減少症候群</t>
  </si>
  <si>
    <t>腎症候性出血熱</t>
  </si>
  <si>
    <t>西部ウマ脳炎</t>
  </si>
  <si>
    <t>ダニ媒介脳炎</t>
  </si>
  <si>
    <t>炭疽</t>
  </si>
  <si>
    <t>チクングニア熱</t>
  </si>
  <si>
    <t>つつが虫病</t>
    <phoneticPr fontId="3"/>
  </si>
  <si>
    <t>デング熱</t>
  </si>
  <si>
    <t>東部ウマ脳炎</t>
  </si>
  <si>
    <t>鳥インフルエンザ（Ｈ５Ｎ１及びＨ７Ｎ９を除く。）</t>
    <rPh sb="0" eb="1">
      <t>トリ</t>
    </rPh>
    <rPh sb="13" eb="14">
      <t>オヨ</t>
    </rPh>
    <rPh sb="20" eb="21">
      <t>ノゾ</t>
    </rPh>
    <phoneticPr fontId="3"/>
  </si>
  <si>
    <t>ニパウイルス感染症</t>
  </si>
  <si>
    <t>日本紅斑熱</t>
  </si>
  <si>
    <t>日本脳炎</t>
  </si>
  <si>
    <t>ハンタウイルス肺症候群</t>
  </si>
  <si>
    <t>Ｂウイルス病</t>
  </si>
  <si>
    <t>鼻疽</t>
  </si>
  <si>
    <t>ブルセラ症</t>
  </si>
  <si>
    <t>ベネズエラウマ脳炎</t>
  </si>
  <si>
    <t>ヘンドラウイルス感染症</t>
  </si>
  <si>
    <t>発しんチフス</t>
  </si>
  <si>
    <t>ボツリヌス症</t>
  </si>
  <si>
    <t>マラリア</t>
  </si>
  <si>
    <t>野兎病</t>
  </si>
  <si>
    <t>ライム病</t>
  </si>
  <si>
    <t>リッサウイルス感染症</t>
  </si>
  <si>
    <t>リフトバレー熱</t>
  </si>
  <si>
    <t>類鼻疽</t>
  </si>
  <si>
    <t>レジオネラ症</t>
  </si>
  <si>
    <t>レプトスピラ症</t>
  </si>
  <si>
    <t>ロッキー山紅斑熱</t>
  </si>
  <si>
    <t>五類感染症</t>
    <rPh sb="0" eb="1">
      <t>ゴ</t>
    </rPh>
    <rPh sb="1" eb="2">
      <t>ルイ</t>
    </rPh>
    <rPh sb="2" eb="5">
      <t>カンセンショウ</t>
    </rPh>
    <phoneticPr fontId="3"/>
  </si>
  <si>
    <t>アメーバ赤痢</t>
  </si>
  <si>
    <t>ウイルス性肝炎</t>
  </si>
  <si>
    <t>急性弛緩性麻痺</t>
    <rPh sb="0" eb="2">
      <t>キュウセイ</t>
    </rPh>
    <rPh sb="2" eb="5">
      <t>シカンセイ</t>
    </rPh>
    <rPh sb="5" eb="7">
      <t>マヒ</t>
    </rPh>
    <phoneticPr fontId="3"/>
  </si>
  <si>
    <t>急性脳炎</t>
  </si>
  <si>
    <t>クリプトスポリジウム症</t>
  </si>
  <si>
    <t>クロイツフェルト・ヤコブ病</t>
  </si>
  <si>
    <t>劇症型溶血性レンサ球菌感染症</t>
  </si>
  <si>
    <t>後天性免疫不全症候群</t>
    <phoneticPr fontId="2"/>
  </si>
  <si>
    <t>ジアルジア症</t>
  </si>
  <si>
    <t>侵襲性インフルエンザ菌感染症</t>
  </si>
  <si>
    <t>侵襲性髄膜炎菌感染症</t>
  </si>
  <si>
    <t>侵襲性肺炎球菌感染症</t>
  </si>
  <si>
    <t>水痘（入院例）</t>
  </si>
  <si>
    <t>先天性風しん症候群</t>
  </si>
  <si>
    <t>梅毒</t>
  </si>
  <si>
    <t>播種性クリプトコックス症</t>
  </si>
  <si>
    <t>破傷風</t>
  </si>
  <si>
    <t>バンコマイシン耐性黄色ブドウ球菌感染症</t>
  </si>
  <si>
    <t>バンコマイシン耐性腸球菌感染症</t>
  </si>
  <si>
    <t>百日咳</t>
    <rPh sb="0" eb="3">
      <t>ヒャクニチゼキ</t>
    </rPh>
    <phoneticPr fontId="3"/>
  </si>
  <si>
    <t>風しん</t>
  </si>
  <si>
    <t>麻しん</t>
  </si>
  <si>
    <t>薬剤耐性アシネトバクター感染症</t>
  </si>
  <si>
    <t>出典：感染症発生動向調査</t>
    <rPh sb="0" eb="2">
      <t>シュッテン</t>
    </rPh>
    <rPh sb="3" eb="6">
      <t>カンセンショウ</t>
    </rPh>
    <rPh sb="6" eb="8">
      <t>ハッセイ</t>
    </rPh>
    <rPh sb="8" eb="10">
      <t>ドウコウ</t>
    </rPh>
    <rPh sb="10" eb="12">
      <t>チョウサ</t>
    </rPh>
    <phoneticPr fontId="3"/>
  </si>
  <si>
    <t>（注）報告のあった医療機関を管轄する保健所別に集計したもので、必ずしも感染地を示すものではない。</t>
    <rPh sb="1" eb="2">
      <t>チュウキサイコウテンセイメンエキフゼンショウコウグンホケンジョ</t>
    </rPh>
    <phoneticPr fontId="3"/>
  </si>
  <si>
    <t>　　　「結核」は、潜在性結核感染症を含む数であり、り患率の表示はなじまないため、記載していない。「後天性免疫不全症候群」は保健所別数を公表していない。</t>
    <phoneticPr fontId="2"/>
  </si>
  <si>
    <t>令和４年１月３日～令和５年１月１日</t>
    <phoneticPr fontId="2"/>
  </si>
  <si>
    <t>エムポックス</t>
    <phoneticPr fontId="2"/>
  </si>
  <si>
    <t>カルバペネム耐性腸内細菌目細菌感染症</t>
    <rPh sb="12" eb="13">
      <t>モク</t>
    </rPh>
    <rPh sb="13" eb="15">
      <t>サイキン</t>
    </rPh>
    <rPh sb="15" eb="18">
      <t>カンセンショウ</t>
    </rPh>
    <phoneticPr fontId="2"/>
  </si>
  <si>
    <t>　 　 平成30年より、急性弛緩性麻痺及び百日咳が全数把握対象疾患となった。</t>
    <rPh sb="4" eb="6">
      <t>ヘイセイ</t>
    </rPh>
    <rPh sb="8" eb="9">
      <t>ネン</t>
    </rPh>
    <rPh sb="12" eb="14">
      <t>キュウセイ</t>
    </rPh>
    <rPh sb="14" eb="17">
      <t>シカンセイ</t>
    </rPh>
    <rPh sb="17" eb="19">
      <t>マヒ</t>
    </rPh>
    <rPh sb="19" eb="20">
      <t>オヨ</t>
    </rPh>
    <rPh sb="21" eb="24">
      <t>ヒャクニチゼキ</t>
    </rPh>
    <rPh sb="25" eb="27">
      <t>ゼンスウ</t>
    </rPh>
    <rPh sb="27" eb="29">
      <t>ハアク</t>
    </rPh>
    <rPh sb="29" eb="31">
      <t>タイショウ</t>
    </rPh>
    <rPh sb="31" eb="33">
      <t>シッカン</t>
    </rPh>
    <phoneticPr fontId="3"/>
  </si>
  <si>
    <t xml:space="preserve"> ・ </t>
    <phoneticPr fontId="2"/>
  </si>
  <si>
    <t>南米出血熱</t>
    <phoneticPr fontId="2"/>
  </si>
  <si>
    <t>・</t>
    <phoneticPr fontId="2"/>
  </si>
  <si>
    <t xml:space="preserve"> ・</t>
  </si>
  <si>
    <t xml:space="preserve"> ・</t>
    <phoneticPr fontId="2"/>
  </si>
  <si>
    <t xml:space="preserve"> </t>
    <phoneticPr fontId="2"/>
  </si>
  <si>
    <t>-</t>
    <phoneticPr fontId="2"/>
  </si>
  <si>
    <t>４－第２表　感染症発生動向調査（定点把握対象疾患）週報・月報報告数，定点あたり報告数，疾病別・保健所、保健福祉事務所別</t>
    <rPh sb="9" eb="11">
      <t>ハッセイ</t>
    </rPh>
    <rPh sb="11" eb="13">
      <t>ドウコウ</t>
    </rPh>
    <rPh sb="13" eb="15">
      <t>チョウサ</t>
    </rPh>
    <rPh sb="16" eb="18">
      <t>テイテン</t>
    </rPh>
    <rPh sb="18" eb="20">
      <t>ハアク</t>
    </rPh>
    <rPh sb="20" eb="22">
      <t>タイショウ</t>
    </rPh>
    <rPh sb="22" eb="24">
      <t>シッカン</t>
    </rPh>
    <rPh sb="25" eb="27">
      <t>シュウホウ</t>
    </rPh>
    <rPh sb="28" eb="30">
      <t>ゲッポウ</t>
    </rPh>
    <rPh sb="30" eb="32">
      <t>ホウコク</t>
    </rPh>
    <rPh sb="32" eb="33">
      <t>スウ</t>
    </rPh>
    <rPh sb="34" eb="36">
      <t>テイテン</t>
    </rPh>
    <rPh sb="39" eb="41">
      <t>ホウコク</t>
    </rPh>
    <rPh sb="41" eb="42">
      <t>スウ</t>
    </rPh>
    <rPh sb="51" eb="58">
      <t>ホフク</t>
    </rPh>
    <phoneticPr fontId="3"/>
  </si>
  <si>
    <t>令和４年１月３日～令和５年１月１日（令和４年１月～令和４年１２月）　　　　　　</t>
    <phoneticPr fontId="2"/>
  </si>
  <si>
    <t>高崎市</t>
    <rPh sb="0" eb="2">
      <t>タカサキ</t>
    </rPh>
    <rPh sb="2" eb="3">
      <t>シ</t>
    </rPh>
    <phoneticPr fontId="3"/>
  </si>
  <si>
    <t>定点
あたり</t>
    <rPh sb="0" eb="2">
      <t>テイテン</t>
    </rPh>
    <phoneticPr fontId="3"/>
  </si>
  <si>
    <t>五類感染症（定点把握）</t>
    <rPh sb="0" eb="1">
      <t>ゴ</t>
    </rPh>
    <rPh sb="6" eb="8">
      <t>テイテン</t>
    </rPh>
    <rPh sb="8" eb="10">
      <t>ハアク</t>
    </rPh>
    <phoneticPr fontId="3"/>
  </si>
  <si>
    <t>インフルエンザ定点(週報)</t>
    <rPh sb="7" eb="9">
      <t>テイテン</t>
    </rPh>
    <rPh sb="10" eb="12">
      <t>シュウホウ</t>
    </rPh>
    <phoneticPr fontId="3"/>
  </si>
  <si>
    <t>　　インフルエンザ</t>
  </si>
  <si>
    <t>小児科定点(週報)</t>
    <rPh sb="0" eb="3">
      <t>ショウニカ</t>
    </rPh>
    <rPh sb="3" eb="5">
      <t>テイテン</t>
    </rPh>
    <rPh sb="6" eb="8">
      <t>シュウホウ</t>
    </rPh>
    <phoneticPr fontId="3"/>
  </si>
  <si>
    <t>　　ＲＳウイルス感染症</t>
    <rPh sb="8" eb="11">
      <t>カンセンショウ</t>
    </rPh>
    <phoneticPr fontId="3"/>
  </si>
  <si>
    <t>　　咽頭結膜熱</t>
    <rPh sb="2" eb="4">
      <t>イントウ</t>
    </rPh>
    <rPh sb="4" eb="6">
      <t>ケツマク</t>
    </rPh>
    <rPh sb="6" eb="7">
      <t>ネツ</t>
    </rPh>
    <phoneticPr fontId="3"/>
  </si>
  <si>
    <t xml:space="preserve">     -</t>
  </si>
  <si>
    <t xml:space="preserve">    A群溶血性レンサ球菌咽頭炎</t>
    <rPh sb="5" eb="6">
      <t>グン</t>
    </rPh>
    <rPh sb="6" eb="7">
      <t>ヨウ</t>
    </rPh>
    <rPh sb="7" eb="8">
      <t>ケツ</t>
    </rPh>
    <rPh sb="8" eb="9">
      <t>セイ</t>
    </rPh>
    <rPh sb="12" eb="14">
      <t>キュウキン</t>
    </rPh>
    <rPh sb="14" eb="17">
      <t>イントウエン</t>
    </rPh>
    <phoneticPr fontId="3"/>
  </si>
  <si>
    <t>　　感染性胃腸炎</t>
    <rPh sb="2" eb="5">
      <t>カンセンセイ</t>
    </rPh>
    <rPh sb="5" eb="8">
      <t>イチョウエン</t>
    </rPh>
    <phoneticPr fontId="3"/>
  </si>
  <si>
    <t>　　水痘</t>
    <rPh sb="2" eb="4">
      <t>スイトウ</t>
    </rPh>
    <phoneticPr fontId="3"/>
  </si>
  <si>
    <t>　　手足口病</t>
    <rPh sb="2" eb="4">
      <t>テアシ</t>
    </rPh>
    <rPh sb="4" eb="5">
      <t>クチ</t>
    </rPh>
    <rPh sb="5" eb="6">
      <t>ビョウ</t>
    </rPh>
    <phoneticPr fontId="3"/>
  </si>
  <si>
    <t>　　伝染性紅斑</t>
    <rPh sb="2" eb="5">
      <t>デンセンセイ</t>
    </rPh>
    <rPh sb="5" eb="6">
      <t>ベニ</t>
    </rPh>
    <rPh sb="6" eb="7">
      <t>マダラ</t>
    </rPh>
    <phoneticPr fontId="3"/>
  </si>
  <si>
    <t>　　突発性発しん</t>
    <rPh sb="2" eb="5">
      <t>トッパツセイ</t>
    </rPh>
    <rPh sb="5" eb="6">
      <t>ハッ</t>
    </rPh>
    <phoneticPr fontId="3"/>
  </si>
  <si>
    <t>　　ヘルパンギーナ</t>
  </si>
  <si>
    <t>　　流行性耳下腺炎</t>
    <rPh sb="2" eb="5">
      <t>リュウコウセイ</t>
    </rPh>
    <rPh sb="5" eb="6">
      <t>ジ</t>
    </rPh>
    <rPh sb="6" eb="7">
      <t>カ</t>
    </rPh>
    <rPh sb="7" eb="8">
      <t>セン</t>
    </rPh>
    <rPh sb="8" eb="9">
      <t>エン</t>
    </rPh>
    <phoneticPr fontId="3"/>
  </si>
  <si>
    <t>眼科定点(週報)</t>
    <rPh sb="0" eb="2">
      <t>ガンカ</t>
    </rPh>
    <rPh sb="2" eb="4">
      <t>テイテン</t>
    </rPh>
    <rPh sb="5" eb="7">
      <t>シュウホウ</t>
    </rPh>
    <phoneticPr fontId="3"/>
  </si>
  <si>
    <t>　　急性出血性結膜炎</t>
    <rPh sb="2" eb="4">
      <t>キュウセイ</t>
    </rPh>
    <rPh sb="4" eb="7">
      <t>シュッケツセイ</t>
    </rPh>
    <rPh sb="7" eb="10">
      <t>ケツマクエン</t>
    </rPh>
    <phoneticPr fontId="3"/>
  </si>
  <si>
    <t>　　流行性角結膜炎</t>
    <rPh sb="2" eb="5">
      <t>リュウコウセイ</t>
    </rPh>
    <rPh sb="5" eb="6">
      <t>カク</t>
    </rPh>
    <rPh sb="6" eb="9">
      <t>ケツマクエン</t>
    </rPh>
    <phoneticPr fontId="3"/>
  </si>
  <si>
    <t>基幹定点(週報)</t>
    <rPh sb="0" eb="2">
      <t>キカン</t>
    </rPh>
    <rPh sb="2" eb="4">
      <t>テイテン</t>
    </rPh>
    <rPh sb="5" eb="7">
      <t>シュウホウ</t>
    </rPh>
    <phoneticPr fontId="3"/>
  </si>
  <si>
    <t>　　細菌性髄膜炎</t>
    <rPh sb="2" eb="5">
      <t>サイキンセイ</t>
    </rPh>
    <rPh sb="5" eb="8">
      <t>ズイマクエン</t>
    </rPh>
    <phoneticPr fontId="3"/>
  </si>
  <si>
    <t>　　無菌性髄膜炎</t>
    <rPh sb="2" eb="5">
      <t>ムキンセイ</t>
    </rPh>
    <rPh sb="5" eb="8">
      <t>ズイマクエン</t>
    </rPh>
    <phoneticPr fontId="3"/>
  </si>
  <si>
    <t>　　マイコプラズマ肺炎</t>
    <rPh sb="9" eb="11">
      <t>ハイエン</t>
    </rPh>
    <phoneticPr fontId="3"/>
  </si>
  <si>
    <t xml:space="preserve">     -</t>
    <phoneticPr fontId="2"/>
  </si>
  <si>
    <t>　　クラミジア肺炎（オウム病除く）</t>
    <rPh sb="7" eb="9">
      <t>ハイエン</t>
    </rPh>
    <rPh sb="13" eb="14">
      <t>ビョウ</t>
    </rPh>
    <rPh sb="14" eb="15">
      <t>ノゾ</t>
    </rPh>
    <phoneticPr fontId="3"/>
  </si>
  <si>
    <t>　　感染性胃腸炎（ロタウイルスに限る）</t>
    <rPh sb="2" eb="5">
      <t>カンセンセイ</t>
    </rPh>
    <rPh sb="5" eb="8">
      <t>イチョウエン</t>
    </rPh>
    <rPh sb="16" eb="17">
      <t>カギ</t>
    </rPh>
    <phoneticPr fontId="3"/>
  </si>
  <si>
    <t>ＳＴＤ定点(月報)</t>
    <rPh sb="3" eb="5">
      <t>テイテン</t>
    </rPh>
    <rPh sb="6" eb="8">
      <t>ゲッポウ</t>
    </rPh>
    <phoneticPr fontId="3"/>
  </si>
  <si>
    <t>　　性器クラミジア感染症</t>
    <rPh sb="2" eb="4">
      <t>セイキ</t>
    </rPh>
    <rPh sb="9" eb="12">
      <t>カンセンショウ</t>
    </rPh>
    <phoneticPr fontId="3"/>
  </si>
  <si>
    <t>　　性器ヘルペスウイルス感染症</t>
    <rPh sb="2" eb="4">
      <t>セイキ</t>
    </rPh>
    <rPh sb="12" eb="15">
      <t>カンセンショウ</t>
    </rPh>
    <phoneticPr fontId="3"/>
  </si>
  <si>
    <t>　　尖圭コンジローマ感染症</t>
    <rPh sb="2" eb="3">
      <t>セン</t>
    </rPh>
    <rPh sb="3" eb="4">
      <t>ケイ</t>
    </rPh>
    <rPh sb="10" eb="13">
      <t>カンセンショウ</t>
    </rPh>
    <phoneticPr fontId="3"/>
  </si>
  <si>
    <t>　　淋菌感染症</t>
    <rPh sb="2" eb="4">
      <t>リンキン</t>
    </rPh>
    <rPh sb="4" eb="7">
      <t>カンセンショウ</t>
    </rPh>
    <phoneticPr fontId="3"/>
  </si>
  <si>
    <t>基幹定点(月報)</t>
    <rPh sb="0" eb="2">
      <t>キカン</t>
    </rPh>
    <rPh sb="2" eb="4">
      <t>テイテン</t>
    </rPh>
    <rPh sb="5" eb="6">
      <t>ゲツ</t>
    </rPh>
    <rPh sb="6" eb="7">
      <t>ホウ</t>
    </rPh>
    <phoneticPr fontId="3"/>
  </si>
  <si>
    <t>　 メチシリン耐性黄色ブドウ球菌感染症</t>
  </si>
  <si>
    <t>　 ペニシリン耐性肺炎球菌感染症</t>
  </si>
  <si>
    <t>　 薬剤耐性緑膿菌感染症</t>
  </si>
  <si>
    <t>注：報告のあった医療機関を管轄する保健所別に集計したもので、必ずしも感染地を示すものではない。</t>
    <rPh sb="2" eb="4">
      <t>ホウコク</t>
    </rPh>
    <rPh sb="8" eb="12">
      <t>イリョウキカン</t>
    </rPh>
    <rPh sb="13" eb="15">
      <t>カンカツ</t>
    </rPh>
    <rPh sb="17" eb="20">
      <t>ホケンジョ</t>
    </rPh>
    <rPh sb="20" eb="21">
      <t>ベツ</t>
    </rPh>
    <rPh sb="22" eb="24">
      <t>シュウケイ</t>
    </rPh>
    <rPh sb="30" eb="31">
      <t>カナラ</t>
    </rPh>
    <rPh sb="34" eb="36">
      <t>カンセン</t>
    </rPh>
    <rPh sb="36" eb="37">
      <t>チ</t>
    </rPh>
    <rPh sb="38" eb="39">
      <t>シメ</t>
    </rPh>
    <phoneticPr fontId="3"/>
  </si>
  <si>
    <t>　 「-」は報告なし、「・」は定点が選定されていない。</t>
    <phoneticPr fontId="2"/>
  </si>
  <si>
    <t>　  平成30年より、百日咳は全数把握対象疾患に変更された。</t>
    <rPh sb="3" eb="5">
      <t>ヘイセイ</t>
    </rPh>
    <rPh sb="7" eb="8">
      <t>ネン</t>
    </rPh>
    <phoneticPr fontId="3"/>
  </si>
  <si>
    <t>４－第３表　食中毒発生状況，年次別</t>
    <phoneticPr fontId="10"/>
  </si>
  <si>
    <t>各年間</t>
    <rPh sb="0" eb="1">
      <t>カク</t>
    </rPh>
    <rPh sb="1" eb="3">
      <t>ネンカン</t>
    </rPh>
    <phoneticPr fontId="10"/>
  </si>
  <si>
    <t>群　馬　県</t>
    <rPh sb="0" eb="1">
      <t>グン</t>
    </rPh>
    <rPh sb="2" eb="3">
      <t>ウマ</t>
    </rPh>
    <rPh sb="4" eb="5">
      <t>ケン</t>
    </rPh>
    <phoneticPr fontId="10"/>
  </si>
  <si>
    <t>全　　　国</t>
    <rPh sb="0" eb="1">
      <t>ゼン</t>
    </rPh>
    <rPh sb="4" eb="5">
      <t>コク</t>
    </rPh>
    <phoneticPr fontId="10"/>
  </si>
  <si>
    <t>事 件 数</t>
    <phoneticPr fontId="10"/>
  </si>
  <si>
    <t>患 者 数</t>
    <phoneticPr fontId="10"/>
  </si>
  <si>
    <t>り 患 率</t>
    <phoneticPr fontId="10"/>
  </si>
  <si>
    <t>１事件当たり</t>
  </si>
  <si>
    <t xml:space="preserve"> (人口10万対)</t>
    <phoneticPr fontId="10"/>
  </si>
  <si>
    <t>平成8年</t>
    <rPh sb="0" eb="1">
      <t>ヘイセイ</t>
    </rPh>
    <rPh sb="2" eb="3">
      <t>ネン</t>
    </rPh>
    <phoneticPr fontId="2"/>
  </si>
  <si>
    <t>令和元年</t>
    <rPh sb="0" eb="2">
      <t>レイワ</t>
    </rPh>
    <rPh sb="2" eb="4">
      <t>ガンネン</t>
    </rPh>
    <phoneticPr fontId="2"/>
  </si>
  <si>
    <t>出典：食中毒統計</t>
    <rPh sb="0" eb="1">
      <t>シュッテン</t>
    </rPh>
    <rPh sb="2" eb="5">
      <t>ショクチュウドク</t>
    </rPh>
    <rPh sb="5" eb="7">
      <t>トウケイ</t>
    </rPh>
    <phoneticPr fontId="10"/>
  </si>
  <si>
    <t>４－第４表　食中毒患者数，月・保健所、保健福祉事務所別</t>
    <rPh sb="15" eb="18">
      <t>ホケンジョ</t>
    </rPh>
    <rPh sb="21" eb="23">
      <t>フクシ</t>
    </rPh>
    <rPh sb="23" eb="25">
      <t>ジム</t>
    </rPh>
    <phoneticPr fontId="10"/>
  </si>
  <si>
    <t>令和4年</t>
    <rPh sb="0" eb="2">
      <t>レイワ</t>
    </rPh>
    <rPh sb="3" eb="4">
      <t>ネン</t>
    </rPh>
    <phoneticPr fontId="10"/>
  </si>
  <si>
    <t>総 数</t>
  </si>
  <si>
    <t>１月</t>
  </si>
  <si>
    <t>２月</t>
  </si>
  <si>
    <t>３月</t>
  </si>
  <si>
    <t>４月</t>
  </si>
  <si>
    <t>５月</t>
  </si>
  <si>
    <t>６月</t>
  </si>
  <si>
    <t>７月</t>
  </si>
  <si>
    <t>８月</t>
  </si>
  <si>
    <t>９月</t>
  </si>
  <si>
    <t>10月</t>
  </si>
  <si>
    <t>11月</t>
  </si>
  <si>
    <t>12月</t>
  </si>
  <si>
    <t>総　　数</t>
  </si>
  <si>
    <t>前橋市</t>
    <rPh sb="0" eb="2">
      <t>マエバシ</t>
    </rPh>
    <rPh sb="2" eb="3">
      <t>シ</t>
    </rPh>
    <phoneticPr fontId="10"/>
  </si>
  <si>
    <t>渋川</t>
    <rPh sb="0" eb="2">
      <t>シブカワ</t>
    </rPh>
    <phoneticPr fontId="10"/>
  </si>
  <si>
    <t>伊勢崎</t>
    <rPh sb="0" eb="3">
      <t>イセサキ</t>
    </rPh>
    <phoneticPr fontId="10"/>
  </si>
  <si>
    <t>高崎市</t>
    <rPh sb="0" eb="3">
      <t>タカサキシ</t>
    </rPh>
    <phoneticPr fontId="10"/>
  </si>
  <si>
    <t>安中</t>
    <rPh sb="0" eb="2">
      <t>アンナカ</t>
    </rPh>
    <phoneticPr fontId="10"/>
  </si>
  <si>
    <t>藤岡</t>
    <rPh sb="0" eb="2">
      <t>フジオカ</t>
    </rPh>
    <phoneticPr fontId="10"/>
  </si>
  <si>
    <t>冨岡</t>
    <rPh sb="0" eb="2">
      <t>トミオカ</t>
    </rPh>
    <phoneticPr fontId="10"/>
  </si>
  <si>
    <t>吾妻</t>
    <rPh sb="0" eb="2">
      <t>アガツマ</t>
    </rPh>
    <phoneticPr fontId="10"/>
  </si>
  <si>
    <t>利根沼田</t>
    <rPh sb="0" eb="2">
      <t>トネ</t>
    </rPh>
    <rPh sb="2" eb="4">
      <t>ヌマタ</t>
    </rPh>
    <phoneticPr fontId="10"/>
  </si>
  <si>
    <t>桐生</t>
    <rPh sb="0" eb="2">
      <t>キリュウ</t>
    </rPh>
    <phoneticPr fontId="10"/>
  </si>
  <si>
    <t>太田</t>
    <rPh sb="0" eb="2">
      <t>オオタ</t>
    </rPh>
    <phoneticPr fontId="10"/>
  </si>
  <si>
    <t>館林</t>
    <rPh sb="0" eb="2">
      <t>タテバヤシ</t>
    </rPh>
    <phoneticPr fontId="10"/>
  </si>
  <si>
    <t>出典：食中毒統計</t>
    <rPh sb="0" eb="2">
      <t>シュッテン</t>
    </rPh>
    <rPh sb="3" eb="6">
      <t>ショクチュウドク</t>
    </rPh>
    <rPh sb="6" eb="8">
      <t>トウケイ</t>
    </rPh>
    <phoneticPr fontId="10"/>
  </si>
  <si>
    <t>４－第５表　食中毒事件・摂食者・患者数・発病率，原因食品・原因物質・原因施設別</t>
    <rPh sb="29" eb="31">
      <t>ゲンイン</t>
    </rPh>
    <rPh sb="31" eb="33">
      <t>ブッシツ</t>
    </rPh>
    <rPh sb="34" eb="36">
      <t>ゲンイン</t>
    </rPh>
    <rPh sb="36" eb="38">
      <t>シセツ</t>
    </rPh>
    <phoneticPr fontId="10"/>
  </si>
  <si>
    <t>令和4年</t>
    <rPh sb="0" eb="1">
      <t>レイ</t>
    </rPh>
    <rPh sb="1" eb="2">
      <t>ワ</t>
    </rPh>
    <rPh sb="3" eb="4">
      <t>ネン</t>
    </rPh>
    <phoneticPr fontId="10"/>
  </si>
  <si>
    <t>事　件　数</t>
  </si>
  <si>
    <t>摂　取　者</t>
  </si>
  <si>
    <t>患　者　数</t>
  </si>
  <si>
    <t>発　病　率（％）</t>
  </si>
  <si>
    <t>A</t>
    <phoneticPr fontId="12"/>
  </si>
  <si>
    <t>B</t>
    <phoneticPr fontId="12"/>
  </si>
  <si>
    <t>B/A×100</t>
    <phoneticPr fontId="12"/>
  </si>
  <si>
    <t>合計</t>
    <rPh sb="0" eb="2">
      <t>ゴウケイ</t>
    </rPh>
    <phoneticPr fontId="12"/>
  </si>
  <si>
    <t>原因食品別</t>
    <rPh sb="0" eb="2">
      <t>ゲンイン</t>
    </rPh>
    <rPh sb="2" eb="5">
      <t>ショクヒンベツ</t>
    </rPh>
    <phoneticPr fontId="12"/>
  </si>
  <si>
    <t>魚介類及びその加工品</t>
    <rPh sb="0" eb="3">
      <t>ギョカイルイ</t>
    </rPh>
    <rPh sb="3" eb="4">
      <t>オヨ</t>
    </rPh>
    <rPh sb="7" eb="10">
      <t>カコウヒン</t>
    </rPh>
    <phoneticPr fontId="10"/>
  </si>
  <si>
    <t>肉類及びその加工品</t>
    <rPh sb="0" eb="1">
      <t>ニク</t>
    </rPh>
    <rPh sb="1" eb="2">
      <t>タグイ</t>
    </rPh>
    <rPh sb="2" eb="3">
      <t>オヨ</t>
    </rPh>
    <rPh sb="6" eb="9">
      <t>カコウヒン</t>
    </rPh>
    <phoneticPr fontId="10"/>
  </si>
  <si>
    <t>卵類及びその加工品</t>
    <rPh sb="0" eb="1">
      <t>タマゴ</t>
    </rPh>
    <rPh sb="1" eb="2">
      <t>タグイ</t>
    </rPh>
    <rPh sb="2" eb="3">
      <t>オヨ</t>
    </rPh>
    <rPh sb="6" eb="9">
      <t>カコウヒン</t>
    </rPh>
    <phoneticPr fontId="10"/>
  </si>
  <si>
    <t>穀類及びその加工品</t>
    <rPh sb="0" eb="1">
      <t>コク</t>
    </rPh>
    <rPh sb="1" eb="2">
      <t>タグイ</t>
    </rPh>
    <rPh sb="2" eb="3">
      <t>オヨ</t>
    </rPh>
    <rPh sb="6" eb="9">
      <t>カコウヒン</t>
    </rPh>
    <phoneticPr fontId="10"/>
  </si>
  <si>
    <t>野菜類及びその加工品</t>
    <rPh sb="0" eb="3">
      <t>ヤサイルイ</t>
    </rPh>
    <rPh sb="3" eb="4">
      <t>オヨ</t>
    </rPh>
    <rPh sb="7" eb="10">
      <t>カコウヒン</t>
    </rPh>
    <phoneticPr fontId="10"/>
  </si>
  <si>
    <t>きのこ類</t>
    <rPh sb="3" eb="4">
      <t>ルイ</t>
    </rPh>
    <phoneticPr fontId="10"/>
  </si>
  <si>
    <t>その他</t>
  </si>
  <si>
    <t>不明</t>
    <rPh sb="0" eb="2">
      <t>フメイ</t>
    </rPh>
    <phoneticPr fontId="10"/>
  </si>
  <si>
    <t>原因物質別</t>
    <rPh sb="0" eb="2">
      <t>ゲンイン</t>
    </rPh>
    <rPh sb="2" eb="4">
      <t>ブッシツ</t>
    </rPh>
    <rPh sb="4" eb="5">
      <t>ベツ</t>
    </rPh>
    <phoneticPr fontId="12"/>
  </si>
  <si>
    <t>ウエルシュ菌</t>
    <rPh sb="5" eb="6">
      <t>キン</t>
    </rPh>
    <phoneticPr fontId="2"/>
  </si>
  <si>
    <t>カンピロバクター</t>
    <phoneticPr fontId="2"/>
  </si>
  <si>
    <t>アニサキス</t>
    <phoneticPr fontId="2"/>
  </si>
  <si>
    <t>植物性自然毒</t>
    <rPh sb="0" eb="3">
      <t>ショクブツセイ</t>
    </rPh>
    <rPh sb="3" eb="5">
      <t>シゼン</t>
    </rPh>
    <rPh sb="5" eb="6">
      <t>ドク</t>
    </rPh>
    <phoneticPr fontId="2"/>
  </si>
  <si>
    <t>原因施設別</t>
    <rPh sb="0" eb="2">
      <t>ゲンイン</t>
    </rPh>
    <rPh sb="2" eb="5">
      <t>シセツベツ</t>
    </rPh>
    <phoneticPr fontId="12"/>
  </si>
  <si>
    <t>飲食店</t>
  </si>
  <si>
    <t>販売店</t>
    <rPh sb="0" eb="3">
      <t>ハンバイテン</t>
    </rPh>
    <phoneticPr fontId="2"/>
  </si>
  <si>
    <t>集団給食</t>
    <rPh sb="0" eb="2">
      <t>シュウダン</t>
    </rPh>
    <rPh sb="2" eb="4">
      <t>キュウショク</t>
    </rPh>
    <phoneticPr fontId="0"/>
  </si>
  <si>
    <t>家庭</t>
    <rPh sb="0" eb="2">
      <t>カテイ</t>
    </rPh>
    <phoneticPr fontId="2"/>
  </si>
  <si>
    <t>４－第１表　感染症発生動向調査（全数把握対象疾患）報告数，り患率（人口10万対），疾病別・保健所、保健福祉事務所別</t>
    <rPh sb="9" eb="11">
      <t>ハッセイ</t>
    </rPh>
    <rPh sb="11" eb="13">
      <t>ドウコウ</t>
    </rPh>
    <rPh sb="13" eb="15">
      <t>チョウサ</t>
    </rPh>
    <rPh sb="16" eb="18">
      <t>ゼンスウ</t>
    </rPh>
    <rPh sb="18" eb="20">
      <t>ハアク</t>
    </rPh>
    <rPh sb="20" eb="22">
      <t>タイショウ</t>
    </rPh>
    <rPh sb="22" eb="24">
      <t>シッカン</t>
    </rPh>
    <rPh sb="25" eb="27">
      <t>ホウコク</t>
    </rPh>
    <rPh sb="27" eb="28">
      <t>スウ</t>
    </rPh>
    <rPh sb="31" eb="32">
      <t>リツ</t>
    </rPh>
    <rPh sb="33" eb="35">
      <t>ジンコウ</t>
    </rPh>
    <rPh sb="37" eb="38">
      <t>マン</t>
    </rPh>
    <rPh sb="38" eb="39">
      <t>タイ</t>
    </rPh>
    <rPh sb="41" eb="43">
      <t>シッペイ</t>
    </rPh>
    <rPh sb="43" eb="44">
      <t>ベツ</t>
    </rPh>
    <rPh sb="45" eb="47">
      <t>ホケン</t>
    </rPh>
    <rPh sb="47" eb="48">
      <t>ジョ</t>
    </rPh>
    <rPh sb="49" eb="56">
      <t>ホフク</t>
    </rPh>
    <rPh sb="56" eb="57">
      <t>ベツ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</si>
</sst>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 #,##0_ ;_ * \-#,##0_ ;_ * &quot;-&quot;_ ;_ @_ "/>
    <numFmt numFmtId="176" formatCode="0.0_);[Red]\(0.0\)"/>
    <numFmt numFmtId="177" formatCode="0_);[Red]\(0\)"/>
    <numFmt numFmtId="178" formatCode="_ * #,##0.0_ ;_ * \-#,##0.0_ ;_ * &quot;-&quot;_ ;_ @_ "/>
    <numFmt numFmtId="179" formatCode="0.00_);[Red]\(0.00\)"/>
    <numFmt numFmtId="180" formatCode="_ * #,##0.0_ ;_ * \-#,##0.0_ ;_ * &quot;-&quot;?_ ;_ @_ "/>
    <numFmt numFmtId="181" formatCode="0.0"/>
    <numFmt numFmtId="182" formatCode="#,##0.0;[Red]\-#,##0.0"/>
    <numFmt numFmtId="183" formatCode="#,##0_);[Red]\(#,##0\)"/>
    <numFmt numFmtId="184" formatCode="#,##0.0_);[Red]\(#,##0.0\)"/>
    <numFmt numFmtId="185" formatCode="_ * #,##0.0_ ;_ * \-#,##0.0_ ;_ * &quot;-&quot;??_ ;_ @_ "/>
  </numFmts>
  <fonts count="19" x14ac:knownFonts="1">
    <font>
      <sz val="11"/>
      <color theme="1"/>
      <name val="游ゴシック"/>
      <family val="2"/>
      <charset val="128"/>
      <scheme val="minor"/>
    </font>
    <font>
      <sz val="14"/>
      <color rgb="FFFF0000"/>
      <name val="ＭＳ Ｐゴシック"/>
      <family val="3"/>
      <charset val="128"/>
    </font>
    <font>
      <sz val="6"/>
      <name val="游ゴシック"/>
      <family val="2"/>
      <charset val="128"/>
      <scheme val="minor"/>
    </font>
    <font>
      <sz val="6"/>
      <name val="ＭＳ Ｐゴシック"/>
      <family val="3"/>
      <charset val="128"/>
    </font>
    <font>
      <sz val="14"/>
      <name val="ＭＳ ゴシック"/>
      <family val="3"/>
      <charset val="128"/>
    </font>
    <font>
      <sz val="11"/>
      <name val="ＭＳ Ｐゴシック"/>
      <family val="3"/>
      <charset val="128"/>
    </font>
    <font>
      <sz val="11"/>
      <color theme="1"/>
      <name val="游ゴシック"/>
      <family val="2"/>
      <charset val="128"/>
      <scheme val="minor"/>
    </font>
    <font>
      <sz val="11"/>
      <name val="ＭＳ ゴシック"/>
      <family val="3"/>
      <charset val="128"/>
    </font>
    <font>
      <sz val="12"/>
      <name val="ＭＳ 明朝"/>
      <family val="1"/>
      <charset val="128"/>
    </font>
    <font>
      <sz val="16"/>
      <name val="ＭＳ ゴシック"/>
      <family val="3"/>
      <charset val="128"/>
    </font>
    <font>
      <sz val="6"/>
      <name val="ＭＳ Ｐ明朝"/>
      <family val="1"/>
      <charset val="128"/>
    </font>
    <font>
      <u/>
      <sz val="11"/>
      <name val="ＭＳ ゴシック"/>
      <family val="3"/>
      <charset val="128"/>
    </font>
    <font>
      <sz val="6"/>
      <name val="ＭＳ 明朝"/>
      <family val="1"/>
      <charset val="128"/>
    </font>
    <font>
      <sz val="20"/>
      <name val="ＭＳ ゴシック"/>
      <family val="3"/>
      <charset val="128"/>
    </font>
    <font>
      <sz val="10"/>
      <name val="ＭＳ ゴシック"/>
      <family val="3"/>
      <charset val="128"/>
    </font>
    <font>
      <b/>
      <sz val="14"/>
      <name val="ＭＳ ゴシック"/>
      <family val="3"/>
      <charset val="128"/>
    </font>
    <font>
      <sz val="9"/>
      <name val="ＭＳ ゴシック"/>
      <family val="3"/>
      <charset val="128"/>
    </font>
    <font>
      <sz val="18"/>
      <name val="ＭＳ ゴシック"/>
      <family val="3"/>
      <charset val="128"/>
    </font>
    <font>
      <b/>
      <sz val="11"/>
      <name val="ＭＳ ゴシック"/>
      <family val="3"/>
      <charset val="128"/>
    </font>
  </fonts>
  <fills count="2">
    <fill>
      <patternFill patternType="none"/>
    </fill>
    <fill>
      <patternFill patternType="gray125"/>
    </fill>
  </fills>
  <borders count="35">
    <border>
      <left/>
      <right/>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right style="thin">
        <color indexed="64"/>
      </right>
      <top/>
      <bottom/>
      <diagonal/>
    </border>
    <border>
      <left style="thin">
        <color indexed="64"/>
      </left>
      <right/>
      <top/>
      <bottom/>
      <diagonal/>
    </border>
    <border>
      <left/>
      <right style="double">
        <color indexed="64"/>
      </right>
      <top/>
      <bottom/>
      <diagonal/>
    </border>
    <border>
      <left style="double">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right/>
      <top style="thin">
        <color indexed="64"/>
      </top>
      <bottom style="thin">
        <color indexed="64"/>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diagonal/>
    </border>
  </borders>
  <cellStyleXfs count="7">
    <xf numFmtId="0" fontId="0" fillId="0" borderId="0">
      <alignment vertical="center"/>
    </xf>
    <xf numFmtId="0" fontId="1" fillId="0" borderId="0"/>
    <xf numFmtId="38" fontId="5" fillId="0" borderId="0" applyFont="0" applyFill="0" applyBorder="0" applyAlignment="0" applyProtection="0"/>
    <xf numFmtId="0" fontId="5" fillId="0" borderId="0">
      <alignment vertical="center"/>
    </xf>
    <xf numFmtId="38" fontId="6" fillId="0" borderId="0" applyFont="0" applyFill="0" applyBorder="0" applyAlignment="0" applyProtection="0">
      <alignment vertical="center"/>
    </xf>
    <xf numFmtId="0" fontId="5" fillId="0" borderId="0"/>
    <xf numFmtId="181" fontId="8" fillId="0" borderId="0"/>
  </cellStyleXfs>
  <cellXfs count="266">
    <xf numFmtId="0" fontId="0" fillId="0" borderId="0" xfId="0">
      <alignment vertical="center"/>
    </xf>
    <xf numFmtId="0" fontId="4" fillId="0" borderId="18" xfId="0" applyFont="1" applyBorder="1" applyAlignment="1">
      <alignment horizontal="right" vertical="center"/>
    </xf>
    <xf numFmtId="3" fontId="7" fillId="0" borderId="0" xfId="0" applyNumberFormat="1" applyFont="1">
      <alignment vertical="center"/>
    </xf>
    <xf numFmtId="181" fontId="7" fillId="0" borderId="17" xfId="0" applyNumberFormat="1" applyFont="1" applyBorder="1">
      <alignment vertical="center"/>
    </xf>
    <xf numFmtId="181" fontId="7" fillId="0" borderId="0" xfId="0" applyNumberFormat="1" applyFont="1">
      <alignment vertical="center"/>
    </xf>
    <xf numFmtId="181" fontId="9" fillId="0" borderId="0" xfId="6" applyFont="1" applyAlignment="1">
      <alignment horizontal="left" vertical="center"/>
    </xf>
    <xf numFmtId="181" fontId="7" fillId="0" borderId="0" xfId="6" applyFont="1" applyAlignment="1">
      <alignment vertical="center"/>
    </xf>
    <xf numFmtId="181" fontId="7" fillId="0" borderId="26" xfId="6" applyFont="1" applyBorder="1" applyAlignment="1">
      <alignment horizontal="left" vertical="center"/>
    </xf>
    <xf numFmtId="181" fontId="7" fillId="0" borderId="26" xfId="6" applyFont="1" applyBorder="1" applyAlignment="1">
      <alignment vertical="center"/>
    </xf>
    <xf numFmtId="181" fontId="7" fillId="0" borderId="0" xfId="6" applyFont="1" applyAlignment="1">
      <alignment horizontal="right" vertical="center"/>
    </xf>
    <xf numFmtId="181" fontId="7" fillId="0" borderId="26" xfId="6" applyFont="1" applyBorder="1" applyAlignment="1">
      <alignment horizontal="right" vertical="center"/>
    </xf>
    <xf numFmtId="181" fontId="7" fillId="0" borderId="27" xfId="6" applyFont="1" applyBorder="1" applyAlignment="1">
      <alignment horizontal="left" vertical="center"/>
    </xf>
    <xf numFmtId="181" fontId="7" fillId="0" borderId="18" xfId="6" applyFont="1" applyBorder="1" applyAlignment="1">
      <alignment horizontal="center" vertical="center"/>
    </xf>
    <xf numFmtId="181" fontId="7" fillId="0" borderId="28" xfId="6" applyFont="1" applyBorder="1" applyAlignment="1">
      <alignment horizontal="center" vertical="center"/>
    </xf>
    <xf numFmtId="181" fontId="7" fillId="0" borderId="23" xfId="6" applyFont="1" applyBorder="1" applyAlignment="1">
      <alignment horizontal="center" vertical="center"/>
    </xf>
    <xf numFmtId="181" fontId="7" fillId="0" borderId="29" xfId="6" applyFont="1" applyBorder="1" applyAlignment="1">
      <alignment horizontal="center" vertical="center"/>
    </xf>
    <xf numFmtId="177" fontId="7" fillId="0" borderId="0" xfId="0" quotePrefix="1" applyNumberFormat="1" applyFont="1" applyAlignment="1">
      <alignment horizontal="left" vertical="center"/>
    </xf>
    <xf numFmtId="183" fontId="7" fillId="0" borderId="14" xfId="0" applyNumberFormat="1" applyFont="1" applyBorder="1">
      <alignment vertical="center"/>
    </xf>
    <xf numFmtId="183" fontId="7" fillId="0" borderId="13" xfId="0" applyNumberFormat="1" applyFont="1" applyBorder="1">
      <alignment vertical="center"/>
    </xf>
    <xf numFmtId="178" fontId="7" fillId="0" borderId="13" xfId="0" applyNumberFormat="1" applyFont="1" applyBorder="1">
      <alignment vertical="center"/>
    </xf>
    <xf numFmtId="178" fontId="7" fillId="0" borderId="12" xfId="0" applyNumberFormat="1" applyFont="1" applyBorder="1">
      <alignment vertical="center"/>
    </xf>
    <xf numFmtId="0" fontId="7" fillId="0" borderId="0" xfId="0" applyFont="1">
      <alignment vertical="center"/>
    </xf>
    <xf numFmtId="177" fontId="7" fillId="0" borderId="17" xfId="0" quotePrefix="1" applyNumberFormat="1" applyFont="1" applyBorder="1" applyAlignment="1">
      <alignment horizontal="center" vertical="center"/>
    </xf>
    <xf numFmtId="183" fontId="7" fillId="0" borderId="18" xfId="0" applyNumberFormat="1" applyFont="1" applyBorder="1">
      <alignment vertical="center"/>
    </xf>
    <xf numFmtId="183" fontId="7" fillId="0" borderId="0" xfId="0" applyNumberFormat="1" applyFont="1">
      <alignment vertical="center"/>
    </xf>
    <xf numFmtId="178" fontId="7" fillId="0" borderId="0" xfId="0" applyNumberFormat="1" applyFont="1">
      <alignment vertical="center"/>
    </xf>
    <xf numFmtId="178" fontId="7" fillId="0" borderId="17" xfId="0" applyNumberFormat="1" applyFont="1" applyBorder="1">
      <alignment vertical="center"/>
    </xf>
    <xf numFmtId="178" fontId="7" fillId="0" borderId="0" xfId="0" applyNumberFormat="1" applyFont="1" applyAlignment="1">
      <alignment horizontal="right" vertical="center"/>
    </xf>
    <xf numFmtId="178" fontId="7" fillId="0" borderId="17" xfId="0" applyNumberFormat="1" applyFont="1" applyBorder="1" applyAlignment="1">
      <alignment horizontal="right" vertical="center"/>
    </xf>
    <xf numFmtId="177" fontId="7" fillId="0" borderId="0" xfId="6" quotePrefix="1" applyNumberFormat="1" applyFont="1" applyAlignment="1">
      <alignment horizontal="center" vertical="center"/>
    </xf>
    <xf numFmtId="178" fontId="7" fillId="0" borderId="0" xfId="6" applyNumberFormat="1" applyFont="1" applyAlignment="1">
      <alignment horizontal="right" vertical="center"/>
    </xf>
    <xf numFmtId="178" fontId="7" fillId="0" borderId="17" xfId="6" applyNumberFormat="1" applyFont="1" applyBorder="1" applyAlignment="1">
      <alignment horizontal="right" vertical="center"/>
    </xf>
    <xf numFmtId="177" fontId="7" fillId="0" borderId="0" xfId="6" applyNumberFormat="1" applyFont="1" applyAlignment="1">
      <alignment horizontal="center" vertical="center"/>
    </xf>
    <xf numFmtId="41" fontId="7" fillId="0" borderId="18" xfId="6" applyNumberFormat="1" applyFont="1" applyBorder="1" applyAlignment="1">
      <alignment horizontal="right" vertical="center"/>
    </xf>
    <xf numFmtId="41" fontId="7" fillId="0" borderId="0" xfId="6" applyNumberFormat="1" applyFont="1" applyAlignment="1">
      <alignment horizontal="right" vertical="center"/>
    </xf>
    <xf numFmtId="41" fontId="7" fillId="0" borderId="0" xfId="2" applyNumberFormat="1" applyFont="1" applyFill="1" applyBorder="1" applyAlignment="1">
      <alignment horizontal="right" vertical="center"/>
    </xf>
    <xf numFmtId="0" fontId="7" fillId="0" borderId="0" xfId="6" applyNumberFormat="1" applyFont="1" applyAlignment="1">
      <alignment vertical="center"/>
    </xf>
    <xf numFmtId="1" fontId="7" fillId="0" borderId="13" xfId="6" quotePrefix="1" applyNumberFormat="1" applyFont="1" applyBorder="1" applyAlignment="1">
      <alignment horizontal="left" vertical="center"/>
    </xf>
    <xf numFmtId="181" fontId="4" fillId="0" borderId="0" xfId="6" applyFont="1" applyAlignment="1">
      <alignment horizontal="left" vertical="center"/>
    </xf>
    <xf numFmtId="181" fontId="7" fillId="0" borderId="3" xfId="6" applyFont="1" applyBorder="1" applyAlignment="1">
      <alignment vertical="center"/>
    </xf>
    <xf numFmtId="181" fontId="7" fillId="0" borderId="2" xfId="6" applyFont="1" applyBorder="1" applyAlignment="1">
      <alignment horizontal="center" vertical="center"/>
    </xf>
    <xf numFmtId="181" fontId="7" fillId="0" borderId="30" xfId="6" applyFont="1" applyBorder="1" applyAlignment="1">
      <alignment horizontal="center" vertical="center"/>
    </xf>
    <xf numFmtId="181" fontId="7" fillId="0" borderId="4" xfId="6" applyFont="1" applyBorder="1" applyAlignment="1">
      <alignment horizontal="center" vertical="center"/>
    </xf>
    <xf numFmtId="181" fontId="7" fillId="0" borderId="7" xfId="6" applyFont="1" applyBorder="1" applyAlignment="1">
      <alignment horizontal="distributed" vertical="center"/>
    </xf>
    <xf numFmtId="41" fontId="7" fillId="0" borderId="9" xfId="6" applyNumberFormat="1" applyFont="1" applyBorder="1" applyAlignment="1">
      <alignment horizontal="right" vertical="center"/>
    </xf>
    <xf numFmtId="41" fontId="7" fillId="0" borderId="31" xfId="6" applyNumberFormat="1" applyFont="1" applyBorder="1" applyAlignment="1">
      <alignment horizontal="right" vertical="center"/>
    </xf>
    <xf numFmtId="181" fontId="7" fillId="0" borderId="17" xfId="6" applyFont="1" applyBorder="1" applyAlignment="1">
      <alignment horizontal="distributed" vertical="center" indent="1"/>
    </xf>
    <xf numFmtId="181" fontId="7" fillId="0" borderId="22" xfId="6" applyFont="1" applyBorder="1" applyAlignment="1">
      <alignment horizontal="distributed" vertical="center" indent="1"/>
    </xf>
    <xf numFmtId="41" fontId="7" fillId="0" borderId="23" xfId="6" applyNumberFormat="1" applyFont="1" applyBorder="1" applyAlignment="1">
      <alignment horizontal="right" vertical="center"/>
    </xf>
    <xf numFmtId="41" fontId="7" fillId="0" borderId="22" xfId="6" applyNumberFormat="1" applyFont="1" applyBorder="1" applyAlignment="1">
      <alignment horizontal="right" vertical="center"/>
    </xf>
    <xf numFmtId="181" fontId="11" fillId="0" borderId="0" xfId="6" applyFont="1" applyAlignment="1">
      <alignment vertical="center"/>
    </xf>
    <xf numFmtId="0" fontId="13" fillId="0" borderId="0" xfId="1" applyFont="1"/>
    <xf numFmtId="0" fontId="7" fillId="0" borderId="0" xfId="1" applyFont="1"/>
    <xf numFmtId="176" fontId="7" fillId="0" borderId="0" xfId="1" applyNumberFormat="1" applyFont="1"/>
    <xf numFmtId="176" fontId="4" fillId="0" borderId="0" xfId="1" applyNumberFormat="1" applyFont="1" applyAlignment="1">
      <alignment horizontal="right" vertical="center"/>
    </xf>
    <xf numFmtId="0" fontId="14" fillId="0" borderId="0" xfId="1" applyFont="1"/>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7" xfId="1" applyFont="1" applyBorder="1" applyAlignment="1">
      <alignment horizontal="center" vertical="center"/>
    </xf>
    <xf numFmtId="176" fontId="4" fillId="0" borderId="8" xfId="1" applyNumberFormat="1" applyFont="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horizontal="center" vertical="center"/>
    </xf>
    <xf numFmtId="176" fontId="4" fillId="0" borderId="10" xfId="1" applyNumberFormat="1" applyFont="1" applyBorder="1" applyAlignment="1">
      <alignment horizontal="center" vertical="center"/>
    </xf>
    <xf numFmtId="0" fontId="4" fillId="0" borderId="12" xfId="1" applyFont="1" applyBorder="1" applyAlignment="1">
      <alignment horizontal="center" shrinkToFit="1"/>
    </xf>
    <xf numFmtId="0" fontId="4" fillId="0" borderId="13" xfId="1" applyFont="1" applyBorder="1" applyAlignment="1">
      <alignment horizontal="center" vertical="center"/>
    </xf>
    <xf numFmtId="0" fontId="4" fillId="0" borderId="14" xfId="1" applyFont="1" applyBorder="1" applyAlignment="1">
      <alignment horizontal="center" vertical="center"/>
    </xf>
    <xf numFmtId="0" fontId="4" fillId="0" borderId="12" xfId="1" applyFont="1" applyBorder="1" applyAlignment="1">
      <alignment horizontal="center" vertical="center"/>
    </xf>
    <xf numFmtId="177" fontId="4" fillId="0" borderId="12" xfId="1" applyNumberFormat="1" applyFont="1" applyBorder="1" applyAlignment="1">
      <alignment horizontal="center" vertical="center"/>
    </xf>
    <xf numFmtId="0" fontId="4" fillId="0" borderId="15" xfId="1" applyFont="1" applyBorder="1" applyAlignment="1">
      <alignment horizontal="center" vertical="center"/>
    </xf>
    <xf numFmtId="0" fontId="4" fillId="0" borderId="16" xfId="1" applyFont="1" applyBorder="1" applyAlignment="1">
      <alignment horizontal="center" vertical="center"/>
    </xf>
    <xf numFmtId="176" fontId="4" fillId="0" borderId="15" xfId="1" applyNumberFormat="1" applyFont="1" applyBorder="1" applyAlignment="1">
      <alignment horizontal="center" vertical="center"/>
    </xf>
    <xf numFmtId="0" fontId="4" fillId="0" borderId="0" xfId="1" applyFont="1"/>
    <xf numFmtId="0" fontId="15" fillId="0" borderId="17" xfId="1" applyFont="1" applyBorder="1" applyAlignment="1">
      <alignment vertical="center" shrinkToFit="1"/>
    </xf>
    <xf numFmtId="41" fontId="4" fillId="0" borderId="0" xfId="1" applyNumberFormat="1" applyFont="1" applyAlignment="1">
      <alignment vertical="center"/>
    </xf>
    <xf numFmtId="0" fontId="4" fillId="0" borderId="0" xfId="1" applyFont="1" applyAlignment="1">
      <alignment vertical="center"/>
    </xf>
    <xf numFmtId="41" fontId="4" fillId="0" borderId="18" xfId="1" applyNumberFormat="1" applyFont="1" applyBorder="1" applyAlignment="1">
      <alignment vertical="center"/>
    </xf>
    <xf numFmtId="178" fontId="4" fillId="0" borderId="17" xfId="1" applyNumberFormat="1" applyFont="1" applyBorder="1" applyAlignment="1">
      <alignment vertical="center"/>
    </xf>
    <xf numFmtId="178" fontId="4" fillId="0" borderId="0" xfId="1" applyNumberFormat="1" applyFont="1" applyAlignment="1">
      <alignment vertical="center"/>
    </xf>
    <xf numFmtId="176" fontId="4" fillId="0" borderId="17" xfId="1" applyNumberFormat="1" applyFont="1" applyBorder="1" applyAlignment="1">
      <alignment vertical="center"/>
    </xf>
    <xf numFmtId="178" fontId="4" fillId="0" borderId="19" xfId="1" applyNumberFormat="1" applyFont="1" applyBorder="1" applyAlignment="1">
      <alignment vertical="center"/>
    </xf>
    <xf numFmtId="41" fontId="4" fillId="0" borderId="20" xfId="1" applyNumberFormat="1" applyFont="1" applyBorder="1" applyAlignment="1">
      <alignment vertical="center"/>
    </xf>
    <xf numFmtId="176" fontId="4" fillId="0" borderId="19" xfId="1" applyNumberFormat="1" applyFont="1" applyBorder="1" applyAlignment="1">
      <alignment vertical="center"/>
    </xf>
    <xf numFmtId="0" fontId="4" fillId="0" borderId="17" xfId="1" applyFont="1" applyBorder="1" applyAlignment="1">
      <alignment horizontal="left" vertical="center" indent="2" shrinkToFit="1"/>
    </xf>
    <xf numFmtId="41" fontId="4" fillId="0" borderId="18" xfId="0" applyNumberFormat="1" applyFont="1" applyBorder="1">
      <alignment vertical="center"/>
    </xf>
    <xf numFmtId="41" fontId="4" fillId="0" borderId="17" xfId="0" applyNumberFormat="1" applyFont="1" applyBorder="1">
      <alignment vertical="center"/>
    </xf>
    <xf numFmtId="41" fontId="4" fillId="0" borderId="19" xfId="0" applyNumberFormat="1" applyFont="1" applyBorder="1">
      <alignment vertical="center"/>
    </xf>
    <xf numFmtId="41" fontId="4" fillId="0" borderId="0" xfId="0" applyNumberFormat="1" applyFont="1" applyBorder="1">
      <alignment vertical="center"/>
    </xf>
    <xf numFmtId="0" fontId="4" fillId="0" borderId="0" xfId="0" applyFont="1">
      <alignment vertical="center"/>
    </xf>
    <xf numFmtId="0" fontId="4" fillId="0" borderId="18" xfId="0" applyFont="1" applyBorder="1">
      <alignment vertical="center"/>
    </xf>
    <xf numFmtId="181" fontId="4" fillId="0" borderId="0" xfId="0" applyNumberFormat="1" applyFont="1">
      <alignment vertical="center"/>
    </xf>
    <xf numFmtId="181" fontId="4" fillId="0" borderId="17" xfId="0" applyNumberFormat="1" applyFont="1" applyBorder="1">
      <alignment vertical="center"/>
    </xf>
    <xf numFmtId="181" fontId="4" fillId="0" borderId="19" xfId="0" applyNumberFormat="1" applyFont="1" applyBorder="1">
      <alignment vertical="center"/>
    </xf>
    <xf numFmtId="0" fontId="4" fillId="0" borderId="0" xfId="0" applyFont="1" applyAlignment="1">
      <alignment horizontal="right" vertical="center"/>
    </xf>
    <xf numFmtId="178" fontId="4" fillId="0" borderId="0" xfId="1" applyNumberFormat="1" applyFont="1" applyAlignment="1">
      <alignment horizontal="right" vertical="center"/>
    </xf>
    <xf numFmtId="178" fontId="4" fillId="0" borderId="17" xfId="1" applyNumberFormat="1" applyFont="1" applyBorder="1" applyAlignment="1">
      <alignment horizontal="right" vertical="center"/>
    </xf>
    <xf numFmtId="178" fontId="4" fillId="0" borderId="19" xfId="1" applyNumberFormat="1" applyFont="1" applyBorder="1" applyAlignment="1">
      <alignment horizontal="right" vertical="center"/>
    </xf>
    <xf numFmtId="3" fontId="4" fillId="0" borderId="0" xfId="0" applyNumberFormat="1" applyFont="1" applyBorder="1" applyAlignment="1">
      <alignment horizontal="right" vertical="center"/>
    </xf>
    <xf numFmtId="41" fontId="4" fillId="0" borderId="0" xfId="1" applyNumberFormat="1" applyFont="1"/>
    <xf numFmtId="41" fontId="4" fillId="0" borderId="18" xfId="0" applyNumberFormat="1" applyFont="1" applyBorder="1" applyAlignment="1">
      <alignment horizontal="right" vertical="center"/>
    </xf>
    <xf numFmtId="0" fontId="4" fillId="0" borderId="21" xfId="1" applyFont="1" applyBorder="1" applyAlignment="1">
      <alignment horizontal="left" vertical="center" indent="2" shrinkToFit="1"/>
    </xf>
    <xf numFmtId="41" fontId="4" fillId="0" borderId="23" xfId="1" applyNumberFormat="1" applyFont="1" applyBorder="1" applyAlignment="1">
      <alignment vertical="center"/>
    </xf>
    <xf numFmtId="41" fontId="4" fillId="0" borderId="21" xfId="1" applyNumberFormat="1" applyFont="1" applyBorder="1" applyAlignment="1">
      <alignment vertical="center"/>
    </xf>
    <xf numFmtId="41" fontId="4" fillId="0" borderId="23" xfId="0" applyNumberFormat="1" applyFont="1" applyBorder="1">
      <alignment vertical="center"/>
    </xf>
    <xf numFmtId="41" fontId="4" fillId="0" borderId="21" xfId="0" applyNumberFormat="1" applyFont="1" applyBorder="1">
      <alignment vertical="center"/>
    </xf>
    <xf numFmtId="41" fontId="4" fillId="0" borderId="24" xfId="0" applyNumberFormat="1" applyFont="1" applyBorder="1">
      <alignment vertical="center"/>
    </xf>
    <xf numFmtId="41" fontId="4" fillId="0" borderId="22" xfId="0" applyNumberFormat="1" applyFont="1" applyBorder="1">
      <alignment vertical="center"/>
    </xf>
    <xf numFmtId="3" fontId="4" fillId="0" borderId="0" xfId="0" applyNumberFormat="1" applyFont="1">
      <alignment vertical="center"/>
    </xf>
    <xf numFmtId="0" fontId="4" fillId="0" borderId="22" xfId="0" applyFont="1" applyBorder="1">
      <alignment vertical="center"/>
    </xf>
    <xf numFmtId="181" fontId="4" fillId="0" borderId="24" xfId="0" applyNumberFormat="1" applyFont="1" applyBorder="1">
      <alignment vertical="center"/>
    </xf>
    <xf numFmtId="181" fontId="4" fillId="0" borderId="0" xfId="0" applyNumberFormat="1" applyFont="1" applyAlignment="1">
      <alignment horizontal="right" vertical="center"/>
    </xf>
    <xf numFmtId="0" fontId="4" fillId="0" borderId="17" xfId="0" applyFont="1" applyBorder="1" applyAlignment="1">
      <alignment horizontal="right" vertical="center"/>
    </xf>
    <xf numFmtId="41" fontId="4" fillId="0" borderId="17" xfId="0" applyNumberFormat="1" applyFont="1" applyBorder="1" applyAlignment="1">
      <alignment horizontal="right" vertical="center"/>
    </xf>
    <xf numFmtId="181" fontId="4" fillId="0" borderId="17" xfId="0" applyNumberFormat="1" applyFont="1" applyBorder="1" applyAlignment="1">
      <alignment horizontal="right" vertical="center"/>
    </xf>
    <xf numFmtId="179" fontId="4" fillId="0" borderId="21" xfId="1" applyNumberFormat="1" applyFont="1" applyBorder="1" applyAlignment="1">
      <alignment horizontal="left" vertical="center" indent="2" shrinkToFit="1"/>
    </xf>
    <xf numFmtId="179" fontId="4" fillId="0" borderId="0" xfId="1" applyNumberFormat="1" applyFont="1"/>
    <xf numFmtId="179" fontId="4" fillId="0" borderId="13" xfId="1" applyNumberFormat="1" applyFont="1" applyBorder="1" applyAlignment="1">
      <alignment vertical="center" shrinkToFit="1"/>
    </xf>
    <xf numFmtId="178" fontId="4" fillId="0" borderId="13" xfId="1" applyNumberFormat="1" applyFont="1" applyBorder="1" applyAlignment="1">
      <alignment vertical="center"/>
    </xf>
    <xf numFmtId="181" fontId="4" fillId="0" borderId="0" xfId="1" applyNumberFormat="1" applyFont="1" applyAlignment="1">
      <alignment vertical="center"/>
    </xf>
    <xf numFmtId="177" fontId="4" fillId="0" borderId="0" xfId="1" applyNumberFormat="1" applyFont="1" applyAlignment="1">
      <alignment vertical="center"/>
    </xf>
    <xf numFmtId="180" fontId="4" fillId="0" borderId="0" xfId="1" applyNumberFormat="1" applyFont="1" applyAlignment="1">
      <alignment vertical="center"/>
    </xf>
    <xf numFmtId="176" fontId="4" fillId="0" borderId="0" xfId="1" applyNumberFormat="1" applyFont="1"/>
    <xf numFmtId="38" fontId="4" fillId="0" borderId="0" xfId="2" applyFont="1" applyBorder="1" applyAlignment="1">
      <alignment vertical="center"/>
    </xf>
    <xf numFmtId="38" fontId="16" fillId="0" borderId="0" xfId="2" applyFont="1" applyBorder="1"/>
    <xf numFmtId="3" fontId="14" fillId="0" borderId="0" xfId="1" applyNumberFormat="1" applyFont="1" applyAlignment="1">
      <alignment vertical="center"/>
    </xf>
    <xf numFmtId="38" fontId="16" fillId="0" borderId="0" xfId="2" applyFont="1" applyBorder="1" applyAlignment="1">
      <alignment vertical="center"/>
    </xf>
    <xf numFmtId="3" fontId="14" fillId="0" borderId="0" xfId="3" applyNumberFormat="1" applyFont="1">
      <alignment vertical="center"/>
    </xf>
    <xf numFmtId="3" fontId="16" fillId="0" borderId="0" xfId="3" applyNumberFormat="1" applyFont="1">
      <alignment vertical="center"/>
    </xf>
    <xf numFmtId="38" fontId="16" fillId="0" borderId="0" xfId="2" applyFont="1" applyBorder="1" applyAlignment="1">
      <alignment horizontal="left" vertical="center"/>
    </xf>
    <xf numFmtId="0" fontId="4" fillId="0" borderId="0" xfId="1" applyFont="1" applyAlignment="1">
      <alignment horizontal="center"/>
    </xf>
    <xf numFmtId="3" fontId="16" fillId="0" borderId="0" xfId="1" applyNumberFormat="1" applyFont="1" applyAlignment="1">
      <alignment horizontal="right" vertical="center"/>
    </xf>
    <xf numFmtId="0" fontId="16" fillId="0" borderId="0" xfId="1" applyFont="1" applyAlignment="1">
      <alignment vertical="center"/>
    </xf>
    <xf numFmtId="0" fontId="16" fillId="0" borderId="0" xfId="1" applyFont="1"/>
    <xf numFmtId="176" fontId="16" fillId="0" borderId="0" xfId="1" applyNumberFormat="1" applyFont="1"/>
    <xf numFmtId="176" fontId="16" fillId="0" borderId="0" xfId="1" applyNumberFormat="1" applyFont="1" applyAlignment="1">
      <alignment vertical="center"/>
    </xf>
    <xf numFmtId="0" fontId="7" fillId="0" borderId="0" xfId="5" applyFont="1" applyAlignment="1">
      <alignment vertical="center"/>
    </xf>
    <xf numFmtId="176" fontId="7" fillId="0" borderId="0" xfId="5" applyNumberFormat="1" applyFont="1" applyAlignment="1">
      <alignment horizontal="center" vertical="center"/>
    </xf>
    <xf numFmtId="38" fontId="7" fillId="0" borderId="0" xfId="2" applyFont="1" applyAlignment="1">
      <alignment horizontal="right" vertical="center"/>
    </xf>
    <xf numFmtId="182" fontId="7" fillId="0" borderId="0" xfId="2" applyNumberFormat="1" applyFont="1" applyAlignment="1">
      <alignment vertical="center"/>
    </xf>
    <xf numFmtId="0" fontId="7" fillId="0" borderId="0" xfId="5" applyFont="1" applyAlignment="1">
      <alignment horizontal="center" vertical="center"/>
    </xf>
    <xf numFmtId="182" fontId="7" fillId="0" borderId="0" xfId="2" applyNumberFormat="1" applyFont="1" applyAlignment="1">
      <alignment horizontal="right" vertical="center"/>
    </xf>
    <xf numFmtId="0" fontId="7" fillId="0" borderId="8" xfId="5" applyFont="1" applyBorder="1" applyAlignment="1">
      <alignment horizontal="center" vertical="center"/>
    </xf>
    <xf numFmtId="0" fontId="7" fillId="0" borderId="9" xfId="5" applyFont="1" applyBorder="1" applyAlignment="1">
      <alignment horizontal="center" vertical="center" wrapText="1"/>
    </xf>
    <xf numFmtId="0" fontId="7" fillId="0" borderId="8" xfId="5" applyFont="1" applyBorder="1" applyAlignment="1">
      <alignment horizontal="center" vertical="center" wrapText="1"/>
    </xf>
    <xf numFmtId="0" fontId="7" fillId="0" borderId="7" xfId="5" applyFont="1" applyBorder="1" applyAlignment="1">
      <alignment horizontal="center" vertical="center"/>
    </xf>
    <xf numFmtId="38" fontId="7" fillId="0" borderId="11" xfId="2" applyFont="1" applyBorder="1" applyAlignment="1">
      <alignment horizontal="center" vertical="center"/>
    </xf>
    <xf numFmtId="182" fontId="7" fillId="0" borderId="10" xfId="2" applyNumberFormat="1" applyFont="1" applyBorder="1" applyAlignment="1">
      <alignment horizontal="center" vertical="center" wrapText="1"/>
    </xf>
    <xf numFmtId="0" fontId="7" fillId="0" borderId="12" xfId="5" applyFont="1" applyBorder="1" applyAlignment="1">
      <alignment horizontal="center" vertical="center"/>
    </xf>
    <xf numFmtId="0" fontId="7" fillId="0" borderId="13" xfId="5" applyFont="1" applyBorder="1" applyAlignment="1">
      <alignment horizontal="center" vertical="center"/>
    </xf>
    <xf numFmtId="0" fontId="7" fillId="0" borderId="0" xfId="5" applyFont="1" applyAlignment="1">
      <alignment horizontal="center" vertical="center" wrapText="1"/>
    </xf>
    <xf numFmtId="0" fontId="7" fillId="0" borderId="14" xfId="5" applyFont="1" applyBorder="1" applyAlignment="1">
      <alignment horizontal="center" vertical="center"/>
    </xf>
    <xf numFmtId="0" fontId="7" fillId="0" borderId="17" xfId="5" applyFont="1" applyBorder="1" applyAlignment="1">
      <alignment horizontal="center" vertical="center" wrapText="1"/>
    </xf>
    <xf numFmtId="38" fontId="7" fillId="0" borderId="16" xfId="2" applyFont="1" applyFill="1" applyBorder="1" applyAlignment="1">
      <alignment horizontal="right" vertical="center"/>
    </xf>
    <xf numFmtId="182" fontId="7" fillId="0" borderId="19" xfId="2" applyNumberFormat="1" applyFont="1" applyFill="1" applyBorder="1" applyAlignment="1">
      <alignment horizontal="center" vertical="center" wrapText="1"/>
    </xf>
    <xf numFmtId="0" fontId="18" fillId="0" borderId="17" xfId="5" applyFont="1" applyBorder="1" applyAlignment="1">
      <alignment vertical="center"/>
    </xf>
    <xf numFmtId="41" fontId="7" fillId="0" borderId="0" xfId="5" applyNumberFormat="1" applyFont="1" applyAlignment="1">
      <alignment horizontal="right" vertical="center"/>
    </xf>
    <xf numFmtId="178" fontId="7" fillId="0" borderId="0" xfId="5" applyNumberFormat="1" applyFont="1" applyAlignment="1">
      <alignment horizontal="right" vertical="center"/>
    </xf>
    <xf numFmtId="41" fontId="7" fillId="0" borderId="18" xfId="5" applyNumberFormat="1" applyFont="1" applyBorder="1" applyAlignment="1">
      <alignment horizontal="right" vertical="center"/>
    </xf>
    <xf numFmtId="178" fontId="7" fillId="0" borderId="17" xfId="5" applyNumberFormat="1" applyFont="1" applyBorder="1" applyAlignment="1">
      <alignment horizontal="right" vertical="center"/>
    </xf>
    <xf numFmtId="38" fontId="7" fillId="0" borderId="20" xfId="2" applyFont="1" applyFill="1" applyBorder="1" applyAlignment="1">
      <alignment horizontal="right" vertical="center"/>
    </xf>
    <xf numFmtId="182" fontId="7" fillId="0" borderId="19" xfId="2" applyNumberFormat="1" applyFont="1" applyFill="1" applyBorder="1" applyAlignment="1">
      <alignment horizontal="right" vertical="center"/>
    </xf>
    <xf numFmtId="0" fontId="7" fillId="0" borderId="17" xfId="5" applyFont="1" applyBorder="1" applyAlignment="1">
      <alignment vertical="center"/>
    </xf>
    <xf numFmtId="0" fontId="7" fillId="0" borderId="18" xfId="0" applyFont="1" applyBorder="1">
      <alignment vertical="center"/>
    </xf>
    <xf numFmtId="0" fontId="7" fillId="0" borderId="17" xfId="0" applyFont="1" applyBorder="1">
      <alignment vertical="center"/>
    </xf>
    <xf numFmtId="3" fontId="7" fillId="0" borderId="20" xfId="0" applyNumberFormat="1" applyFont="1" applyBorder="1">
      <alignment vertical="center"/>
    </xf>
    <xf numFmtId="181" fontId="7" fillId="0" borderId="19" xfId="0" applyNumberFormat="1" applyFont="1" applyBorder="1">
      <alignment vertical="center"/>
    </xf>
    <xf numFmtId="41" fontId="7" fillId="0" borderId="0" xfId="5" applyNumberFormat="1" applyFont="1" applyAlignment="1">
      <alignment vertical="center"/>
    </xf>
    <xf numFmtId="0" fontId="7" fillId="0" borderId="20" xfId="0" applyFont="1" applyBorder="1">
      <alignment vertical="center"/>
    </xf>
    <xf numFmtId="3" fontId="7" fillId="0" borderId="18" xfId="0" applyNumberFormat="1" applyFont="1" applyBorder="1">
      <alignment vertical="center"/>
    </xf>
    <xf numFmtId="38" fontId="7" fillId="0" borderId="0" xfId="4" applyFont="1">
      <alignment vertical="center"/>
    </xf>
    <xf numFmtId="0" fontId="7" fillId="0" borderId="0" xfId="0" applyFont="1" applyAlignment="1">
      <alignment horizontal="right" vertical="center"/>
    </xf>
    <xf numFmtId="181" fontId="7" fillId="0" borderId="0" xfId="0" applyNumberFormat="1" applyFont="1" applyAlignment="1">
      <alignment horizontal="right" vertical="center"/>
    </xf>
    <xf numFmtId="0" fontId="7" fillId="0" borderId="18" xfId="0" applyFont="1" applyBorder="1" applyAlignment="1">
      <alignment horizontal="right" vertical="center"/>
    </xf>
    <xf numFmtId="0" fontId="7" fillId="0" borderId="17" xfId="0" applyFont="1" applyBorder="1" applyAlignment="1">
      <alignment horizontal="right" vertical="center"/>
    </xf>
    <xf numFmtId="181" fontId="7" fillId="0" borderId="17" xfId="0" applyNumberFormat="1" applyFont="1" applyBorder="1" applyAlignment="1">
      <alignment horizontal="right" vertical="center"/>
    </xf>
    <xf numFmtId="3" fontId="7" fillId="0" borderId="0" xfId="5" applyNumberFormat="1" applyFont="1" applyAlignment="1">
      <alignment vertical="center"/>
    </xf>
    <xf numFmtId="0" fontId="18" fillId="0" borderId="0" xfId="5" applyFont="1" applyAlignment="1">
      <alignment vertical="center"/>
    </xf>
    <xf numFmtId="0" fontId="7" fillId="0" borderId="21" xfId="5" applyFont="1" applyBorder="1" applyAlignment="1">
      <alignment vertical="center"/>
    </xf>
    <xf numFmtId="0" fontId="7" fillId="0" borderId="22" xfId="0" applyFont="1" applyBorder="1">
      <alignment vertical="center"/>
    </xf>
    <xf numFmtId="178" fontId="7" fillId="0" borderId="22" xfId="0" applyNumberFormat="1" applyFont="1" applyBorder="1">
      <alignment vertical="center"/>
    </xf>
    <xf numFmtId="0" fontId="7" fillId="0" borderId="23" xfId="0" applyFont="1" applyBorder="1">
      <alignment vertical="center"/>
    </xf>
    <xf numFmtId="0" fontId="7" fillId="0" borderId="21" xfId="0" applyFont="1" applyBorder="1">
      <alignment vertical="center"/>
    </xf>
    <xf numFmtId="181" fontId="7" fillId="0" borderId="21" xfId="0" applyNumberFormat="1" applyFont="1" applyBorder="1">
      <alignment vertical="center"/>
    </xf>
    <xf numFmtId="181" fontId="7" fillId="0" borderId="22" xfId="0" applyNumberFormat="1" applyFont="1" applyBorder="1">
      <alignment vertical="center"/>
    </xf>
    <xf numFmtId="0" fontId="7" fillId="0" borderId="25" xfId="0" applyFont="1" applyBorder="1">
      <alignment vertical="center"/>
    </xf>
    <xf numFmtId="181" fontId="7" fillId="0" borderId="24" xfId="0" applyNumberFormat="1" applyFont="1" applyBorder="1">
      <alignment vertical="center"/>
    </xf>
    <xf numFmtId="38" fontId="7" fillId="0" borderId="0" xfId="2" applyFont="1" applyFill="1" applyBorder="1" applyAlignment="1">
      <alignment horizontal="right" vertical="center"/>
    </xf>
    <xf numFmtId="182" fontId="7" fillId="0" borderId="0" xfId="2" applyNumberFormat="1" applyFont="1" applyFill="1" applyBorder="1" applyAlignment="1">
      <alignment horizontal="right" vertical="center"/>
    </xf>
    <xf numFmtId="38" fontId="7" fillId="0" borderId="0" xfId="2" applyFont="1" applyAlignment="1">
      <alignment vertical="center"/>
    </xf>
    <xf numFmtId="40" fontId="7" fillId="0" borderId="0" xfId="2" applyNumberFormat="1" applyFont="1" applyAlignment="1">
      <alignment vertical="center"/>
    </xf>
    <xf numFmtId="0" fontId="7" fillId="0" borderId="0" xfId="5" applyFont="1" applyAlignment="1">
      <alignment horizontal="right" vertical="center"/>
    </xf>
    <xf numFmtId="182" fontId="7" fillId="0" borderId="0" xfId="5" applyNumberFormat="1" applyFont="1" applyAlignment="1">
      <alignment vertical="center"/>
    </xf>
    <xf numFmtId="40" fontId="7" fillId="0" borderId="0" xfId="2" applyNumberFormat="1" applyFont="1" applyBorder="1" applyAlignment="1">
      <alignment vertical="center"/>
    </xf>
    <xf numFmtId="41" fontId="7" fillId="0" borderId="18" xfId="6" applyNumberFormat="1" applyFont="1" applyBorder="1" applyAlignment="1">
      <alignment vertical="center"/>
    </xf>
    <xf numFmtId="41" fontId="7" fillId="0" borderId="0" xfId="6" applyNumberFormat="1" applyFont="1" applyAlignment="1">
      <alignment vertical="center"/>
    </xf>
    <xf numFmtId="41" fontId="7" fillId="0" borderId="13" xfId="6" applyNumberFormat="1" applyFont="1" applyBorder="1" applyAlignment="1">
      <alignment vertical="center"/>
    </xf>
    <xf numFmtId="178" fontId="7" fillId="0" borderId="13" xfId="6" applyNumberFormat="1" applyFont="1" applyBorder="1" applyAlignment="1">
      <alignment horizontal="right" vertical="center"/>
    </xf>
    <xf numFmtId="183" fontId="4" fillId="0" borderId="0" xfId="6" applyNumberFormat="1" applyFont="1" applyAlignment="1">
      <alignment horizontal="left" vertical="center"/>
    </xf>
    <xf numFmtId="183" fontId="7" fillId="0" borderId="0" xfId="6" applyNumberFormat="1" applyFont="1" applyAlignment="1">
      <alignment vertical="center"/>
    </xf>
    <xf numFmtId="184" fontId="7" fillId="0" borderId="0" xfId="6" applyNumberFormat="1" applyFont="1" applyAlignment="1">
      <alignment vertical="center"/>
    </xf>
    <xf numFmtId="183" fontId="7" fillId="0" borderId="26" xfId="6" applyNumberFormat="1" applyFont="1" applyBorder="1" applyAlignment="1">
      <alignment vertical="center"/>
    </xf>
    <xf numFmtId="184" fontId="7" fillId="0" borderId="26" xfId="6" applyNumberFormat="1" applyFont="1" applyBorder="1" applyAlignment="1">
      <alignment horizontal="right" vertical="center"/>
    </xf>
    <xf numFmtId="183" fontId="7" fillId="0" borderId="33" xfId="6" applyNumberFormat="1" applyFont="1" applyBorder="1" applyAlignment="1">
      <alignment horizontal="center" vertical="center" shrinkToFit="1"/>
    </xf>
    <xf numFmtId="184" fontId="7" fillId="0" borderId="30" xfId="6" applyNumberFormat="1" applyFont="1" applyBorder="1" applyAlignment="1">
      <alignment horizontal="center" vertical="center" shrinkToFit="1"/>
    </xf>
    <xf numFmtId="183" fontId="16" fillId="0" borderId="29" xfId="6" applyNumberFormat="1" applyFont="1" applyBorder="1" applyAlignment="1">
      <alignment horizontal="center" vertical="center" shrinkToFit="1"/>
    </xf>
    <xf numFmtId="184" fontId="16" fillId="0" borderId="23" xfId="6" applyNumberFormat="1" applyFont="1" applyBorder="1" applyAlignment="1">
      <alignment horizontal="center" vertical="center" shrinkToFit="1"/>
    </xf>
    <xf numFmtId="41" fontId="18" fillId="0" borderId="9" xfId="6" quotePrefix="1" applyNumberFormat="1" applyFont="1" applyBorder="1" applyAlignment="1">
      <alignment horizontal="right" vertical="center" shrinkToFit="1"/>
    </xf>
    <xf numFmtId="41" fontId="18" fillId="0" borderId="31" xfId="6" applyNumberFormat="1" applyFont="1" applyBorder="1" applyAlignment="1">
      <alignment horizontal="right" vertical="center" shrinkToFit="1"/>
    </xf>
    <xf numFmtId="185" fontId="18" fillId="0" borderId="31" xfId="6" applyNumberFormat="1" applyFont="1" applyBorder="1" applyAlignment="1">
      <alignment horizontal="right" vertical="center" shrinkToFit="1"/>
    </xf>
    <xf numFmtId="183" fontId="18" fillId="0" borderId="0" xfId="6" applyNumberFormat="1" applyFont="1" applyAlignment="1">
      <alignment vertical="center"/>
    </xf>
    <xf numFmtId="183" fontId="7" fillId="0" borderId="34" xfId="6" applyNumberFormat="1" applyFont="1" applyBorder="1" applyAlignment="1">
      <alignment horizontal="distributed" vertical="center" wrapText="1" indent="1"/>
    </xf>
    <xf numFmtId="41" fontId="7" fillId="0" borderId="18" xfId="6" quotePrefix="1" applyNumberFormat="1" applyFont="1" applyBorder="1" applyAlignment="1">
      <alignment horizontal="right" vertical="center" shrinkToFit="1"/>
    </xf>
    <xf numFmtId="41" fontId="7" fillId="0" borderId="0" xfId="6" quotePrefix="1" applyNumberFormat="1" applyFont="1" applyAlignment="1">
      <alignment horizontal="right" vertical="center" shrinkToFit="1"/>
    </xf>
    <xf numFmtId="185" fontId="7" fillId="0" borderId="0" xfId="6" quotePrefix="1" applyNumberFormat="1" applyFont="1" applyAlignment="1">
      <alignment horizontal="right" vertical="center" shrinkToFit="1"/>
    </xf>
    <xf numFmtId="183" fontId="7" fillId="0" borderId="28" xfId="6" applyNumberFormat="1" applyFont="1" applyBorder="1" applyAlignment="1">
      <alignment horizontal="distributed" vertical="center" indent="1"/>
    </xf>
    <xf numFmtId="41" fontId="7" fillId="0" borderId="0" xfId="6" applyNumberFormat="1" applyFont="1" applyAlignment="1">
      <alignment horizontal="right" vertical="center" shrinkToFit="1"/>
    </xf>
    <xf numFmtId="183" fontId="7" fillId="0" borderId="29" xfId="6" applyNumberFormat="1" applyFont="1" applyBorder="1" applyAlignment="1">
      <alignment horizontal="distributed" vertical="center" indent="1"/>
    </xf>
    <xf numFmtId="41" fontId="7" fillId="0" borderId="23" xfId="6" applyNumberFormat="1" applyFont="1" applyBorder="1" applyAlignment="1">
      <alignment horizontal="right" vertical="center" shrinkToFit="1"/>
    </xf>
    <xf numFmtId="41" fontId="7" fillId="0" borderId="22" xfId="6" applyNumberFormat="1" applyFont="1" applyBorder="1" applyAlignment="1">
      <alignment horizontal="right" vertical="center" shrinkToFit="1"/>
    </xf>
    <xf numFmtId="185" fontId="7" fillId="0" borderId="22" xfId="6" quotePrefix="1" applyNumberFormat="1" applyFont="1" applyBorder="1" applyAlignment="1">
      <alignment horizontal="right" vertical="center" shrinkToFit="1"/>
    </xf>
    <xf numFmtId="41" fontId="7" fillId="0" borderId="18" xfId="6" applyNumberFormat="1" applyFont="1" applyBorder="1" applyAlignment="1">
      <alignment horizontal="right" vertical="center" shrinkToFit="1"/>
    </xf>
    <xf numFmtId="185" fontId="7" fillId="0" borderId="0" xfId="6" applyNumberFormat="1" applyFont="1" applyAlignment="1">
      <alignment horizontal="right" vertical="center" shrinkToFit="1"/>
    </xf>
    <xf numFmtId="183" fontId="7" fillId="0" borderId="28" xfId="6" applyNumberFormat="1" applyFont="1" applyBorder="1" applyAlignment="1">
      <alignment horizontal="distributed" vertical="center" indent="1" shrinkToFit="1"/>
    </xf>
    <xf numFmtId="183" fontId="7" fillId="0" borderId="34" xfId="6" applyNumberFormat="1" applyFont="1" applyBorder="1" applyAlignment="1">
      <alignment horizontal="distributed" vertical="center" indent="1"/>
    </xf>
    <xf numFmtId="41" fontId="7" fillId="0" borderId="14" xfId="6" applyNumberFormat="1" applyFont="1" applyBorder="1" applyAlignment="1">
      <alignment horizontal="right" vertical="center" shrinkToFit="1"/>
    </xf>
    <xf numFmtId="41" fontId="7" fillId="0" borderId="13" xfId="6" applyNumberFormat="1" applyFont="1" applyBorder="1" applyAlignment="1">
      <alignment horizontal="right" vertical="center" shrinkToFit="1"/>
    </xf>
    <xf numFmtId="185" fontId="7" fillId="0" borderId="13" xfId="6" applyNumberFormat="1" applyFont="1" applyBorder="1" applyAlignment="1">
      <alignment horizontal="right" vertical="center" shrinkToFit="1"/>
    </xf>
    <xf numFmtId="185" fontId="7" fillId="0" borderId="22" xfId="6" applyNumberFormat="1" applyFont="1" applyBorder="1" applyAlignment="1">
      <alignment horizontal="right" vertical="center" shrinkToFi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14" fillId="0" borderId="1" xfId="1" applyFont="1" applyBorder="1" applyAlignment="1">
      <alignment horizontal="center"/>
    </xf>
    <xf numFmtId="0" fontId="14" fillId="0" borderId="7" xfId="1" applyFont="1" applyBorder="1" applyAlignment="1">
      <alignment horizont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7" fillId="0" borderId="1" xfId="5" applyFont="1" applyBorder="1" applyAlignment="1">
      <alignment horizontal="center" vertical="center"/>
    </xf>
    <xf numFmtId="0" fontId="7" fillId="0" borderId="2" xfId="5" applyFont="1" applyBorder="1" applyAlignment="1">
      <alignment horizontal="center" vertical="center"/>
    </xf>
    <xf numFmtId="0" fontId="7" fillId="0" borderId="6" xfId="5" applyFont="1" applyBorder="1" applyAlignment="1">
      <alignment horizontal="center" vertical="center"/>
    </xf>
    <xf numFmtId="0" fontId="7" fillId="0" borderId="5" xfId="5" applyFont="1" applyBorder="1" applyAlignment="1">
      <alignment horizontal="center" vertical="center"/>
    </xf>
    <xf numFmtId="0" fontId="7" fillId="0" borderId="4" xfId="5" applyFont="1" applyBorder="1" applyAlignment="1">
      <alignment horizontal="center" vertical="center"/>
    </xf>
    <xf numFmtId="0" fontId="7" fillId="0" borderId="3" xfId="5" applyFont="1" applyBorder="1" applyAlignment="1">
      <alignment horizontal="center" vertical="center"/>
    </xf>
    <xf numFmtId="0" fontId="17" fillId="0" borderId="0" xfId="5" applyFont="1" applyAlignment="1">
      <alignment vertical="center" wrapText="1"/>
    </xf>
    <xf numFmtId="0" fontId="7" fillId="0" borderId="7" xfId="5" applyFont="1" applyBorder="1" applyAlignment="1">
      <alignment horizontal="center" vertical="center"/>
    </xf>
    <xf numFmtId="181" fontId="7" fillId="0" borderId="2" xfId="6" applyFont="1" applyBorder="1" applyAlignment="1">
      <alignment horizontal="center" vertical="center"/>
    </xf>
    <xf numFmtId="181" fontId="7" fillId="0" borderId="3" xfId="6" applyFont="1" applyBorder="1" applyAlignment="1">
      <alignment horizontal="center" vertical="center"/>
    </xf>
    <xf numFmtId="181" fontId="7" fillId="0" borderId="1" xfId="6" applyFont="1" applyBorder="1" applyAlignment="1">
      <alignment horizontal="center" vertical="center"/>
    </xf>
    <xf numFmtId="181" fontId="7" fillId="0" borderId="17" xfId="6" applyFont="1" applyBorder="1" applyAlignment="1">
      <alignment horizontal="center" vertical="center"/>
    </xf>
    <xf numFmtId="181" fontId="7" fillId="0" borderId="21" xfId="6" applyFont="1" applyBorder="1" applyAlignment="1">
      <alignment horizontal="center" vertical="center"/>
    </xf>
    <xf numFmtId="181" fontId="7" fillId="0" borderId="28" xfId="6" applyFont="1" applyBorder="1" applyAlignment="1">
      <alignment horizontal="center" vertical="center" wrapText="1"/>
    </xf>
    <xf numFmtId="181" fontId="7" fillId="0" borderId="29" xfId="6" applyFont="1" applyBorder="1" applyAlignment="1">
      <alignment horizontal="center" vertical="center" wrapText="1"/>
    </xf>
    <xf numFmtId="181" fontId="7" fillId="0" borderId="17" xfId="6" applyFont="1" applyBorder="1" applyAlignment="1">
      <alignment horizontal="center" vertical="center" wrapText="1"/>
    </xf>
    <xf numFmtId="181" fontId="7" fillId="0" borderId="21" xfId="6" applyFont="1" applyBorder="1" applyAlignment="1">
      <alignment horizontal="center" vertical="center" wrapText="1"/>
    </xf>
    <xf numFmtId="183" fontId="7" fillId="0" borderId="32" xfId="6" applyNumberFormat="1" applyFont="1" applyBorder="1" applyAlignment="1">
      <alignment horizontal="center" vertical="center"/>
    </xf>
    <xf numFmtId="183" fontId="7" fillId="0" borderId="27" xfId="6" applyNumberFormat="1" applyFont="1" applyBorder="1" applyAlignment="1">
      <alignment horizontal="center" vertical="center"/>
    </xf>
    <xf numFmtId="183" fontId="7" fillId="0" borderId="22" xfId="6" applyNumberFormat="1" applyFont="1" applyBorder="1" applyAlignment="1">
      <alignment horizontal="center" vertical="center"/>
    </xf>
    <xf numFmtId="183" fontId="7" fillId="0" borderId="21" xfId="6" applyNumberFormat="1" applyFont="1" applyBorder="1" applyAlignment="1">
      <alignment horizontal="center" vertical="center"/>
    </xf>
    <xf numFmtId="183" fontId="18" fillId="0" borderId="31" xfId="6" applyNumberFormat="1" applyFont="1" applyBorder="1" applyAlignment="1">
      <alignment horizontal="distributed" vertical="center" indent="1"/>
    </xf>
    <xf numFmtId="183" fontId="18" fillId="0" borderId="7" xfId="6" applyNumberFormat="1" applyFont="1" applyBorder="1" applyAlignment="1">
      <alignment horizontal="distributed" vertical="center" indent="1"/>
    </xf>
    <xf numFmtId="183" fontId="7" fillId="0" borderId="13" xfId="6" applyNumberFormat="1" applyFont="1" applyBorder="1" applyAlignment="1">
      <alignment horizontal="center" vertical="center" textRotation="255" wrapText="1"/>
    </xf>
    <xf numFmtId="183" fontId="7" fillId="0" borderId="0" xfId="6" applyNumberFormat="1" applyFont="1" applyAlignment="1">
      <alignment horizontal="center" vertical="center" textRotation="255" wrapText="1"/>
    </xf>
    <xf numFmtId="183" fontId="7" fillId="0" borderId="22" xfId="6" applyNumberFormat="1" applyFont="1" applyBorder="1" applyAlignment="1">
      <alignment horizontal="center" vertical="center" textRotation="255" wrapText="1"/>
    </xf>
    <xf numFmtId="183" fontId="7" fillId="0" borderId="12" xfId="6" applyNumberFormat="1" applyFont="1" applyBorder="1" applyAlignment="1">
      <alignment horizontal="center" vertical="center" textRotation="255" wrapText="1"/>
    </xf>
    <xf numFmtId="183" fontId="7" fillId="0" borderId="17" xfId="6" applyNumberFormat="1" applyFont="1" applyBorder="1" applyAlignment="1">
      <alignment horizontal="center" vertical="center" textRotation="255" wrapText="1"/>
    </xf>
    <xf numFmtId="183" fontId="7" fillId="0" borderId="13" xfId="6" applyNumberFormat="1" applyFont="1" applyBorder="1" applyAlignment="1">
      <alignment horizontal="center" vertical="center" textRotation="255" shrinkToFit="1"/>
    </xf>
    <xf numFmtId="183" fontId="7" fillId="0" borderId="0" xfId="6" applyNumberFormat="1" applyFont="1" applyAlignment="1">
      <alignment horizontal="center" vertical="center" textRotation="255" shrinkToFit="1"/>
    </xf>
    <xf numFmtId="183" fontId="7" fillId="0" borderId="22" xfId="6" applyNumberFormat="1" applyFont="1" applyBorder="1" applyAlignment="1">
      <alignment horizontal="center" vertical="center" textRotation="255" shrinkToFit="1"/>
    </xf>
  </cellXfs>
  <cellStyles count="7">
    <cellStyle name="桁区切り" xfId="4" builtinId="6"/>
    <cellStyle name="桁区切り 2" xfId="2" xr:uid="{395C0C4B-0939-46C2-A5AD-AE363BB638FF}"/>
    <cellStyle name="標準" xfId="0" builtinId="0"/>
    <cellStyle name="標準 2" xfId="5" xr:uid="{8E16EF79-3763-42DC-AC86-6D452E08D937}"/>
    <cellStyle name="標準 3" xfId="1" xr:uid="{E3494DA7-04BD-4558-89AB-B1F02DED0BE2}"/>
    <cellStyle name="標準 3 2" xfId="6" xr:uid="{8640A73F-FD6C-4D9B-8253-0339635CF47E}"/>
    <cellStyle name="標準_0401" xfId="3" xr:uid="{CCAFC1AE-C0B4-4F0F-B98F-B0B578687CE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220DBE5E\common\&#12371;&#12393;&#12418;\&#12371;&#12393;&#12418;&#2225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3"/>
      <sheetName val="図8"/>
      <sheetName val="図9"/>
      <sheetName val="図10"/>
      <sheetName val="図9 test"/>
      <sheetName val="図１０(2)"/>
    </sheetNames>
    <sheetDataSet>
      <sheetData sheetId="0">
        <row r="2">
          <cell r="B2" t="str">
            <v>　　　　平 成 6 年 1 0 月 1 日</v>
          </cell>
          <cell r="F2" t="str">
            <v>平成5年10月1日</v>
          </cell>
          <cell r="I2" t="str">
            <v>　　　平 成 6 年 1 0 月 1 日</v>
          </cell>
          <cell r="M2" t="str">
            <v>　　平成5年10月1日</v>
          </cell>
        </row>
        <row r="3">
          <cell r="A3" t="str">
            <v>都 道 府 県</v>
          </cell>
          <cell r="B3" t="str">
            <v>　　　　　(推 計 人 口)</v>
          </cell>
          <cell r="F3" t="str">
            <v>　(推計人口)</v>
          </cell>
          <cell r="H3" t="str">
            <v>都 道 府 県</v>
          </cell>
          <cell r="I3" t="str">
            <v>　　　　　(推 計 人 口)</v>
          </cell>
          <cell r="M3" t="str">
            <v>　　　(推計人口)</v>
          </cell>
        </row>
        <row r="4">
          <cell r="B4" t="str">
            <v>こどもの数</v>
          </cell>
          <cell r="C4" t="str">
            <v>こどもの</v>
          </cell>
          <cell r="E4" t="str">
            <v>順　　位</v>
          </cell>
          <cell r="F4" t="str">
            <v>こどもの</v>
          </cell>
          <cell r="G4" t="str">
            <v>順　　位</v>
          </cell>
          <cell r="I4" t="str">
            <v>こどもの数</v>
          </cell>
          <cell r="J4" t="str">
            <v>こどもの</v>
          </cell>
          <cell r="L4" t="str">
            <v>順　　位</v>
          </cell>
          <cell r="M4" t="str">
            <v>こどもの</v>
          </cell>
          <cell r="N4" t="str">
            <v>順　　位</v>
          </cell>
        </row>
        <row r="5">
          <cell r="B5" t="str">
            <v>(万人)</v>
          </cell>
          <cell r="D5" t="str">
            <v>割合(%)</v>
          </cell>
          <cell r="E5" t="str">
            <v>(高い順)</v>
          </cell>
          <cell r="F5" t="str">
            <v>割合(%)</v>
          </cell>
          <cell r="G5" t="str">
            <v>(高い順)</v>
          </cell>
          <cell r="I5" t="str">
            <v>(万人)</v>
          </cell>
          <cell r="K5" t="str">
            <v>割合(%)</v>
          </cell>
          <cell r="L5" t="str">
            <v>(高い順)</v>
          </cell>
          <cell r="M5" t="str">
            <v>割合(%)</v>
          </cell>
          <cell r="N5" t="str">
            <v>(高い順)</v>
          </cell>
        </row>
        <row r="6">
          <cell r="A6" t="str">
            <v>全　　　国</v>
          </cell>
          <cell r="B6">
            <v>2042</v>
          </cell>
          <cell r="D6">
            <v>16.3</v>
          </cell>
          <cell r="E6" t="str">
            <v>-</v>
          </cell>
          <cell r="F6">
            <v>16.7</v>
          </cell>
          <cell r="G6" t="str">
            <v>-</v>
          </cell>
        </row>
        <row r="7">
          <cell r="A7" t="str">
            <v>　北 海 道</v>
          </cell>
          <cell r="B7">
            <v>92</v>
          </cell>
          <cell r="D7">
            <v>16.100000000000001</v>
          </cell>
          <cell r="E7">
            <v>36</v>
          </cell>
          <cell r="F7">
            <v>16.600000000000001</v>
          </cell>
          <cell r="G7">
            <v>36</v>
          </cell>
          <cell r="H7" t="str">
            <v>　滋 賀 県</v>
          </cell>
          <cell r="I7">
            <v>23</v>
          </cell>
          <cell r="K7">
            <v>18.3</v>
          </cell>
          <cell r="L7">
            <v>4</v>
          </cell>
          <cell r="M7">
            <v>18.7</v>
          </cell>
          <cell r="N7">
            <v>4</v>
          </cell>
        </row>
        <row r="8">
          <cell r="A8" t="str">
            <v>　青 森 県</v>
          </cell>
          <cell r="B8">
            <v>25</v>
          </cell>
          <cell r="D8">
            <v>17.2</v>
          </cell>
          <cell r="E8">
            <v>13</v>
          </cell>
          <cell r="F8">
            <v>17.7</v>
          </cell>
          <cell r="G8">
            <v>13</v>
          </cell>
          <cell r="H8" t="str">
            <v>　京 都 府</v>
          </cell>
          <cell r="I8">
            <v>41</v>
          </cell>
          <cell r="K8">
            <v>15.6</v>
          </cell>
          <cell r="L8">
            <v>44</v>
          </cell>
          <cell r="M8">
            <v>15.9</v>
          </cell>
          <cell r="N8">
            <v>44</v>
          </cell>
        </row>
        <row r="9">
          <cell r="A9" t="str">
            <v>　岩 手 県</v>
          </cell>
          <cell r="B9">
            <v>24</v>
          </cell>
          <cell r="D9">
            <v>16.7</v>
          </cell>
          <cell r="E9">
            <v>20</v>
          </cell>
          <cell r="F9">
            <v>17.100000000000001</v>
          </cell>
          <cell r="G9">
            <v>18</v>
          </cell>
          <cell r="H9" t="str">
            <v>　大 阪 府</v>
          </cell>
          <cell r="I9">
            <v>136</v>
          </cell>
          <cell r="K9">
            <v>15.7</v>
          </cell>
          <cell r="L9">
            <v>43</v>
          </cell>
          <cell r="M9">
            <v>15.9</v>
          </cell>
          <cell r="N9">
            <v>43</v>
          </cell>
        </row>
        <row r="10">
          <cell r="A10" t="str">
            <v>　宮 城 県</v>
          </cell>
          <cell r="B10">
            <v>40</v>
          </cell>
          <cell r="D10">
            <v>17.399999999999999</v>
          </cell>
          <cell r="E10">
            <v>11</v>
          </cell>
          <cell r="F10">
            <v>17.899999999999999</v>
          </cell>
          <cell r="G10">
            <v>10</v>
          </cell>
          <cell r="H10" t="str">
            <v xml:space="preserve">  兵 庫 県</v>
          </cell>
          <cell r="I10">
            <v>91</v>
          </cell>
          <cell r="K10">
            <v>16.5</v>
          </cell>
          <cell r="L10">
            <v>27</v>
          </cell>
          <cell r="M10">
            <v>16.899999999999999</v>
          </cell>
          <cell r="N10">
            <v>30</v>
          </cell>
        </row>
        <row r="11">
          <cell r="A11" t="str">
            <v>　秋 田 県</v>
          </cell>
          <cell r="B11">
            <v>19</v>
          </cell>
          <cell r="D11">
            <v>15.9</v>
          </cell>
          <cell r="E11">
            <v>40</v>
          </cell>
          <cell r="F11">
            <v>16.399999999999999</v>
          </cell>
          <cell r="G11">
            <v>40</v>
          </cell>
          <cell r="H11" t="str">
            <v>　奈 良 県</v>
          </cell>
          <cell r="I11">
            <v>24</v>
          </cell>
          <cell r="K11">
            <v>16.7</v>
          </cell>
          <cell r="L11">
            <v>21</v>
          </cell>
          <cell r="M11">
            <v>17.100000000000001</v>
          </cell>
          <cell r="N11">
            <v>20</v>
          </cell>
        </row>
        <row r="13">
          <cell r="A13" t="str">
            <v>　山 形 県</v>
          </cell>
          <cell r="B13">
            <v>21</v>
          </cell>
          <cell r="D13">
            <v>16.899999999999999</v>
          </cell>
          <cell r="E13">
            <v>16</v>
          </cell>
          <cell r="F13">
            <v>17.3</v>
          </cell>
          <cell r="G13">
            <v>16</v>
          </cell>
          <cell r="H13" t="str">
            <v xml:space="preserve">  和歌山県</v>
          </cell>
          <cell r="I13">
            <v>17</v>
          </cell>
          <cell r="K13">
            <v>16.100000000000001</v>
          </cell>
          <cell r="L13">
            <v>37</v>
          </cell>
          <cell r="M13">
            <v>16.399999999999999</v>
          </cell>
          <cell r="N13">
            <v>38</v>
          </cell>
        </row>
        <row r="14">
          <cell r="A14" t="str">
            <v>　福 島 県</v>
          </cell>
          <cell r="B14">
            <v>38</v>
          </cell>
          <cell r="D14">
            <v>17.899999999999999</v>
          </cell>
          <cell r="E14">
            <v>5</v>
          </cell>
          <cell r="F14">
            <v>18.399999999999999</v>
          </cell>
          <cell r="G14">
            <v>5</v>
          </cell>
          <cell r="H14" t="str">
            <v>　鳥 取 県</v>
          </cell>
          <cell r="I14">
            <v>11</v>
          </cell>
          <cell r="K14">
            <v>17.5</v>
          </cell>
          <cell r="L14">
            <v>34</v>
          </cell>
          <cell r="M14">
            <v>17.899999999999999</v>
          </cell>
          <cell r="N14">
            <v>11</v>
          </cell>
        </row>
        <row r="15">
          <cell r="A15" t="str">
            <v>　茨 城 県</v>
          </cell>
          <cell r="B15">
            <v>51</v>
          </cell>
          <cell r="D15">
            <v>17.2</v>
          </cell>
          <cell r="E15">
            <v>12</v>
          </cell>
          <cell r="F15">
            <v>17.7</v>
          </cell>
          <cell r="G15">
            <v>12</v>
          </cell>
          <cell r="H15" t="str">
            <v>　島 根 県</v>
          </cell>
          <cell r="I15">
            <v>13</v>
          </cell>
          <cell r="K15">
            <v>16.7</v>
          </cell>
          <cell r="L15">
            <v>42</v>
          </cell>
          <cell r="M15">
            <v>17.100000000000001</v>
          </cell>
          <cell r="N15">
            <v>24</v>
          </cell>
        </row>
        <row r="16">
          <cell r="A16" t="str">
            <v>　栃 木 県</v>
          </cell>
          <cell r="B16">
            <v>34</v>
          </cell>
          <cell r="D16">
            <v>17.399999999999999</v>
          </cell>
          <cell r="E16">
            <v>10</v>
          </cell>
          <cell r="F16">
            <v>17.899999999999999</v>
          </cell>
          <cell r="G16">
            <v>9</v>
          </cell>
          <cell r="H16" t="str">
            <v>　岡 山 県</v>
          </cell>
          <cell r="I16">
            <v>32</v>
          </cell>
          <cell r="K16">
            <v>16.5</v>
          </cell>
          <cell r="L16">
            <v>28</v>
          </cell>
          <cell r="M16">
            <v>16.8</v>
          </cell>
          <cell r="N16">
            <v>31</v>
          </cell>
        </row>
        <row r="17">
          <cell r="A17" t="str">
            <v>　群 馬 県</v>
          </cell>
          <cell r="B17">
            <v>33</v>
          </cell>
          <cell r="D17">
            <v>16.399999999999999</v>
          </cell>
          <cell r="E17">
            <v>33</v>
          </cell>
          <cell r="F17">
            <v>16.899999999999999</v>
          </cell>
          <cell r="G17">
            <v>28</v>
          </cell>
          <cell r="H17" t="str">
            <v>　広 島 県</v>
          </cell>
          <cell r="I17">
            <v>48</v>
          </cell>
          <cell r="K17">
            <v>16.5</v>
          </cell>
          <cell r="L17">
            <v>26</v>
          </cell>
          <cell r="M17">
            <v>16.899999999999999</v>
          </cell>
          <cell r="N17">
            <v>26</v>
          </cell>
        </row>
        <row r="19">
          <cell r="A19" t="str">
            <v>　埼 玉 県</v>
          </cell>
          <cell r="B19">
            <v>110</v>
          </cell>
          <cell r="D19">
            <v>16.399999999999999</v>
          </cell>
          <cell r="E19">
            <v>29</v>
          </cell>
          <cell r="F19">
            <v>16.899999999999999</v>
          </cell>
          <cell r="G19">
            <v>29</v>
          </cell>
          <cell r="H19" t="str">
            <v>　山 口 県</v>
          </cell>
          <cell r="I19">
            <v>25</v>
          </cell>
          <cell r="K19">
            <v>15.8</v>
          </cell>
          <cell r="L19">
            <v>7</v>
          </cell>
          <cell r="M19">
            <v>16.2</v>
          </cell>
          <cell r="N19">
            <v>41</v>
          </cell>
        </row>
        <row r="20">
          <cell r="A20" t="str">
            <v>　千 葉 県</v>
          </cell>
          <cell r="B20">
            <v>93</v>
          </cell>
          <cell r="D20">
            <v>16.2</v>
          </cell>
          <cell r="E20">
            <v>35</v>
          </cell>
          <cell r="F20">
            <v>16.7</v>
          </cell>
          <cell r="G20">
            <v>35</v>
          </cell>
          <cell r="H20" t="str">
            <v>　徳 島 県</v>
          </cell>
          <cell r="I20">
            <v>13</v>
          </cell>
          <cell r="K20">
            <v>16.100000000000001</v>
          </cell>
          <cell r="L20">
            <v>38</v>
          </cell>
          <cell r="M20">
            <v>16.5</v>
          </cell>
          <cell r="N20">
            <v>37</v>
          </cell>
        </row>
        <row r="21">
          <cell r="A21" t="str">
            <v>　東 京 都</v>
          </cell>
          <cell r="B21">
            <v>161</v>
          </cell>
          <cell r="D21">
            <v>13.7</v>
          </cell>
          <cell r="E21">
            <v>47</v>
          </cell>
          <cell r="F21">
            <v>13.9</v>
          </cell>
          <cell r="G21">
            <v>47</v>
          </cell>
          <cell r="H21" t="str">
            <v>　香 川 県</v>
          </cell>
          <cell r="I21">
            <v>16</v>
          </cell>
          <cell r="K21">
            <v>16</v>
          </cell>
          <cell r="L21">
            <v>39</v>
          </cell>
          <cell r="M21">
            <v>16.399999999999999</v>
          </cell>
          <cell r="N21">
            <v>39</v>
          </cell>
        </row>
        <row r="22">
          <cell r="A22" t="str">
            <v>　神奈川県</v>
          </cell>
          <cell r="B22">
            <v>128</v>
          </cell>
          <cell r="D22">
            <v>15.6</v>
          </cell>
          <cell r="E22">
            <v>45</v>
          </cell>
          <cell r="F22">
            <v>15.9</v>
          </cell>
          <cell r="G22">
            <v>45</v>
          </cell>
          <cell r="H22" t="str">
            <v>　愛 媛 県</v>
          </cell>
          <cell r="I22">
            <v>25</v>
          </cell>
          <cell r="K22">
            <v>16.3</v>
          </cell>
          <cell r="L22">
            <v>34</v>
          </cell>
          <cell r="M22">
            <v>16.7</v>
          </cell>
          <cell r="N22">
            <v>34</v>
          </cell>
        </row>
        <row r="23">
          <cell r="A23" t="str">
            <v>　新 潟 県</v>
          </cell>
          <cell r="B23">
            <v>41</v>
          </cell>
          <cell r="D23">
            <v>16.7</v>
          </cell>
          <cell r="E23">
            <v>23</v>
          </cell>
          <cell r="F23">
            <v>17.100000000000001</v>
          </cell>
          <cell r="G23">
            <v>21</v>
          </cell>
          <cell r="H23" t="str">
            <v>　高 知 県</v>
          </cell>
          <cell r="I23">
            <v>13</v>
          </cell>
          <cell r="K23">
            <v>15.7</v>
          </cell>
          <cell r="L23">
            <v>42</v>
          </cell>
          <cell r="M23">
            <v>16.100000000000001</v>
          </cell>
          <cell r="N23">
            <v>42</v>
          </cell>
        </row>
        <row r="25">
          <cell r="A25" t="str">
            <v xml:space="preserve">  富 山 県</v>
          </cell>
          <cell r="B25">
            <v>17</v>
          </cell>
          <cell r="D25">
            <v>15.3</v>
          </cell>
          <cell r="E25">
            <v>46</v>
          </cell>
          <cell r="F25">
            <v>15.8</v>
          </cell>
          <cell r="G25">
            <v>46</v>
          </cell>
          <cell r="H25" t="str">
            <v>　福 岡 県</v>
          </cell>
          <cell r="I25">
            <v>84</v>
          </cell>
          <cell r="K25">
            <v>17.100000000000001</v>
          </cell>
          <cell r="L25">
            <v>15</v>
          </cell>
          <cell r="M25">
            <v>17.600000000000001</v>
          </cell>
          <cell r="N25">
            <v>14</v>
          </cell>
        </row>
        <row r="26">
          <cell r="A26" t="str">
            <v>　石 川 県</v>
          </cell>
          <cell r="B26">
            <v>19</v>
          </cell>
          <cell r="D26">
            <v>16.399999999999999</v>
          </cell>
          <cell r="E26">
            <v>31</v>
          </cell>
          <cell r="F26">
            <v>16.8</v>
          </cell>
          <cell r="G26">
            <v>32</v>
          </cell>
          <cell r="H26" t="str">
            <v>　佐 賀 県</v>
          </cell>
          <cell r="I26">
            <v>16</v>
          </cell>
          <cell r="K26">
            <v>18.5</v>
          </cell>
          <cell r="L26">
            <v>2</v>
          </cell>
          <cell r="M26">
            <v>18.899999999999999</v>
          </cell>
          <cell r="N26">
            <v>2</v>
          </cell>
        </row>
        <row r="27">
          <cell r="A27" t="str">
            <v>　福 井 県</v>
          </cell>
          <cell r="B27">
            <v>14</v>
          </cell>
          <cell r="D27">
            <v>17.2</v>
          </cell>
          <cell r="E27">
            <v>14</v>
          </cell>
          <cell r="F27">
            <v>17.5</v>
          </cell>
          <cell r="G27">
            <v>15</v>
          </cell>
          <cell r="H27" t="str">
            <v>　長 崎 県</v>
          </cell>
          <cell r="I27">
            <v>28</v>
          </cell>
          <cell r="K27">
            <v>17.8</v>
          </cell>
          <cell r="L27">
            <v>7</v>
          </cell>
          <cell r="M27">
            <v>18.399999999999999</v>
          </cell>
          <cell r="N27">
            <v>6</v>
          </cell>
        </row>
        <row r="28">
          <cell r="A28" t="str">
            <v xml:space="preserve">  山 梨 県</v>
          </cell>
          <cell r="B28">
            <v>15</v>
          </cell>
          <cell r="D28">
            <v>16.899999999999999</v>
          </cell>
          <cell r="E28">
            <v>17</v>
          </cell>
          <cell r="F28">
            <v>17.100000000000001</v>
          </cell>
          <cell r="G28">
            <v>19</v>
          </cell>
          <cell r="H28" t="str">
            <v>　熊 本 県</v>
          </cell>
          <cell r="I28">
            <v>33</v>
          </cell>
          <cell r="K28">
            <v>17.7</v>
          </cell>
          <cell r="L28">
            <v>8</v>
          </cell>
          <cell r="M28">
            <v>18.100000000000001</v>
          </cell>
          <cell r="N28">
            <v>8</v>
          </cell>
        </row>
        <row r="29">
          <cell r="A29" t="str">
            <v xml:space="preserve">  長 野 県</v>
          </cell>
          <cell r="B29">
            <v>36</v>
          </cell>
          <cell r="D29">
            <v>16.399999999999999</v>
          </cell>
          <cell r="E29">
            <v>32</v>
          </cell>
          <cell r="F29">
            <v>16.7</v>
          </cell>
          <cell r="G29">
            <v>33</v>
          </cell>
          <cell r="H29" t="str">
            <v>　大 分 県</v>
          </cell>
          <cell r="I29">
            <v>21</v>
          </cell>
          <cell r="K29">
            <v>16.600000000000001</v>
          </cell>
          <cell r="L29">
            <v>24</v>
          </cell>
          <cell r="M29">
            <v>17.100000000000001</v>
          </cell>
          <cell r="N29">
            <v>22</v>
          </cell>
        </row>
        <row r="31">
          <cell r="A31" t="str">
            <v>　岐 阜 県</v>
          </cell>
          <cell r="B31">
            <v>35</v>
          </cell>
          <cell r="D31">
            <v>16.7</v>
          </cell>
          <cell r="E31">
            <v>18</v>
          </cell>
          <cell r="F31">
            <v>17.2</v>
          </cell>
          <cell r="G31">
            <v>17</v>
          </cell>
          <cell r="H31" t="str">
            <v>　宮 崎 県</v>
          </cell>
          <cell r="I31">
            <v>22</v>
          </cell>
          <cell r="K31">
            <v>18.3</v>
          </cell>
          <cell r="L31">
            <v>3</v>
          </cell>
          <cell r="M31">
            <v>18.899999999999999</v>
          </cell>
          <cell r="N31">
            <v>3</v>
          </cell>
        </row>
        <row r="32">
          <cell r="A32" t="str">
            <v>　静 岡 県</v>
          </cell>
          <cell r="B32">
            <v>61</v>
          </cell>
          <cell r="D32">
            <v>16.399999999999999</v>
          </cell>
          <cell r="E32">
            <v>30</v>
          </cell>
          <cell r="F32">
            <v>16.899999999999999</v>
          </cell>
          <cell r="G32">
            <v>25</v>
          </cell>
          <cell r="H32" t="str">
            <v xml:space="preserve">  鹿児島県</v>
          </cell>
          <cell r="I32">
            <v>32</v>
          </cell>
          <cell r="K32">
            <v>17.8</v>
          </cell>
          <cell r="L32">
            <v>6</v>
          </cell>
          <cell r="M32">
            <v>18.3</v>
          </cell>
          <cell r="N32">
            <v>7</v>
          </cell>
        </row>
        <row r="33">
          <cell r="A33" t="str">
            <v>　愛 知 県</v>
          </cell>
          <cell r="B33">
            <v>114</v>
          </cell>
          <cell r="D33">
            <v>16.7</v>
          </cell>
          <cell r="E33">
            <v>19</v>
          </cell>
          <cell r="F33">
            <v>17.100000000000001</v>
          </cell>
          <cell r="G33">
            <v>23</v>
          </cell>
          <cell r="H33" t="str">
            <v>　沖 縄 県</v>
          </cell>
          <cell r="I33">
            <v>28</v>
          </cell>
          <cell r="K33">
            <v>22.3</v>
          </cell>
          <cell r="L33">
            <v>1</v>
          </cell>
          <cell r="M33">
            <v>22.8</v>
          </cell>
          <cell r="N33">
            <v>1</v>
          </cell>
        </row>
        <row r="34">
          <cell r="A34" t="str">
            <v>　三 重 県</v>
          </cell>
          <cell r="B34">
            <v>30</v>
          </cell>
          <cell r="D34">
            <v>16.5</v>
          </cell>
          <cell r="E34">
            <v>25</v>
          </cell>
          <cell r="F34">
            <v>16.899999999999999</v>
          </cell>
          <cell r="G34">
            <v>27</v>
          </cell>
        </row>
      </sheetData>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EDF20-4EB0-4F6F-B230-62CBB65903EC}">
  <sheetPr>
    <pageSetUpPr fitToPage="1"/>
  </sheetPr>
  <dimension ref="A1:AD109"/>
  <sheetViews>
    <sheetView zoomScale="70" zoomScaleNormal="70" zoomScaleSheetLayoutView="50" workbookViewId="0">
      <pane xSplit="1" ySplit="4" topLeftCell="B5" activePane="bottomRight" state="frozen"/>
      <selection pane="topRight" activeCell="B1" sqref="B1"/>
      <selection pane="bottomLeft" activeCell="A5" sqref="A5"/>
      <selection pane="bottomRight" activeCell="A2" sqref="A2"/>
    </sheetView>
  </sheetViews>
  <sheetFormatPr defaultColWidth="9" defaultRowHeight="21.75" customHeight="1" x14ac:dyDescent="0.25"/>
  <cols>
    <col min="1" max="1" width="41.75" style="71" customWidth="1"/>
    <col min="2" max="8" width="12.75" style="71" customWidth="1"/>
    <col min="9" max="9" width="12.75" style="120" customWidth="1"/>
    <col min="10" max="27" width="12.75" style="71" customWidth="1"/>
    <col min="28" max="28" width="14" style="71" customWidth="1"/>
    <col min="29" max="29" width="14" style="120" customWidth="1"/>
    <col min="30" max="30" width="10.33203125" style="71" customWidth="1"/>
    <col min="31" max="16384" width="9" style="71"/>
  </cols>
  <sheetData>
    <row r="1" spans="1:30" s="52" customFormat="1" ht="24" customHeight="1" x14ac:dyDescent="0.35">
      <c r="A1" s="51" t="s">
        <v>233</v>
      </c>
      <c r="I1" s="53"/>
      <c r="AC1" s="53"/>
    </row>
    <row r="2" spans="1:30" s="52" customFormat="1" ht="21.75" customHeight="1" thickBot="1" x14ac:dyDescent="0.25">
      <c r="I2" s="53"/>
      <c r="AC2" s="54" t="s">
        <v>111</v>
      </c>
    </row>
    <row r="3" spans="1:30" s="55" customFormat="1" ht="21.75" customHeight="1" thickTop="1" x14ac:dyDescent="0.2">
      <c r="A3" s="229"/>
      <c r="B3" s="228" t="s">
        <v>0</v>
      </c>
      <c r="C3" s="231"/>
      <c r="D3" s="232" t="s">
        <v>1</v>
      </c>
      <c r="E3" s="232"/>
      <c r="F3" s="227" t="s">
        <v>2</v>
      </c>
      <c r="G3" s="228"/>
      <c r="H3" s="232" t="s">
        <v>3</v>
      </c>
      <c r="I3" s="232"/>
      <c r="J3" s="227" t="s">
        <v>4</v>
      </c>
      <c r="K3" s="228"/>
      <c r="L3" s="232" t="s">
        <v>5</v>
      </c>
      <c r="M3" s="232"/>
      <c r="N3" s="227" t="s">
        <v>6</v>
      </c>
      <c r="O3" s="228"/>
      <c r="P3" s="232" t="s">
        <v>7</v>
      </c>
      <c r="Q3" s="232"/>
      <c r="R3" s="228" t="s">
        <v>8</v>
      </c>
      <c r="S3" s="227"/>
      <c r="T3" s="227" t="s">
        <v>9</v>
      </c>
      <c r="U3" s="228"/>
      <c r="V3" s="232" t="s">
        <v>10</v>
      </c>
      <c r="W3" s="232"/>
      <c r="X3" s="227" t="s">
        <v>11</v>
      </c>
      <c r="Y3" s="228"/>
      <c r="Z3" s="232" t="s">
        <v>12</v>
      </c>
      <c r="AA3" s="233"/>
      <c r="AB3" s="234" t="s">
        <v>13</v>
      </c>
      <c r="AC3" s="233"/>
    </row>
    <row r="4" spans="1:30" s="55" customFormat="1" ht="21.75" customHeight="1" x14ac:dyDescent="0.2">
      <c r="A4" s="230"/>
      <c r="B4" s="56" t="s">
        <v>14</v>
      </c>
      <c r="C4" s="57" t="s">
        <v>15</v>
      </c>
      <c r="D4" s="56" t="s">
        <v>14</v>
      </c>
      <c r="E4" s="56" t="s">
        <v>15</v>
      </c>
      <c r="F4" s="58" t="s">
        <v>14</v>
      </c>
      <c r="G4" s="57" t="s">
        <v>15</v>
      </c>
      <c r="H4" s="56" t="s">
        <v>14</v>
      </c>
      <c r="I4" s="59" t="s">
        <v>15</v>
      </c>
      <c r="J4" s="58" t="s">
        <v>14</v>
      </c>
      <c r="K4" s="57" t="s">
        <v>15</v>
      </c>
      <c r="L4" s="56" t="s">
        <v>14</v>
      </c>
      <c r="M4" s="56" t="s">
        <v>15</v>
      </c>
      <c r="N4" s="58" t="s">
        <v>14</v>
      </c>
      <c r="O4" s="57" t="s">
        <v>15</v>
      </c>
      <c r="P4" s="56" t="s">
        <v>14</v>
      </c>
      <c r="Q4" s="56" t="s">
        <v>15</v>
      </c>
      <c r="R4" s="56" t="s">
        <v>14</v>
      </c>
      <c r="S4" s="56" t="s">
        <v>15</v>
      </c>
      <c r="T4" s="58" t="s">
        <v>14</v>
      </c>
      <c r="U4" s="57" t="s">
        <v>15</v>
      </c>
      <c r="V4" s="56" t="s">
        <v>14</v>
      </c>
      <c r="W4" s="56" t="s">
        <v>15</v>
      </c>
      <c r="X4" s="58" t="s">
        <v>14</v>
      </c>
      <c r="Y4" s="57" t="s">
        <v>15</v>
      </c>
      <c r="Z4" s="56" t="s">
        <v>14</v>
      </c>
      <c r="AA4" s="60" t="s">
        <v>15</v>
      </c>
      <c r="AB4" s="61" t="s">
        <v>14</v>
      </c>
      <c r="AC4" s="62" t="s">
        <v>15</v>
      </c>
    </row>
    <row r="5" spans="1:30" ht="21.75" customHeight="1" x14ac:dyDescent="0.25">
      <c r="A5" s="63"/>
      <c r="B5" s="64"/>
      <c r="C5" s="64"/>
      <c r="D5" s="65"/>
      <c r="E5" s="66"/>
      <c r="F5" s="64"/>
      <c r="G5" s="64"/>
      <c r="H5" s="65"/>
      <c r="I5" s="67"/>
      <c r="J5" s="64"/>
      <c r="K5" s="64"/>
      <c r="L5" s="65"/>
      <c r="M5" s="66"/>
      <c r="N5" s="64"/>
      <c r="O5" s="64"/>
      <c r="P5" s="65"/>
      <c r="Q5" s="66"/>
      <c r="R5" s="65"/>
      <c r="S5" s="66"/>
      <c r="T5" s="64"/>
      <c r="U5" s="64"/>
      <c r="V5" s="65"/>
      <c r="W5" s="66"/>
      <c r="X5" s="64"/>
      <c r="Y5" s="64"/>
      <c r="Z5" s="65"/>
      <c r="AA5" s="68"/>
      <c r="AB5" s="69"/>
      <c r="AC5" s="70"/>
    </row>
    <row r="6" spans="1:30" ht="21.75" customHeight="1" x14ac:dyDescent="0.25">
      <c r="A6" s="72" t="s">
        <v>16</v>
      </c>
      <c r="B6" s="73"/>
      <c r="C6" s="74"/>
      <c r="D6" s="75"/>
      <c r="E6" s="76"/>
      <c r="F6" s="73"/>
      <c r="G6" s="77"/>
      <c r="H6" s="75"/>
      <c r="I6" s="78"/>
      <c r="J6" s="73"/>
      <c r="K6" s="77"/>
      <c r="L6" s="75"/>
      <c r="M6" s="76"/>
      <c r="N6" s="73"/>
      <c r="O6" s="77"/>
      <c r="P6" s="75"/>
      <c r="Q6" s="76"/>
      <c r="R6" s="75"/>
      <c r="S6" s="76"/>
      <c r="T6" s="73"/>
      <c r="U6" s="77"/>
      <c r="V6" s="75"/>
      <c r="W6" s="76"/>
      <c r="X6" s="73"/>
      <c r="Y6" s="77"/>
      <c r="Z6" s="75"/>
      <c r="AA6" s="79"/>
      <c r="AB6" s="80"/>
      <c r="AC6" s="81"/>
    </row>
    <row r="7" spans="1:30" ht="21.75" customHeight="1" x14ac:dyDescent="0.25">
      <c r="A7" s="82" t="s">
        <v>17</v>
      </c>
      <c r="B7" s="73">
        <v>0</v>
      </c>
      <c r="C7" s="73">
        <v>0</v>
      </c>
      <c r="D7" s="83">
        <v>0</v>
      </c>
      <c r="E7" s="84">
        <v>0</v>
      </c>
      <c r="F7" s="83">
        <v>0</v>
      </c>
      <c r="G7" s="84">
        <v>0</v>
      </c>
      <c r="H7" s="83">
        <v>0</v>
      </c>
      <c r="I7" s="84">
        <v>0</v>
      </c>
      <c r="J7" s="83">
        <v>0</v>
      </c>
      <c r="K7" s="84">
        <v>0</v>
      </c>
      <c r="L7" s="83">
        <v>0</v>
      </c>
      <c r="M7" s="84">
        <v>0</v>
      </c>
      <c r="N7" s="83">
        <v>0</v>
      </c>
      <c r="O7" s="84">
        <v>0</v>
      </c>
      <c r="P7" s="83">
        <v>0</v>
      </c>
      <c r="Q7" s="84">
        <v>0</v>
      </c>
      <c r="R7" s="83">
        <v>0</v>
      </c>
      <c r="S7" s="84">
        <v>0</v>
      </c>
      <c r="T7" s="83">
        <v>0</v>
      </c>
      <c r="U7" s="84">
        <v>0</v>
      </c>
      <c r="V7" s="83">
        <v>0</v>
      </c>
      <c r="W7" s="84">
        <v>0</v>
      </c>
      <c r="X7" s="83">
        <v>0</v>
      </c>
      <c r="Y7" s="84">
        <v>0</v>
      </c>
      <c r="Z7" s="83">
        <f>B7+D7+F7+H7+J7+L7+N7+P7+R7+T7+V7+X7</f>
        <v>0</v>
      </c>
      <c r="AA7" s="85">
        <v>0</v>
      </c>
      <c r="AB7" s="86">
        <v>0</v>
      </c>
      <c r="AC7" s="85">
        <v>0</v>
      </c>
    </row>
    <row r="8" spans="1:30" ht="21.75" customHeight="1" x14ac:dyDescent="0.25">
      <c r="A8" s="82" t="s">
        <v>18</v>
      </c>
      <c r="B8" s="73">
        <v>0</v>
      </c>
      <c r="C8" s="73">
        <v>0</v>
      </c>
      <c r="D8" s="83">
        <v>0</v>
      </c>
      <c r="E8" s="84">
        <v>0</v>
      </c>
      <c r="F8" s="83">
        <v>0</v>
      </c>
      <c r="G8" s="84">
        <v>0</v>
      </c>
      <c r="H8" s="83">
        <v>0</v>
      </c>
      <c r="I8" s="84">
        <v>0</v>
      </c>
      <c r="J8" s="83">
        <v>0</v>
      </c>
      <c r="K8" s="84">
        <v>0</v>
      </c>
      <c r="L8" s="83">
        <v>0</v>
      </c>
      <c r="M8" s="84">
        <v>0</v>
      </c>
      <c r="N8" s="83">
        <v>0</v>
      </c>
      <c r="O8" s="84">
        <v>0</v>
      </c>
      <c r="P8" s="83">
        <v>0</v>
      </c>
      <c r="Q8" s="84">
        <v>0</v>
      </c>
      <c r="R8" s="83">
        <v>0</v>
      </c>
      <c r="S8" s="84">
        <v>0</v>
      </c>
      <c r="T8" s="83">
        <v>0</v>
      </c>
      <c r="U8" s="84">
        <v>0</v>
      </c>
      <c r="V8" s="83">
        <v>0</v>
      </c>
      <c r="W8" s="84">
        <v>0</v>
      </c>
      <c r="X8" s="83">
        <v>0</v>
      </c>
      <c r="Y8" s="84">
        <v>0</v>
      </c>
      <c r="Z8" s="83">
        <f t="shared" ref="Z8:Z71" si="0">B8+D8+F8+H8+J8+L8+N8+P8+R8+T8+V8+X8</f>
        <v>0</v>
      </c>
      <c r="AA8" s="85">
        <v>0</v>
      </c>
      <c r="AB8" s="86">
        <v>0</v>
      </c>
      <c r="AC8" s="85">
        <v>0</v>
      </c>
    </row>
    <row r="9" spans="1:30" ht="21.75" customHeight="1" x14ac:dyDescent="0.25">
      <c r="A9" s="82" t="s">
        <v>19</v>
      </c>
      <c r="B9" s="73">
        <v>0</v>
      </c>
      <c r="C9" s="73">
        <v>0</v>
      </c>
      <c r="D9" s="83">
        <v>0</v>
      </c>
      <c r="E9" s="84">
        <v>0</v>
      </c>
      <c r="F9" s="83">
        <v>0</v>
      </c>
      <c r="G9" s="84">
        <v>0</v>
      </c>
      <c r="H9" s="83">
        <v>0</v>
      </c>
      <c r="I9" s="84">
        <v>0</v>
      </c>
      <c r="J9" s="83">
        <v>0</v>
      </c>
      <c r="K9" s="84">
        <v>0</v>
      </c>
      <c r="L9" s="83">
        <v>0</v>
      </c>
      <c r="M9" s="84">
        <v>0</v>
      </c>
      <c r="N9" s="83">
        <v>0</v>
      </c>
      <c r="O9" s="84">
        <v>0</v>
      </c>
      <c r="P9" s="83">
        <v>0</v>
      </c>
      <c r="Q9" s="84">
        <v>0</v>
      </c>
      <c r="R9" s="83">
        <v>0</v>
      </c>
      <c r="S9" s="84">
        <v>0</v>
      </c>
      <c r="T9" s="83">
        <v>0</v>
      </c>
      <c r="U9" s="84">
        <v>0</v>
      </c>
      <c r="V9" s="83">
        <v>0</v>
      </c>
      <c r="W9" s="84">
        <v>0</v>
      </c>
      <c r="X9" s="83">
        <v>0</v>
      </c>
      <c r="Y9" s="84">
        <v>0</v>
      </c>
      <c r="Z9" s="83">
        <f t="shared" si="0"/>
        <v>0</v>
      </c>
      <c r="AA9" s="85">
        <v>0</v>
      </c>
      <c r="AB9" s="86">
        <v>0</v>
      </c>
      <c r="AC9" s="85">
        <v>0</v>
      </c>
    </row>
    <row r="10" spans="1:30" ht="21.75" customHeight="1" x14ac:dyDescent="0.25">
      <c r="A10" s="82" t="s">
        <v>116</v>
      </c>
      <c r="B10" s="73">
        <v>0</v>
      </c>
      <c r="C10" s="73">
        <v>0</v>
      </c>
      <c r="D10" s="83">
        <v>0</v>
      </c>
      <c r="E10" s="84">
        <v>0</v>
      </c>
      <c r="F10" s="83">
        <v>0</v>
      </c>
      <c r="G10" s="84">
        <v>0</v>
      </c>
      <c r="H10" s="83">
        <v>0</v>
      </c>
      <c r="I10" s="84">
        <v>0</v>
      </c>
      <c r="J10" s="83">
        <v>0</v>
      </c>
      <c r="K10" s="84">
        <v>0</v>
      </c>
      <c r="L10" s="83">
        <v>0</v>
      </c>
      <c r="M10" s="84">
        <v>0</v>
      </c>
      <c r="N10" s="83">
        <v>0</v>
      </c>
      <c r="O10" s="84">
        <v>0</v>
      </c>
      <c r="P10" s="83">
        <v>0</v>
      </c>
      <c r="Q10" s="84">
        <v>0</v>
      </c>
      <c r="R10" s="83">
        <v>0</v>
      </c>
      <c r="S10" s="84">
        <v>0</v>
      </c>
      <c r="T10" s="83">
        <v>0</v>
      </c>
      <c r="U10" s="84">
        <v>0</v>
      </c>
      <c r="V10" s="83">
        <v>0</v>
      </c>
      <c r="W10" s="84">
        <v>0</v>
      </c>
      <c r="X10" s="83">
        <v>0</v>
      </c>
      <c r="Y10" s="84">
        <v>0</v>
      </c>
      <c r="Z10" s="83">
        <f t="shared" si="0"/>
        <v>0</v>
      </c>
      <c r="AA10" s="85">
        <v>0</v>
      </c>
      <c r="AB10" s="86">
        <v>0</v>
      </c>
      <c r="AC10" s="85">
        <v>0</v>
      </c>
    </row>
    <row r="11" spans="1:30" ht="21.75" customHeight="1" x14ac:dyDescent="0.25">
      <c r="A11" s="82" t="s">
        <v>20</v>
      </c>
      <c r="B11" s="73">
        <v>0</v>
      </c>
      <c r="C11" s="73">
        <v>0</v>
      </c>
      <c r="D11" s="83">
        <v>0</v>
      </c>
      <c r="E11" s="84">
        <v>0</v>
      </c>
      <c r="F11" s="83">
        <v>0</v>
      </c>
      <c r="G11" s="84">
        <v>0</v>
      </c>
      <c r="H11" s="83">
        <v>0</v>
      </c>
      <c r="I11" s="84">
        <v>0</v>
      </c>
      <c r="J11" s="83">
        <v>0</v>
      </c>
      <c r="K11" s="84">
        <v>0</v>
      </c>
      <c r="L11" s="83">
        <v>0</v>
      </c>
      <c r="M11" s="84">
        <v>0</v>
      </c>
      <c r="N11" s="83">
        <v>0</v>
      </c>
      <c r="O11" s="84">
        <v>0</v>
      </c>
      <c r="P11" s="83">
        <v>0</v>
      </c>
      <c r="Q11" s="84">
        <v>0</v>
      </c>
      <c r="R11" s="83">
        <v>0</v>
      </c>
      <c r="S11" s="84">
        <v>0</v>
      </c>
      <c r="T11" s="83">
        <v>0</v>
      </c>
      <c r="U11" s="84">
        <v>0</v>
      </c>
      <c r="V11" s="83">
        <v>0</v>
      </c>
      <c r="W11" s="84">
        <v>0</v>
      </c>
      <c r="X11" s="83">
        <v>0</v>
      </c>
      <c r="Y11" s="84">
        <v>0</v>
      </c>
      <c r="Z11" s="83">
        <f t="shared" si="0"/>
        <v>0</v>
      </c>
      <c r="AA11" s="85">
        <v>0</v>
      </c>
      <c r="AB11" s="86">
        <v>0</v>
      </c>
      <c r="AC11" s="85">
        <v>0</v>
      </c>
    </row>
    <row r="12" spans="1:30" ht="21.75" customHeight="1" x14ac:dyDescent="0.25">
      <c r="A12" s="82" t="s">
        <v>21</v>
      </c>
      <c r="B12" s="73">
        <v>0</v>
      </c>
      <c r="C12" s="73">
        <v>0</v>
      </c>
      <c r="D12" s="83">
        <v>0</v>
      </c>
      <c r="E12" s="84">
        <v>0</v>
      </c>
      <c r="F12" s="83">
        <v>0</v>
      </c>
      <c r="G12" s="84">
        <v>0</v>
      </c>
      <c r="H12" s="83">
        <v>0</v>
      </c>
      <c r="I12" s="84">
        <v>0</v>
      </c>
      <c r="J12" s="83">
        <v>0</v>
      </c>
      <c r="K12" s="84">
        <v>0</v>
      </c>
      <c r="L12" s="83">
        <v>0</v>
      </c>
      <c r="M12" s="84">
        <v>0</v>
      </c>
      <c r="N12" s="83">
        <v>0</v>
      </c>
      <c r="O12" s="84">
        <v>0</v>
      </c>
      <c r="P12" s="83">
        <v>0</v>
      </c>
      <c r="Q12" s="84">
        <v>0</v>
      </c>
      <c r="R12" s="83">
        <v>0</v>
      </c>
      <c r="S12" s="84">
        <v>0</v>
      </c>
      <c r="T12" s="83">
        <v>0</v>
      </c>
      <c r="U12" s="84">
        <v>0</v>
      </c>
      <c r="V12" s="83">
        <v>0</v>
      </c>
      <c r="W12" s="84">
        <v>0</v>
      </c>
      <c r="X12" s="83">
        <v>0</v>
      </c>
      <c r="Y12" s="84">
        <v>0</v>
      </c>
      <c r="Z12" s="83">
        <f t="shared" si="0"/>
        <v>0</v>
      </c>
      <c r="AA12" s="85">
        <v>0</v>
      </c>
      <c r="AB12" s="86">
        <v>0</v>
      </c>
      <c r="AC12" s="85">
        <v>0</v>
      </c>
    </row>
    <row r="13" spans="1:30" ht="21.75" customHeight="1" x14ac:dyDescent="0.25">
      <c r="A13" s="82" t="s">
        <v>22</v>
      </c>
      <c r="B13" s="73">
        <v>0</v>
      </c>
      <c r="C13" s="73">
        <v>0</v>
      </c>
      <c r="D13" s="83">
        <v>0</v>
      </c>
      <c r="E13" s="84">
        <v>0</v>
      </c>
      <c r="F13" s="83">
        <v>0</v>
      </c>
      <c r="G13" s="84">
        <v>0</v>
      </c>
      <c r="H13" s="83">
        <v>0</v>
      </c>
      <c r="I13" s="84">
        <v>0</v>
      </c>
      <c r="J13" s="83">
        <v>0</v>
      </c>
      <c r="K13" s="84">
        <v>0</v>
      </c>
      <c r="L13" s="83">
        <v>0</v>
      </c>
      <c r="M13" s="84">
        <v>0</v>
      </c>
      <c r="N13" s="83">
        <v>0</v>
      </c>
      <c r="O13" s="84">
        <v>0</v>
      </c>
      <c r="P13" s="83">
        <v>0</v>
      </c>
      <c r="Q13" s="84">
        <v>0</v>
      </c>
      <c r="R13" s="83">
        <v>0</v>
      </c>
      <c r="S13" s="84">
        <v>0</v>
      </c>
      <c r="T13" s="83">
        <v>0</v>
      </c>
      <c r="U13" s="84">
        <v>0</v>
      </c>
      <c r="V13" s="83">
        <v>0</v>
      </c>
      <c r="W13" s="84">
        <v>0</v>
      </c>
      <c r="X13" s="83">
        <v>0</v>
      </c>
      <c r="Y13" s="84">
        <v>0</v>
      </c>
      <c r="Z13" s="83">
        <f t="shared" si="0"/>
        <v>0</v>
      </c>
      <c r="AA13" s="85">
        <v>0</v>
      </c>
      <c r="AB13" s="86">
        <v>0</v>
      </c>
      <c r="AC13" s="85">
        <v>0</v>
      </c>
    </row>
    <row r="14" spans="1:30" ht="21.75" customHeight="1" x14ac:dyDescent="0.25">
      <c r="A14" s="72" t="s">
        <v>23</v>
      </c>
      <c r="B14" s="87"/>
      <c r="C14" s="73">
        <v>0</v>
      </c>
      <c r="D14" s="88" t="s">
        <v>24</v>
      </c>
      <c r="E14" s="84"/>
      <c r="F14" s="87"/>
      <c r="G14" s="89"/>
      <c r="H14" s="88" t="s">
        <v>24</v>
      </c>
      <c r="I14" s="84"/>
      <c r="J14" s="88" t="s">
        <v>24</v>
      </c>
      <c r="K14" s="84"/>
      <c r="L14" s="88" t="s">
        <v>24</v>
      </c>
      <c r="M14" s="84"/>
      <c r="N14" s="88" t="s">
        <v>24</v>
      </c>
      <c r="O14" s="84"/>
      <c r="P14" s="88" t="s">
        <v>24</v>
      </c>
      <c r="Q14" s="90"/>
      <c r="R14" s="88" t="s">
        <v>24</v>
      </c>
      <c r="S14" s="90"/>
      <c r="T14" s="88" t="s">
        <v>24</v>
      </c>
      <c r="U14" s="90"/>
      <c r="V14" s="88" t="s">
        <v>24</v>
      </c>
      <c r="W14" s="90"/>
      <c r="X14" s="88" t="s">
        <v>24</v>
      </c>
      <c r="Y14" s="90"/>
      <c r="Z14" s="83"/>
      <c r="AA14" s="91"/>
      <c r="AB14" s="87" t="s">
        <v>24</v>
      </c>
      <c r="AC14" s="91"/>
    </row>
    <row r="15" spans="1:30" ht="21.75" customHeight="1" x14ac:dyDescent="0.25">
      <c r="A15" s="82" t="s">
        <v>25</v>
      </c>
      <c r="B15" s="73">
        <v>0</v>
      </c>
      <c r="C15" s="73">
        <v>0</v>
      </c>
      <c r="D15" s="83">
        <v>0</v>
      </c>
      <c r="E15" s="84">
        <v>0</v>
      </c>
      <c r="F15" s="83">
        <v>0</v>
      </c>
      <c r="G15" s="84">
        <v>0</v>
      </c>
      <c r="H15" s="83">
        <v>0</v>
      </c>
      <c r="I15" s="84">
        <v>0</v>
      </c>
      <c r="J15" s="83">
        <v>0</v>
      </c>
      <c r="K15" s="84">
        <v>0</v>
      </c>
      <c r="L15" s="83">
        <v>0</v>
      </c>
      <c r="M15" s="84">
        <v>0</v>
      </c>
      <c r="N15" s="83">
        <v>0</v>
      </c>
      <c r="O15" s="84">
        <v>0</v>
      </c>
      <c r="P15" s="83">
        <v>0</v>
      </c>
      <c r="Q15" s="84">
        <v>0</v>
      </c>
      <c r="R15" s="83">
        <v>0</v>
      </c>
      <c r="S15" s="84">
        <v>0</v>
      </c>
      <c r="T15" s="83">
        <v>0</v>
      </c>
      <c r="U15" s="84">
        <v>0</v>
      </c>
      <c r="V15" s="83">
        <v>0</v>
      </c>
      <c r="W15" s="84">
        <v>0</v>
      </c>
      <c r="X15" s="83">
        <v>0</v>
      </c>
      <c r="Y15" s="84">
        <v>0</v>
      </c>
      <c r="Z15" s="83">
        <f t="shared" si="0"/>
        <v>0</v>
      </c>
      <c r="AA15" s="85">
        <v>0</v>
      </c>
      <c r="AB15" s="86">
        <v>0</v>
      </c>
      <c r="AC15" s="85">
        <v>0</v>
      </c>
    </row>
    <row r="16" spans="1:30" ht="21.75" customHeight="1" x14ac:dyDescent="0.25">
      <c r="A16" s="82" t="s">
        <v>26</v>
      </c>
      <c r="B16" s="92">
        <v>28</v>
      </c>
      <c r="C16" s="93" t="s">
        <v>28</v>
      </c>
      <c r="D16" s="1">
        <v>26</v>
      </c>
      <c r="E16" s="93" t="s">
        <v>28</v>
      </c>
      <c r="F16" s="1">
        <v>15</v>
      </c>
      <c r="G16" s="93" t="s">
        <v>28</v>
      </c>
      <c r="H16" s="1">
        <v>21</v>
      </c>
      <c r="I16" s="93" t="s">
        <v>28</v>
      </c>
      <c r="J16" s="1">
        <v>22</v>
      </c>
      <c r="K16" s="93" t="s">
        <v>28</v>
      </c>
      <c r="L16" s="1">
        <v>4</v>
      </c>
      <c r="M16" s="93" t="s">
        <v>28</v>
      </c>
      <c r="N16" s="1">
        <v>10</v>
      </c>
      <c r="O16" s="93" t="s">
        <v>28</v>
      </c>
      <c r="P16" s="1">
        <v>5</v>
      </c>
      <c r="Q16" s="93" t="s">
        <v>28</v>
      </c>
      <c r="R16" s="1">
        <v>4</v>
      </c>
      <c r="S16" s="94" t="s">
        <v>28</v>
      </c>
      <c r="T16" s="92">
        <v>7</v>
      </c>
      <c r="U16" s="93" t="s">
        <v>28</v>
      </c>
      <c r="V16" s="1">
        <v>14</v>
      </c>
      <c r="W16" s="93" t="s">
        <v>28</v>
      </c>
      <c r="X16" s="1">
        <v>2</v>
      </c>
      <c r="Y16" s="93" t="s">
        <v>28</v>
      </c>
      <c r="Z16" s="83">
        <f t="shared" si="0"/>
        <v>158</v>
      </c>
      <c r="AA16" s="95" t="s">
        <v>28</v>
      </c>
      <c r="AB16" s="96">
        <v>14798</v>
      </c>
      <c r="AC16" s="95" t="s">
        <v>28</v>
      </c>
      <c r="AD16" s="97"/>
    </row>
    <row r="17" spans="1:30" ht="21.75" customHeight="1" x14ac:dyDescent="0.25">
      <c r="A17" s="82" t="s">
        <v>29</v>
      </c>
      <c r="B17" s="73">
        <v>0</v>
      </c>
      <c r="C17" s="73">
        <v>0</v>
      </c>
      <c r="D17" s="83">
        <v>0</v>
      </c>
      <c r="E17" s="84">
        <v>0</v>
      </c>
      <c r="F17" s="83">
        <v>0</v>
      </c>
      <c r="G17" s="84">
        <v>0</v>
      </c>
      <c r="H17" s="83">
        <v>0</v>
      </c>
      <c r="I17" s="84">
        <v>0</v>
      </c>
      <c r="J17" s="83">
        <v>0</v>
      </c>
      <c r="K17" s="84">
        <v>0</v>
      </c>
      <c r="L17" s="83">
        <v>0</v>
      </c>
      <c r="M17" s="84">
        <v>0</v>
      </c>
      <c r="N17" s="83">
        <v>0</v>
      </c>
      <c r="O17" s="84">
        <v>0</v>
      </c>
      <c r="P17" s="83">
        <v>0</v>
      </c>
      <c r="Q17" s="84">
        <v>0</v>
      </c>
      <c r="R17" s="83">
        <v>0</v>
      </c>
      <c r="S17" s="84">
        <v>0</v>
      </c>
      <c r="T17" s="83">
        <v>0</v>
      </c>
      <c r="U17" s="84">
        <v>0</v>
      </c>
      <c r="V17" s="83">
        <v>0</v>
      </c>
      <c r="W17" s="84">
        <v>0</v>
      </c>
      <c r="X17" s="83">
        <v>0</v>
      </c>
      <c r="Y17" s="84">
        <v>0</v>
      </c>
      <c r="Z17" s="83">
        <f t="shared" si="0"/>
        <v>0</v>
      </c>
      <c r="AA17" s="85">
        <v>0</v>
      </c>
      <c r="AB17" s="86">
        <v>0</v>
      </c>
      <c r="AC17" s="85">
        <v>0</v>
      </c>
      <c r="AD17" s="97"/>
    </row>
    <row r="18" spans="1:30" ht="21.75" customHeight="1" x14ac:dyDescent="0.25">
      <c r="A18" s="82" t="s">
        <v>30</v>
      </c>
      <c r="B18" s="73">
        <v>0</v>
      </c>
      <c r="C18" s="73">
        <v>0</v>
      </c>
      <c r="D18" s="83">
        <v>0</v>
      </c>
      <c r="E18" s="84">
        <v>0</v>
      </c>
      <c r="F18" s="83">
        <v>0</v>
      </c>
      <c r="G18" s="84">
        <v>0</v>
      </c>
      <c r="H18" s="83" t="s">
        <v>120</v>
      </c>
      <c r="I18" s="84">
        <v>0</v>
      </c>
      <c r="J18" s="83">
        <v>0</v>
      </c>
      <c r="K18" s="84">
        <v>0</v>
      </c>
      <c r="L18" s="83">
        <v>0</v>
      </c>
      <c r="M18" s="84">
        <v>0</v>
      </c>
      <c r="N18" s="83">
        <v>0</v>
      </c>
      <c r="O18" s="84">
        <v>0</v>
      </c>
      <c r="P18" s="83">
        <v>0</v>
      </c>
      <c r="Q18" s="84">
        <v>0</v>
      </c>
      <c r="R18" s="83">
        <v>0</v>
      </c>
      <c r="S18" s="84">
        <v>0</v>
      </c>
      <c r="T18" s="83">
        <v>0</v>
      </c>
      <c r="U18" s="84">
        <v>0</v>
      </c>
      <c r="V18" s="83">
        <v>0</v>
      </c>
      <c r="W18" s="84">
        <v>0</v>
      </c>
      <c r="X18" s="83">
        <v>0</v>
      </c>
      <c r="Y18" s="84">
        <v>0</v>
      </c>
      <c r="Z18" s="98" t="s">
        <v>121</v>
      </c>
      <c r="AA18" s="85">
        <v>0</v>
      </c>
      <c r="AB18" s="86">
        <v>0</v>
      </c>
      <c r="AC18" s="85">
        <v>0</v>
      </c>
      <c r="AD18" s="97"/>
    </row>
    <row r="19" spans="1:30" ht="21.75" customHeight="1" x14ac:dyDescent="0.25">
      <c r="A19" s="82" t="s">
        <v>31</v>
      </c>
      <c r="B19" s="73">
        <v>0</v>
      </c>
      <c r="C19" s="73">
        <v>0</v>
      </c>
      <c r="D19" s="83">
        <v>0</v>
      </c>
      <c r="E19" s="84">
        <v>0</v>
      </c>
      <c r="F19" s="83">
        <v>0</v>
      </c>
      <c r="G19" s="84">
        <v>0</v>
      </c>
      <c r="H19" s="83">
        <v>0</v>
      </c>
      <c r="I19" s="84">
        <v>0</v>
      </c>
      <c r="J19" s="83">
        <v>0</v>
      </c>
      <c r="K19" s="84">
        <v>0</v>
      </c>
      <c r="L19" s="83">
        <v>0</v>
      </c>
      <c r="M19" s="84">
        <v>0</v>
      </c>
      <c r="N19" s="83">
        <v>0</v>
      </c>
      <c r="O19" s="84">
        <v>0</v>
      </c>
      <c r="P19" s="83">
        <v>0</v>
      </c>
      <c r="Q19" s="84">
        <v>0</v>
      </c>
      <c r="R19" s="83">
        <v>0</v>
      </c>
      <c r="S19" s="84">
        <v>0</v>
      </c>
      <c r="T19" s="83">
        <v>0</v>
      </c>
      <c r="U19" s="84">
        <v>0</v>
      </c>
      <c r="V19" s="83">
        <v>0</v>
      </c>
      <c r="W19" s="84">
        <v>0</v>
      </c>
      <c r="X19" s="83">
        <v>0</v>
      </c>
      <c r="Y19" s="84">
        <v>0</v>
      </c>
      <c r="Z19" s="83">
        <f t="shared" si="0"/>
        <v>0</v>
      </c>
      <c r="AA19" s="85">
        <v>0</v>
      </c>
      <c r="AB19" s="86">
        <v>0</v>
      </c>
      <c r="AC19" s="85">
        <v>0</v>
      </c>
      <c r="AD19" s="97"/>
    </row>
    <row r="20" spans="1:30" ht="21.75" customHeight="1" x14ac:dyDescent="0.25">
      <c r="A20" s="82" t="s">
        <v>32</v>
      </c>
      <c r="B20" s="73">
        <v>0</v>
      </c>
      <c r="C20" s="73">
        <v>0</v>
      </c>
      <c r="D20" s="83">
        <v>0</v>
      </c>
      <c r="E20" s="84">
        <v>0</v>
      </c>
      <c r="F20" s="83">
        <v>0</v>
      </c>
      <c r="G20" s="84">
        <v>0</v>
      </c>
      <c r="H20" s="83">
        <v>0</v>
      </c>
      <c r="I20" s="84">
        <v>0</v>
      </c>
      <c r="J20" s="83">
        <v>0</v>
      </c>
      <c r="K20" s="84">
        <v>0</v>
      </c>
      <c r="L20" s="83">
        <v>0</v>
      </c>
      <c r="M20" s="84">
        <v>0</v>
      </c>
      <c r="N20" s="83">
        <v>0</v>
      </c>
      <c r="O20" s="84">
        <v>0</v>
      </c>
      <c r="P20" s="83">
        <v>0</v>
      </c>
      <c r="Q20" s="84">
        <v>0</v>
      </c>
      <c r="R20" s="83">
        <v>0</v>
      </c>
      <c r="S20" s="84">
        <v>0</v>
      </c>
      <c r="T20" s="83">
        <v>0</v>
      </c>
      <c r="U20" s="84">
        <v>0</v>
      </c>
      <c r="V20" s="83">
        <v>0</v>
      </c>
      <c r="W20" s="84">
        <v>0</v>
      </c>
      <c r="X20" s="83">
        <v>0</v>
      </c>
      <c r="Y20" s="84">
        <v>0</v>
      </c>
      <c r="Z20" s="83">
        <f t="shared" si="0"/>
        <v>0</v>
      </c>
      <c r="AA20" s="85">
        <v>0</v>
      </c>
      <c r="AB20" s="86">
        <v>0</v>
      </c>
      <c r="AC20" s="85">
        <v>0</v>
      </c>
      <c r="AD20" s="97"/>
    </row>
    <row r="21" spans="1:30" ht="21.75" customHeight="1" x14ac:dyDescent="0.25">
      <c r="A21" s="99" t="s">
        <v>33</v>
      </c>
      <c r="B21" s="100">
        <v>0</v>
      </c>
      <c r="C21" s="101">
        <v>0</v>
      </c>
      <c r="D21" s="102">
        <v>0</v>
      </c>
      <c r="E21" s="103">
        <v>0</v>
      </c>
      <c r="F21" s="102">
        <v>0</v>
      </c>
      <c r="G21" s="103">
        <v>0</v>
      </c>
      <c r="H21" s="102">
        <v>0</v>
      </c>
      <c r="I21" s="103">
        <v>0</v>
      </c>
      <c r="J21" s="102">
        <v>0</v>
      </c>
      <c r="K21" s="103">
        <v>0</v>
      </c>
      <c r="L21" s="102">
        <v>0</v>
      </c>
      <c r="M21" s="103">
        <v>0</v>
      </c>
      <c r="N21" s="102">
        <v>0</v>
      </c>
      <c r="O21" s="103">
        <v>0</v>
      </c>
      <c r="P21" s="102">
        <v>0</v>
      </c>
      <c r="Q21" s="103">
        <v>0</v>
      </c>
      <c r="R21" s="102">
        <v>0</v>
      </c>
      <c r="S21" s="103">
        <v>0</v>
      </c>
      <c r="T21" s="102">
        <v>0</v>
      </c>
      <c r="U21" s="103">
        <v>0</v>
      </c>
      <c r="V21" s="102">
        <v>0</v>
      </c>
      <c r="W21" s="103">
        <v>0</v>
      </c>
      <c r="X21" s="102">
        <v>0</v>
      </c>
      <c r="Y21" s="103">
        <v>0</v>
      </c>
      <c r="Z21" s="102">
        <f t="shared" si="0"/>
        <v>0</v>
      </c>
      <c r="AA21" s="104">
        <v>0</v>
      </c>
      <c r="AB21" s="105">
        <v>0</v>
      </c>
      <c r="AC21" s="104">
        <v>0</v>
      </c>
      <c r="AD21" s="97"/>
    </row>
    <row r="22" spans="1:30" ht="21.75" customHeight="1" x14ac:dyDescent="0.25">
      <c r="A22" s="72" t="s">
        <v>34</v>
      </c>
      <c r="B22" s="87"/>
      <c r="C22" s="89"/>
      <c r="D22" s="88" t="s">
        <v>24</v>
      </c>
      <c r="E22" s="90"/>
      <c r="F22" s="87"/>
      <c r="G22" s="89"/>
      <c r="H22" s="88" t="s">
        <v>24</v>
      </c>
      <c r="I22" s="90"/>
      <c r="J22" s="87"/>
      <c r="K22" s="89"/>
      <c r="L22" s="88" t="s">
        <v>24</v>
      </c>
      <c r="M22" s="90"/>
      <c r="N22" s="87"/>
      <c r="O22" s="89"/>
      <c r="P22" s="88" t="s">
        <v>24</v>
      </c>
      <c r="Q22" s="90"/>
      <c r="R22" s="87" t="s">
        <v>24</v>
      </c>
      <c r="S22" s="90"/>
      <c r="T22" s="87"/>
      <c r="U22" s="89"/>
      <c r="V22" s="88" t="s">
        <v>24</v>
      </c>
      <c r="W22" s="90"/>
      <c r="X22" s="87"/>
      <c r="Y22" s="89"/>
      <c r="Z22" s="83"/>
      <c r="AA22" s="91"/>
      <c r="AB22" s="87" t="s">
        <v>24</v>
      </c>
      <c r="AC22" s="91"/>
      <c r="AD22" s="97"/>
    </row>
    <row r="23" spans="1:30" ht="21.75" customHeight="1" x14ac:dyDescent="0.25">
      <c r="A23" s="82" t="s">
        <v>35</v>
      </c>
      <c r="B23" s="73">
        <v>0</v>
      </c>
      <c r="C23" s="73">
        <v>0</v>
      </c>
      <c r="D23" s="83">
        <v>0</v>
      </c>
      <c r="E23" s="84">
        <v>0</v>
      </c>
      <c r="F23" s="83">
        <v>0</v>
      </c>
      <c r="G23" s="84">
        <v>0</v>
      </c>
      <c r="H23" s="83">
        <v>0</v>
      </c>
      <c r="I23" s="84">
        <v>0</v>
      </c>
      <c r="J23" s="83">
        <v>0</v>
      </c>
      <c r="K23" s="84">
        <v>0</v>
      </c>
      <c r="L23" s="83">
        <v>0</v>
      </c>
      <c r="M23" s="84">
        <v>0</v>
      </c>
      <c r="N23" s="83">
        <v>0</v>
      </c>
      <c r="O23" s="84">
        <v>0</v>
      </c>
      <c r="P23" s="83">
        <v>0</v>
      </c>
      <c r="Q23" s="84">
        <v>0</v>
      </c>
      <c r="R23" s="83">
        <v>0</v>
      </c>
      <c r="S23" s="84">
        <v>0</v>
      </c>
      <c r="T23" s="83">
        <v>0</v>
      </c>
      <c r="U23" s="84">
        <v>0</v>
      </c>
      <c r="V23" s="83">
        <v>0</v>
      </c>
      <c r="W23" s="84">
        <v>0</v>
      </c>
      <c r="X23" s="83">
        <v>0</v>
      </c>
      <c r="Y23" s="84">
        <v>0</v>
      </c>
      <c r="Z23" s="83">
        <f t="shared" si="0"/>
        <v>0</v>
      </c>
      <c r="AA23" s="85">
        <v>0</v>
      </c>
      <c r="AB23" s="87">
        <v>1</v>
      </c>
      <c r="AC23" s="91">
        <v>8.0033934388180591E-4</v>
      </c>
      <c r="AD23" s="97"/>
    </row>
    <row r="24" spans="1:30" ht="21.75" customHeight="1" x14ac:dyDescent="0.25">
      <c r="A24" s="82" t="s">
        <v>36</v>
      </c>
      <c r="B24" s="73">
        <v>0</v>
      </c>
      <c r="C24" s="73">
        <v>0</v>
      </c>
      <c r="D24" s="83">
        <v>0</v>
      </c>
      <c r="E24" s="84">
        <v>0</v>
      </c>
      <c r="F24" s="83">
        <v>0</v>
      </c>
      <c r="G24" s="84">
        <v>0</v>
      </c>
      <c r="H24" s="83">
        <v>0</v>
      </c>
      <c r="I24" s="84">
        <v>0</v>
      </c>
      <c r="J24" s="83">
        <v>0</v>
      </c>
      <c r="K24" s="84">
        <v>0</v>
      </c>
      <c r="L24" s="83">
        <v>0</v>
      </c>
      <c r="M24" s="84">
        <v>0</v>
      </c>
      <c r="N24" s="83">
        <v>0</v>
      </c>
      <c r="O24" s="84">
        <v>0</v>
      </c>
      <c r="P24" s="83">
        <v>0</v>
      </c>
      <c r="Q24" s="84">
        <v>0</v>
      </c>
      <c r="R24" s="83">
        <v>0</v>
      </c>
      <c r="S24" s="84">
        <v>0</v>
      </c>
      <c r="T24" s="83">
        <v>0</v>
      </c>
      <c r="U24" s="84">
        <v>0</v>
      </c>
      <c r="V24" s="83">
        <v>0</v>
      </c>
      <c r="W24" s="84">
        <v>0</v>
      </c>
      <c r="X24" s="83">
        <v>0</v>
      </c>
      <c r="Y24" s="84">
        <v>0</v>
      </c>
      <c r="Z24" s="83">
        <f t="shared" si="0"/>
        <v>0</v>
      </c>
      <c r="AA24" s="85">
        <v>0</v>
      </c>
      <c r="AB24" s="87">
        <v>16</v>
      </c>
      <c r="AC24" s="91">
        <v>1.2805429502108895E-2</v>
      </c>
      <c r="AD24" s="97"/>
    </row>
    <row r="25" spans="1:30" ht="21.75" customHeight="1" x14ac:dyDescent="0.25">
      <c r="A25" s="82" t="s">
        <v>37</v>
      </c>
      <c r="B25" s="87">
        <v>20</v>
      </c>
      <c r="C25" s="89">
        <v>6.079803500750856</v>
      </c>
      <c r="D25" s="88">
        <v>21</v>
      </c>
      <c r="E25" s="90">
        <v>5.6714297674443728</v>
      </c>
      <c r="F25" s="87">
        <v>5</v>
      </c>
      <c r="G25" s="89">
        <v>3.2968047368490456</v>
      </c>
      <c r="H25" s="88">
        <v>18</v>
      </c>
      <c r="I25" s="90">
        <v>7.296607077708865</v>
      </c>
      <c r="J25" s="87">
        <v>27</v>
      </c>
      <c r="K25" s="89">
        <v>12.199254490003389</v>
      </c>
      <c r="L25" s="88">
        <v>6</v>
      </c>
      <c r="M25" s="90">
        <v>5.4916389796534775</v>
      </c>
      <c r="N25" s="87">
        <v>1</v>
      </c>
      <c r="O25" s="89">
        <v>1.5497628862783994</v>
      </c>
      <c r="P25" s="83">
        <v>0</v>
      </c>
      <c r="Q25" s="84">
        <v>0</v>
      </c>
      <c r="R25" s="87">
        <v>2</v>
      </c>
      <c r="S25" s="90">
        <v>4.0020010005002504</v>
      </c>
      <c r="T25" s="87">
        <v>5</v>
      </c>
      <c r="U25" s="89">
        <v>6.6972956320237893</v>
      </c>
      <c r="V25" s="88">
        <v>10</v>
      </c>
      <c r="W25" s="90">
        <v>5.6671672664418695</v>
      </c>
      <c r="X25" s="83">
        <v>0</v>
      </c>
      <c r="Y25" s="84">
        <v>0</v>
      </c>
      <c r="Z25" s="83">
        <f t="shared" si="0"/>
        <v>115</v>
      </c>
      <c r="AA25" s="91">
        <v>6.0107587354618035</v>
      </c>
      <c r="AB25" s="106">
        <v>3370</v>
      </c>
      <c r="AC25" s="91">
        <v>2.6971435888816857</v>
      </c>
      <c r="AD25" s="97"/>
    </row>
    <row r="26" spans="1:30" ht="21.75" customHeight="1" x14ac:dyDescent="0.25">
      <c r="A26" s="82" t="s">
        <v>38</v>
      </c>
      <c r="B26" s="73">
        <v>0</v>
      </c>
      <c r="C26" s="73">
        <v>0</v>
      </c>
      <c r="D26" s="83">
        <v>0</v>
      </c>
      <c r="E26" s="84">
        <v>0</v>
      </c>
      <c r="F26" s="83">
        <v>0</v>
      </c>
      <c r="G26" s="84">
        <v>0</v>
      </c>
      <c r="H26" s="83">
        <v>0</v>
      </c>
      <c r="I26" s="84">
        <v>0</v>
      </c>
      <c r="J26" s="83">
        <v>0</v>
      </c>
      <c r="K26" s="84">
        <v>0</v>
      </c>
      <c r="L26" s="83">
        <v>0</v>
      </c>
      <c r="M26" s="84">
        <v>0</v>
      </c>
      <c r="N26" s="83">
        <v>0</v>
      </c>
      <c r="O26" s="84">
        <v>0</v>
      </c>
      <c r="P26" s="83">
        <v>0</v>
      </c>
      <c r="Q26" s="84">
        <v>0</v>
      </c>
      <c r="R26" s="83">
        <v>0</v>
      </c>
      <c r="S26" s="84">
        <v>0</v>
      </c>
      <c r="T26" s="83">
        <v>0</v>
      </c>
      <c r="U26" s="84">
        <v>0</v>
      </c>
      <c r="V26" s="83">
        <v>0</v>
      </c>
      <c r="W26" s="84">
        <v>0</v>
      </c>
      <c r="X26" s="83">
        <v>0</v>
      </c>
      <c r="Y26" s="84">
        <v>0</v>
      </c>
      <c r="Z26" s="83">
        <f t="shared" si="0"/>
        <v>0</v>
      </c>
      <c r="AA26" s="85">
        <v>0</v>
      </c>
      <c r="AB26" s="87">
        <v>16</v>
      </c>
      <c r="AC26" s="91">
        <v>1.2805429502108895E-2</v>
      </c>
      <c r="AD26" s="97"/>
    </row>
    <row r="27" spans="1:30" ht="21.75" customHeight="1" x14ac:dyDescent="0.25">
      <c r="A27" s="99" t="s">
        <v>39</v>
      </c>
      <c r="B27" s="100">
        <v>0</v>
      </c>
      <c r="C27" s="101">
        <v>0</v>
      </c>
      <c r="D27" s="102">
        <v>0</v>
      </c>
      <c r="E27" s="103">
        <v>0</v>
      </c>
      <c r="F27" s="102">
        <v>0</v>
      </c>
      <c r="G27" s="103">
        <v>0</v>
      </c>
      <c r="H27" s="102">
        <v>0</v>
      </c>
      <c r="I27" s="103">
        <v>0</v>
      </c>
      <c r="J27" s="102">
        <v>0</v>
      </c>
      <c r="K27" s="103">
        <v>0</v>
      </c>
      <c r="L27" s="102">
        <v>0</v>
      </c>
      <c r="M27" s="103">
        <v>0</v>
      </c>
      <c r="N27" s="102">
        <v>0</v>
      </c>
      <c r="O27" s="103">
        <v>0</v>
      </c>
      <c r="P27" s="102">
        <v>0</v>
      </c>
      <c r="Q27" s="103">
        <v>0</v>
      </c>
      <c r="R27" s="102">
        <v>0</v>
      </c>
      <c r="S27" s="103">
        <v>0</v>
      </c>
      <c r="T27" s="102">
        <v>0</v>
      </c>
      <c r="U27" s="103">
        <v>0</v>
      </c>
      <c r="V27" s="102">
        <v>0</v>
      </c>
      <c r="W27" s="103">
        <v>0</v>
      </c>
      <c r="X27" s="102">
        <v>0</v>
      </c>
      <c r="Y27" s="103">
        <v>0</v>
      </c>
      <c r="Z27" s="102">
        <f t="shared" si="0"/>
        <v>0</v>
      </c>
      <c r="AA27" s="104">
        <v>0</v>
      </c>
      <c r="AB27" s="107">
        <v>10</v>
      </c>
      <c r="AC27" s="108">
        <v>8.0033934388180593E-3</v>
      </c>
      <c r="AD27" s="97"/>
    </row>
    <row r="28" spans="1:30" ht="21.75" customHeight="1" x14ac:dyDescent="0.25">
      <c r="A28" s="72" t="s">
        <v>40</v>
      </c>
      <c r="B28" s="87"/>
      <c r="C28" s="89"/>
      <c r="D28" s="88" t="s">
        <v>24</v>
      </c>
      <c r="E28" s="90"/>
      <c r="F28" s="87"/>
      <c r="G28" s="89"/>
      <c r="H28" s="88" t="s">
        <v>24</v>
      </c>
      <c r="I28" s="90"/>
      <c r="J28" s="87"/>
      <c r="K28" s="89"/>
      <c r="L28" s="88" t="s">
        <v>24</v>
      </c>
      <c r="M28" s="90"/>
      <c r="N28" s="87"/>
      <c r="O28" s="89"/>
      <c r="P28" s="88" t="s">
        <v>24</v>
      </c>
      <c r="Q28" s="90"/>
      <c r="R28" s="87" t="s">
        <v>24</v>
      </c>
      <c r="S28" s="90"/>
      <c r="T28" s="87"/>
      <c r="U28" s="89"/>
      <c r="V28" s="88" t="s">
        <v>24</v>
      </c>
      <c r="W28" s="90"/>
      <c r="X28" s="87"/>
      <c r="Y28" s="89"/>
      <c r="Z28" s="83"/>
      <c r="AA28" s="91"/>
      <c r="AB28" s="87" t="s">
        <v>24</v>
      </c>
      <c r="AC28" s="91"/>
      <c r="AD28" s="97"/>
    </row>
    <row r="29" spans="1:30" ht="21.75" customHeight="1" x14ac:dyDescent="0.25">
      <c r="A29" s="82" t="s">
        <v>41</v>
      </c>
      <c r="B29" s="87">
        <v>2</v>
      </c>
      <c r="C29" s="89">
        <v>0.60798035007508555</v>
      </c>
      <c r="D29" s="88">
        <v>2</v>
      </c>
      <c r="E29" s="90">
        <v>0.54013616832803546</v>
      </c>
      <c r="F29" s="83">
        <v>0</v>
      </c>
      <c r="G29" s="84">
        <v>0</v>
      </c>
      <c r="H29" s="88">
        <v>3</v>
      </c>
      <c r="I29" s="90">
        <v>1.2161011796181442</v>
      </c>
      <c r="J29" s="87">
        <v>1</v>
      </c>
      <c r="K29" s="89">
        <v>0.45182424037049584</v>
      </c>
      <c r="L29" s="88">
        <v>1</v>
      </c>
      <c r="M29" s="90">
        <v>0.91527316327557962</v>
      </c>
      <c r="N29" s="83">
        <v>0</v>
      </c>
      <c r="O29" s="84">
        <v>0</v>
      </c>
      <c r="P29" s="88">
        <v>1</v>
      </c>
      <c r="Q29" s="90">
        <v>1.5178422354780445</v>
      </c>
      <c r="R29" s="83">
        <v>0</v>
      </c>
      <c r="S29" s="84">
        <v>0</v>
      </c>
      <c r="T29" s="83">
        <v>0</v>
      </c>
      <c r="U29" s="84">
        <v>0</v>
      </c>
      <c r="V29" s="83">
        <v>0</v>
      </c>
      <c r="W29" s="84">
        <v>0</v>
      </c>
      <c r="X29" s="83">
        <v>0</v>
      </c>
      <c r="Y29" s="84">
        <v>0</v>
      </c>
      <c r="Z29" s="83">
        <f t="shared" si="0"/>
        <v>10</v>
      </c>
      <c r="AA29" s="91">
        <v>0.52267467264885248</v>
      </c>
      <c r="AB29" s="87">
        <v>435</v>
      </c>
      <c r="AC29" s="91">
        <v>0.34814761458858556</v>
      </c>
      <c r="AD29" s="97"/>
    </row>
    <row r="30" spans="1:30" ht="21.75" customHeight="1" x14ac:dyDescent="0.25">
      <c r="A30" s="82" t="s">
        <v>42</v>
      </c>
      <c r="B30" s="73">
        <v>0</v>
      </c>
      <c r="C30" s="73">
        <v>0</v>
      </c>
      <c r="D30" s="83">
        <v>0</v>
      </c>
      <c r="E30" s="84">
        <v>0</v>
      </c>
      <c r="F30" s="83">
        <v>0</v>
      </c>
      <c r="G30" s="84">
        <v>0</v>
      </c>
      <c r="H30" s="83">
        <v>0</v>
      </c>
      <c r="I30" s="84">
        <v>0</v>
      </c>
      <c r="J30" s="83">
        <v>0</v>
      </c>
      <c r="K30" s="84">
        <v>0</v>
      </c>
      <c r="L30" s="83">
        <v>0</v>
      </c>
      <c r="M30" s="84">
        <v>0</v>
      </c>
      <c r="N30" s="83">
        <v>0</v>
      </c>
      <c r="O30" s="84">
        <v>0</v>
      </c>
      <c r="P30" s="83">
        <v>0</v>
      </c>
      <c r="Q30" s="84">
        <v>0</v>
      </c>
      <c r="R30" s="83">
        <v>0</v>
      </c>
      <c r="S30" s="84">
        <v>0</v>
      </c>
      <c r="T30" s="83">
        <v>0</v>
      </c>
      <c r="U30" s="84">
        <v>0</v>
      </c>
      <c r="V30" s="83">
        <v>0</v>
      </c>
      <c r="W30" s="84">
        <v>0</v>
      </c>
      <c r="X30" s="83">
        <v>0</v>
      </c>
      <c r="Y30" s="84">
        <v>0</v>
      </c>
      <c r="Z30" s="83">
        <f t="shared" si="0"/>
        <v>0</v>
      </c>
      <c r="AA30" s="85">
        <v>0</v>
      </c>
      <c r="AB30" s="86">
        <v>0</v>
      </c>
      <c r="AC30" s="85">
        <v>0</v>
      </c>
      <c r="AD30" s="97"/>
    </row>
    <row r="31" spans="1:30" ht="21.75" customHeight="1" x14ac:dyDescent="0.25">
      <c r="A31" s="82" t="s">
        <v>43</v>
      </c>
      <c r="B31" s="87">
        <v>1</v>
      </c>
      <c r="C31" s="89">
        <v>0.30399017503754278</v>
      </c>
      <c r="D31" s="83">
        <v>0</v>
      </c>
      <c r="E31" s="84">
        <v>0</v>
      </c>
      <c r="F31" s="83">
        <v>0</v>
      </c>
      <c r="G31" s="84">
        <v>0</v>
      </c>
      <c r="H31" s="83">
        <v>0</v>
      </c>
      <c r="I31" s="84">
        <v>0</v>
      </c>
      <c r="J31" s="83">
        <v>0</v>
      </c>
      <c r="K31" s="84">
        <v>0</v>
      </c>
      <c r="L31" s="83">
        <v>0</v>
      </c>
      <c r="M31" s="84">
        <v>0</v>
      </c>
      <c r="N31" s="83">
        <v>0</v>
      </c>
      <c r="O31" s="84">
        <v>0</v>
      </c>
      <c r="P31" s="83">
        <v>0</v>
      </c>
      <c r="Q31" s="84">
        <v>0</v>
      </c>
      <c r="R31" s="83">
        <v>0</v>
      </c>
      <c r="S31" s="84">
        <v>0</v>
      </c>
      <c r="T31" s="83">
        <v>0</v>
      </c>
      <c r="U31" s="84">
        <v>0</v>
      </c>
      <c r="V31" s="83">
        <v>0</v>
      </c>
      <c r="W31" s="84">
        <v>0</v>
      </c>
      <c r="X31" s="83">
        <v>0</v>
      </c>
      <c r="Y31" s="84">
        <v>0</v>
      </c>
      <c r="Z31" s="83">
        <f t="shared" si="0"/>
        <v>1</v>
      </c>
      <c r="AA31" s="91">
        <v>5.2267467264885258E-2</v>
      </c>
      <c r="AB31" s="87">
        <v>69</v>
      </c>
      <c r="AC31" s="91">
        <v>5.5223414727844609E-2</v>
      </c>
      <c r="AD31" s="97"/>
    </row>
    <row r="32" spans="1:30" ht="21.75" customHeight="1" x14ac:dyDescent="0.25">
      <c r="A32" s="82" t="s">
        <v>44</v>
      </c>
      <c r="B32" s="73">
        <v>0</v>
      </c>
      <c r="C32" s="73">
        <v>0</v>
      </c>
      <c r="D32" s="83">
        <v>0</v>
      </c>
      <c r="E32" s="84">
        <v>0</v>
      </c>
      <c r="F32" s="83">
        <v>0</v>
      </c>
      <c r="G32" s="84">
        <v>0</v>
      </c>
      <c r="H32" s="83">
        <v>0</v>
      </c>
      <c r="I32" s="84">
        <v>0</v>
      </c>
      <c r="J32" s="83">
        <v>0</v>
      </c>
      <c r="K32" s="84">
        <v>0</v>
      </c>
      <c r="L32" s="83">
        <v>0</v>
      </c>
      <c r="M32" s="84">
        <v>0</v>
      </c>
      <c r="N32" s="83">
        <v>0</v>
      </c>
      <c r="O32" s="84">
        <v>0</v>
      </c>
      <c r="P32" s="83">
        <v>0</v>
      </c>
      <c r="Q32" s="84">
        <v>0</v>
      </c>
      <c r="R32" s="83">
        <v>0</v>
      </c>
      <c r="S32" s="84">
        <v>0</v>
      </c>
      <c r="T32" s="83">
        <v>0</v>
      </c>
      <c r="U32" s="84">
        <v>0</v>
      </c>
      <c r="V32" s="83">
        <v>0</v>
      </c>
      <c r="W32" s="84">
        <v>0</v>
      </c>
      <c r="X32" s="83">
        <v>0</v>
      </c>
      <c r="Y32" s="84">
        <v>0</v>
      </c>
      <c r="Z32" s="83">
        <f t="shared" si="0"/>
        <v>0</v>
      </c>
      <c r="AA32" s="85">
        <v>0</v>
      </c>
      <c r="AB32" s="87">
        <v>28</v>
      </c>
      <c r="AC32" s="91">
        <v>2.2409501628690567E-2</v>
      </c>
      <c r="AD32" s="97"/>
    </row>
    <row r="33" spans="1:30" ht="21.75" customHeight="1" x14ac:dyDescent="0.25">
      <c r="A33" s="82" t="s">
        <v>112</v>
      </c>
      <c r="B33" s="73">
        <v>0</v>
      </c>
      <c r="C33" s="73">
        <v>0</v>
      </c>
      <c r="D33" s="83">
        <v>0</v>
      </c>
      <c r="E33" s="84">
        <v>0</v>
      </c>
      <c r="F33" s="83">
        <v>0</v>
      </c>
      <c r="G33" s="84">
        <v>0</v>
      </c>
      <c r="H33" s="83">
        <v>0</v>
      </c>
      <c r="I33" s="84">
        <v>0</v>
      </c>
      <c r="J33" s="83">
        <v>0</v>
      </c>
      <c r="K33" s="84">
        <v>0</v>
      </c>
      <c r="L33" s="83">
        <v>0</v>
      </c>
      <c r="M33" s="84">
        <v>0</v>
      </c>
      <c r="N33" s="83">
        <v>0</v>
      </c>
      <c r="O33" s="84">
        <v>0</v>
      </c>
      <c r="P33" s="83">
        <v>0</v>
      </c>
      <c r="Q33" s="84">
        <v>0</v>
      </c>
      <c r="R33" s="83">
        <v>0</v>
      </c>
      <c r="S33" s="84">
        <v>0</v>
      </c>
      <c r="T33" s="83">
        <v>0</v>
      </c>
      <c r="U33" s="84">
        <v>0</v>
      </c>
      <c r="V33" s="83">
        <v>0</v>
      </c>
      <c r="W33" s="84">
        <v>0</v>
      </c>
      <c r="X33" s="83">
        <v>0</v>
      </c>
      <c r="Y33" s="84">
        <v>0</v>
      </c>
      <c r="Z33" s="83">
        <f t="shared" si="0"/>
        <v>0</v>
      </c>
      <c r="AA33" s="85">
        <v>0</v>
      </c>
      <c r="AB33" s="87">
        <v>7</v>
      </c>
      <c r="AC33" s="91">
        <v>5.6023754071726417E-3</v>
      </c>
      <c r="AD33" s="97"/>
    </row>
    <row r="34" spans="1:30" ht="21.75" customHeight="1" x14ac:dyDescent="0.25">
      <c r="A34" s="82" t="s">
        <v>45</v>
      </c>
      <c r="B34" s="73">
        <v>0</v>
      </c>
      <c r="C34" s="73">
        <v>0</v>
      </c>
      <c r="D34" s="83">
        <v>0</v>
      </c>
      <c r="E34" s="84">
        <v>0</v>
      </c>
      <c r="F34" s="83">
        <v>0</v>
      </c>
      <c r="G34" s="84">
        <v>0</v>
      </c>
      <c r="H34" s="83">
        <v>0</v>
      </c>
      <c r="I34" s="84">
        <v>0</v>
      </c>
      <c r="J34" s="83">
        <v>0</v>
      </c>
      <c r="K34" s="84">
        <v>0</v>
      </c>
      <c r="L34" s="83">
        <v>0</v>
      </c>
      <c r="M34" s="84">
        <v>0</v>
      </c>
      <c r="N34" s="83">
        <v>0</v>
      </c>
      <c r="O34" s="84">
        <v>0</v>
      </c>
      <c r="P34" s="83">
        <v>0</v>
      </c>
      <c r="Q34" s="84">
        <v>0</v>
      </c>
      <c r="R34" s="83">
        <v>0</v>
      </c>
      <c r="S34" s="84">
        <v>0</v>
      </c>
      <c r="T34" s="83">
        <v>0</v>
      </c>
      <c r="U34" s="84">
        <v>0</v>
      </c>
      <c r="V34" s="83">
        <v>0</v>
      </c>
      <c r="W34" s="84">
        <v>0</v>
      </c>
      <c r="X34" s="83">
        <v>0</v>
      </c>
      <c r="Y34" s="84">
        <v>0</v>
      </c>
      <c r="Z34" s="83">
        <f t="shared" si="0"/>
        <v>0</v>
      </c>
      <c r="AA34" s="85">
        <v>0</v>
      </c>
      <c r="AB34" s="86">
        <v>0</v>
      </c>
      <c r="AC34" s="85">
        <v>0</v>
      </c>
      <c r="AD34" s="97"/>
    </row>
    <row r="35" spans="1:30" ht="21.75" customHeight="1" x14ac:dyDescent="0.25">
      <c r="A35" s="82" t="s">
        <v>46</v>
      </c>
      <c r="B35" s="73">
        <v>0</v>
      </c>
      <c r="C35" s="73">
        <v>0</v>
      </c>
      <c r="D35" s="83">
        <v>0</v>
      </c>
      <c r="E35" s="84">
        <v>0</v>
      </c>
      <c r="F35" s="83">
        <v>0</v>
      </c>
      <c r="G35" s="84">
        <v>0</v>
      </c>
      <c r="H35" s="83">
        <v>0</v>
      </c>
      <c r="I35" s="84">
        <v>0</v>
      </c>
      <c r="J35" s="83">
        <v>0</v>
      </c>
      <c r="K35" s="84">
        <v>0</v>
      </c>
      <c r="L35" s="83">
        <v>0</v>
      </c>
      <c r="M35" s="84">
        <v>0</v>
      </c>
      <c r="N35" s="83">
        <v>0</v>
      </c>
      <c r="O35" s="84">
        <v>0</v>
      </c>
      <c r="P35" s="83">
        <v>0</v>
      </c>
      <c r="Q35" s="84">
        <v>0</v>
      </c>
      <c r="R35" s="83">
        <v>0</v>
      </c>
      <c r="S35" s="84">
        <v>0</v>
      </c>
      <c r="T35" s="83">
        <v>0</v>
      </c>
      <c r="U35" s="84">
        <v>0</v>
      </c>
      <c r="V35" s="83">
        <v>0</v>
      </c>
      <c r="W35" s="84">
        <v>0</v>
      </c>
      <c r="X35" s="83">
        <v>0</v>
      </c>
      <c r="Y35" s="84">
        <v>0</v>
      </c>
      <c r="Z35" s="83">
        <f t="shared" si="0"/>
        <v>0</v>
      </c>
      <c r="AA35" s="85">
        <v>0</v>
      </c>
      <c r="AB35" s="87">
        <v>12</v>
      </c>
      <c r="AC35" s="91">
        <v>9.6040721265816704E-3</v>
      </c>
      <c r="AD35" s="97"/>
    </row>
    <row r="36" spans="1:30" ht="21.75" customHeight="1" x14ac:dyDescent="0.25">
      <c r="A36" s="82" t="s">
        <v>47</v>
      </c>
      <c r="B36" s="73">
        <v>0</v>
      </c>
      <c r="C36" s="73">
        <v>0</v>
      </c>
      <c r="D36" s="83">
        <v>0</v>
      </c>
      <c r="E36" s="84">
        <v>0</v>
      </c>
      <c r="F36" s="83">
        <v>0</v>
      </c>
      <c r="G36" s="84">
        <v>0</v>
      </c>
      <c r="H36" s="83">
        <v>0</v>
      </c>
      <c r="I36" s="84">
        <v>0</v>
      </c>
      <c r="J36" s="83">
        <v>0</v>
      </c>
      <c r="K36" s="84">
        <v>0</v>
      </c>
      <c r="L36" s="83">
        <v>0</v>
      </c>
      <c r="M36" s="84">
        <v>0</v>
      </c>
      <c r="N36" s="83">
        <v>0</v>
      </c>
      <c r="O36" s="84">
        <v>0</v>
      </c>
      <c r="P36" s="83">
        <v>0</v>
      </c>
      <c r="Q36" s="84">
        <v>0</v>
      </c>
      <c r="R36" s="83">
        <v>0</v>
      </c>
      <c r="S36" s="84">
        <v>0</v>
      </c>
      <c r="T36" s="83">
        <v>0</v>
      </c>
      <c r="U36" s="84">
        <v>0</v>
      </c>
      <c r="V36" s="83">
        <v>0</v>
      </c>
      <c r="W36" s="84">
        <v>0</v>
      </c>
      <c r="X36" s="83">
        <v>0</v>
      </c>
      <c r="Y36" s="84">
        <v>0</v>
      </c>
      <c r="Z36" s="83">
        <f t="shared" si="0"/>
        <v>0</v>
      </c>
      <c r="AA36" s="85">
        <v>0</v>
      </c>
      <c r="AB36" s="86">
        <v>0</v>
      </c>
      <c r="AC36" s="85">
        <v>0</v>
      </c>
      <c r="AD36" s="97"/>
    </row>
    <row r="37" spans="1:30" ht="21.75" customHeight="1" x14ac:dyDescent="0.25">
      <c r="A37" s="82" t="s">
        <v>48</v>
      </c>
      <c r="B37" s="73">
        <v>0</v>
      </c>
      <c r="C37" s="73">
        <v>0</v>
      </c>
      <c r="D37" s="83">
        <v>0</v>
      </c>
      <c r="E37" s="84">
        <v>0</v>
      </c>
      <c r="F37" s="83">
        <v>0</v>
      </c>
      <c r="G37" s="84">
        <v>0</v>
      </c>
      <c r="H37" s="83">
        <v>0</v>
      </c>
      <c r="I37" s="84">
        <v>0</v>
      </c>
      <c r="J37" s="83">
        <v>0</v>
      </c>
      <c r="K37" s="84">
        <v>0</v>
      </c>
      <c r="L37" s="83">
        <v>0</v>
      </c>
      <c r="M37" s="84">
        <v>0</v>
      </c>
      <c r="N37" s="83">
        <v>0</v>
      </c>
      <c r="O37" s="84">
        <v>0</v>
      </c>
      <c r="P37" s="83">
        <v>0</v>
      </c>
      <c r="Q37" s="84">
        <v>0</v>
      </c>
      <c r="R37" s="83">
        <v>0</v>
      </c>
      <c r="S37" s="84">
        <v>0</v>
      </c>
      <c r="T37" s="83">
        <v>0</v>
      </c>
      <c r="U37" s="84">
        <v>0</v>
      </c>
      <c r="V37" s="83">
        <v>0</v>
      </c>
      <c r="W37" s="84">
        <v>0</v>
      </c>
      <c r="X37" s="83">
        <v>0</v>
      </c>
      <c r="Y37" s="84">
        <v>0</v>
      </c>
      <c r="Z37" s="83">
        <f t="shared" si="0"/>
        <v>0</v>
      </c>
      <c r="AA37" s="85">
        <v>0</v>
      </c>
      <c r="AB37" s="87">
        <v>25</v>
      </c>
      <c r="AC37" s="91">
        <v>2.0008483597045146E-2</v>
      </c>
      <c r="AD37" s="97"/>
    </row>
    <row r="38" spans="1:30" ht="21.75" customHeight="1" x14ac:dyDescent="0.25">
      <c r="A38" s="82" t="s">
        <v>49</v>
      </c>
      <c r="B38" s="73">
        <v>0</v>
      </c>
      <c r="C38" s="73">
        <v>0</v>
      </c>
      <c r="D38" s="83">
        <v>0</v>
      </c>
      <c r="E38" s="84">
        <v>0</v>
      </c>
      <c r="F38" s="83">
        <v>0</v>
      </c>
      <c r="G38" s="84">
        <v>0</v>
      </c>
      <c r="H38" s="83">
        <v>0</v>
      </c>
      <c r="I38" s="84">
        <v>0</v>
      </c>
      <c r="J38" s="83">
        <v>0</v>
      </c>
      <c r="K38" s="84">
        <v>0</v>
      </c>
      <c r="L38" s="83">
        <v>0</v>
      </c>
      <c r="M38" s="84">
        <v>0</v>
      </c>
      <c r="N38" s="83">
        <v>0</v>
      </c>
      <c r="O38" s="84">
        <v>0</v>
      </c>
      <c r="P38" s="83">
        <v>0</v>
      </c>
      <c r="Q38" s="84">
        <v>0</v>
      </c>
      <c r="R38" s="83">
        <v>0</v>
      </c>
      <c r="S38" s="84">
        <v>0</v>
      </c>
      <c r="T38" s="83">
        <v>0</v>
      </c>
      <c r="U38" s="84">
        <v>0</v>
      </c>
      <c r="V38" s="83">
        <v>0</v>
      </c>
      <c r="W38" s="84">
        <v>0</v>
      </c>
      <c r="X38" s="83">
        <v>0</v>
      </c>
      <c r="Y38" s="84">
        <v>0</v>
      </c>
      <c r="Z38" s="83">
        <f t="shared" si="0"/>
        <v>0</v>
      </c>
      <c r="AA38" s="85">
        <v>0</v>
      </c>
      <c r="AB38" s="86">
        <v>0</v>
      </c>
      <c r="AC38" s="85">
        <v>0</v>
      </c>
      <c r="AD38" s="97"/>
    </row>
    <row r="39" spans="1:30" ht="21.75" customHeight="1" x14ac:dyDescent="0.25">
      <c r="A39" s="82" t="s">
        <v>50</v>
      </c>
      <c r="B39" s="73">
        <v>0</v>
      </c>
      <c r="C39" s="73">
        <v>0</v>
      </c>
      <c r="D39" s="83">
        <v>0</v>
      </c>
      <c r="E39" s="84">
        <v>0</v>
      </c>
      <c r="F39" s="83">
        <v>0</v>
      </c>
      <c r="G39" s="84">
        <v>0</v>
      </c>
      <c r="H39" s="83">
        <v>0</v>
      </c>
      <c r="I39" s="84">
        <v>0</v>
      </c>
      <c r="J39" s="83">
        <v>0</v>
      </c>
      <c r="K39" s="84">
        <v>0</v>
      </c>
      <c r="L39" s="83">
        <v>0</v>
      </c>
      <c r="M39" s="84">
        <v>0</v>
      </c>
      <c r="N39" s="83">
        <v>0</v>
      </c>
      <c r="O39" s="84">
        <v>0</v>
      </c>
      <c r="P39" s="83">
        <v>0</v>
      </c>
      <c r="Q39" s="84">
        <v>0</v>
      </c>
      <c r="R39" s="83">
        <v>0</v>
      </c>
      <c r="S39" s="84">
        <v>0</v>
      </c>
      <c r="T39" s="83">
        <v>0</v>
      </c>
      <c r="U39" s="84">
        <v>0</v>
      </c>
      <c r="V39" s="83">
        <v>0</v>
      </c>
      <c r="W39" s="84">
        <v>0</v>
      </c>
      <c r="X39" s="83">
        <v>0</v>
      </c>
      <c r="Y39" s="84">
        <v>0</v>
      </c>
      <c r="Z39" s="83">
        <f t="shared" si="0"/>
        <v>0</v>
      </c>
      <c r="AA39" s="85">
        <v>0</v>
      </c>
      <c r="AB39" s="86">
        <v>0</v>
      </c>
      <c r="AC39" s="85">
        <v>0</v>
      </c>
      <c r="AD39" s="97"/>
    </row>
    <row r="40" spans="1:30" ht="21.75" customHeight="1" x14ac:dyDescent="0.25">
      <c r="A40" s="82" t="s">
        <v>51</v>
      </c>
      <c r="B40" s="73">
        <v>0</v>
      </c>
      <c r="C40" s="73">
        <v>0</v>
      </c>
      <c r="D40" s="83">
        <v>0</v>
      </c>
      <c r="E40" s="84">
        <v>0</v>
      </c>
      <c r="F40" s="83">
        <v>0</v>
      </c>
      <c r="G40" s="84">
        <v>0</v>
      </c>
      <c r="H40" s="83">
        <v>0</v>
      </c>
      <c r="I40" s="84">
        <v>0</v>
      </c>
      <c r="J40" s="83">
        <v>0</v>
      </c>
      <c r="K40" s="84">
        <v>0</v>
      </c>
      <c r="L40" s="83">
        <v>0</v>
      </c>
      <c r="M40" s="84">
        <v>0</v>
      </c>
      <c r="N40" s="83">
        <v>0</v>
      </c>
      <c r="O40" s="84">
        <v>0</v>
      </c>
      <c r="P40" s="83">
        <v>0</v>
      </c>
      <c r="Q40" s="84">
        <v>0</v>
      </c>
      <c r="R40" s="83">
        <v>0</v>
      </c>
      <c r="S40" s="84">
        <v>0</v>
      </c>
      <c r="T40" s="83">
        <v>0</v>
      </c>
      <c r="U40" s="84">
        <v>0</v>
      </c>
      <c r="V40" s="83">
        <v>0</v>
      </c>
      <c r="W40" s="84">
        <v>0</v>
      </c>
      <c r="X40" s="83">
        <v>0</v>
      </c>
      <c r="Y40" s="84">
        <v>0</v>
      </c>
      <c r="Z40" s="83">
        <f t="shared" si="0"/>
        <v>0</v>
      </c>
      <c r="AA40" s="85">
        <v>0</v>
      </c>
      <c r="AB40" s="86">
        <v>0</v>
      </c>
      <c r="AC40" s="85">
        <v>0</v>
      </c>
      <c r="AD40" s="97"/>
    </row>
    <row r="41" spans="1:30" ht="21.75" customHeight="1" x14ac:dyDescent="0.25">
      <c r="A41" s="82" t="s">
        <v>52</v>
      </c>
      <c r="B41" s="73">
        <v>0</v>
      </c>
      <c r="C41" s="73">
        <v>0</v>
      </c>
      <c r="D41" s="83">
        <v>0</v>
      </c>
      <c r="E41" s="84">
        <v>0</v>
      </c>
      <c r="F41" s="83">
        <v>0</v>
      </c>
      <c r="G41" s="84">
        <v>0</v>
      </c>
      <c r="H41" s="83">
        <v>0</v>
      </c>
      <c r="I41" s="84">
        <v>0</v>
      </c>
      <c r="J41" s="83">
        <v>0</v>
      </c>
      <c r="K41" s="84">
        <v>0</v>
      </c>
      <c r="L41" s="83">
        <v>0</v>
      </c>
      <c r="M41" s="84">
        <v>0</v>
      </c>
      <c r="N41" s="83">
        <v>0</v>
      </c>
      <c r="O41" s="84">
        <v>0</v>
      </c>
      <c r="P41" s="83">
        <v>0</v>
      </c>
      <c r="Q41" s="84">
        <v>0</v>
      </c>
      <c r="R41" s="83">
        <v>0</v>
      </c>
      <c r="S41" s="84">
        <v>0</v>
      </c>
      <c r="T41" s="83">
        <v>0</v>
      </c>
      <c r="U41" s="84">
        <v>0</v>
      </c>
      <c r="V41" s="83">
        <v>0</v>
      </c>
      <c r="W41" s="84">
        <v>0</v>
      </c>
      <c r="X41" s="83">
        <v>0</v>
      </c>
      <c r="Y41" s="84">
        <v>0</v>
      </c>
      <c r="Z41" s="83">
        <f t="shared" si="0"/>
        <v>0</v>
      </c>
      <c r="AA41" s="85">
        <v>0</v>
      </c>
      <c r="AB41" s="87">
        <v>2</v>
      </c>
      <c r="AC41" s="91">
        <v>1.6006786877636118E-3</v>
      </c>
      <c r="AD41" s="97"/>
    </row>
    <row r="42" spans="1:30" ht="21.75" customHeight="1" x14ac:dyDescent="0.25">
      <c r="A42" s="82" t="s">
        <v>53</v>
      </c>
      <c r="B42" s="73">
        <v>0</v>
      </c>
      <c r="C42" s="73">
        <v>0</v>
      </c>
      <c r="D42" s="83">
        <v>0</v>
      </c>
      <c r="E42" s="84">
        <v>0</v>
      </c>
      <c r="F42" s="83">
        <v>0</v>
      </c>
      <c r="G42" s="84">
        <v>0</v>
      </c>
      <c r="H42" s="83">
        <v>0</v>
      </c>
      <c r="I42" s="84">
        <v>0</v>
      </c>
      <c r="J42" s="83">
        <v>0</v>
      </c>
      <c r="K42" s="84">
        <v>0</v>
      </c>
      <c r="L42" s="83">
        <v>0</v>
      </c>
      <c r="M42" s="84">
        <v>0</v>
      </c>
      <c r="N42" s="83">
        <v>0</v>
      </c>
      <c r="O42" s="84">
        <v>0</v>
      </c>
      <c r="P42" s="83">
        <v>0</v>
      </c>
      <c r="Q42" s="84">
        <v>0</v>
      </c>
      <c r="R42" s="83">
        <v>0</v>
      </c>
      <c r="S42" s="84">
        <v>0</v>
      </c>
      <c r="T42" s="83">
        <v>0</v>
      </c>
      <c r="U42" s="84">
        <v>0</v>
      </c>
      <c r="V42" s="83">
        <v>0</v>
      </c>
      <c r="W42" s="84">
        <v>0</v>
      </c>
      <c r="X42" s="83">
        <v>0</v>
      </c>
      <c r="Y42" s="84">
        <v>0</v>
      </c>
      <c r="Z42" s="83">
        <f t="shared" si="0"/>
        <v>0</v>
      </c>
      <c r="AA42" s="85">
        <v>0</v>
      </c>
      <c r="AB42" s="86">
        <v>0</v>
      </c>
      <c r="AC42" s="85">
        <v>0</v>
      </c>
      <c r="AD42" s="97"/>
    </row>
    <row r="43" spans="1:30" ht="21.75" customHeight="1" x14ac:dyDescent="0.25">
      <c r="A43" s="82" t="s">
        <v>54</v>
      </c>
      <c r="B43" s="73">
        <v>0</v>
      </c>
      <c r="C43" s="73">
        <v>0</v>
      </c>
      <c r="D43" s="83">
        <v>0</v>
      </c>
      <c r="E43" s="84">
        <v>0</v>
      </c>
      <c r="F43" s="83">
        <v>0</v>
      </c>
      <c r="G43" s="84">
        <v>0</v>
      </c>
      <c r="H43" s="83">
        <v>0</v>
      </c>
      <c r="I43" s="84">
        <v>0</v>
      </c>
      <c r="J43" s="83">
        <v>0</v>
      </c>
      <c r="K43" s="84">
        <v>0</v>
      </c>
      <c r="L43" s="83">
        <v>0</v>
      </c>
      <c r="M43" s="84">
        <v>0</v>
      </c>
      <c r="N43" s="83">
        <v>0</v>
      </c>
      <c r="O43" s="84">
        <v>0</v>
      </c>
      <c r="P43" s="83">
        <v>0</v>
      </c>
      <c r="Q43" s="84">
        <v>0</v>
      </c>
      <c r="R43" s="83">
        <v>0</v>
      </c>
      <c r="S43" s="84">
        <v>0</v>
      </c>
      <c r="T43" s="83">
        <v>0</v>
      </c>
      <c r="U43" s="84">
        <v>0</v>
      </c>
      <c r="V43" s="83">
        <v>0</v>
      </c>
      <c r="W43" s="84">
        <v>0</v>
      </c>
      <c r="X43" s="83">
        <v>0</v>
      </c>
      <c r="Y43" s="84">
        <v>0</v>
      </c>
      <c r="Z43" s="83">
        <f t="shared" si="0"/>
        <v>0</v>
      </c>
      <c r="AA43" s="85">
        <v>0</v>
      </c>
      <c r="AB43" s="87">
        <v>118</v>
      </c>
      <c r="AC43" s="91">
        <v>9.4440042578053093E-2</v>
      </c>
      <c r="AD43" s="97"/>
    </row>
    <row r="44" spans="1:30" ht="21.75" customHeight="1" x14ac:dyDescent="0.25">
      <c r="A44" s="82" t="s">
        <v>55</v>
      </c>
      <c r="B44" s="73">
        <v>0</v>
      </c>
      <c r="C44" s="73">
        <v>0</v>
      </c>
      <c r="D44" s="83">
        <v>0</v>
      </c>
      <c r="E44" s="84">
        <v>0</v>
      </c>
      <c r="F44" s="83">
        <v>0</v>
      </c>
      <c r="G44" s="84">
        <v>0</v>
      </c>
      <c r="H44" s="83">
        <v>0</v>
      </c>
      <c r="I44" s="84">
        <v>0</v>
      </c>
      <c r="J44" s="83">
        <v>0</v>
      </c>
      <c r="K44" s="84">
        <v>0</v>
      </c>
      <c r="L44" s="83">
        <v>0</v>
      </c>
      <c r="M44" s="84">
        <v>0</v>
      </c>
      <c r="N44" s="83">
        <v>0</v>
      </c>
      <c r="O44" s="84">
        <v>0</v>
      </c>
      <c r="P44" s="83">
        <v>0</v>
      </c>
      <c r="Q44" s="84">
        <v>0</v>
      </c>
      <c r="R44" s="83">
        <v>0</v>
      </c>
      <c r="S44" s="84">
        <v>0</v>
      </c>
      <c r="T44" s="83">
        <v>0</v>
      </c>
      <c r="U44" s="84">
        <v>0</v>
      </c>
      <c r="V44" s="83">
        <v>0</v>
      </c>
      <c r="W44" s="84">
        <v>0</v>
      </c>
      <c r="X44" s="83">
        <v>0</v>
      </c>
      <c r="Y44" s="84">
        <v>0</v>
      </c>
      <c r="Z44" s="83">
        <f t="shared" si="0"/>
        <v>0</v>
      </c>
      <c r="AA44" s="85">
        <v>0</v>
      </c>
      <c r="AB44" s="86">
        <v>0</v>
      </c>
      <c r="AC44" s="85">
        <v>0</v>
      </c>
      <c r="AD44" s="97"/>
    </row>
    <row r="45" spans="1:30" ht="21.75" customHeight="1" x14ac:dyDescent="0.25">
      <c r="A45" s="82" t="s">
        <v>56</v>
      </c>
      <c r="B45" s="73">
        <v>0</v>
      </c>
      <c r="C45" s="73">
        <v>0</v>
      </c>
      <c r="D45" s="83">
        <v>0</v>
      </c>
      <c r="E45" s="84">
        <v>0</v>
      </c>
      <c r="F45" s="83">
        <v>0</v>
      </c>
      <c r="G45" s="84">
        <v>0</v>
      </c>
      <c r="H45" s="83">
        <v>0</v>
      </c>
      <c r="I45" s="84">
        <v>0</v>
      </c>
      <c r="J45" s="83">
        <v>0</v>
      </c>
      <c r="K45" s="84">
        <v>0</v>
      </c>
      <c r="L45" s="83">
        <v>0</v>
      </c>
      <c r="M45" s="84">
        <v>0</v>
      </c>
      <c r="N45" s="83">
        <v>0</v>
      </c>
      <c r="O45" s="84">
        <v>0</v>
      </c>
      <c r="P45" s="83">
        <v>0</v>
      </c>
      <c r="Q45" s="84">
        <v>0</v>
      </c>
      <c r="R45" s="83">
        <v>0</v>
      </c>
      <c r="S45" s="84">
        <v>0</v>
      </c>
      <c r="T45" s="83">
        <v>0</v>
      </c>
      <c r="U45" s="84">
        <v>0</v>
      </c>
      <c r="V45" s="83">
        <v>0</v>
      </c>
      <c r="W45" s="84">
        <v>0</v>
      </c>
      <c r="X45" s="83">
        <v>0</v>
      </c>
      <c r="Y45" s="84">
        <v>0</v>
      </c>
      <c r="Z45" s="83">
        <f t="shared" si="0"/>
        <v>0</v>
      </c>
      <c r="AA45" s="85">
        <v>0</v>
      </c>
      <c r="AB45" s="86">
        <v>0</v>
      </c>
      <c r="AC45" s="85">
        <v>0</v>
      </c>
      <c r="AD45" s="97"/>
    </row>
    <row r="46" spans="1:30" ht="21.75" customHeight="1" x14ac:dyDescent="0.25">
      <c r="A46" s="82" t="s">
        <v>57</v>
      </c>
      <c r="B46" s="73">
        <v>0</v>
      </c>
      <c r="C46" s="73">
        <v>0</v>
      </c>
      <c r="D46" s="83">
        <v>0</v>
      </c>
      <c r="E46" s="84">
        <v>0</v>
      </c>
      <c r="F46" s="83">
        <v>0</v>
      </c>
      <c r="G46" s="84">
        <v>0</v>
      </c>
      <c r="H46" s="83">
        <v>0</v>
      </c>
      <c r="I46" s="84">
        <v>0</v>
      </c>
      <c r="J46" s="83">
        <v>0</v>
      </c>
      <c r="K46" s="84">
        <v>0</v>
      </c>
      <c r="L46" s="83">
        <v>0</v>
      </c>
      <c r="M46" s="84">
        <v>0</v>
      </c>
      <c r="N46" s="83">
        <v>0</v>
      </c>
      <c r="O46" s="84">
        <v>0</v>
      </c>
      <c r="P46" s="83">
        <v>0</v>
      </c>
      <c r="Q46" s="84">
        <v>0</v>
      </c>
      <c r="R46" s="83">
        <v>0</v>
      </c>
      <c r="S46" s="84">
        <v>0</v>
      </c>
      <c r="T46" s="83">
        <v>0</v>
      </c>
      <c r="U46" s="84">
        <v>0</v>
      </c>
      <c r="V46" s="83">
        <v>0</v>
      </c>
      <c r="W46" s="84">
        <v>0</v>
      </c>
      <c r="X46" s="83">
        <v>0</v>
      </c>
      <c r="Y46" s="84">
        <v>0</v>
      </c>
      <c r="Z46" s="83">
        <f t="shared" si="0"/>
        <v>0</v>
      </c>
      <c r="AA46" s="85">
        <v>0</v>
      </c>
      <c r="AB46" s="86">
        <v>0</v>
      </c>
      <c r="AC46" s="85">
        <v>0</v>
      </c>
      <c r="AD46" s="97"/>
    </row>
    <row r="47" spans="1:30" ht="21.75" customHeight="1" x14ac:dyDescent="0.25">
      <c r="A47" s="82" t="s">
        <v>58</v>
      </c>
      <c r="B47" s="73">
        <v>0</v>
      </c>
      <c r="C47" s="73">
        <v>0</v>
      </c>
      <c r="D47" s="83">
        <v>0</v>
      </c>
      <c r="E47" s="84">
        <v>0</v>
      </c>
      <c r="F47" s="83">
        <v>0</v>
      </c>
      <c r="G47" s="84">
        <v>0</v>
      </c>
      <c r="H47" s="83">
        <v>0</v>
      </c>
      <c r="I47" s="84">
        <v>0</v>
      </c>
      <c r="J47" s="83">
        <v>0</v>
      </c>
      <c r="K47" s="84">
        <v>0</v>
      </c>
      <c r="L47" s="83">
        <v>0</v>
      </c>
      <c r="M47" s="84">
        <v>0</v>
      </c>
      <c r="N47" s="83">
        <v>0</v>
      </c>
      <c r="O47" s="84">
        <v>0</v>
      </c>
      <c r="P47" s="83">
        <v>0</v>
      </c>
      <c r="Q47" s="84">
        <v>0</v>
      </c>
      <c r="R47" s="83">
        <v>0</v>
      </c>
      <c r="S47" s="84">
        <v>0</v>
      </c>
      <c r="T47" s="83">
        <v>0</v>
      </c>
      <c r="U47" s="84">
        <v>0</v>
      </c>
      <c r="V47" s="83">
        <v>0</v>
      </c>
      <c r="W47" s="84">
        <v>0</v>
      </c>
      <c r="X47" s="83">
        <v>0</v>
      </c>
      <c r="Y47" s="84">
        <v>0</v>
      </c>
      <c r="Z47" s="83">
        <f t="shared" si="0"/>
        <v>0</v>
      </c>
      <c r="AA47" s="85">
        <v>0</v>
      </c>
      <c r="AB47" s="86">
        <v>0</v>
      </c>
      <c r="AC47" s="85">
        <v>0</v>
      </c>
      <c r="AD47" s="97"/>
    </row>
    <row r="48" spans="1:30" ht="21.75" customHeight="1" x14ac:dyDescent="0.25">
      <c r="A48" s="82" t="s">
        <v>59</v>
      </c>
      <c r="B48" s="73">
        <v>0</v>
      </c>
      <c r="C48" s="73">
        <v>0</v>
      </c>
      <c r="D48" s="83">
        <v>0</v>
      </c>
      <c r="E48" s="84">
        <v>0</v>
      </c>
      <c r="F48" s="83">
        <v>0</v>
      </c>
      <c r="G48" s="84">
        <v>0</v>
      </c>
      <c r="H48" s="83">
        <v>0</v>
      </c>
      <c r="I48" s="84">
        <v>0</v>
      </c>
      <c r="J48" s="83">
        <v>0</v>
      </c>
      <c r="K48" s="84">
        <v>0</v>
      </c>
      <c r="L48" s="83">
        <v>0</v>
      </c>
      <c r="M48" s="84">
        <v>0</v>
      </c>
      <c r="N48" s="83">
        <v>0</v>
      </c>
      <c r="O48" s="84">
        <v>0</v>
      </c>
      <c r="P48" s="83">
        <v>0</v>
      </c>
      <c r="Q48" s="84">
        <v>0</v>
      </c>
      <c r="R48" s="83">
        <v>0</v>
      </c>
      <c r="S48" s="84">
        <v>0</v>
      </c>
      <c r="T48" s="83">
        <v>0</v>
      </c>
      <c r="U48" s="84">
        <v>0</v>
      </c>
      <c r="V48" s="83">
        <v>0</v>
      </c>
      <c r="W48" s="84">
        <v>0</v>
      </c>
      <c r="X48" s="83">
        <v>0</v>
      </c>
      <c r="Y48" s="84">
        <v>0</v>
      </c>
      <c r="Z48" s="83">
        <f t="shared" si="0"/>
        <v>0</v>
      </c>
      <c r="AA48" s="85">
        <v>0</v>
      </c>
      <c r="AB48" s="87">
        <v>5</v>
      </c>
      <c r="AC48" s="91">
        <v>4.0016967194090296E-3</v>
      </c>
      <c r="AD48" s="97"/>
    </row>
    <row r="49" spans="1:30" ht="21.75" customHeight="1" x14ac:dyDescent="0.25">
      <c r="A49" s="82" t="s">
        <v>60</v>
      </c>
      <c r="B49" s="87">
        <v>1</v>
      </c>
      <c r="C49" s="89">
        <v>0.30399017503754278</v>
      </c>
      <c r="D49" s="88">
        <v>1</v>
      </c>
      <c r="E49" s="90">
        <v>0.27006808416401773</v>
      </c>
      <c r="F49" s="83">
        <v>0</v>
      </c>
      <c r="G49" s="84">
        <v>0</v>
      </c>
      <c r="H49" s="83">
        <v>0</v>
      </c>
      <c r="I49" s="84">
        <v>0</v>
      </c>
      <c r="J49" s="83">
        <v>0</v>
      </c>
      <c r="K49" s="84">
        <v>0</v>
      </c>
      <c r="L49" s="88">
        <v>1</v>
      </c>
      <c r="M49" s="90">
        <v>0.91527316327557962</v>
      </c>
      <c r="N49" s="83">
        <v>0</v>
      </c>
      <c r="O49" s="84">
        <v>0</v>
      </c>
      <c r="P49" s="88">
        <v>1</v>
      </c>
      <c r="Q49" s="90">
        <v>1.5178422354780445</v>
      </c>
      <c r="R49" s="87">
        <v>8</v>
      </c>
      <c r="S49" s="90">
        <v>16.008004002001002</v>
      </c>
      <c r="T49" s="87">
        <v>3</v>
      </c>
      <c r="U49" s="89">
        <v>4.0183773792142734</v>
      </c>
      <c r="V49" s="83">
        <v>0</v>
      </c>
      <c r="W49" s="84">
        <v>0</v>
      </c>
      <c r="X49" s="87">
        <v>1</v>
      </c>
      <c r="Y49" s="89">
        <v>1.8666816001194675</v>
      </c>
      <c r="Z49" s="83">
        <f t="shared" si="0"/>
        <v>16</v>
      </c>
      <c r="AA49" s="91">
        <v>0.83627947623816412</v>
      </c>
      <c r="AB49" s="87">
        <v>492</v>
      </c>
      <c r="AC49" s="91">
        <v>0.39376695718984844</v>
      </c>
      <c r="AD49" s="97"/>
    </row>
    <row r="50" spans="1:30" ht="21.75" customHeight="1" x14ac:dyDescent="0.25">
      <c r="A50" s="82" t="s">
        <v>61</v>
      </c>
      <c r="B50" s="87">
        <v>1</v>
      </c>
      <c r="C50" s="89">
        <v>0.30399017503754278</v>
      </c>
      <c r="D50" s="83">
        <v>0</v>
      </c>
      <c r="E50" s="84">
        <v>0</v>
      </c>
      <c r="F50" s="83">
        <v>0</v>
      </c>
      <c r="G50" s="84">
        <v>0</v>
      </c>
      <c r="H50" s="83">
        <v>0</v>
      </c>
      <c r="I50" s="84">
        <v>0</v>
      </c>
      <c r="J50" s="83">
        <v>0</v>
      </c>
      <c r="K50" s="84">
        <v>0</v>
      </c>
      <c r="L50" s="83">
        <v>0</v>
      </c>
      <c r="M50" s="84">
        <v>0</v>
      </c>
      <c r="N50" s="83">
        <v>0</v>
      </c>
      <c r="O50" s="84">
        <v>0</v>
      </c>
      <c r="P50" s="83">
        <v>0</v>
      </c>
      <c r="Q50" s="84">
        <v>0</v>
      </c>
      <c r="R50" s="83">
        <v>0</v>
      </c>
      <c r="S50" s="84">
        <v>0</v>
      </c>
      <c r="T50" s="83">
        <v>0</v>
      </c>
      <c r="U50" s="84">
        <v>0</v>
      </c>
      <c r="V50" s="83">
        <v>0</v>
      </c>
      <c r="W50" s="84">
        <v>0</v>
      </c>
      <c r="X50" s="83">
        <v>0</v>
      </c>
      <c r="Y50" s="84">
        <v>0</v>
      </c>
      <c r="Z50" s="83">
        <f t="shared" si="0"/>
        <v>1</v>
      </c>
      <c r="AA50" s="91">
        <v>5.2267467264885258E-2</v>
      </c>
      <c r="AB50" s="87">
        <v>98</v>
      </c>
      <c r="AC50" s="91">
        <v>7.8433255700416968E-2</v>
      </c>
      <c r="AD50" s="97"/>
    </row>
    <row r="51" spans="1:30" ht="21.75" customHeight="1" x14ac:dyDescent="0.25">
      <c r="A51" s="82" t="s">
        <v>62</v>
      </c>
      <c r="B51" s="73">
        <v>0</v>
      </c>
      <c r="C51" s="73">
        <v>0</v>
      </c>
      <c r="D51" s="83">
        <v>0</v>
      </c>
      <c r="E51" s="84">
        <v>0</v>
      </c>
      <c r="F51" s="83">
        <v>0</v>
      </c>
      <c r="G51" s="84">
        <v>0</v>
      </c>
      <c r="H51" s="83">
        <v>0</v>
      </c>
      <c r="I51" s="84">
        <v>0</v>
      </c>
      <c r="J51" s="83">
        <v>0</v>
      </c>
      <c r="K51" s="84">
        <v>0</v>
      </c>
      <c r="L51" s="83">
        <v>0</v>
      </c>
      <c r="M51" s="84">
        <v>0</v>
      </c>
      <c r="N51" s="83">
        <v>0</v>
      </c>
      <c r="O51" s="84">
        <v>0</v>
      </c>
      <c r="P51" s="83">
        <v>0</v>
      </c>
      <c r="Q51" s="84">
        <v>0</v>
      </c>
      <c r="R51" s="83">
        <v>0</v>
      </c>
      <c r="S51" s="84">
        <v>0</v>
      </c>
      <c r="T51" s="83">
        <v>0</v>
      </c>
      <c r="U51" s="84">
        <v>0</v>
      </c>
      <c r="V51" s="83">
        <v>0</v>
      </c>
      <c r="W51" s="84">
        <v>0</v>
      </c>
      <c r="X51" s="83">
        <v>0</v>
      </c>
      <c r="Y51" s="84">
        <v>0</v>
      </c>
      <c r="Z51" s="83">
        <f t="shared" si="0"/>
        <v>0</v>
      </c>
      <c r="AA51" s="85">
        <v>0</v>
      </c>
      <c r="AB51" s="86">
        <v>0</v>
      </c>
      <c r="AC51" s="85">
        <v>0</v>
      </c>
      <c r="AD51" s="97"/>
    </row>
    <row r="52" spans="1:30" ht="21.75" customHeight="1" x14ac:dyDescent="0.25">
      <c r="A52" s="82" t="s">
        <v>63</v>
      </c>
      <c r="B52" s="73">
        <v>0</v>
      </c>
      <c r="C52" s="73">
        <v>0</v>
      </c>
      <c r="D52" s="83">
        <v>0</v>
      </c>
      <c r="E52" s="84">
        <v>0</v>
      </c>
      <c r="F52" s="83">
        <v>0</v>
      </c>
      <c r="G52" s="84">
        <v>0</v>
      </c>
      <c r="H52" s="83">
        <v>0</v>
      </c>
      <c r="I52" s="84">
        <v>0</v>
      </c>
      <c r="J52" s="83">
        <v>0</v>
      </c>
      <c r="K52" s="84">
        <v>0</v>
      </c>
      <c r="L52" s="83">
        <v>0</v>
      </c>
      <c r="M52" s="84">
        <v>0</v>
      </c>
      <c r="N52" s="83">
        <v>0</v>
      </c>
      <c r="O52" s="84">
        <v>0</v>
      </c>
      <c r="P52" s="83">
        <v>0</v>
      </c>
      <c r="Q52" s="84">
        <v>0</v>
      </c>
      <c r="R52" s="83">
        <v>0</v>
      </c>
      <c r="S52" s="84">
        <v>0</v>
      </c>
      <c r="T52" s="83">
        <v>0</v>
      </c>
      <c r="U52" s="84">
        <v>0</v>
      </c>
      <c r="V52" s="83">
        <v>0</v>
      </c>
      <c r="W52" s="84">
        <v>0</v>
      </c>
      <c r="X52" s="83">
        <v>0</v>
      </c>
      <c r="Y52" s="84">
        <v>0</v>
      </c>
      <c r="Z52" s="83">
        <f t="shared" si="0"/>
        <v>0</v>
      </c>
      <c r="AA52" s="85">
        <v>0</v>
      </c>
      <c r="AB52" s="86">
        <v>0</v>
      </c>
      <c r="AC52" s="85">
        <v>0</v>
      </c>
      <c r="AD52" s="97"/>
    </row>
    <row r="53" spans="1:30" ht="21.75" customHeight="1" x14ac:dyDescent="0.25">
      <c r="A53" s="82" t="s">
        <v>64</v>
      </c>
      <c r="B53" s="73">
        <v>0</v>
      </c>
      <c r="C53" s="73">
        <v>0</v>
      </c>
      <c r="D53" s="83">
        <v>0</v>
      </c>
      <c r="E53" s="84">
        <v>0</v>
      </c>
      <c r="F53" s="83">
        <v>0</v>
      </c>
      <c r="G53" s="84">
        <v>0</v>
      </c>
      <c r="H53" s="83">
        <v>0</v>
      </c>
      <c r="I53" s="84">
        <v>0</v>
      </c>
      <c r="J53" s="83">
        <v>0</v>
      </c>
      <c r="K53" s="84">
        <v>0</v>
      </c>
      <c r="L53" s="83">
        <v>0</v>
      </c>
      <c r="M53" s="84">
        <v>0</v>
      </c>
      <c r="N53" s="83">
        <v>0</v>
      </c>
      <c r="O53" s="84">
        <v>0</v>
      </c>
      <c r="P53" s="83">
        <v>0</v>
      </c>
      <c r="Q53" s="84">
        <v>0</v>
      </c>
      <c r="R53" s="83">
        <v>0</v>
      </c>
      <c r="S53" s="84">
        <v>0</v>
      </c>
      <c r="T53" s="83">
        <v>0</v>
      </c>
      <c r="U53" s="84">
        <v>0</v>
      </c>
      <c r="V53" s="83">
        <v>0</v>
      </c>
      <c r="W53" s="84">
        <v>0</v>
      </c>
      <c r="X53" s="83">
        <v>0</v>
      </c>
      <c r="Y53" s="84">
        <v>0</v>
      </c>
      <c r="Z53" s="83">
        <f t="shared" si="0"/>
        <v>0</v>
      </c>
      <c r="AA53" s="85">
        <v>0</v>
      </c>
      <c r="AB53" s="86">
        <v>0</v>
      </c>
      <c r="AC53" s="85">
        <v>0</v>
      </c>
      <c r="AD53" s="97"/>
    </row>
    <row r="54" spans="1:30" ht="21.75" customHeight="1" x14ac:dyDescent="0.25">
      <c r="A54" s="82" t="s">
        <v>65</v>
      </c>
      <c r="B54" s="73">
        <v>0</v>
      </c>
      <c r="C54" s="73">
        <v>0</v>
      </c>
      <c r="D54" s="83">
        <v>0</v>
      </c>
      <c r="E54" s="84">
        <v>0</v>
      </c>
      <c r="F54" s="83">
        <v>0</v>
      </c>
      <c r="G54" s="84">
        <v>0</v>
      </c>
      <c r="H54" s="83">
        <v>0</v>
      </c>
      <c r="I54" s="84">
        <v>0</v>
      </c>
      <c r="J54" s="83">
        <v>0</v>
      </c>
      <c r="K54" s="84">
        <v>0</v>
      </c>
      <c r="L54" s="83">
        <v>0</v>
      </c>
      <c r="M54" s="84">
        <v>0</v>
      </c>
      <c r="N54" s="83">
        <v>0</v>
      </c>
      <c r="O54" s="84">
        <v>0</v>
      </c>
      <c r="P54" s="83">
        <v>0</v>
      </c>
      <c r="Q54" s="84">
        <v>0</v>
      </c>
      <c r="R54" s="83">
        <v>0</v>
      </c>
      <c r="S54" s="84">
        <v>0</v>
      </c>
      <c r="T54" s="83">
        <v>0</v>
      </c>
      <c r="U54" s="84">
        <v>0</v>
      </c>
      <c r="V54" s="83">
        <v>0</v>
      </c>
      <c r="W54" s="84">
        <v>0</v>
      </c>
      <c r="X54" s="83">
        <v>0</v>
      </c>
      <c r="Y54" s="84">
        <v>0</v>
      </c>
      <c r="Z54" s="83">
        <f t="shared" si="0"/>
        <v>0</v>
      </c>
      <c r="AA54" s="85">
        <v>0</v>
      </c>
      <c r="AB54" s="87">
        <v>457</v>
      </c>
      <c r="AC54" s="91">
        <v>0.36575508015398528</v>
      </c>
      <c r="AD54" s="97"/>
    </row>
    <row r="55" spans="1:30" ht="21.75" customHeight="1" x14ac:dyDescent="0.25">
      <c r="A55" s="82" t="s">
        <v>66</v>
      </c>
      <c r="B55" s="73">
        <v>0</v>
      </c>
      <c r="C55" s="73">
        <v>0</v>
      </c>
      <c r="D55" s="83">
        <v>0</v>
      </c>
      <c r="E55" s="84">
        <v>0</v>
      </c>
      <c r="F55" s="83">
        <v>0</v>
      </c>
      <c r="G55" s="84">
        <v>0</v>
      </c>
      <c r="H55" s="83">
        <v>0</v>
      </c>
      <c r="I55" s="84">
        <v>0</v>
      </c>
      <c r="J55" s="83">
        <v>0</v>
      </c>
      <c r="K55" s="84">
        <v>0</v>
      </c>
      <c r="L55" s="83">
        <v>0</v>
      </c>
      <c r="M55" s="84">
        <v>0</v>
      </c>
      <c r="N55" s="83">
        <v>0</v>
      </c>
      <c r="O55" s="84">
        <v>0</v>
      </c>
      <c r="P55" s="83">
        <v>0</v>
      </c>
      <c r="Q55" s="84">
        <v>0</v>
      </c>
      <c r="R55" s="83">
        <v>0</v>
      </c>
      <c r="S55" s="84">
        <v>0</v>
      </c>
      <c r="T55" s="83">
        <v>0</v>
      </c>
      <c r="U55" s="84">
        <v>0</v>
      </c>
      <c r="V55" s="83">
        <v>0</v>
      </c>
      <c r="W55" s="84">
        <v>0</v>
      </c>
      <c r="X55" s="83">
        <v>0</v>
      </c>
      <c r="Y55" s="84">
        <v>0</v>
      </c>
      <c r="Z55" s="83">
        <f t="shared" si="0"/>
        <v>0</v>
      </c>
      <c r="AA55" s="85">
        <v>0</v>
      </c>
      <c r="AB55" s="87">
        <v>5</v>
      </c>
      <c r="AC55" s="91">
        <v>4.0016967194090296E-3</v>
      </c>
      <c r="AD55" s="97"/>
    </row>
    <row r="56" spans="1:30" ht="21.75" customHeight="1" x14ac:dyDescent="0.25">
      <c r="A56" s="82" t="s">
        <v>67</v>
      </c>
      <c r="B56" s="73">
        <v>0</v>
      </c>
      <c r="C56" s="73">
        <v>0</v>
      </c>
      <c r="D56" s="83">
        <v>0</v>
      </c>
      <c r="E56" s="84">
        <v>0</v>
      </c>
      <c r="F56" s="83">
        <v>0</v>
      </c>
      <c r="G56" s="84">
        <v>0</v>
      </c>
      <c r="H56" s="83">
        <v>0</v>
      </c>
      <c r="I56" s="84">
        <v>0</v>
      </c>
      <c r="J56" s="83">
        <v>0</v>
      </c>
      <c r="K56" s="84">
        <v>0</v>
      </c>
      <c r="L56" s="83">
        <v>0</v>
      </c>
      <c r="M56" s="84">
        <v>0</v>
      </c>
      <c r="N56" s="83">
        <v>0</v>
      </c>
      <c r="O56" s="84">
        <v>0</v>
      </c>
      <c r="P56" s="83">
        <v>0</v>
      </c>
      <c r="Q56" s="84">
        <v>0</v>
      </c>
      <c r="R56" s="83">
        <v>0</v>
      </c>
      <c r="S56" s="84">
        <v>0</v>
      </c>
      <c r="T56" s="83">
        <v>0</v>
      </c>
      <c r="U56" s="84">
        <v>0</v>
      </c>
      <c r="V56" s="83">
        <v>0</v>
      </c>
      <c r="W56" s="84">
        <v>0</v>
      </c>
      <c r="X56" s="83">
        <v>0</v>
      </c>
      <c r="Y56" s="84">
        <v>0</v>
      </c>
      <c r="Z56" s="83">
        <f>B56+D56+F56+H56+J56+L56+N56+P56+R56+T56+V56+X56</f>
        <v>0</v>
      </c>
      <c r="AA56" s="85">
        <v>0</v>
      </c>
      <c r="AB56" s="86">
        <v>0</v>
      </c>
      <c r="AC56" s="85">
        <v>0</v>
      </c>
      <c r="AD56" s="97"/>
    </row>
    <row r="57" spans="1:30" ht="21.75" customHeight="1" x14ac:dyDescent="0.25">
      <c r="A57" s="82" t="s">
        <v>68</v>
      </c>
      <c r="B57" s="73">
        <v>0</v>
      </c>
      <c r="C57" s="73">
        <v>0</v>
      </c>
      <c r="D57" s="83">
        <v>0</v>
      </c>
      <c r="E57" s="84">
        <v>0</v>
      </c>
      <c r="F57" s="83">
        <v>0</v>
      </c>
      <c r="G57" s="84">
        <v>0</v>
      </c>
      <c r="H57" s="83">
        <v>0</v>
      </c>
      <c r="I57" s="84">
        <v>0</v>
      </c>
      <c r="J57" s="83">
        <v>0</v>
      </c>
      <c r="K57" s="84">
        <v>0</v>
      </c>
      <c r="L57" s="83">
        <v>0</v>
      </c>
      <c r="M57" s="84">
        <v>0</v>
      </c>
      <c r="N57" s="83">
        <v>0</v>
      </c>
      <c r="O57" s="84">
        <v>0</v>
      </c>
      <c r="P57" s="83">
        <v>0</v>
      </c>
      <c r="Q57" s="84">
        <v>0</v>
      </c>
      <c r="R57" s="83">
        <v>0</v>
      </c>
      <c r="S57" s="84">
        <v>0</v>
      </c>
      <c r="T57" s="83">
        <v>0</v>
      </c>
      <c r="U57" s="84">
        <v>0</v>
      </c>
      <c r="V57" s="83">
        <v>0</v>
      </c>
      <c r="W57" s="84">
        <v>0</v>
      </c>
      <c r="X57" s="83">
        <v>0</v>
      </c>
      <c r="Y57" s="84">
        <v>0</v>
      </c>
      <c r="Z57" s="83">
        <f t="shared" si="0"/>
        <v>0</v>
      </c>
      <c r="AA57" s="85">
        <v>0</v>
      </c>
      <c r="AB57" s="86">
        <v>0</v>
      </c>
      <c r="AC57" s="85">
        <v>0</v>
      </c>
      <c r="AD57" s="97"/>
    </row>
    <row r="58" spans="1:30" ht="21.75" customHeight="1" x14ac:dyDescent="0.25">
      <c r="A58" s="82" t="s">
        <v>69</v>
      </c>
      <c r="B58" s="73">
        <v>0</v>
      </c>
      <c r="C58" s="73">
        <v>0</v>
      </c>
      <c r="D58" s="83">
        <v>0</v>
      </c>
      <c r="E58" s="84">
        <v>0</v>
      </c>
      <c r="F58" s="83">
        <v>0</v>
      </c>
      <c r="G58" s="84">
        <v>0</v>
      </c>
      <c r="H58" s="83">
        <v>0</v>
      </c>
      <c r="I58" s="84">
        <v>0</v>
      </c>
      <c r="J58" s="83">
        <v>0</v>
      </c>
      <c r="K58" s="84">
        <v>0</v>
      </c>
      <c r="L58" s="83">
        <v>0</v>
      </c>
      <c r="M58" s="84">
        <v>0</v>
      </c>
      <c r="N58" s="83">
        <v>0</v>
      </c>
      <c r="O58" s="84">
        <v>0</v>
      </c>
      <c r="P58" s="83">
        <v>0</v>
      </c>
      <c r="Q58" s="84">
        <v>0</v>
      </c>
      <c r="R58" s="83">
        <v>0</v>
      </c>
      <c r="S58" s="84">
        <v>0</v>
      </c>
      <c r="T58" s="83">
        <v>0</v>
      </c>
      <c r="U58" s="84">
        <v>0</v>
      </c>
      <c r="V58" s="83">
        <v>0</v>
      </c>
      <c r="W58" s="84">
        <v>0</v>
      </c>
      <c r="X58" s="83">
        <v>0</v>
      </c>
      <c r="Y58" s="84">
        <v>0</v>
      </c>
      <c r="Z58" s="83">
        <f t="shared" si="0"/>
        <v>0</v>
      </c>
      <c r="AA58" s="85">
        <v>0</v>
      </c>
      <c r="AB58" s="86">
        <v>0</v>
      </c>
      <c r="AC58" s="85">
        <v>0</v>
      </c>
      <c r="AD58" s="97"/>
    </row>
    <row r="59" spans="1:30" ht="21.75" customHeight="1" x14ac:dyDescent="0.25">
      <c r="A59" s="82" t="s">
        <v>70</v>
      </c>
      <c r="B59" s="73">
        <v>0</v>
      </c>
      <c r="C59" s="73">
        <v>0</v>
      </c>
      <c r="D59" s="83">
        <v>0</v>
      </c>
      <c r="E59" s="84">
        <v>0</v>
      </c>
      <c r="F59" s="83">
        <v>0</v>
      </c>
      <c r="G59" s="84">
        <v>0</v>
      </c>
      <c r="H59" s="83">
        <v>0</v>
      </c>
      <c r="I59" s="84">
        <v>0</v>
      </c>
      <c r="J59" s="83">
        <v>0</v>
      </c>
      <c r="K59" s="84">
        <v>0</v>
      </c>
      <c r="L59" s="83">
        <v>0</v>
      </c>
      <c r="M59" s="84">
        <v>0</v>
      </c>
      <c r="N59" s="83">
        <v>0</v>
      </c>
      <c r="O59" s="84">
        <v>0</v>
      </c>
      <c r="P59" s="83">
        <v>0</v>
      </c>
      <c r="Q59" s="84">
        <v>0</v>
      </c>
      <c r="R59" s="83">
        <v>0</v>
      </c>
      <c r="S59" s="84">
        <v>0</v>
      </c>
      <c r="T59" s="83">
        <v>0</v>
      </c>
      <c r="U59" s="84">
        <v>0</v>
      </c>
      <c r="V59" s="83">
        <v>0</v>
      </c>
      <c r="W59" s="84">
        <v>0</v>
      </c>
      <c r="X59" s="83">
        <v>0</v>
      </c>
      <c r="Y59" s="84">
        <v>0</v>
      </c>
      <c r="Z59" s="83">
        <f t="shared" si="0"/>
        <v>0</v>
      </c>
      <c r="AA59" s="85">
        <v>0</v>
      </c>
      <c r="AB59" s="87">
        <v>1</v>
      </c>
      <c r="AC59" s="91">
        <v>8.0033934388180591E-4</v>
      </c>
      <c r="AD59" s="97"/>
    </row>
    <row r="60" spans="1:30" ht="21.75" customHeight="1" x14ac:dyDescent="0.25">
      <c r="A60" s="82" t="s">
        <v>71</v>
      </c>
      <c r="B60" s="73">
        <v>0</v>
      </c>
      <c r="C60" s="73">
        <v>0</v>
      </c>
      <c r="D60" s="83">
        <v>0</v>
      </c>
      <c r="E60" s="84">
        <v>0</v>
      </c>
      <c r="F60" s="83">
        <v>0</v>
      </c>
      <c r="G60" s="84">
        <v>0</v>
      </c>
      <c r="H60" s="83">
        <v>0</v>
      </c>
      <c r="I60" s="84">
        <v>0</v>
      </c>
      <c r="J60" s="83">
        <v>0</v>
      </c>
      <c r="K60" s="84">
        <v>0</v>
      </c>
      <c r="L60" s="83">
        <v>0</v>
      </c>
      <c r="M60" s="84">
        <v>0</v>
      </c>
      <c r="N60" s="83">
        <v>0</v>
      </c>
      <c r="O60" s="84">
        <v>0</v>
      </c>
      <c r="P60" s="83">
        <v>0</v>
      </c>
      <c r="Q60" s="84">
        <v>0</v>
      </c>
      <c r="R60" s="83">
        <v>0</v>
      </c>
      <c r="S60" s="84">
        <v>0</v>
      </c>
      <c r="T60" s="83">
        <v>0</v>
      </c>
      <c r="U60" s="84">
        <v>0</v>
      </c>
      <c r="V60" s="83">
        <v>0</v>
      </c>
      <c r="W60" s="84">
        <v>0</v>
      </c>
      <c r="X60" s="83">
        <v>0</v>
      </c>
      <c r="Y60" s="84">
        <v>0</v>
      </c>
      <c r="Z60" s="83">
        <f t="shared" si="0"/>
        <v>0</v>
      </c>
      <c r="AA60" s="85">
        <v>0</v>
      </c>
      <c r="AB60" s="86">
        <v>0</v>
      </c>
      <c r="AC60" s="85">
        <v>0</v>
      </c>
      <c r="AD60" s="97"/>
    </row>
    <row r="61" spans="1:30" ht="21.75" customHeight="1" x14ac:dyDescent="0.25">
      <c r="A61" s="82" t="s">
        <v>72</v>
      </c>
      <c r="B61" s="73">
        <v>0</v>
      </c>
      <c r="C61" s="73">
        <v>0</v>
      </c>
      <c r="D61" s="83">
        <v>0</v>
      </c>
      <c r="E61" s="84">
        <v>0</v>
      </c>
      <c r="F61" s="83">
        <v>0</v>
      </c>
      <c r="G61" s="84">
        <v>0</v>
      </c>
      <c r="H61" s="83">
        <v>0</v>
      </c>
      <c r="I61" s="84">
        <v>0</v>
      </c>
      <c r="J61" s="83">
        <v>0</v>
      </c>
      <c r="K61" s="84">
        <v>0</v>
      </c>
      <c r="L61" s="83">
        <v>0</v>
      </c>
      <c r="M61" s="84">
        <v>0</v>
      </c>
      <c r="N61" s="83">
        <v>0</v>
      </c>
      <c r="O61" s="84">
        <v>0</v>
      </c>
      <c r="P61" s="83">
        <v>0</v>
      </c>
      <c r="Q61" s="84">
        <v>0</v>
      </c>
      <c r="R61" s="83">
        <v>0</v>
      </c>
      <c r="S61" s="84">
        <v>0</v>
      </c>
      <c r="T61" s="83">
        <v>0</v>
      </c>
      <c r="U61" s="84">
        <v>0</v>
      </c>
      <c r="V61" s="83">
        <v>0</v>
      </c>
      <c r="W61" s="84">
        <v>0</v>
      </c>
      <c r="X61" s="83">
        <v>0</v>
      </c>
      <c r="Y61" s="84">
        <v>0</v>
      </c>
      <c r="Z61" s="83">
        <f t="shared" si="0"/>
        <v>0</v>
      </c>
      <c r="AA61" s="85">
        <v>0</v>
      </c>
      <c r="AB61" s="86">
        <v>0</v>
      </c>
      <c r="AC61" s="85">
        <v>0</v>
      </c>
      <c r="AD61" s="97"/>
    </row>
    <row r="62" spans="1:30" ht="21.75" customHeight="1" x14ac:dyDescent="0.25">
      <c r="A62" s="82" t="s">
        <v>73</v>
      </c>
      <c r="B62" s="73">
        <v>0</v>
      </c>
      <c r="C62" s="73">
        <v>0</v>
      </c>
      <c r="D62" s="83">
        <v>0</v>
      </c>
      <c r="E62" s="84">
        <v>0</v>
      </c>
      <c r="F62" s="83">
        <v>0</v>
      </c>
      <c r="G62" s="84">
        <v>0</v>
      </c>
      <c r="H62" s="83">
        <v>0</v>
      </c>
      <c r="I62" s="84">
        <v>0</v>
      </c>
      <c r="J62" s="83">
        <v>0</v>
      </c>
      <c r="K62" s="84">
        <v>0</v>
      </c>
      <c r="L62" s="83">
        <v>0</v>
      </c>
      <c r="M62" s="84">
        <v>0</v>
      </c>
      <c r="N62" s="83">
        <v>0</v>
      </c>
      <c r="O62" s="84">
        <v>0</v>
      </c>
      <c r="P62" s="83">
        <v>0</v>
      </c>
      <c r="Q62" s="84">
        <v>0</v>
      </c>
      <c r="R62" s="83">
        <v>0</v>
      </c>
      <c r="S62" s="84">
        <v>0</v>
      </c>
      <c r="T62" s="83">
        <v>0</v>
      </c>
      <c r="U62" s="84">
        <v>0</v>
      </c>
      <c r="V62" s="83">
        <v>0</v>
      </c>
      <c r="W62" s="84">
        <v>0</v>
      </c>
      <c r="X62" s="83">
        <v>0</v>
      </c>
      <c r="Y62" s="84">
        <v>0</v>
      </c>
      <c r="Z62" s="83">
        <f t="shared" si="0"/>
        <v>0</v>
      </c>
      <c r="AA62" s="85">
        <v>0</v>
      </c>
      <c r="AB62" s="86">
        <v>0</v>
      </c>
      <c r="AC62" s="85">
        <v>0</v>
      </c>
      <c r="AD62" s="97"/>
    </row>
    <row r="63" spans="1:30" ht="21.75" customHeight="1" x14ac:dyDescent="0.25">
      <c r="A63" s="82" t="s">
        <v>74</v>
      </c>
      <c r="B63" s="73">
        <v>0</v>
      </c>
      <c r="C63" s="73">
        <v>0</v>
      </c>
      <c r="D63" s="83">
        <v>0</v>
      </c>
      <c r="E63" s="84">
        <v>0</v>
      </c>
      <c r="F63" s="83">
        <v>0</v>
      </c>
      <c r="G63" s="84">
        <v>0</v>
      </c>
      <c r="H63" s="83">
        <v>0</v>
      </c>
      <c r="I63" s="84">
        <v>0</v>
      </c>
      <c r="J63" s="83">
        <v>0</v>
      </c>
      <c r="K63" s="84">
        <v>0</v>
      </c>
      <c r="L63" s="83">
        <v>0</v>
      </c>
      <c r="M63" s="84">
        <v>0</v>
      </c>
      <c r="N63" s="83">
        <v>0</v>
      </c>
      <c r="O63" s="84">
        <v>0</v>
      </c>
      <c r="P63" s="83">
        <v>0</v>
      </c>
      <c r="Q63" s="84">
        <v>0</v>
      </c>
      <c r="R63" s="83">
        <v>0</v>
      </c>
      <c r="S63" s="84">
        <v>0</v>
      </c>
      <c r="T63" s="83">
        <v>0</v>
      </c>
      <c r="U63" s="84">
        <v>0</v>
      </c>
      <c r="V63" s="83">
        <v>0</v>
      </c>
      <c r="W63" s="84">
        <v>0</v>
      </c>
      <c r="X63" s="83">
        <v>0</v>
      </c>
      <c r="Y63" s="84">
        <v>0</v>
      </c>
      <c r="Z63" s="83">
        <f t="shared" si="0"/>
        <v>0</v>
      </c>
      <c r="AA63" s="85">
        <v>0</v>
      </c>
      <c r="AB63" s="87">
        <v>1</v>
      </c>
      <c r="AC63" s="91">
        <v>8.0033934388180591E-4</v>
      </c>
      <c r="AD63" s="97"/>
    </row>
    <row r="64" spans="1:30" ht="21.75" customHeight="1" x14ac:dyDescent="0.25">
      <c r="A64" s="82" t="s">
        <v>75</v>
      </c>
      <c r="B64" s="73">
        <v>0</v>
      </c>
      <c r="C64" s="73">
        <v>0</v>
      </c>
      <c r="D64" s="83">
        <v>0</v>
      </c>
      <c r="E64" s="84">
        <v>0</v>
      </c>
      <c r="F64" s="83">
        <v>0</v>
      </c>
      <c r="G64" s="84">
        <v>0</v>
      </c>
      <c r="H64" s="83">
        <v>0</v>
      </c>
      <c r="I64" s="84">
        <v>0</v>
      </c>
      <c r="J64" s="83">
        <v>0</v>
      </c>
      <c r="K64" s="84">
        <v>0</v>
      </c>
      <c r="L64" s="83">
        <v>0</v>
      </c>
      <c r="M64" s="84">
        <v>0</v>
      </c>
      <c r="N64" s="83">
        <v>0</v>
      </c>
      <c r="O64" s="84">
        <v>0</v>
      </c>
      <c r="P64" s="83">
        <v>0</v>
      </c>
      <c r="Q64" s="84">
        <v>0</v>
      </c>
      <c r="R64" s="83">
        <v>0</v>
      </c>
      <c r="S64" s="84">
        <v>0</v>
      </c>
      <c r="T64" s="83">
        <v>0</v>
      </c>
      <c r="U64" s="84">
        <v>0</v>
      </c>
      <c r="V64" s="83">
        <v>0</v>
      </c>
      <c r="W64" s="84">
        <v>0</v>
      </c>
      <c r="X64" s="83">
        <v>0</v>
      </c>
      <c r="Y64" s="84">
        <v>0</v>
      </c>
      <c r="Z64" s="83">
        <f t="shared" si="0"/>
        <v>0</v>
      </c>
      <c r="AA64" s="85">
        <v>0</v>
      </c>
      <c r="AB64" s="87">
        <v>31</v>
      </c>
      <c r="AC64" s="91">
        <v>2.4810519660335983E-2</v>
      </c>
      <c r="AD64" s="97"/>
    </row>
    <row r="65" spans="1:30" ht="21.75" customHeight="1" x14ac:dyDescent="0.25">
      <c r="A65" s="82" t="s">
        <v>76</v>
      </c>
      <c r="B65" s="73">
        <v>0</v>
      </c>
      <c r="C65" s="73">
        <v>0</v>
      </c>
      <c r="D65" s="83">
        <v>0</v>
      </c>
      <c r="E65" s="84">
        <v>0</v>
      </c>
      <c r="F65" s="83">
        <v>0</v>
      </c>
      <c r="G65" s="84">
        <v>0</v>
      </c>
      <c r="H65" s="83">
        <v>0</v>
      </c>
      <c r="I65" s="84">
        <v>0</v>
      </c>
      <c r="J65" s="83">
        <v>0</v>
      </c>
      <c r="K65" s="84">
        <v>0</v>
      </c>
      <c r="L65" s="83">
        <v>0</v>
      </c>
      <c r="M65" s="84">
        <v>0</v>
      </c>
      <c r="N65" s="83">
        <v>0</v>
      </c>
      <c r="O65" s="84">
        <v>0</v>
      </c>
      <c r="P65" s="83">
        <v>0</v>
      </c>
      <c r="Q65" s="84">
        <v>0</v>
      </c>
      <c r="R65" s="83">
        <v>0</v>
      </c>
      <c r="S65" s="84">
        <v>0</v>
      </c>
      <c r="T65" s="83">
        <v>0</v>
      </c>
      <c r="U65" s="84">
        <v>0</v>
      </c>
      <c r="V65" s="83">
        <v>0</v>
      </c>
      <c r="W65" s="84">
        <v>0</v>
      </c>
      <c r="X65" s="83">
        <v>0</v>
      </c>
      <c r="Y65" s="84">
        <v>0</v>
      </c>
      <c r="Z65" s="83">
        <f t="shared" si="0"/>
        <v>0</v>
      </c>
      <c r="AA65" s="85">
        <v>0</v>
      </c>
      <c r="AB65" s="86">
        <v>0</v>
      </c>
      <c r="AC65" s="85">
        <v>0</v>
      </c>
      <c r="AD65" s="97"/>
    </row>
    <row r="66" spans="1:30" ht="21.75" customHeight="1" x14ac:dyDescent="0.25">
      <c r="A66" s="82" t="s">
        <v>77</v>
      </c>
      <c r="B66" s="73">
        <v>0</v>
      </c>
      <c r="C66" s="73">
        <v>0</v>
      </c>
      <c r="D66" s="83">
        <v>0</v>
      </c>
      <c r="E66" s="84">
        <v>0</v>
      </c>
      <c r="F66" s="83">
        <v>0</v>
      </c>
      <c r="G66" s="84">
        <v>0</v>
      </c>
      <c r="H66" s="83">
        <v>0</v>
      </c>
      <c r="I66" s="84">
        <v>0</v>
      </c>
      <c r="J66" s="83">
        <v>0</v>
      </c>
      <c r="K66" s="84">
        <v>0</v>
      </c>
      <c r="L66" s="83">
        <v>0</v>
      </c>
      <c r="M66" s="84">
        <v>0</v>
      </c>
      <c r="N66" s="83">
        <v>0</v>
      </c>
      <c r="O66" s="84">
        <v>0</v>
      </c>
      <c r="P66" s="83">
        <v>0</v>
      </c>
      <c r="Q66" s="84">
        <v>0</v>
      </c>
      <c r="R66" s="83">
        <v>0</v>
      </c>
      <c r="S66" s="84">
        <v>0</v>
      </c>
      <c r="T66" s="83">
        <v>0</v>
      </c>
      <c r="U66" s="84">
        <v>0</v>
      </c>
      <c r="V66" s="83">
        <v>0</v>
      </c>
      <c r="W66" s="84">
        <v>0</v>
      </c>
      <c r="X66" s="83">
        <v>0</v>
      </c>
      <c r="Y66" s="84">
        <v>0</v>
      </c>
      <c r="Z66" s="83">
        <f t="shared" si="0"/>
        <v>0</v>
      </c>
      <c r="AA66" s="85">
        <v>0</v>
      </c>
      <c r="AB66" s="87">
        <v>14</v>
      </c>
      <c r="AC66" s="91">
        <v>1.1204750814345283E-2</v>
      </c>
      <c r="AD66" s="97"/>
    </row>
    <row r="67" spans="1:30" ht="21.75" customHeight="1" x14ac:dyDescent="0.25">
      <c r="A67" s="82" t="s">
        <v>78</v>
      </c>
      <c r="B67" s="73">
        <v>0</v>
      </c>
      <c r="C67" s="73">
        <v>0</v>
      </c>
      <c r="D67" s="83">
        <v>0</v>
      </c>
      <c r="E67" s="84">
        <v>0</v>
      </c>
      <c r="F67" s="83">
        <v>0</v>
      </c>
      <c r="G67" s="84">
        <v>0</v>
      </c>
      <c r="H67" s="83">
        <v>0</v>
      </c>
      <c r="I67" s="84">
        <v>0</v>
      </c>
      <c r="J67" s="83">
        <v>0</v>
      </c>
      <c r="K67" s="84">
        <v>0</v>
      </c>
      <c r="L67" s="83">
        <v>0</v>
      </c>
      <c r="M67" s="84">
        <v>0</v>
      </c>
      <c r="N67" s="83">
        <v>0</v>
      </c>
      <c r="O67" s="84">
        <v>0</v>
      </c>
      <c r="P67" s="83">
        <v>0</v>
      </c>
      <c r="Q67" s="84">
        <v>0</v>
      </c>
      <c r="R67" s="83">
        <v>0</v>
      </c>
      <c r="S67" s="84">
        <v>0</v>
      </c>
      <c r="T67" s="83">
        <v>0</v>
      </c>
      <c r="U67" s="84">
        <v>0</v>
      </c>
      <c r="V67" s="83">
        <v>0</v>
      </c>
      <c r="W67" s="84">
        <v>0</v>
      </c>
      <c r="X67" s="83">
        <v>0</v>
      </c>
      <c r="Y67" s="84">
        <v>0</v>
      </c>
      <c r="Z67" s="83">
        <f t="shared" si="0"/>
        <v>0</v>
      </c>
      <c r="AA67" s="85">
        <v>0</v>
      </c>
      <c r="AB67" s="86">
        <v>0</v>
      </c>
      <c r="AC67" s="85">
        <v>0</v>
      </c>
      <c r="AD67" s="97"/>
    </row>
    <row r="68" spans="1:30" ht="21.75" customHeight="1" x14ac:dyDescent="0.25">
      <c r="A68" s="82" t="s">
        <v>79</v>
      </c>
      <c r="B68" s="73">
        <v>0</v>
      </c>
      <c r="C68" s="73">
        <v>0</v>
      </c>
      <c r="D68" s="83">
        <v>0</v>
      </c>
      <c r="E68" s="84">
        <v>0</v>
      </c>
      <c r="F68" s="83">
        <v>0</v>
      </c>
      <c r="G68" s="84">
        <v>0</v>
      </c>
      <c r="H68" s="83">
        <v>0</v>
      </c>
      <c r="I68" s="84">
        <v>0</v>
      </c>
      <c r="J68" s="83">
        <v>0</v>
      </c>
      <c r="K68" s="84">
        <v>0</v>
      </c>
      <c r="L68" s="83">
        <v>0</v>
      </c>
      <c r="M68" s="84">
        <v>0</v>
      </c>
      <c r="N68" s="83">
        <v>0</v>
      </c>
      <c r="O68" s="84">
        <v>0</v>
      </c>
      <c r="P68" s="83">
        <v>0</v>
      </c>
      <c r="Q68" s="84">
        <v>0</v>
      </c>
      <c r="R68" s="83">
        <v>0</v>
      </c>
      <c r="S68" s="84">
        <v>0</v>
      </c>
      <c r="T68" s="83">
        <v>0</v>
      </c>
      <c r="U68" s="84">
        <v>0</v>
      </c>
      <c r="V68" s="83">
        <v>0</v>
      </c>
      <c r="W68" s="84">
        <v>0</v>
      </c>
      <c r="X68" s="83">
        <v>0</v>
      </c>
      <c r="Y68" s="84">
        <v>0</v>
      </c>
      <c r="Z68" s="83">
        <f t="shared" si="0"/>
        <v>0</v>
      </c>
      <c r="AA68" s="85">
        <v>0</v>
      </c>
      <c r="AB68" s="86">
        <v>0</v>
      </c>
      <c r="AC68" s="85">
        <v>0</v>
      </c>
      <c r="AD68" s="97"/>
    </row>
    <row r="69" spans="1:30" ht="21.75" customHeight="1" x14ac:dyDescent="0.25">
      <c r="A69" s="82" t="s">
        <v>80</v>
      </c>
      <c r="B69" s="73">
        <v>0</v>
      </c>
      <c r="C69" s="73">
        <v>0</v>
      </c>
      <c r="D69" s="83">
        <v>0</v>
      </c>
      <c r="E69" s="84">
        <v>0</v>
      </c>
      <c r="F69" s="83">
        <v>0</v>
      </c>
      <c r="G69" s="84">
        <v>0</v>
      </c>
      <c r="H69" s="83">
        <v>0</v>
      </c>
      <c r="I69" s="84">
        <v>0</v>
      </c>
      <c r="J69" s="83">
        <v>0</v>
      </c>
      <c r="K69" s="84">
        <v>0</v>
      </c>
      <c r="L69" s="83">
        <v>0</v>
      </c>
      <c r="M69" s="84">
        <v>0</v>
      </c>
      <c r="N69" s="83">
        <v>0</v>
      </c>
      <c r="O69" s="84">
        <v>0</v>
      </c>
      <c r="P69" s="83">
        <v>0</v>
      </c>
      <c r="Q69" s="84">
        <v>0</v>
      </c>
      <c r="R69" s="83">
        <v>0</v>
      </c>
      <c r="S69" s="84">
        <v>0</v>
      </c>
      <c r="T69" s="83">
        <v>0</v>
      </c>
      <c r="U69" s="84">
        <v>0</v>
      </c>
      <c r="V69" s="83">
        <v>0</v>
      </c>
      <c r="W69" s="84">
        <v>0</v>
      </c>
      <c r="X69" s="83">
        <v>0</v>
      </c>
      <c r="Y69" s="84">
        <v>0</v>
      </c>
      <c r="Z69" s="83">
        <f t="shared" si="0"/>
        <v>0</v>
      </c>
      <c r="AA69" s="85">
        <v>0</v>
      </c>
      <c r="AB69" s="87">
        <v>2</v>
      </c>
      <c r="AC69" s="91">
        <v>1.6006786877636101E-3</v>
      </c>
      <c r="AD69" s="97"/>
    </row>
    <row r="70" spans="1:30" ht="21.75" customHeight="1" x14ac:dyDescent="0.25">
      <c r="A70" s="82" t="s">
        <v>81</v>
      </c>
      <c r="B70" s="87">
        <v>7</v>
      </c>
      <c r="C70" s="89">
        <v>2.1279312252627993</v>
      </c>
      <c r="D70" s="88">
        <v>9</v>
      </c>
      <c r="E70" s="90">
        <v>2.4306127574761596</v>
      </c>
      <c r="F70" s="87">
        <v>1</v>
      </c>
      <c r="G70" s="89">
        <v>0.65936094736980921</v>
      </c>
      <c r="H70" s="88">
        <v>7</v>
      </c>
      <c r="I70" s="90">
        <v>2.8375694191090033</v>
      </c>
      <c r="J70" s="87">
        <v>9</v>
      </c>
      <c r="K70" s="89">
        <v>4.0664181633344629</v>
      </c>
      <c r="L70" s="88">
        <v>5</v>
      </c>
      <c r="M70" s="90">
        <v>4.5763658163778977</v>
      </c>
      <c r="N70" s="87">
        <v>2</v>
      </c>
      <c r="O70" s="89">
        <v>3.0995257725567988</v>
      </c>
      <c r="P70" s="88">
        <v>1</v>
      </c>
      <c r="Q70" s="90">
        <v>1.5178422354780445</v>
      </c>
      <c r="R70" s="87">
        <v>1</v>
      </c>
      <c r="S70" s="90">
        <v>2.0010005002501252</v>
      </c>
      <c r="T70" s="87">
        <v>1</v>
      </c>
      <c r="U70" s="89">
        <v>1.3394591264047577</v>
      </c>
      <c r="V70" s="88">
        <v>5</v>
      </c>
      <c r="W70" s="90">
        <v>2.8335836332209348</v>
      </c>
      <c r="X70" s="87">
        <v>1</v>
      </c>
      <c r="Y70" s="89">
        <v>1.8666816001194675</v>
      </c>
      <c r="Z70" s="83">
        <f t="shared" si="0"/>
        <v>49</v>
      </c>
      <c r="AA70" s="91">
        <v>2.5611058959793773</v>
      </c>
      <c r="AB70" s="106">
        <v>2143</v>
      </c>
      <c r="AC70" s="91">
        <v>1.7151272139387101</v>
      </c>
      <c r="AD70" s="97"/>
    </row>
    <row r="71" spans="1:30" ht="21.75" customHeight="1" x14ac:dyDescent="0.25">
      <c r="A71" s="82" t="s">
        <v>82</v>
      </c>
      <c r="B71" s="73">
        <v>0</v>
      </c>
      <c r="C71" s="73">
        <v>0</v>
      </c>
      <c r="D71" s="83">
        <v>0</v>
      </c>
      <c r="E71" s="84">
        <v>0</v>
      </c>
      <c r="F71" s="83">
        <v>0</v>
      </c>
      <c r="G71" s="84">
        <v>0</v>
      </c>
      <c r="H71" s="83">
        <v>0</v>
      </c>
      <c r="I71" s="84">
        <v>0</v>
      </c>
      <c r="J71" s="83">
        <v>0</v>
      </c>
      <c r="K71" s="84">
        <v>0</v>
      </c>
      <c r="L71" s="83">
        <v>0</v>
      </c>
      <c r="M71" s="84">
        <v>0</v>
      </c>
      <c r="N71" s="83">
        <v>0</v>
      </c>
      <c r="O71" s="84">
        <v>0</v>
      </c>
      <c r="P71" s="83">
        <v>0</v>
      </c>
      <c r="Q71" s="84">
        <v>0</v>
      </c>
      <c r="R71" s="83">
        <v>0</v>
      </c>
      <c r="S71" s="84">
        <v>0</v>
      </c>
      <c r="T71" s="83">
        <v>0</v>
      </c>
      <c r="U71" s="84">
        <v>0</v>
      </c>
      <c r="V71" s="83">
        <v>0</v>
      </c>
      <c r="W71" s="84">
        <v>0</v>
      </c>
      <c r="X71" s="83">
        <v>0</v>
      </c>
      <c r="Y71" s="84">
        <v>0</v>
      </c>
      <c r="Z71" s="83">
        <f t="shared" si="0"/>
        <v>0</v>
      </c>
      <c r="AA71" s="85">
        <v>0</v>
      </c>
      <c r="AB71" s="87">
        <v>38</v>
      </c>
      <c r="AC71" s="91">
        <v>3.0412895067508623E-2</v>
      </c>
      <c r="AD71" s="97"/>
    </row>
    <row r="72" spans="1:30" ht="21.75" customHeight="1" x14ac:dyDescent="0.25">
      <c r="A72" s="99" t="s">
        <v>83</v>
      </c>
      <c r="B72" s="100">
        <v>0</v>
      </c>
      <c r="C72" s="101">
        <v>0</v>
      </c>
      <c r="D72" s="102">
        <v>0</v>
      </c>
      <c r="E72" s="103">
        <v>0</v>
      </c>
      <c r="F72" s="102">
        <v>0</v>
      </c>
      <c r="G72" s="103">
        <v>0</v>
      </c>
      <c r="H72" s="102">
        <v>0</v>
      </c>
      <c r="I72" s="103">
        <v>0</v>
      </c>
      <c r="J72" s="102">
        <v>0</v>
      </c>
      <c r="K72" s="103">
        <v>0</v>
      </c>
      <c r="L72" s="102">
        <v>0</v>
      </c>
      <c r="M72" s="103">
        <v>0</v>
      </c>
      <c r="N72" s="102">
        <v>0</v>
      </c>
      <c r="O72" s="103">
        <v>0</v>
      </c>
      <c r="P72" s="102">
        <v>0</v>
      </c>
      <c r="Q72" s="103">
        <v>0</v>
      </c>
      <c r="R72" s="102">
        <v>0</v>
      </c>
      <c r="S72" s="103">
        <v>0</v>
      </c>
      <c r="T72" s="102">
        <v>0</v>
      </c>
      <c r="U72" s="103">
        <v>0</v>
      </c>
      <c r="V72" s="102">
        <v>0</v>
      </c>
      <c r="W72" s="103">
        <v>0</v>
      </c>
      <c r="X72" s="102">
        <v>0</v>
      </c>
      <c r="Y72" s="103">
        <v>0</v>
      </c>
      <c r="Z72" s="102">
        <f t="shared" ref="Z72:Z75" si="1">B72+D72+F72+H72+J72+L72+N72+P72+R72+T72+V72+X72</f>
        <v>0</v>
      </c>
      <c r="AA72" s="104">
        <v>0</v>
      </c>
      <c r="AB72" s="105">
        <v>0</v>
      </c>
      <c r="AC72" s="104">
        <v>0</v>
      </c>
      <c r="AD72" s="97"/>
    </row>
    <row r="73" spans="1:30" ht="21.75" customHeight="1" x14ac:dyDescent="0.25">
      <c r="A73" s="72" t="s">
        <v>84</v>
      </c>
      <c r="B73" s="87"/>
      <c r="C73" s="89"/>
      <c r="D73" s="88" t="s">
        <v>24</v>
      </c>
      <c r="E73" s="90"/>
      <c r="F73" s="87"/>
      <c r="G73" s="89"/>
      <c r="H73" s="88" t="s">
        <v>24</v>
      </c>
      <c r="I73" s="90"/>
      <c r="J73" s="87"/>
      <c r="K73" s="89"/>
      <c r="L73" s="88" t="s">
        <v>24</v>
      </c>
      <c r="M73" s="90"/>
      <c r="N73" s="87"/>
      <c r="O73" s="89"/>
      <c r="P73" s="88" t="s">
        <v>24</v>
      </c>
      <c r="Q73" s="90"/>
      <c r="R73" s="87" t="s">
        <v>24</v>
      </c>
      <c r="S73" s="90"/>
      <c r="T73" s="87"/>
      <c r="U73" s="89"/>
      <c r="V73" s="88" t="s">
        <v>24</v>
      </c>
      <c r="W73" s="90"/>
      <c r="X73" s="87"/>
      <c r="Y73" s="89"/>
      <c r="Z73" s="83"/>
      <c r="AA73" s="91"/>
      <c r="AB73" s="87" t="s">
        <v>24</v>
      </c>
      <c r="AC73" s="91"/>
      <c r="AD73" s="97"/>
    </row>
    <row r="74" spans="1:30" ht="21.75" customHeight="1" x14ac:dyDescent="0.25">
      <c r="A74" s="82" t="s">
        <v>85</v>
      </c>
      <c r="B74" s="87">
        <v>2</v>
      </c>
      <c r="C74" s="89">
        <v>0.60798035007508555</v>
      </c>
      <c r="D74" s="83">
        <v>0</v>
      </c>
      <c r="E74" s="84">
        <v>0</v>
      </c>
      <c r="F74" s="83">
        <v>0</v>
      </c>
      <c r="G74" s="84">
        <v>0</v>
      </c>
      <c r="H74" s="83">
        <v>0</v>
      </c>
      <c r="I74" s="84">
        <v>0</v>
      </c>
      <c r="J74" s="83">
        <v>0</v>
      </c>
      <c r="K74" s="84">
        <v>0</v>
      </c>
      <c r="L74" s="83">
        <v>0</v>
      </c>
      <c r="M74" s="84">
        <v>0</v>
      </c>
      <c r="N74" s="83">
        <v>0</v>
      </c>
      <c r="O74" s="84">
        <v>0</v>
      </c>
      <c r="P74" s="88">
        <v>1</v>
      </c>
      <c r="Q74" s="90">
        <v>1.5178422354780445</v>
      </c>
      <c r="R74" s="83">
        <v>0</v>
      </c>
      <c r="S74" s="84">
        <v>0</v>
      </c>
      <c r="T74" s="83">
        <v>0</v>
      </c>
      <c r="U74" s="84">
        <v>0</v>
      </c>
      <c r="V74" s="83">
        <v>0</v>
      </c>
      <c r="W74" s="84">
        <v>0</v>
      </c>
      <c r="X74" s="83">
        <v>0</v>
      </c>
      <c r="Y74" s="84">
        <v>0</v>
      </c>
      <c r="Z74" s="83">
        <f t="shared" si="1"/>
        <v>3</v>
      </c>
      <c r="AA74" s="91">
        <v>0.15680240179465574</v>
      </c>
      <c r="AB74" s="87">
        <v>533</v>
      </c>
      <c r="AC74" s="91">
        <v>0.42658087028900255</v>
      </c>
      <c r="AD74" s="97"/>
    </row>
    <row r="75" spans="1:30" ht="21.75" customHeight="1" x14ac:dyDescent="0.25">
      <c r="A75" s="82" t="s">
        <v>86</v>
      </c>
      <c r="B75" s="87">
        <v>3</v>
      </c>
      <c r="C75" s="89">
        <v>0.91197052511262844</v>
      </c>
      <c r="D75" s="88">
        <v>5</v>
      </c>
      <c r="E75" s="90">
        <v>1.3503404208200889</v>
      </c>
      <c r="F75" s="87">
        <v>2</v>
      </c>
      <c r="G75" s="89">
        <v>1.3187218947396184</v>
      </c>
      <c r="H75" s="88">
        <v>1</v>
      </c>
      <c r="I75" s="90">
        <v>0.40536705987271476</v>
      </c>
      <c r="J75" s="87">
        <v>2</v>
      </c>
      <c r="K75" s="89">
        <v>0.90364848074099169</v>
      </c>
      <c r="L75" s="83">
        <v>0</v>
      </c>
      <c r="M75" s="84">
        <v>0</v>
      </c>
      <c r="N75" s="83">
        <v>0</v>
      </c>
      <c r="O75" s="84">
        <v>0</v>
      </c>
      <c r="P75" s="83">
        <v>0</v>
      </c>
      <c r="Q75" s="84">
        <v>0</v>
      </c>
      <c r="R75" s="83">
        <v>0</v>
      </c>
      <c r="S75" s="84">
        <v>0</v>
      </c>
      <c r="T75" s="83">
        <v>0</v>
      </c>
      <c r="U75" s="84">
        <v>0</v>
      </c>
      <c r="V75" s="83">
        <v>0</v>
      </c>
      <c r="W75" s="84">
        <v>0</v>
      </c>
      <c r="X75" s="83">
        <v>0</v>
      </c>
      <c r="Y75" s="84">
        <v>0</v>
      </c>
      <c r="Z75" s="83">
        <f t="shared" si="1"/>
        <v>13</v>
      </c>
      <c r="AA75" s="91">
        <v>0.67947707444350836</v>
      </c>
      <c r="AB75" s="87">
        <v>211</v>
      </c>
      <c r="AC75" s="91">
        <v>0.16887160155906106</v>
      </c>
      <c r="AD75" s="97"/>
    </row>
    <row r="76" spans="1:30" ht="21.75" customHeight="1" x14ac:dyDescent="0.25">
      <c r="A76" s="82" t="s">
        <v>113</v>
      </c>
      <c r="B76" s="87">
        <v>4</v>
      </c>
      <c r="C76" s="89">
        <v>1.21596070015017</v>
      </c>
      <c r="D76" s="88">
        <v>2</v>
      </c>
      <c r="E76" s="90">
        <v>0.54013616832803546</v>
      </c>
      <c r="F76" s="87">
        <v>1</v>
      </c>
      <c r="G76" s="89">
        <v>0.65936094736980921</v>
      </c>
      <c r="H76" s="83">
        <v>0</v>
      </c>
      <c r="I76" s="84">
        <v>0</v>
      </c>
      <c r="J76" s="87">
        <v>1</v>
      </c>
      <c r="K76" s="89">
        <v>0.45182424037049584</v>
      </c>
      <c r="L76" s="88">
        <v>1</v>
      </c>
      <c r="M76" s="90">
        <v>0.91527316327557962</v>
      </c>
      <c r="N76" s="83">
        <v>0</v>
      </c>
      <c r="O76" s="84">
        <v>0</v>
      </c>
      <c r="P76" s="83">
        <v>0</v>
      </c>
      <c r="Q76" s="84">
        <v>0</v>
      </c>
      <c r="R76" s="83">
        <v>0</v>
      </c>
      <c r="S76" s="84">
        <v>0</v>
      </c>
      <c r="T76" s="83">
        <v>0</v>
      </c>
      <c r="U76" s="84">
        <v>0</v>
      </c>
      <c r="V76" s="83">
        <v>0</v>
      </c>
      <c r="W76" s="84">
        <v>0</v>
      </c>
      <c r="X76" s="87">
        <v>2</v>
      </c>
      <c r="Y76" s="89">
        <v>3.733363200238935</v>
      </c>
      <c r="Z76" s="83">
        <f>B76+D76+F76+H76+J76+L76+N76+P76+R76+T76+V76+X76</f>
        <v>11</v>
      </c>
      <c r="AA76" s="91">
        <v>0.57494213991373777</v>
      </c>
      <c r="AB76" s="106">
        <v>2015</v>
      </c>
      <c r="AC76" s="91">
        <v>1.6126837779218388</v>
      </c>
      <c r="AD76" s="97"/>
    </row>
    <row r="77" spans="1:30" ht="21.75" customHeight="1" x14ac:dyDescent="0.25">
      <c r="A77" s="82" t="s">
        <v>87</v>
      </c>
      <c r="B77" s="73">
        <v>0</v>
      </c>
      <c r="C77" s="73">
        <v>0</v>
      </c>
      <c r="D77" s="83">
        <v>0</v>
      </c>
      <c r="E77" s="84">
        <v>0</v>
      </c>
      <c r="F77" s="83">
        <v>0</v>
      </c>
      <c r="G77" s="84">
        <v>0</v>
      </c>
      <c r="H77" s="83">
        <v>0</v>
      </c>
      <c r="I77" s="84">
        <v>0</v>
      </c>
      <c r="J77" s="83">
        <v>0</v>
      </c>
      <c r="K77" s="84">
        <v>0</v>
      </c>
      <c r="L77" s="83">
        <v>0</v>
      </c>
      <c r="M77" s="84">
        <v>0</v>
      </c>
      <c r="N77" s="83">
        <v>0</v>
      </c>
      <c r="O77" s="84">
        <v>0</v>
      </c>
      <c r="P77" s="83">
        <v>0</v>
      </c>
      <c r="Q77" s="84">
        <v>0</v>
      </c>
      <c r="R77" s="83">
        <v>0</v>
      </c>
      <c r="S77" s="84">
        <v>0</v>
      </c>
      <c r="T77" s="83">
        <v>0</v>
      </c>
      <c r="U77" s="84">
        <v>0</v>
      </c>
      <c r="V77" s="83">
        <v>0</v>
      </c>
      <c r="W77" s="84">
        <v>0</v>
      </c>
      <c r="X77" s="83">
        <v>0</v>
      </c>
      <c r="Y77" s="84">
        <v>0</v>
      </c>
      <c r="Z77" s="83">
        <f t="shared" ref="Z77" si="2">B77+D77+F77+H77+J77+L77+N77+P77+R77+T77+V77+X77</f>
        <v>0</v>
      </c>
      <c r="AA77" s="85">
        <v>0</v>
      </c>
      <c r="AB77" s="87">
        <v>41</v>
      </c>
      <c r="AC77" s="91">
        <v>3.2813913099154039E-2</v>
      </c>
      <c r="AD77" s="97"/>
    </row>
    <row r="78" spans="1:30" ht="21.75" customHeight="1" x14ac:dyDescent="0.25">
      <c r="A78" s="82" t="s">
        <v>88</v>
      </c>
      <c r="B78" s="73">
        <v>0</v>
      </c>
      <c r="C78" s="73">
        <v>0</v>
      </c>
      <c r="D78" s="83">
        <v>0</v>
      </c>
      <c r="E78" s="84">
        <v>0</v>
      </c>
      <c r="F78" s="87">
        <v>1</v>
      </c>
      <c r="G78" s="89">
        <v>0.65936094736980921</v>
      </c>
      <c r="H78" s="88">
        <v>1</v>
      </c>
      <c r="I78" s="90">
        <v>0.40536705987271476</v>
      </c>
      <c r="J78" s="87">
        <v>4</v>
      </c>
      <c r="K78" s="89">
        <v>1.8072969614819834</v>
      </c>
      <c r="L78" s="83">
        <v>0</v>
      </c>
      <c r="M78" s="84">
        <v>0</v>
      </c>
      <c r="N78" s="83">
        <v>0</v>
      </c>
      <c r="O78" s="84">
        <v>0</v>
      </c>
      <c r="P78" s="83">
        <v>0</v>
      </c>
      <c r="Q78" s="84">
        <v>0</v>
      </c>
      <c r="R78" s="83">
        <v>0</v>
      </c>
      <c r="S78" s="84">
        <v>0</v>
      </c>
      <c r="T78" s="83">
        <v>0</v>
      </c>
      <c r="U78" s="84">
        <v>0</v>
      </c>
      <c r="V78" s="83">
        <v>0</v>
      </c>
      <c r="W78" s="84">
        <v>0</v>
      </c>
      <c r="X78" s="83">
        <v>0</v>
      </c>
      <c r="Y78" s="84">
        <v>0</v>
      </c>
      <c r="Z78" s="83">
        <f>B78+D78+F78+H78+J78+L78+N78+P78+R78+T78+V78+X78</f>
        <v>6</v>
      </c>
      <c r="AA78" s="91">
        <v>0.31360480358931148</v>
      </c>
      <c r="AB78" s="87">
        <v>399</v>
      </c>
      <c r="AC78" s="91">
        <v>0.31933539820884055</v>
      </c>
      <c r="AD78" s="97"/>
    </row>
    <row r="79" spans="1:30" ht="21.75" customHeight="1" x14ac:dyDescent="0.25">
      <c r="A79" s="82" t="s">
        <v>89</v>
      </c>
      <c r="B79" s="73">
        <v>0</v>
      </c>
      <c r="C79" s="73">
        <v>0</v>
      </c>
      <c r="D79" s="83">
        <v>0</v>
      </c>
      <c r="E79" s="84">
        <v>0</v>
      </c>
      <c r="F79" s="83">
        <v>0</v>
      </c>
      <c r="G79" s="84">
        <v>0</v>
      </c>
      <c r="H79" s="83">
        <v>0</v>
      </c>
      <c r="I79" s="84">
        <v>0</v>
      </c>
      <c r="J79" s="83">
        <v>0</v>
      </c>
      <c r="K79" s="84">
        <v>0</v>
      </c>
      <c r="L79" s="83">
        <v>0</v>
      </c>
      <c r="M79" s="84">
        <v>0</v>
      </c>
      <c r="N79" s="83">
        <v>0</v>
      </c>
      <c r="O79" s="84">
        <v>0</v>
      </c>
      <c r="P79" s="83">
        <v>0</v>
      </c>
      <c r="Q79" s="84">
        <v>0</v>
      </c>
      <c r="R79" s="83">
        <v>0</v>
      </c>
      <c r="S79" s="84">
        <v>0</v>
      </c>
      <c r="T79" s="83">
        <v>0</v>
      </c>
      <c r="U79" s="84">
        <v>0</v>
      </c>
      <c r="V79" s="83">
        <v>0</v>
      </c>
      <c r="W79" s="84">
        <v>0</v>
      </c>
      <c r="X79" s="83">
        <v>0</v>
      </c>
      <c r="Y79" s="84">
        <v>0</v>
      </c>
      <c r="Z79" s="83">
        <f t="shared" ref="Z79:Z88" si="3">B79+D79+F79+H79+J79+L79+N79+P79+R79+T79+V79+X79</f>
        <v>0</v>
      </c>
      <c r="AA79" s="85">
        <v>0</v>
      </c>
      <c r="AB79" s="87">
        <v>7</v>
      </c>
      <c r="AC79" s="91">
        <v>5.6023754071726417E-3</v>
      </c>
      <c r="AD79" s="97"/>
    </row>
    <row r="80" spans="1:30" ht="21.75" customHeight="1" x14ac:dyDescent="0.25">
      <c r="A80" s="82" t="s">
        <v>90</v>
      </c>
      <c r="B80" s="73">
        <v>0</v>
      </c>
      <c r="C80" s="73">
        <v>0</v>
      </c>
      <c r="D80" s="83">
        <v>0</v>
      </c>
      <c r="E80" s="84">
        <v>0</v>
      </c>
      <c r="F80" s="87">
        <v>1</v>
      </c>
      <c r="G80" s="89">
        <v>0.65936094736980921</v>
      </c>
      <c r="H80" s="88">
        <v>2</v>
      </c>
      <c r="I80" s="90">
        <v>0.81073411974542953</v>
      </c>
      <c r="J80" s="87">
        <v>1</v>
      </c>
      <c r="K80" s="89">
        <v>0.45182424037049584</v>
      </c>
      <c r="L80" s="83">
        <v>0</v>
      </c>
      <c r="M80" s="84">
        <v>0</v>
      </c>
      <c r="N80" s="83">
        <v>0</v>
      </c>
      <c r="O80" s="84">
        <v>0</v>
      </c>
      <c r="P80" s="83">
        <v>0</v>
      </c>
      <c r="Q80" s="84">
        <v>0</v>
      </c>
      <c r="R80" s="83">
        <v>0</v>
      </c>
      <c r="S80" s="84">
        <v>0</v>
      </c>
      <c r="T80" s="83">
        <v>0</v>
      </c>
      <c r="U80" s="84">
        <v>0</v>
      </c>
      <c r="V80" s="83">
        <v>0</v>
      </c>
      <c r="W80" s="84">
        <v>0</v>
      </c>
      <c r="X80" s="83">
        <v>0</v>
      </c>
      <c r="Y80" s="84">
        <v>0</v>
      </c>
      <c r="Z80" s="83">
        <f t="shared" si="3"/>
        <v>4</v>
      </c>
      <c r="AA80" s="91">
        <v>0.20906986905954103</v>
      </c>
      <c r="AB80" s="87">
        <v>172</v>
      </c>
      <c r="AC80" s="91">
        <v>0.13765836714767063</v>
      </c>
      <c r="AD80" s="97"/>
    </row>
    <row r="81" spans="1:30" ht="21.75" customHeight="1" x14ac:dyDescent="0.25">
      <c r="A81" s="82" t="s">
        <v>91</v>
      </c>
      <c r="B81" s="87">
        <v>9</v>
      </c>
      <c r="C81" s="89">
        <v>2.7359115753378851</v>
      </c>
      <c r="D81" s="83">
        <v>0</v>
      </c>
      <c r="E81" s="84">
        <v>0</v>
      </c>
      <c r="F81" s="87">
        <v>3</v>
      </c>
      <c r="G81" s="89">
        <v>1.9780828421094301</v>
      </c>
      <c r="H81" s="83">
        <v>0</v>
      </c>
      <c r="I81" s="84">
        <v>0</v>
      </c>
      <c r="J81" s="83">
        <v>0</v>
      </c>
      <c r="K81" s="84">
        <v>0</v>
      </c>
      <c r="L81" s="83">
        <v>0</v>
      </c>
      <c r="M81" s="84">
        <v>0</v>
      </c>
      <c r="N81" s="83">
        <v>0</v>
      </c>
      <c r="O81" s="84">
        <v>0</v>
      </c>
      <c r="P81" s="83">
        <v>0</v>
      </c>
      <c r="Q81" s="84">
        <v>0</v>
      </c>
      <c r="R81" s="83">
        <v>0</v>
      </c>
      <c r="S81" s="84">
        <v>0</v>
      </c>
      <c r="T81" s="87">
        <v>1</v>
      </c>
      <c r="U81" s="89">
        <v>1.3394591264047577</v>
      </c>
      <c r="V81" s="83">
        <v>0</v>
      </c>
      <c r="W81" s="84">
        <v>0</v>
      </c>
      <c r="X81" s="83">
        <v>0</v>
      </c>
      <c r="Y81" s="84">
        <v>0</v>
      </c>
      <c r="Z81" s="83">
        <f t="shared" si="3"/>
        <v>13</v>
      </c>
      <c r="AA81" s="91">
        <v>0.67947707444350836</v>
      </c>
      <c r="AB81" s="87">
        <v>708</v>
      </c>
      <c r="AC81" s="91">
        <v>0.56664025546831853</v>
      </c>
      <c r="AD81" s="97"/>
    </row>
    <row r="82" spans="1:30" ht="21.75" customHeight="1" x14ac:dyDescent="0.25">
      <c r="A82" s="82" t="s">
        <v>92</v>
      </c>
      <c r="B82" s="92" t="s">
        <v>115</v>
      </c>
      <c r="C82" s="109" t="s">
        <v>115</v>
      </c>
      <c r="D82" s="1" t="s">
        <v>27</v>
      </c>
      <c r="E82" s="110" t="s">
        <v>27</v>
      </c>
      <c r="F82" s="92" t="s">
        <v>115</v>
      </c>
      <c r="G82" s="92" t="s">
        <v>27</v>
      </c>
      <c r="H82" s="1" t="s">
        <v>27</v>
      </c>
      <c r="I82" s="111" t="s">
        <v>117</v>
      </c>
      <c r="J82" s="92" t="s">
        <v>115</v>
      </c>
      <c r="K82" s="109" t="s">
        <v>118</v>
      </c>
      <c r="L82" s="1" t="s">
        <v>27</v>
      </c>
      <c r="M82" s="112" t="s">
        <v>118</v>
      </c>
      <c r="N82" s="92" t="s">
        <v>27</v>
      </c>
      <c r="O82" s="109" t="s">
        <v>118</v>
      </c>
      <c r="P82" s="1" t="s">
        <v>27</v>
      </c>
      <c r="Q82" s="109" t="s">
        <v>118</v>
      </c>
      <c r="R82" s="1" t="s">
        <v>27</v>
      </c>
      <c r="S82" s="112" t="s">
        <v>119</v>
      </c>
      <c r="T82" s="92" t="s">
        <v>27</v>
      </c>
      <c r="U82" s="109" t="s">
        <v>118</v>
      </c>
      <c r="V82" s="1" t="s">
        <v>27</v>
      </c>
      <c r="W82" s="112" t="s">
        <v>118</v>
      </c>
      <c r="X82" s="92" t="s">
        <v>27</v>
      </c>
      <c r="Y82" s="109" t="s">
        <v>118</v>
      </c>
      <c r="Z82" s="83">
        <v>11</v>
      </c>
      <c r="AA82" s="91">
        <v>0.57494213991373777</v>
      </c>
      <c r="AB82" s="106">
        <v>893</v>
      </c>
      <c r="AC82" s="91">
        <v>0.71470303408645264</v>
      </c>
      <c r="AD82" s="97"/>
    </row>
    <row r="83" spans="1:30" ht="21.75" customHeight="1" x14ac:dyDescent="0.25">
      <c r="A83" s="82" t="s">
        <v>93</v>
      </c>
      <c r="B83" s="73">
        <v>0</v>
      </c>
      <c r="C83" s="73">
        <v>0</v>
      </c>
      <c r="D83" s="83">
        <v>0</v>
      </c>
      <c r="E83" s="84">
        <v>0</v>
      </c>
      <c r="F83" s="83">
        <v>0</v>
      </c>
      <c r="G83" s="84">
        <v>0</v>
      </c>
      <c r="H83" s="83">
        <v>0</v>
      </c>
      <c r="I83" s="84">
        <v>0</v>
      </c>
      <c r="J83" s="83">
        <v>0</v>
      </c>
      <c r="K83" s="84">
        <v>0</v>
      </c>
      <c r="L83" s="83">
        <v>0</v>
      </c>
      <c r="M83" s="84">
        <v>0</v>
      </c>
      <c r="N83" s="83">
        <v>0</v>
      </c>
      <c r="O83" s="84">
        <v>0</v>
      </c>
      <c r="P83" s="83">
        <v>0</v>
      </c>
      <c r="Q83" s="84">
        <v>0</v>
      </c>
      <c r="R83" s="83">
        <v>0</v>
      </c>
      <c r="S83" s="84">
        <v>0</v>
      </c>
      <c r="T83" s="83">
        <v>0</v>
      </c>
      <c r="U83" s="84">
        <v>0</v>
      </c>
      <c r="V83" s="83">
        <v>0</v>
      </c>
      <c r="W83" s="84">
        <v>0</v>
      </c>
      <c r="X83" s="83">
        <v>0</v>
      </c>
      <c r="Y83" s="84">
        <v>0</v>
      </c>
      <c r="Z83" s="83">
        <f t="shared" si="3"/>
        <v>0</v>
      </c>
      <c r="AA83" s="85">
        <v>0</v>
      </c>
      <c r="AB83" s="87">
        <v>32</v>
      </c>
      <c r="AC83" s="91">
        <v>2.5610859004217789E-2</v>
      </c>
      <c r="AD83" s="97"/>
    </row>
    <row r="84" spans="1:30" ht="21.75" customHeight="1" x14ac:dyDescent="0.25">
      <c r="A84" s="82" t="s">
        <v>94</v>
      </c>
      <c r="B84" s="87">
        <v>2</v>
      </c>
      <c r="C84" s="89">
        <v>0.60798035007508555</v>
      </c>
      <c r="D84" s="88">
        <v>1</v>
      </c>
      <c r="E84" s="90">
        <v>0.27006808416401773</v>
      </c>
      <c r="F84" s="83">
        <v>0</v>
      </c>
      <c r="G84" s="84">
        <v>0</v>
      </c>
      <c r="H84" s="83">
        <v>0</v>
      </c>
      <c r="I84" s="84">
        <v>0</v>
      </c>
      <c r="J84" s="83">
        <v>0</v>
      </c>
      <c r="K84" s="84">
        <v>0</v>
      </c>
      <c r="L84" s="83">
        <v>0</v>
      </c>
      <c r="M84" s="84">
        <v>0</v>
      </c>
      <c r="N84" s="83">
        <v>0</v>
      </c>
      <c r="O84" s="84">
        <v>0</v>
      </c>
      <c r="P84" s="83">
        <v>0</v>
      </c>
      <c r="Q84" s="84">
        <v>0</v>
      </c>
      <c r="R84" s="83">
        <v>0</v>
      </c>
      <c r="S84" s="84">
        <v>0</v>
      </c>
      <c r="T84" s="83">
        <v>0</v>
      </c>
      <c r="U84" s="84">
        <v>0</v>
      </c>
      <c r="V84" s="83">
        <v>0</v>
      </c>
      <c r="W84" s="84">
        <v>0</v>
      </c>
      <c r="X84" s="83">
        <v>0</v>
      </c>
      <c r="Y84" s="84">
        <v>0</v>
      </c>
      <c r="Z84" s="83">
        <f t="shared" si="3"/>
        <v>3</v>
      </c>
      <c r="AA84" s="91">
        <v>0.15680240179465574</v>
      </c>
      <c r="AB84" s="87">
        <v>211</v>
      </c>
      <c r="AC84" s="91">
        <v>0.16887160155906106</v>
      </c>
      <c r="AD84" s="97"/>
    </row>
    <row r="85" spans="1:30" ht="21.75" customHeight="1" x14ac:dyDescent="0.25">
      <c r="A85" s="82" t="s">
        <v>95</v>
      </c>
      <c r="B85" s="73">
        <v>0</v>
      </c>
      <c r="C85" s="73">
        <v>0</v>
      </c>
      <c r="D85" s="83">
        <v>0</v>
      </c>
      <c r="E85" s="84">
        <v>0</v>
      </c>
      <c r="F85" s="83">
        <v>0</v>
      </c>
      <c r="G85" s="84">
        <v>0</v>
      </c>
      <c r="H85" s="88">
        <v>1</v>
      </c>
      <c r="I85" s="90">
        <v>0.40536705987271476</v>
      </c>
      <c r="J85" s="83">
        <v>0</v>
      </c>
      <c r="K85" s="84">
        <v>0</v>
      </c>
      <c r="L85" s="83">
        <v>0</v>
      </c>
      <c r="M85" s="84">
        <v>0</v>
      </c>
      <c r="N85" s="83">
        <v>0</v>
      </c>
      <c r="O85" s="84">
        <v>0</v>
      </c>
      <c r="P85" s="83">
        <v>0</v>
      </c>
      <c r="Q85" s="84">
        <v>0</v>
      </c>
      <c r="R85" s="83">
        <v>0</v>
      </c>
      <c r="S85" s="84">
        <v>0</v>
      </c>
      <c r="T85" s="83">
        <v>0</v>
      </c>
      <c r="U85" s="84">
        <v>0</v>
      </c>
      <c r="V85" s="83">
        <v>0</v>
      </c>
      <c r="W85" s="84">
        <v>0</v>
      </c>
      <c r="X85" s="83">
        <v>0</v>
      </c>
      <c r="Y85" s="84">
        <v>0</v>
      </c>
      <c r="Z85" s="83">
        <f t="shared" si="3"/>
        <v>1</v>
      </c>
      <c r="AA85" s="91">
        <v>5.2267467264885258E-2</v>
      </c>
      <c r="AB85" s="87">
        <v>8</v>
      </c>
      <c r="AC85" s="91">
        <v>6.4027147510544473E-3</v>
      </c>
      <c r="AD85" s="97"/>
    </row>
    <row r="86" spans="1:30" ht="21.75" customHeight="1" x14ac:dyDescent="0.25">
      <c r="A86" s="82" t="s">
        <v>96</v>
      </c>
      <c r="B86" s="87">
        <v>7</v>
      </c>
      <c r="C86" s="89">
        <v>2.1279312252627993</v>
      </c>
      <c r="D86" s="88">
        <v>1</v>
      </c>
      <c r="E86" s="90">
        <v>0.27006808416401773</v>
      </c>
      <c r="F86" s="83">
        <v>0</v>
      </c>
      <c r="G86" s="84">
        <v>0</v>
      </c>
      <c r="H86" s="88">
        <v>3</v>
      </c>
      <c r="I86" s="90">
        <v>1.2161011796181442</v>
      </c>
      <c r="J86" s="87">
        <v>1</v>
      </c>
      <c r="K86" s="89">
        <v>0.45182424037049584</v>
      </c>
      <c r="L86" s="83">
        <v>0</v>
      </c>
      <c r="M86" s="84">
        <v>0</v>
      </c>
      <c r="N86" s="87">
        <v>1</v>
      </c>
      <c r="O86" s="89">
        <v>1.5497628862783994</v>
      </c>
      <c r="P86" s="88">
        <v>1</v>
      </c>
      <c r="Q86" s="90">
        <v>1.5178422354780445</v>
      </c>
      <c r="R86" s="83">
        <v>0</v>
      </c>
      <c r="S86" s="84">
        <v>0</v>
      </c>
      <c r="T86" s="83">
        <v>0</v>
      </c>
      <c r="U86" s="84">
        <v>0</v>
      </c>
      <c r="V86" s="83">
        <v>0</v>
      </c>
      <c r="W86" s="84">
        <v>0</v>
      </c>
      <c r="X86" s="83">
        <v>0</v>
      </c>
      <c r="Y86" s="84">
        <v>0</v>
      </c>
      <c r="Z86" s="83">
        <f t="shared" si="3"/>
        <v>14</v>
      </c>
      <c r="AA86" s="91">
        <v>0.73174454170839354</v>
      </c>
      <c r="AB86" s="106">
        <v>1347</v>
      </c>
      <c r="AC86" s="91">
        <v>1.0780570962087925</v>
      </c>
      <c r="AD86" s="97"/>
    </row>
    <row r="87" spans="1:30" ht="21.75" customHeight="1" x14ac:dyDescent="0.25">
      <c r="A87" s="82" t="s">
        <v>97</v>
      </c>
      <c r="B87" s="87">
        <v>3</v>
      </c>
      <c r="C87" s="89">
        <v>0.91197052511262844</v>
      </c>
      <c r="D87" s="83">
        <v>0</v>
      </c>
      <c r="E87" s="84">
        <v>0</v>
      </c>
      <c r="F87" s="83">
        <v>0</v>
      </c>
      <c r="G87" s="84">
        <v>0</v>
      </c>
      <c r="H87" s="88">
        <v>1</v>
      </c>
      <c r="I87" s="90">
        <v>0.40536705987271476</v>
      </c>
      <c r="J87" s="87">
        <v>1</v>
      </c>
      <c r="K87" s="89">
        <v>0.45182424037049584</v>
      </c>
      <c r="L87" s="83">
        <v>0</v>
      </c>
      <c r="M87" s="84">
        <v>0</v>
      </c>
      <c r="N87" s="83">
        <v>0</v>
      </c>
      <c r="O87" s="84">
        <v>0</v>
      </c>
      <c r="P87" s="83">
        <v>0</v>
      </c>
      <c r="Q87" s="84">
        <v>0</v>
      </c>
      <c r="R87" s="87">
        <v>1</v>
      </c>
      <c r="S87" s="90">
        <v>2.0010005002501252</v>
      </c>
      <c r="T87" s="83">
        <v>0</v>
      </c>
      <c r="U87" s="84">
        <v>0</v>
      </c>
      <c r="V87" s="83">
        <v>0</v>
      </c>
      <c r="W87" s="84">
        <v>0</v>
      </c>
      <c r="X87" s="83">
        <v>0</v>
      </c>
      <c r="Y87" s="84">
        <v>0</v>
      </c>
      <c r="Z87" s="83">
        <f t="shared" si="3"/>
        <v>6</v>
      </c>
      <c r="AA87" s="91">
        <v>0.31360480358931148</v>
      </c>
      <c r="AB87" s="87">
        <v>327</v>
      </c>
      <c r="AC87" s="91">
        <v>0.26171096544935052</v>
      </c>
      <c r="AD87" s="97"/>
    </row>
    <row r="88" spans="1:30" ht="21.75" customHeight="1" x14ac:dyDescent="0.25">
      <c r="A88" s="82" t="s">
        <v>98</v>
      </c>
      <c r="B88" s="73">
        <v>0</v>
      </c>
      <c r="C88" s="73">
        <v>0</v>
      </c>
      <c r="D88" s="83">
        <v>0</v>
      </c>
      <c r="E88" s="84">
        <v>0</v>
      </c>
      <c r="F88" s="83">
        <v>0</v>
      </c>
      <c r="G88" s="84">
        <v>0</v>
      </c>
      <c r="H88" s="83">
        <v>0</v>
      </c>
      <c r="I88" s="84">
        <v>0</v>
      </c>
      <c r="J88" s="83">
        <v>0</v>
      </c>
      <c r="K88" s="84">
        <v>0</v>
      </c>
      <c r="L88" s="83">
        <v>0</v>
      </c>
      <c r="M88" s="84">
        <v>0</v>
      </c>
      <c r="N88" s="83">
        <v>0</v>
      </c>
      <c r="O88" s="84">
        <v>0</v>
      </c>
      <c r="P88" s="83">
        <v>0</v>
      </c>
      <c r="Q88" s="84">
        <v>0</v>
      </c>
      <c r="R88" s="83">
        <v>0</v>
      </c>
      <c r="S88" s="84">
        <v>0</v>
      </c>
      <c r="T88" s="83">
        <v>0</v>
      </c>
      <c r="U88" s="84">
        <v>0</v>
      </c>
      <c r="V88" s="83">
        <v>0</v>
      </c>
      <c r="W88" s="84">
        <v>0</v>
      </c>
      <c r="X88" s="83">
        <v>0</v>
      </c>
      <c r="Y88" s="84">
        <v>0</v>
      </c>
      <c r="Z88" s="83">
        <f t="shared" si="3"/>
        <v>0</v>
      </c>
      <c r="AA88" s="85">
        <v>0</v>
      </c>
      <c r="AB88" s="86">
        <v>0</v>
      </c>
      <c r="AC88" s="85">
        <v>0</v>
      </c>
      <c r="AD88" s="97"/>
    </row>
    <row r="89" spans="1:30" ht="21.75" customHeight="1" x14ac:dyDescent="0.25">
      <c r="A89" s="82" t="s">
        <v>99</v>
      </c>
      <c r="B89" s="87">
        <v>41</v>
      </c>
      <c r="C89" s="89">
        <v>12.463597176539254</v>
      </c>
      <c r="D89" s="88">
        <v>29</v>
      </c>
      <c r="E89" s="90">
        <v>7.8319744407565155</v>
      </c>
      <c r="F89" s="87">
        <v>7</v>
      </c>
      <c r="G89" s="89">
        <v>4.6155266315886641</v>
      </c>
      <c r="H89" s="88">
        <v>29</v>
      </c>
      <c r="I89" s="90">
        <v>11.755644736308728</v>
      </c>
      <c r="J89" s="87">
        <v>16</v>
      </c>
      <c r="K89" s="89">
        <v>7.2291878459279335</v>
      </c>
      <c r="L89" s="88">
        <v>4</v>
      </c>
      <c r="M89" s="90">
        <v>3.6610926531023185</v>
      </c>
      <c r="N89" s="87">
        <v>2</v>
      </c>
      <c r="O89" s="89">
        <v>3.0995257725567988</v>
      </c>
      <c r="P89" s="88">
        <v>3</v>
      </c>
      <c r="Q89" s="90">
        <v>4.5535267064341332</v>
      </c>
      <c r="R89" s="87">
        <v>2</v>
      </c>
      <c r="S89" s="90">
        <v>4.0020010005002504</v>
      </c>
      <c r="T89" s="87">
        <v>1</v>
      </c>
      <c r="U89" s="89">
        <v>1.3394591264047577</v>
      </c>
      <c r="V89" s="88">
        <v>7</v>
      </c>
      <c r="W89" s="90">
        <v>3.9670170865093084</v>
      </c>
      <c r="X89" s="83">
        <v>0</v>
      </c>
      <c r="Y89" s="84">
        <v>0</v>
      </c>
      <c r="Z89" s="83">
        <f>B89+D89+F89+H89+J89+L89+N89+P89+R89+T89+V89+X89</f>
        <v>141</v>
      </c>
      <c r="AA89" s="91">
        <v>7.3697128843488198</v>
      </c>
      <c r="AB89" s="106">
        <v>13221</v>
      </c>
      <c r="AC89" s="91">
        <v>10.581286465461355</v>
      </c>
      <c r="AD89" s="97"/>
    </row>
    <row r="90" spans="1:30" ht="21.75" customHeight="1" x14ac:dyDescent="0.25">
      <c r="A90" s="82" t="s">
        <v>100</v>
      </c>
      <c r="B90" s="87">
        <v>1</v>
      </c>
      <c r="C90" s="89">
        <v>0.30399017503754278</v>
      </c>
      <c r="D90" s="83">
        <v>0</v>
      </c>
      <c r="E90" s="84">
        <v>0</v>
      </c>
      <c r="F90" s="83">
        <v>0</v>
      </c>
      <c r="G90" s="84">
        <v>0</v>
      </c>
      <c r="H90" s="83">
        <v>0</v>
      </c>
      <c r="I90" s="84">
        <v>0</v>
      </c>
      <c r="J90" s="83">
        <v>0</v>
      </c>
      <c r="K90" s="84">
        <v>0</v>
      </c>
      <c r="L90" s="83">
        <v>0</v>
      </c>
      <c r="M90" s="84">
        <v>0</v>
      </c>
      <c r="N90" s="83">
        <v>0</v>
      </c>
      <c r="O90" s="84">
        <v>0</v>
      </c>
      <c r="P90" s="83">
        <v>0</v>
      </c>
      <c r="Q90" s="84">
        <v>0</v>
      </c>
      <c r="R90" s="83">
        <v>0</v>
      </c>
      <c r="S90" s="84">
        <v>0</v>
      </c>
      <c r="T90" s="83">
        <v>0</v>
      </c>
      <c r="U90" s="84">
        <v>0</v>
      </c>
      <c r="V90" s="83">
        <v>0</v>
      </c>
      <c r="W90" s="84">
        <v>0</v>
      </c>
      <c r="X90" s="83">
        <v>0</v>
      </c>
      <c r="Y90" s="84">
        <v>0</v>
      </c>
      <c r="Z90" s="83">
        <f t="shared" ref="Z90:Z92" si="4">B90+D90+F90+H90+J90+L90+N90+P90+R90+T90+V90+X90</f>
        <v>1</v>
      </c>
      <c r="AA90" s="91">
        <v>5.2267467264885258E-2</v>
      </c>
      <c r="AB90" s="87">
        <v>159</v>
      </c>
      <c r="AC90" s="91">
        <v>0.12725395567720713</v>
      </c>
      <c r="AD90" s="97"/>
    </row>
    <row r="91" spans="1:30" ht="21.75" customHeight="1" x14ac:dyDescent="0.25">
      <c r="A91" s="82" t="s">
        <v>101</v>
      </c>
      <c r="B91" s="73">
        <v>0</v>
      </c>
      <c r="C91" s="73">
        <v>0</v>
      </c>
      <c r="D91" s="88">
        <v>1</v>
      </c>
      <c r="E91" s="90">
        <v>0.27006808416401773</v>
      </c>
      <c r="F91" s="83">
        <v>0</v>
      </c>
      <c r="G91" s="84">
        <v>0</v>
      </c>
      <c r="H91" s="83">
        <v>0</v>
      </c>
      <c r="I91" s="84">
        <v>0</v>
      </c>
      <c r="J91" s="83">
        <v>0</v>
      </c>
      <c r="K91" s="84">
        <v>0</v>
      </c>
      <c r="L91" s="83">
        <v>0</v>
      </c>
      <c r="M91" s="84">
        <v>0</v>
      </c>
      <c r="N91" s="83">
        <v>0</v>
      </c>
      <c r="O91" s="84">
        <v>0</v>
      </c>
      <c r="P91" s="88">
        <v>1</v>
      </c>
      <c r="Q91" s="90">
        <v>1.5178422354780445</v>
      </c>
      <c r="R91" s="83">
        <v>0</v>
      </c>
      <c r="S91" s="84">
        <v>0</v>
      </c>
      <c r="T91" s="83">
        <v>0</v>
      </c>
      <c r="U91" s="84">
        <v>0</v>
      </c>
      <c r="V91" s="83">
        <v>0</v>
      </c>
      <c r="W91" s="84">
        <v>0</v>
      </c>
      <c r="X91" s="83">
        <v>0</v>
      </c>
      <c r="Y91" s="84">
        <v>0</v>
      </c>
      <c r="Z91" s="83">
        <f t="shared" si="4"/>
        <v>2</v>
      </c>
      <c r="AA91" s="91">
        <v>0.10453493452977052</v>
      </c>
      <c r="AB91" s="87">
        <v>96</v>
      </c>
      <c r="AC91" s="91">
        <v>7.6832577012653364E-2</v>
      </c>
      <c r="AD91" s="97"/>
    </row>
    <row r="92" spans="1:30" ht="21.75" customHeight="1" x14ac:dyDescent="0.25">
      <c r="A92" s="82" t="s">
        <v>102</v>
      </c>
      <c r="B92" s="73">
        <v>0</v>
      </c>
      <c r="C92" s="73">
        <v>0</v>
      </c>
      <c r="D92" s="83">
        <v>0</v>
      </c>
      <c r="E92" s="84">
        <v>0</v>
      </c>
      <c r="F92" s="83">
        <v>0</v>
      </c>
      <c r="G92" s="84">
        <v>0</v>
      </c>
      <c r="H92" s="83">
        <v>0</v>
      </c>
      <c r="I92" s="84">
        <v>0</v>
      </c>
      <c r="J92" s="83">
        <v>0</v>
      </c>
      <c r="K92" s="84">
        <v>0</v>
      </c>
      <c r="L92" s="83">
        <v>0</v>
      </c>
      <c r="M92" s="84">
        <v>0</v>
      </c>
      <c r="N92" s="83">
        <v>0</v>
      </c>
      <c r="O92" s="84">
        <v>0</v>
      </c>
      <c r="P92" s="83">
        <v>0</v>
      </c>
      <c r="Q92" s="84">
        <v>0</v>
      </c>
      <c r="R92" s="83">
        <v>0</v>
      </c>
      <c r="S92" s="84">
        <v>0</v>
      </c>
      <c r="T92" s="83">
        <v>0</v>
      </c>
      <c r="U92" s="84">
        <v>0</v>
      </c>
      <c r="V92" s="83">
        <v>0</v>
      </c>
      <c r="W92" s="84">
        <v>0</v>
      </c>
      <c r="X92" s="83">
        <v>0</v>
      </c>
      <c r="Y92" s="84">
        <v>0</v>
      </c>
      <c r="Z92" s="83">
        <f t="shared" si="4"/>
        <v>0</v>
      </c>
      <c r="AA92" s="85">
        <v>0</v>
      </c>
      <c r="AB92" s="86">
        <v>0</v>
      </c>
      <c r="AC92" s="85">
        <v>0</v>
      </c>
      <c r="AD92" s="97"/>
    </row>
    <row r="93" spans="1:30" ht="21.75" customHeight="1" x14ac:dyDescent="0.25">
      <c r="A93" s="82" t="s">
        <v>103</v>
      </c>
      <c r="B93" s="73">
        <v>0</v>
      </c>
      <c r="C93" s="73">
        <v>0</v>
      </c>
      <c r="D93" s="83">
        <v>0</v>
      </c>
      <c r="E93" s="84">
        <v>0</v>
      </c>
      <c r="F93" s="83">
        <v>0</v>
      </c>
      <c r="G93" s="84">
        <v>0</v>
      </c>
      <c r="H93" s="83">
        <v>0</v>
      </c>
      <c r="I93" s="84">
        <v>0</v>
      </c>
      <c r="J93" s="83">
        <v>0</v>
      </c>
      <c r="K93" s="84">
        <v>0</v>
      </c>
      <c r="L93" s="83">
        <v>0</v>
      </c>
      <c r="M93" s="84">
        <v>0</v>
      </c>
      <c r="N93" s="83">
        <v>0</v>
      </c>
      <c r="O93" s="84">
        <v>0</v>
      </c>
      <c r="P93" s="83">
        <v>0</v>
      </c>
      <c r="Q93" s="84">
        <v>0</v>
      </c>
      <c r="R93" s="83">
        <v>0</v>
      </c>
      <c r="S93" s="84">
        <v>0</v>
      </c>
      <c r="T93" s="83">
        <v>0</v>
      </c>
      <c r="U93" s="84">
        <v>0</v>
      </c>
      <c r="V93" s="83">
        <v>0</v>
      </c>
      <c r="W93" s="84">
        <v>0</v>
      </c>
      <c r="X93" s="83">
        <v>0</v>
      </c>
      <c r="Y93" s="84">
        <v>0</v>
      </c>
      <c r="Z93" s="83">
        <f>B93+D93+F93+H93+J93+L93+N93+P93+R93+T93+V93+X93</f>
        <v>0</v>
      </c>
      <c r="AA93" s="85">
        <v>0</v>
      </c>
      <c r="AB93" s="87">
        <v>133</v>
      </c>
      <c r="AC93" s="91">
        <v>0.10644513273628019</v>
      </c>
      <c r="AD93" s="97"/>
    </row>
    <row r="94" spans="1:30" ht="21.75" customHeight="1" x14ac:dyDescent="0.25">
      <c r="A94" s="82" t="s">
        <v>104</v>
      </c>
      <c r="B94" s="73">
        <v>0</v>
      </c>
      <c r="C94" s="73">
        <v>0</v>
      </c>
      <c r="D94" s="88">
        <v>6</v>
      </c>
      <c r="E94" s="90">
        <v>1.6204085049841064</v>
      </c>
      <c r="F94" s="87">
        <v>1</v>
      </c>
      <c r="G94" s="89">
        <v>0.65936094736980921</v>
      </c>
      <c r="H94" s="83">
        <v>0</v>
      </c>
      <c r="I94" s="84">
        <v>0</v>
      </c>
      <c r="J94" s="87">
        <v>1</v>
      </c>
      <c r="K94" s="89">
        <v>0.45182424037049584</v>
      </c>
      <c r="L94" s="83">
        <v>0</v>
      </c>
      <c r="M94" s="84">
        <v>0</v>
      </c>
      <c r="N94" s="83">
        <v>0</v>
      </c>
      <c r="O94" s="84">
        <v>0</v>
      </c>
      <c r="P94" s="83">
        <v>0</v>
      </c>
      <c r="Q94" s="84">
        <v>0</v>
      </c>
      <c r="R94" s="83">
        <v>0</v>
      </c>
      <c r="S94" s="84">
        <v>0</v>
      </c>
      <c r="T94" s="83">
        <v>0</v>
      </c>
      <c r="U94" s="84">
        <v>0</v>
      </c>
      <c r="V94" s="83">
        <v>0</v>
      </c>
      <c r="W94" s="84">
        <v>0</v>
      </c>
      <c r="X94" s="83">
        <v>0</v>
      </c>
      <c r="Y94" s="84">
        <v>0</v>
      </c>
      <c r="Z94" s="83">
        <f t="shared" ref="Z94:Z96" si="5">B94+D94+F94+H94+J94+L94+N94+P94+R94+T94+V94+X94</f>
        <v>8</v>
      </c>
      <c r="AA94" s="91">
        <v>0.41813973811908206</v>
      </c>
      <c r="AB94" s="87">
        <v>491</v>
      </c>
      <c r="AC94" s="91">
        <v>0.39296661784596665</v>
      </c>
      <c r="AD94" s="97"/>
    </row>
    <row r="95" spans="1:30" ht="21.75" customHeight="1" x14ac:dyDescent="0.25">
      <c r="A95" s="82" t="s">
        <v>105</v>
      </c>
      <c r="B95" s="73">
        <v>0</v>
      </c>
      <c r="C95" s="73">
        <v>0</v>
      </c>
      <c r="D95" s="83">
        <v>0</v>
      </c>
      <c r="E95" s="84">
        <v>0</v>
      </c>
      <c r="F95" s="83">
        <v>0</v>
      </c>
      <c r="G95" s="84">
        <v>0</v>
      </c>
      <c r="H95" s="83">
        <v>0</v>
      </c>
      <c r="I95" s="84">
        <v>0</v>
      </c>
      <c r="J95" s="83">
        <v>0</v>
      </c>
      <c r="K95" s="84">
        <v>0</v>
      </c>
      <c r="L95" s="83">
        <v>0</v>
      </c>
      <c r="M95" s="84">
        <v>0</v>
      </c>
      <c r="N95" s="83">
        <v>0</v>
      </c>
      <c r="O95" s="84">
        <v>0</v>
      </c>
      <c r="P95" s="83">
        <v>0</v>
      </c>
      <c r="Q95" s="84">
        <v>0</v>
      </c>
      <c r="R95" s="83">
        <v>0</v>
      </c>
      <c r="S95" s="84">
        <v>0</v>
      </c>
      <c r="T95" s="83">
        <v>0</v>
      </c>
      <c r="U95" s="84">
        <v>0</v>
      </c>
      <c r="V95" s="83">
        <v>0</v>
      </c>
      <c r="W95" s="84">
        <v>0</v>
      </c>
      <c r="X95" s="83">
        <v>0</v>
      </c>
      <c r="Y95" s="84">
        <v>0</v>
      </c>
      <c r="Z95" s="83">
        <f t="shared" si="5"/>
        <v>0</v>
      </c>
      <c r="AA95" s="85">
        <v>0</v>
      </c>
      <c r="AB95" s="87">
        <v>15</v>
      </c>
      <c r="AC95" s="91">
        <v>1.2005090158227099E-2</v>
      </c>
      <c r="AD95" s="97"/>
    </row>
    <row r="96" spans="1:30" ht="21.75" customHeight="1" x14ac:dyDescent="0.25">
      <c r="A96" s="82" t="s">
        <v>106</v>
      </c>
      <c r="B96" s="73">
        <v>0</v>
      </c>
      <c r="C96" s="73">
        <v>0</v>
      </c>
      <c r="D96" s="83">
        <v>0</v>
      </c>
      <c r="E96" s="84">
        <v>0</v>
      </c>
      <c r="F96" s="83">
        <v>0</v>
      </c>
      <c r="G96" s="84">
        <v>0</v>
      </c>
      <c r="H96" s="83">
        <v>0</v>
      </c>
      <c r="I96" s="84">
        <v>0</v>
      </c>
      <c r="J96" s="83">
        <v>0</v>
      </c>
      <c r="K96" s="84">
        <v>0</v>
      </c>
      <c r="L96" s="83">
        <v>0</v>
      </c>
      <c r="M96" s="84">
        <v>0</v>
      </c>
      <c r="N96" s="83">
        <v>0</v>
      </c>
      <c r="O96" s="84">
        <v>0</v>
      </c>
      <c r="P96" s="83">
        <v>0</v>
      </c>
      <c r="Q96" s="84">
        <v>0</v>
      </c>
      <c r="R96" s="83">
        <v>0</v>
      </c>
      <c r="S96" s="84">
        <v>0</v>
      </c>
      <c r="T96" s="83">
        <v>0</v>
      </c>
      <c r="U96" s="84">
        <v>0</v>
      </c>
      <c r="V96" s="83">
        <v>0</v>
      </c>
      <c r="W96" s="84">
        <v>0</v>
      </c>
      <c r="X96" s="83">
        <v>0</v>
      </c>
      <c r="Y96" s="84">
        <v>0</v>
      </c>
      <c r="Z96" s="83">
        <f t="shared" si="5"/>
        <v>0</v>
      </c>
      <c r="AA96" s="85">
        <v>0</v>
      </c>
      <c r="AB96" s="87">
        <v>6</v>
      </c>
      <c r="AC96" s="91">
        <v>4.8020360632908352E-3</v>
      </c>
      <c r="AD96" s="97"/>
    </row>
    <row r="97" spans="1:30" s="114" customFormat="1" ht="21.75" customHeight="1" x14ac:dyDescent="0.25">
      <c r="A97" s="113" t="s">
        <v>107</v>
      </c>
      <c r="B97" s="73">
        <v>0</v>
      </c>
      <c r="C97" s="101">
        <v>0</v>
      </c>
      <c r="D97" s="102">
        <v>0</v>
      </c>
      <c r="E97" s="103">
        <v>0</v>
      </c>
      <c r="F97" s="102">
        <v>0</v>
      </c>
      <c r="G97" s="103">
        <v>0</v>
      </c>
      <c r="H97" s="102">
        <v>0</v>
      </c>
      <c r="I97" s="103">
        <v>0</v>
      </c>
      <c r="J97" s="102">
        <v>0</v>
      </c>
      <c r="K97" s="103">
        <v>0</v>
      </c>
      <c r="L97" s="102">
        <v>0</v>
      </c>
      <c r="M97" s="103">
        <v>0</v>
      </c>
      <c r="N97" s="102">
        <v>0</v>
      </c>
      <c r="O97" s="103">
        <v>0</v>
      </c>
      <c r="P97" s="102">
        <v>0</v>
      </c>
      <c r="Q97" s="103">
        <v>0</v>
      </c>
      <c r="R97" s="102">
        <v>0</v>
      </c>
      <c r="S97" s="103">
        <v>0</v>
      </c>
      <c r="T97" s="102">
        <v>0</v>
      </c>
      <c r="U97" s="103">
        <v>0</v>
      </c>
      <c r="V97" s="102">
        <v>0</v>
      </c>
      <c r="W97" s="103">
        <v>0</v>
      </c>
      <c r="X97" s="102">
        <v>0</v>
      </c>
      <c r="Y97" s="103">
        <v>0</v>
      </c>
      <c r="Z97" s="102">
        <f>B97+D97+F97+H97+J97+L97+N97+P97+R97+T97+V97+X97</f>
        <v>0</v>
      </c>
      <c r="AA97" s="104">
        <v>0</v>
      </c>
      <c r="AB97" s="107">
        <v>13</v>
      </c>
      <c r="AC97" s="108">
        <v>1.0404411470463476E-2</v>
      </c>
      <c r="AD97" s="97"/>
    </row>
    <row r="98" spans="1:30" s="114" customFormat="1" ht="21.75" customHeight="1" x14ac:dyDescent="0.25">
      <c r="A98" s="115" t="s">
        <v>108</v>
      </c>
      <c r="B98" s="116"/>
      <c r="C98" s="77"/>
      <c r="D98" s="77"/>
      <c r="E98" s="77"/>
      <c r="F98" s="77"/>
      <c r="G98" s="77"/>
      <c r="H98" s="77"/>
      <c r="I98" s="77"/>
      <c r="J98" s="77"/>
      <c r="K98" s="77"/>
      <c r="L98" s="77"/>
      <c r="M98" s="77"/>
      <c r="N98" s="77"/>
      <c r="O98" s="77"/>
      <c r="P98" s="77"/>
      <c r="Q98" s="77"/>
      <c r="R98" s="77"/>
      <c r="S98" s="117"/>
      <c r="T98" s="77"/>
      <c r="U98" s="77"/>
      <c r="V98" s="77"/>
      <c r="W98" s="77"/>
      <c r="X98" s="77"/>
      <c r="Y98" s="77"/>
      <c r="Z98" s="73"/>
      <c r="AA98" s="77"/>
      <c r="AB98" s="118"/>
      <c r="AC98" s="119"/>
    </row>
    <row r="99" spans="1:30" ht="21.75" customHeight="1" x14ac:dyDescent="0.25">
      <c r="A99" s="71" t="s">
        <v>109</v>
      </c>
      <c r="B99" s="97"/>
      <c r="W99" s="77"/>
      <c r="Z99" s="97"/>
    </row>
    <row r="100" spans="1:30" ht="21.75" customHeight="1" x14ac:dyDescent="0.25">
      <c r="A100" s="71" t="s">
        <v>110</v>
      </c>
      <c r="W100" s="77"/>
    </row>
    <row r="101" spans="1:30" s="122" customFormat="1" ht="21.75" customHeight="1" x14ac:dyDescent="0.2">
      <c r="A101" s="121" t="s">
        <v>114</v>
      </c>
      <c r="C101" s="123"/>
      <c r="D101" s="124"/>
      <c r="E101" s="124"/>
      <c r="F101" s="124"/>
      <c r="G101" s="124"/>
      <c r="H101" s="124"/>
      <c r="I101" s="124"/>
      <c r="J101" s="124"/>
      <c r="K101" s="123"/>
      <c r="L101" s="124"/>
      <c r="M101" s="124"/>
      <c r="N101" s="124"/>
      <c r="O101" s="124"/>
      <c r="P101" s="124"/>
      <c r="Q101" s="124"/>
      <c r="R101" s="124"/>
      <c r="S101" s="125"/>
      <c r="T101" s="124"/>
      <c r="U101" s="124"/>
      <c r="V101" s="124"/>
      <c r="W101" s="126"/>
      <c r="X101" s="124"/>
      <c r="Y101" s="126"/>
      <c r="AA101" s="124"/>
      <c r="AC101" s="127"/>
    </row>
    <row r="102" spans="1:30" ht="21.75" customHeight="1" x14ac:dyDescent="0.25">
      <c r="A102" s="128"/>
      <c r="C102" s="129"/>
      <c r="D102" s="130"/>
      <c r="E102" s="129"/>
      <c r="F102" s="130"/>
      <c r="G102" s="129"/>
      <c r="H102" s="130"/>
      <c r="I102" s="129"/>
      <c r="J102" s="130"/>
      <c r="K102" s="129"/>
      <c r="L102" s="130"/>
      <c r="M102" s="129"/>
      <c r="N102" s="130"/>
      <c r="O102" s="129"/>
      <c r="P102" s="130"/>
      <c r="Q102" s="129"/>
      <c r="R102" s="130"/>
      <c r="S102" s="129"/>
      <c r="T102" s="130"/>
      <c r="U102" s="129"/>
      <c r="V102" s="130"/>
      <c r="W102" s="129"/>
      <c r="X102" s="130"/>
      <c r="Y102" s="129"/>
      <c r="Z102" s="131"/>
      <c r="AA102" s="131"/>
      <c r="AB102" s="131"/>
      <c r="AC102" s="132"/>
    </row>
    <row r="103" spans="1:30" ht="21.75" customHeight="1" x14ac:dyDescent="0.25">
      <c r="C103" s="130"/>
      <c r="D103" s="130"/>
      <c r="E103" s="129"/>
      <c r="F103" s="130"/>
      <c r="G103" s="129"/>
      <c r="H103" s="130"/>
      <c r="I103" s="129"/>
      <c r="J103" s="130"/>
      <c r="K103" s="130"/>
      <c r="L103" s="130"/>
      <c r="M103" s="129"/>
      <c r="N103" s="130"/>
      <c r="O103" s="129"/>
      <c r="P103" s="130"/>
      <c r="Q103" s="129"/>
      <c r="R103" s="130"/>
      <c r="S103" s="129"/>
      <c r="T103" s="130"/>
      <c r="U103" s="129"/>
      <c r="V103" s="130"/>
      <c r="W103" s="129"/>
      <c r="X103" s="130"/>
      <c r="Y103" s="129"/>
      <c r="Z103" s="131"/>
      <c r="AA103" s="131"/>
      <c r="AB103" s="131"/>
      <c r="AC103" s="132"/>
    </row>
    <row r="104" spans="1:30" ht="21.75" customHeight="1" x14ac:dyDescent="0.25">
      <c r="C104" s="130"/>
      <c r="D104" s="130"/>
      <c r="E104" s="126"/>
      <c r="F104" s="130"/>
      <c r="G104" s="130"/>
      <c r="H104" s="130"/>
      <c r="I104" s="133"/>
      <c r="J104" s="130"/>
      <c r="K104" s="130"/>
      <c r="L104" s="130"/>
      <c r="M104" s="129"/>
      <c r="N104" s="130"/>
      <c r="O104" s="129"/>
      <c r="P104" s="130"/>
      <c r="Q104" s="129"/>
      <c r="R104" s="130"/>
      <c r="S104" s="129"/>
      <c r="T104" s="130"/>
      <c r="U104" s="129"/>
      <c r="V104" s="130"/>
      <c r="W104" s="129"/>
      <c r="X104" s="130"/>
      <c r="Y104" s="129"/>
      <c r="Z104" s="131"/>
      <c r="AA104" s="131"/>
      <c r="AB104" s="131"/>
      <c r="AC104" s="132"/>
    </row>
    <row r="105" spans="1:30" ht="21.75" customHeight="1" x14ac:dyDescent="0.25">
      <c r="C105" s="130"/>
      <c r="D105" s="130"/>
      <c r="E105" s="126"/>
      <c r="F105" s="130"/>
      <c r="G105" s="130"/>
      <c r="H105" s="130"/>
      <c r="I105" s="133"/>
      <c r="J105" s="130"/>
      <c r="K105" s="130"/>
      <c r="L105" s="130"/>
      <c r="M105" s="126"/>
      <c r="N105" s="130"/>
      <c r="O105" s="130"/>
      <c r="P105" s="130"/>
      <c r="Q105" s="129"/>
      <c r="R105" s="130"/>
      <c r="S105" s="129"/>
      <c r="T105" s="130"/>
      <c r="U105" s="129"/>
      <c r="V105" s="130"/>
      <c r="W105" s="129"/>
      <c r="X105" s="130"/>
      <c r="Y105" s="129"/>
      <c r="Z105" s="131"/>
      <c r="AA105" s="131"/>
      <c r="AB105" s="131"/>
      <c r="AC105" s="132"/>
    </row>
    <row r="106" spans="1:30" ht="21.75" customHeight="1" x14ac:dyDescent="0.25">
      <c r="C106" s="130"/>
      <c r="D106" s="130"/>
      <c r="E106" s="126"/>
      <c r="F106" s="130"/>
      <c r="G106" s="130"/>
      <c r="H106" s="130"/>
      <c r="I106" s="133"/>
      <c r="J106" s="130"/>
      <c r="K106" s="130"/>
      <c r="L106" s="130"/>
      <c r="M106" s="126"/>
      <c r="N106" s="130"/>
      <c r="O106" s="130"/>
      <c r="P106" s="130"/>
      <c r="Q106" s="130"/>
      <c r="R106" s="130"/>
      <c r="S106" s="129"/>
      <c r="T106" s="130"/>
      <c r="U106" s="129"/>
      <c r="V106" s="130"/>
      <c r="W106" s="129"/>
      <c r="X106" s="130"/>
      <c r="Y106" s="129"/>
      <c r="Z106" s="131"/>
      <c r="AA106" s="131"/>
      <c r="AB106" s="131"/>
      <c r="AC106" s="132"/>
    </row>
    <row r="107" spans="1:30" ht="21.75" customHeight="1" x14ac:dyDescent="0.25">
      <c r="C107" s="130"/>
      <c r="D107" s="130"/>
      <c r="E107" s="126"/>
      <c r="F107" s="130"/>
      <c r="G107" s="130"/>
      <c r="H107" s="130"/>
      <c r="I107" s="133"/>
      <c r="J107" s="130"/>
      <c r="K107" s="130"/>
      <c r="L107" s="130"/>
      <c r="M107" s="126"/>
      <c r="N107" s="130"/>
      <c r="O107" s="130"/>
      <c r="P107" s="130"/>
      <c r="Q107" s="130"/>
      <c r="R107" s="130"/>
      <c r="S107" s="129"/>
      <c r="T107" s="130"/>
      <c r="U107" s="130"/>
      <c r="V107" s="130"/>
      <c r="W107" s="129"/>
      <c r="X107" s="130"/>
      <c r="Y107" s="129"/>
      <c r="Z107" s="131"/>
      <c r="AA107" s="131"/>
      <c r="AB107" s="131"/>
      <c r="AC107" s="132"/>
    </row>
    <row r="108" spans="1:30" ht="21.75" customHeight="1" x14ac:dyDescent="0.25">
      <c r="C108" s="130"/>
      <c r="D108" s="130"/>
      <c r="E108" s="130"/>
      <c r="F108" s="130"/>
      <c r="G108" s="130"/>
      <c r="H108" s="130"/>
      <c r="I108" s="133"/>
      <c r="J108" s="130"/>
      <c r="K108" s="130"/>
      <c r="L108" s="130"/>
      <c r="M108" s="130"/>
      <c r="N108" s="130"/>
      <c r="O108" s="130"/>
      <c r="P108" s="130"/>
      <c r="Q108" s="130"/>
      <c r="R108" s="130"/>
      <c r="S108" s="129"/>
      <c r="T108" s="130"/>
      <c r="U108" s="130"/>
      <c r="V108" s="130"/>
      <c r="W108" s="130"/>
      <c r="X108" s="130"/>
      <c r="Y108" s="130"/>
      <c r="Z108" s="131"/>
    </row>
    <row r="109" spans="1:30" ht="21.75" customHeight="1" x14ac:dyDescent="0.25">
      <c r="I109" s="71"/>
    </row>
  </sheetData>
  <mergeCells count="15">
    <mergeCell ref="X3:Y3"/>
    <mergeCell ref="Z3:AA3"/>
    <mergeCell ref="AB3:AC3"/>
    <mergeCell ref="L3:M3"/>
    <mergeCell ref="N3:O3"/>
    <mergeCell ref="P3:Q3"/>
    <mergeCell ref="R3:S3"/>
    <mergeCell ref="T3:U3"/>
    <mergeCell ref="V3:W3"/>
    <mergeCell ref="J3:K3"/>
    <mergeCell ref="A3:A4"/>
    <mergeCell ref="B3:C3"/>
    <mergeCell ref="D3:E3"/>
    <mergeCell ref="F3:G3"/>
    <mergeCell ref="H3:I3"/>
  </mergeCells>
  <phoneticPr fontId="2"/>
  <pageMargins left="0.55118110236220474" right="0.19685039370078741" top="0.31496062992125984" bottom="0.31496062992125984" header="0.19685039370078741" footer="0.19685039370078741"/>
  <pageSetup paperSize="8" scale="46" fitToHeight="0" orientation="landscape" r:id="rId1"/>
  <headerFooter alignWithMargins="0"/>
  <rowBreaks count="1" manualBreakCount="1">
    <brk id="72"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4BBD0-18E3-4EE0-A595-CFAA71750E51}">
  <sheetPr>
    <pageSetUpPr fitToPage="1"/>
  </sheetPr>
  <dimension ref="A1:AG43"/>
  <sheetViews>
    <sheetView zoomScale="70" zoomScaleNormal="70" workbookViewId="0">
      <pane xSplit="1" ySplit="5" topLeftCell="B6" activePane="bottomRight" state="frozen"/>
      <selection pane="topRight" activeCell="B1" sqref="B1"/>
      <selection pane="bottomLeft" activeCell="A6" sqref="A6"/>
      <selection pane="bottomRight" sqref="A1:M2"/>
    </sheetView>
  </sheetViews>
  <sheetFormatPr defaultColWidth="9" defaultRowHeight="13" x14ac:dyDescent="0.55000000000000004"/>
  <cols>
    <col min="1" max="1" width="39.08203125" style="134" customWidth="1"/>
    <col min="2" max="12" width="7.75" style="134" customWidth="1"/>
    <col min="13" max="13" width="7.75" style="138" customWidth="1"/>
    <col min="14" max="25" width="7.75" style="134" customWidth="1"/>
    <col min="26" max="26" width="8.08203125" style="134" customWidth="1"/>
    <col min="27" max="27" width="8.08203125" style="135" customWidth="1"/>
    <col min="28" max="28" width="10.75" style="136" bestFit="1" customWidth="1"/>
    <col min="29" max="29" width="9.08203125" style="137" customWidth="1"/>
    <col min="30" max="30" width="10.25" style="134" customWidth="1"/>
    <col min="31" max="16384" width="9" style="134"/>
  </cols>
  <sheetData>
    <row r="1" spans="1:31" ht="17.25" customHeight="1" x14ac:dyDescent="0.55000000000000004">
      <c r="A1" s="241" t="s">
        <v>122</v>
      </c>
      <c r="B1" s="241"/>
      <c r="C1" s="241"/>
      <c r="D1" s="241"/>
      <c r="E1" s="241"/>
      <c r="F1" s="241"/>
      <c r="G1" s="241"/>
      <c r="H1" s="241"/>
      <c r="I1" s="241"/>
      <c r="J1" s="241"/>
      <c r="K1" s="241"/>
      <c r="L1" s="241"/>
      <c r="M1" s="241"/>
    </row>
    <row r="2" spans="1:31" ht="32.25" customHeight="1" x14ac:dyDescent="0.55000000000000004">
      <c r="A2" s="241"/>
      <c r="B2" s="241"/>
      <c r="C2" s="241"/>
      <c r="D2" s="241"/>
      <c r="E2" s="241"/>
      <c r="F2" s="241"/>
      <c r="G2" s="241"/>
      <c r="H2" s="241"/>
      <c r="I2" s="241"/>
      <c r="J2" s="241"/>
      <c r="K2" s="241"/>
      <c r="L2" s="241"/>
      <c r="M2" s="241"/>
    </row>
    <row r="3" spans="1:31" ht="13.5" thickBot="1" x14ac:dyDescent="0.6">
      <c r="AC3" s="139" t="s">
        <v>123</v>
      </c>
    </row>
    <row r="4" spans="1:31" ht="27.25" customHeight="1" thickTop="1" x14ac:dyDescent="0.55000000000000004">
      <c r="A4" s="235"/>
      <c r="B4" s="236" t="s">
        <v>0</v>
      </c>
      <c r="C4" s="240"/>
      <c r="D4" s="239" t="s">
        <v>124</v>
      </c>
      <c r="E4" s="239"/>
      <c r="F4" s="235" t="s">
        <v>2</v>
      </c>
      <c r="G4" s="236"/>
      <c r="H4" s="239" t="s">
        <v>3</v>
      </c>
      <c r="I4" s="239"/>
      <c r="J4" s="235" t="s">
        <v>4</v>
      </c>
      <c r="K4" s="236"/>
      <c r="L4" s="239" t="s">
        <v>5</v>
      </c>
      <c r="M4" s="239"/>
      <c r="N4" s="235" t="s">
        <v>6</v>
      </c>
      <c r="O4" s="236"/>
      <c r="P4" s="239" t="s">
        <v>7</v>
      </c>
      <c r="Q4" s="239"/>
      <c r="R4" s="240" t="s">
        <v>8</v>
      </c>
      <c r="S4" s="240"/>
      <c r="T4" s="239" t="s">
        <v>9</v>
      </c>
      <c r="U4" s="239"/>
      <c r="V4" s="235" t="s">
        <v>10</v>
      </c>
      <c r="W4" s="236"/>
      <c r="X4" s="239" t="s">
        <v>11</v>
      </c>
      <c r="Y4" s="239"/>
      <c r="Z4" s="235" t="s">
        <v>12</v>
      </c>
      <c r="AA4" s="236"/>
      <c r="AB4" s="237" t="s">
        <v>13</v>
      </c>
      <c r="AC4" s="238"/>
    </row>
    <row r="5" spans="1:31" ht="33" customHeight="1" x14ac:dyDescent="0.55000000000000004">
      <c r="A5" s="242"/>
      <c r="B5" s="140" t="s">
        <v>14</v>
      </c>
      <c r="C5" s="141" t="s">
        <v>125</v>
      </c>
      <c r="D5" s="140" t="s">
        <v>14</v>
      </c>
      <c r="E5" s="142" t="s">
        <v>125</v>
      </c>
      <c r="F5" s="143" t="s">
        <v>14</v>
      </c>
      <c r="G5" s="141" t="s">
        <v>125</v>
      </c>
      <c r="H5" s="140" t="s">
        <v>14</v>
      </c>
      <c r="I5" s="142" t="s">
        <v>125</v>
      </c>
      <c r="J5" s="143" t="s">
        <v>14</v>
      </c>
      <c r="K5" s="141" t="s">
        <v>125</v>
      </c>
      <c r="L5" s="140" t="s">
        <v>14</v>
      </c>
      <c r="M5" s="142" t="s">
        <v>125</v>
      </c>
      <c r="N5" s="143" t="s">
        <v>14</v>
      </c>
      <c r="O5" s="141" t="s">
        <v>125</v>
      </c>
      <c r="P5" s="140" t="s">
        <v>14</v>
      </c>
      <c r="Q5" s="142" t="s">
        <v>125</v>
      </c>
      <c r="R5" s="143" t="s">
        <v>14</v>
      </c>
      <c r="S5" s="141" t="s">
        <v>125</v>
      </c>
      <c r="T5" s="140" t="s">
        <v>14</v>
      </c>
      <c r="U5" s="142" t="s">
        <v>125</v>
      </c>
      <c r="V5" s="143" t="s">
        <v>14</v>
      </c>
      <c r="W5" s="141" t="s">
        <v>125</v>
      </c>
      <c r="X5" s="140" t="s">
        <v>14</v>
      </c>
      <c r="Y5" s="142" t="s">
        <v>125</v>
      </c>
      <c r="Z5" s="143" t="s">
        <v>14</v>
      </c>
      <c r="AA5" s="141" t="s">
        <v>125</v>
      </c>
      <c r="AB5" s="144" t="s">
        <v>14</v>
      </c>
      <c r="AC5" s="145" t="s">
        <v>125</v>
      </c>
    </row>
    <row r="6" spans="1:31" ht="16.75" customHeight="1" x14ac:dyDescent="0.55000000000000004">
      <c r="A6" s="146"/>
      <c r="B6" s="147"/>
      <c r="C6" s="148"/>
      <c r="D6" s="149"/>
      <c r="E6" s="150"/>
      <c r="F6" s="147"/>
      <c r="G6" s="148"/>
      <c r="H6" s="149"/>
      <c r="I6" s="150"/>
      <c r="J6" s="147"/>
      <c r="K6" s="148"/>
      <c r="L6" s="149"/>
      <c r="M6" s="150"/>
      <c r="N6" s="147"/>
      <c r="O6" s="148"/>
      <c r="P6" s="149"/>
      <c r="Q6" s="150"/>
      <c r="R6" s="147"/>
      <c r="S6" s="148"/>
      <c r="T6" s="149"/>
      <c r="U6" s="150"/>
      <c r="V6" s="147"/>
      <c r="W6" s="148"/>
      <c r="X6" s="149"/>
      <c r="Y6" s="150"/>
      <c r="Z6" s="147"/>
      <c r="AA6" s="148"/>
      <c r="AB6" s="151"/>
      <c r="AC6" s="152"/>
    </row>
    <row r="7" spans="1:31" ht="21.75" customHeight="1" x14ac:dyDescent="0.55000000000000004">
      <c r="A7" s="153" t="s">
        <v>126</v>
      </c>
      <c r="B7" s="154"/>
      <c r="C7" s="155"/>
      <c r="D7" s="156"/>
      <c r="E7" s="157"/>
      <c r="F7" s="154"/>
      <c r="G7" s="155"/>
      <c r="H7" s="156"/>
      <c r="I7" s="157"/>
      <c r="J7" s="154"/>
      <c r="K7" s="155"/>
      <c r="L7" s="156"/>
      <c r="M7" s="157"/>
      <c r="N7" s="154"/>
      <c r="O7" s="155"/>
      <c r="P7" s="156"/>
      <c r="Q7" s="157"/>
      <c r="R7" s="154"/>
      <c r="S7" s="155"/>
      <c r="T7" s="156"/>
      <c r="U7" s="157"/>
      <c r="V7" s="154"/>
      <c r="W7" s="155"/>
      <c r="X7" s="156"/>
      <c r="Y7" s="157"/>
      <c r="Z7" s="154"/>
      <c r="AA7" s="155"/>
      <c r="AB7" s="158"/>
      <c r="AC7" s="159"/>
    </row>
    <row r="8" spans="1:31" ht="21.75" customHeight="1" x14ac:dyDescent="0.55000000000000004">
      <c r="A8" s="153" t="s">
        <v>127</v>
      </c>
      <c r="B8" s="154"/>
      <c r="C8" s="155"/>
      <c r="D8" s="156"/>
      <c r="E8" s="157"/>
      <c r="F8" s="154"/>
      <c r="G8" s="155"/>
      <c r="H8" s="156"/>
      <c r="I8" s="157"/>
      <c r="J8" s="154"/>
      <c r="K8" s="155"/>
      <c r="L8" s="156"/>
      <c r="M8" s="157"/>
      <c r="N8" s="154"/>
      <c r="O8" s="155"/>
      <c r="P8" s="156"/>
      <c r="Q8" s="157"/>
      <c r="R8" s="154"/>
      <c r="S8" s="155"/>
      <c r="T8" s="156"/>
      <c r="U8" s="157"/>
      <c r="V8" s="154"/>
      <c r="W8" s="155"/>
      <c r="X8" s="156"/>
      <c r="Y8" s="157"/>
      <c r="Z8" s="154"/>
      <c r="AA8" s="155"/>
      <c r="AB8" s="158"/>
      <c r="AC8" s="159"/>
    </row>
    <row r="9" spans="1:31" ht="21.75" customHeight="1" x14ac:dyDescent="0.55000000000000004">
      <c r="A9" s="160" t="s">
        <v>128</v>
      </c>
      <c r="B9" s="21">
        <v>28</v>
      </c>
      <c r="C9" s="25">
        <v>2.15</v>
      </c>
      <c r="D9" s="161">
        <v>43</v>
      </c>
      <c r="E9" s="3">
        <v>3.07</v>
      </c>
      <c r="F9" s="21">
        <v>15</v>
      </c>
      <c r="G9" s="4">
        <v>1.88</v>
      </c>
      <c r="H9" s="161">
        <v>55</v>
      </c>
      <c r="I9" s="162">
        <f>H9/10</f>
        <v>5.5</v>
      </c>
      <c r="J9" s="21">
        <v>23</v>
      </c>
      <c r="K9" s="4">
        <f>J9/10</f>
        <v>2.2999999999999998</v>
      </c>
      <c r="L9" s="161">
        <v>21</v>
      </c>
      <c r="M9" s="3">
        <f>L9/6</f>
        <v>3.5</v>
      </c>
      <c r="N9" s="21">
        <v>15</v>
      </c>
      <c r="O9" s="4">
        <f>N9/3</f>
        <v>5</v>
      </c>
      <c r="P9" s="161">
        <v>6</v>
      </c>
      <c r="Q9" s="3">
        <v>2</v>
      </c>
      <c r="R9" s="21">
        <v>4</v>
      </c>
      <c r="S9" s="3">
        <v>1.3</v>
      </c>
      <c r="T9" s="21">
        <v>5</v>
      </c>
      <c r="U9" s="3">
        <v>1</v>
      </c>
      <c r="V9" s="21">
        <v>46</v>
      </c>
      <c r="W9" s="4">
        <f>V9/9</f>
        <v>5.1111111111111107</v>
      </c>
      <c r="X9" s="161">
        <v>7</v>
      </c>
      <c r="Y9" s="3">
        <f>X9/3</f>
        <v>2.3333333333333335</v>
      </c>
      <c r="Z9" s="21">
        <f>X9+V9+T9+R9+P9+N9+L9+J9+H9+F9+D9+B9</f>
        <v>268</v>
      </c>
      <c r="AA9" s="4">
        <f>Z9/87</f>
        <v>3.0804597701149423</v>
      </c>
      <c r="AB9" s="163">
        <v>25539</v>
      </c>
      <c r="AC9" s="164">
        <v>5.2</v>
      </c>
      <c r="AD9" s="165"/>
      <c r="AE9" s="165"/>
    </row>
    <row r="10" spans="1:31" ht="21.75" customHeight="1" x14ac:dyDescent="0.55000000000000004">
      <c r="A10" s="153" t="s">
        <v>129</v>
      </c>
      <c r="B10" s="21"/>
      <c r="C10" s="25"/>
      <c r="D10" s="161" t="s">
        <v>24</v>
      </c>
      <c r="E10" s="3" t="s">
        <v>24</v>
      </c>
      <c r="F10" s="21"/>
      <c r="G10" s="4"/>
      <c r="H10" s="161" t="s">
        <v>24</v>
      </c>
      <c r="I10" s="162" t="s">
        <v>24</v>
      </c>
      <c r="J10" s="21"/>
      <c r="K10" s="4"/>
      <c r="L10" s="161" t="s">
        <v>24</v>
      </c>
      <c r="M10" s="3" t="s">
        <v>24</v>
      </c>
      <c r="N10" s="21"/>
      <c r="O10" s="4"/>
      <c r="P10" s="161" t="s">
        <v>24</v>
      </c>
      <c r="Q10" s="3" t="s">
        <v>24</v>
      </c>
      <c r="R10" s="21"/>
      <c r="S10" s="4"/>
      <c r="T10" s="161" t="s">
        <v>24</v>
      </c>
      <c r="U10" s="3" t="s">
        <v>24</v>
      </c>
      <c r="V10" s="21"/>
      <c r="W10" s="4"/>
      <c r="X10" s="161" t="s">
        <v>24</v>
      </c>
      <c r="Y10" s="3" t="s">
        <v>24</v>
      </c>
      <c r="Z10" s="21"/>
      <c r="AA10" s="4"/>
      <c r="AB10" s="166" t="s">
        <v>24</v>
      </c>
      <c r="AC10" s="164" t="s">
        <v>24</v>
      </c>
      <c r="AD10" s="165"/>
      <c r="AE10" s="165"/>
    </row>
    <row r="11" spans="1:31" ht="21.75" customHeight="1" x14ac:dyDescent="0.55000000000000004">
      <c r="A11" s="160" t="s">
        <v>130</v>
      </c>
      <c r="B11" s="21">
        <v>140</v>
      </c>
      <c r="C11" s="25">
        <v>17.5</v>
      </c>
      <c r="D11" s="161">
        <v>302</v>
      </c>
      <c r="E11" s="3">
        <v>33.56</v>
      </c>
      <c r="F11" s="21">
        <v>31</v>
      </c>
      <c r="G11" s="4">
        <v>6.2</v>
      </c>
      <c r="H11" s="161">
        <v>112</v>
      </c>
      <c r="I11" s="3">
        <f>H11/6</f>
        <v>18.666666666666668</v>
      </c>
      <c r="J11" s="21">
        <v>373</v>
      </c>
      <c r="K11" s="4">
        <f>J11/6</f>
        <v>62.166666666666664</v>
      </c>
      <c r="L11" s="161">
        <v>88</v>
      </c>
      <c r="M11" s="3">
        <f>L11/4</f>
        <v>22</v>
      </c>
      <c r="N11" s="21">
        <v>86</v>
      </c>
      <c r="O11" s="4">
        <f>N11/2</f>
        <v>43</v>
      </c>
      <c r="P11" s="161">
        <v>104</v>
      </c>
      <c r="Q11" s="3">
        <v>52</v>
      </c>
      <c r="R11" s="21">
        <v>8</v>
      </c>
      <c r="S11" s="4">
        <v>4</v>
      </c>
      <c r="T11" s="161">
        <v>61</v>
      </c>
      <c r="U11" s="3">
        <v>20.329999999999998</v>
      </c>
      <c r="V11" s="21">
        <v>29</v>
      </c>
      <c r="W11" s="4">
        <f>V11/5</f>
        <v>5.8</v>
      </c>
      <c r="X11" s="161">
        <v>38</v>
      </c>
      <c r="Y11" s="3">
        <f>X11/2</f>
        <v>19</v>
      </c>
      <c r="Z11" s="2">
        <v>1372</v>
      </c>
      <c r="AA11" s="4">
        <f>Z11/54</f>
        <v>25.407407407407408</v>
      </c>
      <c r="AB11" s="163">
        <v>1203522</v>
      </c>
      <c r="AC11" s="164">
        <v>38.299999999999997</v>
      </c>
      <c r="AD11" s="165"/>
      <c r="AE11" s="165"/>
    </row>
    <row r="12" spans="1:31" ht="21.75" customHeight="1" x14ac:dyDescent="0.55000000000000004">
      <c r="A12" s="160" t="s">
        <v>131</v>
      </c>
      <c r="B12" s="21">
        <v>54</v>
      </c>
      <c r="C12" s="25">
        <v>6.75</v>
      </c>
      <c r="D12" s="161">
        <v>65</v>
      </c>
      <c r="E12" s="3">
        <v>7.22</v>
      </c>
      <c r="F12" s="21">
        <v>2</v>
      </c>
      <c r="G12" s="4">
        <v>0.4</v>
      </c>
      <c r="H12" s="161">
        <v>22</v>
      </c>
      <c r="I12" s="3">
        <f t="shared" ref="I12:I20" si="0">H12/6</f>
        <v>3.6666666666666665</v>
      </c>
      <c r="J12" s="21">
        <v>75</v>
      </c>
      <c r="K12" s="4">
        <f t="shared" ref="K12:K20" si="1">J12/6</f>
        <v>12.5</v>
      </c>
      <c r="L12" s="161">
        <v>45</v>
      </c>
      <c r="M12" s="3">
        <f t="shared" ref="M12:M20" si="2">L12/4</f>
        <v>11.25</v>
      </c>
      <c r="N12" s="21">
        <v>20</v>
      </c>
      <c r="O12" s="4">
        <f t="shared" ref="O12:O20" si="3">N12/2</f>
        <v>10</v>
      </c>
      <c r="P12" s="161">
        <v>39</v>
      </c>
      <c r="Q12" s="3">
        <v>19.5</v>
      </c>
      <c r="R12" s="21" t="s">
        <v>132</v>
      </c>
      <c r="S12" s="4" t="s">
        <v>132</v>
      </c>
      <c r="T12" s="161">
        <v>23</v>
      </c>
      <c r="U12" s="3">
        <v>7.67</v>
      </c>
      <c r="V12" s="21">
        <v>4</v>
      </c>
      <c r="W12" s="4">
        <f t="shared" ref="W12:W20" si="4">V12/5</f>
        <v>0.8</v>
      </c>
      <c r="X12" s="161">
        <v>3</v>
      </c>
      <c r="Y12" s="3">
        <f t="shared" ref="Y12:Y20" si="5">X12/2</f>
        <v>1.5</v>
      </c>
      <c r="Z12" s="21">
        <v>352</v>
      </c>
      <c r="AA12" s="4">
        <f t="shared" ref="AA12:AA20" si="6">Z12/54</f>
        <v>6.5185185185185182</v>
      </c>
      <c r="AB12" s="163">
        <v>25290</v>
      </c>
      <c r="AC12" s="164">
        <v>8.0500000000000007</v>
      </c>
      <c r="AD12" s="165"/>
      <c r="AE12" s="165"/>
    </row>
    <row r="13" spans="1:31" ht="21.75" customHeight="1" x14ac:dyDescent="0.55000000000000004">
      <c r="A13" s="160" t="s">
        <v>133</v>
      </c>
      <c r="B13" s="21">
        <v>184</v>
      </c>
      <c r="C13" s="25">
        <v>23</v>
      </c>
      <c r="D13" s="161">
        <v>52</v>
      </c>
      <c r="E13" s="3">
        <v>5.78</v>
      </c>
      <c r="F13" s="21">
        <v>14</v>
      </c>
      <c r="G13" s="4">
        <v>2.8</v>
      </c>
      <c r="H13" s="161">
        <v>16</v>
      </c>
      <c r="I13" s="3">
        <f t="shared" si="0"/>
        <v>2.6666666666666665</v>
      </c>
      <c r="J13" s="21">
        <v>23</v>
      </c>
      <c r="K13" s="4">
        <f t="shared" si="1"/>
        <v>3.8333333333333335</v>
      </c>
      <c r="L13" s="161">
        <v>40</v>
      </c>
      <c r="M13" s="3">
        <f t="shared" si="2"/>
        <v>10</v>
      </c>
      <c r="N13" s="21">
        <v>25</v>
      </c>
      <c r="O13" s="4">
        <f t="shared" si="3"/>
        <v>12.5</v>
      </c>
      <c r="P13" s="161">
        <v>28</v>
      </c>
      <c r="Q13" s="3">
        <v>14</v>
      </c>
      <c r="R13" s="21">
        <v>3</v>
      </c>
      <c r="S13" s="4">
        <v>1.5</v>
      </c>
      <c r="T13" s="161">
        <v>10</v>
      </c>
      <c r="U13" s="3">
        <v>3.33</v>
      </c>
      <c r="V13" s="21">
        <v>6</v>
      </c>
      <c r="W13" s="4">
        <f t="shared" si="4"/>
        <v>1.2</v>
      </c>
      <c r="X13" s="161" t="s">
        <v>132</v>
      </c>
      <c r="Y13" s="3" t="s">
        <v>132</v>
      </c>
      <c r="Z13" s="21">
        <v>401</v>
      </c>
      <c r="AA13" s="4">
        <f t="shared" si="6"/>
        <v>7.4259259259259256</v>
      </c>
      <c r="AB13" s="163">
        <v>52909</v>
      </c>
      <c r="AC13" s="164">
        <v>16.84</v>
      </c>
      <c r="AD13" s="165"/>
      <c r="AE13" s="165"/>
    </row>
    <row r="14" spans="1:31" ht="21.75" customHeight="1" x14ac:dyDescent="0.55000000000000004">
      <c r="A14" s="160" t="s">
        <v>134</v>
      </c>
      <c r="B14" s="2">
        <v>1389</v>
      </c>
      <c r="C14" s="25">
        <v>173.63</v>
      </c>
      <c r="D14" s="167">
        <v>1672</v>
      </c>
      <c r="E14" s="3">
        <v>185.78</v>
      </c>
      <c r="F14" s="2">
        <v>1462</v>
      </c>
      <c r="G14" s="4">
        <v>292.39999999999998</v>
      </c>
      <c r="H14" s="167">
        <v>1985</v>
      </c>
      <c r="I14" s="3">
        <f t="shared" si="0"/>
        <v>330.83333333333331</v>
      </c>
      <c r="J14" s="21">
        <v>1685</v>
      </c>
      <c r="K14" s="4">
        <f t="shared" si="1"/>
        <v>280.83333333333331</v>
      </c>
      <c r="L14" s="161">
        <v>746</v>
      </c>
      <c r="M14" s="3">
        <f t="shared" si="2"/>
        <v>186.5</v>
      </c>
      <c r="N14" s="21">
        <v>161</v>
      </c>
      <c r="O14" s="4">
        <f t="shared" si="3"/>
        <v>80.5</v>
      </c>
      <c r="P14" s="161">
        <v>730</v>
      </c>
      <c r="Q14" s="3">
        <v>365</v>
      </c>
      <c r="R14" s="21">
        <v>53</v>
      </c>
      <c r="S14" s="4">
        <v>26.5</v>
      </c>
      <c r="T14" s="161">
        <v>229</v>
      </c>
      <c r="U14" s="3">
        <v>76.33</v>
      </c>
      <c r="V14" s="21">
        <v>1522</v>
      </c>
      <c r="W14" s="4">
        <f t="shared" si="4"/>
        <v>304.39999999999998</v>
      </c>
      <c r="X14" s="161">
        <v>106</v>
      </c>
      <c r="Y14" s="3">
        <f t="shared" si="5"/>
        <v>53</v>
      </c>
      <c r="Z14" s="2">
        <v>11740</v>
      </c>
      <c r="AA14" s="4">
        <f t="shared" si="6"/>
        <v>217.40740740740742</v>
      </c>
      <c r="AB14" s="163">
        <v>613615</v>
      </c>
      <c r="AC14" s="164">
        <v>195.29</v>
      </c>
      <c r="AD14" s="165"/>
      <c r="AE14" s="165"/>
    </row>
    <row r="15" spans="1:31" ht="21.75" customHeight="1" x14ac:dyDescent="0.55000000000000004">
      <c r="A15" s="160" t="s">
        <v>135</v>
      </c>
      <c r="B15" s="21">
        <v>36</v>
      </c>
      <c r="C15" s="25">
        <v>4.5</v>
      </c>
      <c r="D15" s="161">
        <v>38</v>
      </c>
      <c r="E15" s="3">
        <v>4.22</v>
      </c>
      <c r="F15" s="21">
        <v>20</v>
      </c>
      <c r="G15" s="4">
        <v>4</v>
      </c>
      <c r="H15" s="161">
        <v>30</v>
      </c>
      <c r="I15" s="3">
        <f t="shared" si="0"/>
        <v>5</v>
      </c>
      <c r="J15" s="21">
        <v>13</v>
      </c>
      <c r="K15" s="4">
        <f t="shared" si="1"/>
        <v>2.1666666666666665</v>
      </c>
      <c r="L15" s="161">
        <v>4</v>
      </c>
      <c r="M15" s="3">
        <f t="shared" si="2"/>
        <v>1</v>
      </c>
      <c r="N15" s="21">
        <v>3</v>
      </c>
      <c r="O15" s="4">
        <f t="shared" si="3"/>
        <v>1.5</v>
      </c>
      <c r="P15" s="161">
        <v>8</v>
      </c>
      <c r="Q15" s="3">
        <v>4</v>
      </c>
      <c r="R15" s="21">
        <v>4</v>
      </c>
      <c r="S15" s="4">
        <v>2</v>
      </c>
      <c r="T15" s="161">
        <v>15</v>
      </c>
      <c r="U15" s="3">
        <v>5</v>
      </c>
      <c r="V15" s="21">
        <v>20</v>
      </c>
      <c r="W15" s="4">
        <f t="shared" si="4"/>
        <v>4</v>
      </c>
      <c r="X15" s="161">
        <v>4</v>
      </c>
      <c r="Y15" s="3">
        <f t="shared" si="5"/>
        <v>2</v>
      </c>
      <c r="Z15" s="21">
        <v>195</v>
      </c>
      <c r="AA15" s="4">
        <f t="shared" si="6"/>
        <v>3.6111111111111112</v>
      </c>
      <c r="AB15" s="163">
        <v>12511</v>
      </c>
      <c r="AC15" s="164">
        <v>3.98</v>
      </c>
      <c r="AD15" s="165"/>
      <c r="AE15" s="165"/>
    </row>
    <row r="16" spans="1:31" ht="21.75" customHeight="1" x14ac:dyDescent="0.55000000000000004">
      <c r="A16" s="160" t="s">
        <v>136</v>
      </c>
      <c r="B16" s="21">
        <v>453</v>
      </c>
      <c r="C16" s="25">
        <v>56.63</v>
      </c>
      <c r="D16" s="161">
        <v>551</v>
      </c>
      <c r="E16" s="3">
        <v>61.22</v>
      </c>
      <c r="F16" s="21">
        <v>417</v>
      </c>
      <c r="G16" s="4">
        <v>83.4</v>
      </c>
      <c r="H16" s="161">
        <v>323</v>
      </c>
      <c r="I16" s="3">
        <f t="shared" si="0"/>
        <v>53.833333333333336</v>
      </c>
      <c r="J16" s="21">
        <v>515</v>
      </c>
      <c r="K16" s="4">
        <f t="shared" si="1"/>
        <v>85.833333333333329</v>
      </c>
      <c r="L16" s="161">
        <v>171</v>
      </c>
      <c r="M16" s="3">
        <f>L16/4</f>
        <v>42.75</v>
      </c>
      <c r="N16" s="21">
        <v>181</v>
      </c>
      <c r="O16" s="4">
        <f t="shared" si="3"/>
        <v>90.5</v>
      </c>
      <c r="P16" s="161">
        <v>223</v>
      </c>
      <c r="Q16" s="3">
        <v>111.5</v>
      </c>
      <c r="R16" s="21">
        <v>20</v>
      </c>
      <c r="S16" s="4">
        <v>10</v>
      </c>
      <c r="T16" s="161">
        <v>111</v>
      </c>
      <c r="U16" s="3">
        <v>37</v>
      </c>
      <c r="V16" s="21">
        <v>221</v>
      </c>
      <c r="W16" s="4">
        <f t="shared" si="4"/>
        <v>44.2</v>
      </c>
      <c r="X16" s="161">
        <v>135</v>
      </c>
      <c r="Y16" s="3">
        <f t="shared" si="5"/>
        <v>67.5</v>
      </c>
      <c r="Z16" s="168">
        <v>3321</v>
      </c>
      <c r="AA16" s="4">
        <f t="shared" si="6"/>
        <v>61.5</v>
      </c>
      <c r="AB16" s="163">
        <v>158830</v>
      </c>
      <c r="AC16" s="164">
        <v>50.55</v>
      </c>
      <c r="AD16" s="165"/>
      <c r="AE16" s="165"/>
    </row>
    <row r="17" spans="1:33" ht="21.75" customHeight="1" x14ac:dyDescent="0.55000000000000004">
      <c r="A17" s="160" t="s">
        <v>137</v>
      </c>
      <c r="B17" s="21">
        <v>3</v>
      </c>
      <c r="C17" s="25">
        <v>0.38</v>
      </c>
      <c r="D17" s="161">
        <v>4</v>
      </c>
      <c r="E17" s="3">
        <v>0.44</v>
      </c>
      <c r="F17" s="21">
        <v>7</v>
      </c>
      <c r="G17" s="4">
        <v>1.4</v>
      </c>
      <c r="H17" s="161">
        <v>6</v>
      </c>
      <c r="I17" s="3">
        <f t="shared" si="0"/>
        <v>1</v>
      </c>
      <c r="J17" s="21">
        <v>6</v>
      </c>
      <c r="K17" s="4">
        <f t="shared" si="1"/>
        <v>1</v>
      </c>
      <c r="L17" s="161" t="s">
        <v>132</v>
      </c>
      <c r="M17" s="3" t="s">
        <v>132</v>
      </c>
      <c r="N17" s="21">
        <v>2</v>
      </c>
      <c r="O17" s="3">
        <f t="shared" si="3"/>
        <v>1</v>
      </c>
      <c r="P17" s="21" t="s">
        <v>132</v>
      </c>
      <c r="Q17" s="3" t="s">
        <v>132</v>
      </c>
      <c r="R17" s="21" t="s">
        <v>132</v>
      </c>
      <c r="S17" s="4" t="s">
        <v>132</v>
      </c>
      <c r="T17" s="161">
        <v>5</v>
      </c>
      <c r="U17" s="3">
        <v>1.67</v>
      </c>
      <c r="V17" s="21">
        <v>3</v>
      </c>
      <c r="W17" s="4">
        <f t="shared" si="4"/>
        <v>0.6</v>
      </c>
      <c r="X17" s="161">
        <v>4</v>
      </c>
      <c r="Y17" s="3">
        <f t="shared" si="5"/>
        <v>2</v>
      </c>
      <c r="Z17" s="21">
        <v>40</v>
      </c>
      <c r="AA17" s="4">
        <f t="shared" si="6"/>
        <v>0.7407407407407407</v>
      </c>
      <c r="AB17" s="163">
        <v>1885</v>
      </c>
      <c r="AC17" s="164">
        <v>0.6</v>
      </c>
      <c r="AD17" s="165"/>
      <c r="AE17" s="165"/>
    </row>
    <row r="18" spans="1:33" ht="21.75" customHeight="1" x14ac:dyDescent="0.55000000000000004">
      <c r="A18" s="160" t="s">
        <v>138</v>
      </c>
      <c r="B18" s="21">
        <v>109</v>
      </c>
      <c r="C18" s="25">
        <v>13.63</v>
      </c>
      <c r="D18" s="161">
        <v>211</v>
      </c>
      <c r="E18" s="3">
        <v>23.44</v>
      </c>
      <c r="F18" s="21">
        <v>81</v>
      </c>
      <c r="G18" s="4">
        <v>16.2</v>
      </c>
      <c r="H18" s="161">
        <v>129</v>
      </c>
      <c r="I18" s="3">
        <f t="shared" si="0"/>
        <v>21.5</v>
      </c>
      <c r="J18" s="21">
        <v>124</v>
      </c>
      <c r="K18" s="4">
        <f t="shared" si="1"/>
        <v>20.666666666666668</v>
      </c>
      <c r="L18" s="161">
        <v>34</v>
      </c>
      <c r="M18" s="3">
        <f t="shared" si="2"/>
        <v>8.5</v>
      </c>
      <c r="N18" s="21">
        <v>68</v>
      </c>
      <c r="O18" s="4">
        <f t="shared" si="3"/>
        <v>34</v>
      </c>
      <c r="P18" s="161">
        <v>43</v>
      </c>
      <c r="Q18" s="3">
        <v>21.5</v>
      </c>
      <c r="R18" s="21">
        <v>1</v>
      </c>
      <c r="S18" s="4">
        <v>0.5</v>
      </c>
      <c r="T18" s="161">
        <v>37</v>
      </c>
      <c r="U18" s="3">
        <v>12.33</v>
      </c>
      <c r="V18" s="21">
        <v>81</v>
      </c>
      <c r="W18" s="4">
        <f t="shared" si="4"/>
        <v>16.2</v>
      </c>
      <c r="X18" s="161">
        <v>39</v>
      </c>
      <c r="Y18" s="3">
        <f t="shared" si="5"/>
        <v>19.5</v>
      </c>
      <c r="Z18" s="2">
        <v>957</v>
      </c>
      <c r="AA18" s="4">
        <f t="shared" si="6"/>
        <v>17.722222222222221</v>
      </c>
      <c r="AB18" s="163">
        <v>47044</v>
      </c>
      <c r="AC18" s="164">
        <v>14.97</v>
      </c>
      <c r="AD18" s="165"/>
      <c r="AE18" s="165"/>
    </row>
    <row r="19" spans="1:33" ht="21.75" customHeight="1" x14ac:dyDescent="0.55000000000000004">
      <c r="A19" s="160" t="s">
        <v>139</v>
      </c>
      <c r="B19" s="21">
        <v>93</v>
      </c>
      <c r="C19" s="25">
        <v>11.63</v>
      </c>
      <c r="D19" s="161">
        <v>115</v>
      </c>
      <c r="E19" s="3">
        <v>12.78</v>
      </c>
      <c r="F19" s="21">
        <v>68</v>
      </c>
      <c r="G19" s="4">
        <v>13.6</v>
      </c>
      <c r="H19" s="161">
        <v>36</v>
      </c>
      <c r="I19" s="3">
        <f t="shared" si="0"/>
        <v>6</v>
      </c>
      <c r="J19" s="21">
        <v>74</v>
      </c>
      <c r="K19" s="4">
        <f t="shared" si="1"/>
        <v>12.333333333333334</v>
      </c>
      <c r="L19" s="161">
        <v>59</v>
      </c>
      <c r="M19" s="3">
        <f t="shared" si="2"/>
        <v>14.75</v>
      </c>
      <c r="N19" s="21">
        <v>44</v>
      </c>
      <c r="O19" s="4">
        <f t="shared" si="3"/>
        <v>22</v>
      </c>
      <c r="P19" s="161">
        <v>145</v>
      </c>
      <c r="Q19" s="3">
        <v>72.5</v>
      </c>
      <c r="R19" s="21">
        <v>8</v>
      </c>
      <c r="S19" s="4">
        <v>4</v>
      </c>
      <c r="T19" s="161">
        <v>15</v>
      </c>
      <c r="U19" s="3">
        <v>5</v>
      </c>
      <c r="V19" s="21">
        <v>66</v>
      </c>
      <c r="W19" s="4">
        <f t="shared" si="4"/>
        <v>13.2</v>
      </c>
      <c r="X19" s="161">
        <v>43</v>
      </c>
      <c r="Y19" s="3">
        <f t="shared" si="5"/>
        <v>21.5</v>
      </c>
      <c r="Z19" s="2">
        <v>766</v>
      </c>
      <c r="AA19" s="4">
        <f t="shared" si="6"/>
        <v>14.185185185185185</v>
      </c>
      <c r="AB19" s="163">
        <v>38029</v>
      </c>
      <c r="AC19" s="164">
        <v>12.1</v>
      </c>
      <c r="AD19" s="165"/>
      <c r="AE19" s="165"/>
    </row>
    <row r="20" spans="1:33" ht="21.75" customHeight="1" x14ac:dyDescent="0.55000000000000004">
      <c r="A20" s="160" t="s">
        <v>140</v>
      </c>
      <c r="B20" s="21">
        <v>22</v>
      </c>
      <c r="C20" s="25">
        <v>2.75</v>
      </c>
      <c r="D20" s="161">
        <v>17</v>
      </c>
      <c r="E20" s="3">
        <v>1.89</v>
      </c>
      <c r="F20" s="21">
        <v>5</v>
      </c>
      <c r="G20" s="4">
        <v>1</v>
      </c>
      <c r="H20" s="161">
        <v>20</v>
      </c>
      <c r="I20" s="3">
        <f t="shared" si="0"/>
        <v>3.3333333333333335</v>
      </c>
      <c r="J20" s="21">
        <v>12</v>
      </c>
      <c r="K20" s="4">
        <f t="shared" si="1"/>
        <v>2</v>
      </c>
      <c r="L20" s="161">
        <v>7</v>
      </c>
      <c r="M20" s="3">
        <f t="shared" si="2"/>
        <v>1.75</v>
      </c>
      <c r="N20" s="21">
        <v>7</v>
      </c>
      <c r="O20" s="4">
        <f t="shared" si="3"/>
        <v>3.5</v>
      </c>
      <c r="P20" s="161" t="s">
        <v>132</v>
      </c>
      <c r="Q20" s="3" t="s">
        <v>132</v>
      </c>
      <c r="R20" s="21">
        <v>1</v>
      </c>
      <c r="S20" s="4">
        <v>0.5</v>
      </c>
      <c r="T20" s="161">
        <v>2</v>
      </c>
      <c r="U20" s="3">
        <v>0.67</v>
      </c>
      <c r="V20" s="21">
        <v>7</v>
      </c>
      <c r="W20" s="4">
        <f t="shared" si="4"/>
        <v>1.4</v>
      </c>
      <c r="X20" s="161">
        <v>1</v>
      </c>
      <c r="Y20" s="3">
        <f t="shared" si="5"/>
        <v>0.5</v>
      </c>
      <c r="Z20" s="21">
        <v>101</v>
      </c>
      <c r="AA20" s="4">
        <f t="shared" si="6"/>
        <v>1.8703703703703705</v>
      </c>
      <c r="AB20" s="163">
        <v>4933</v>
      </c>
      <c r="AC20" s="164">
        <v>1.57</v>
      </c>
      <c r="AD20" s="165"/>
      <c r="AE20" s="165"/>
    </row>
    <row r="21" spans="1:33" ht="21.75" customHeight="1" x14ac:dyDescent="0.55000000000000004">
      <c r="A21" s="153" t="s">
        <v>141</v>
      </c>
      <c r="B21" s="21"/>
      <c r="C21" s="25"/>
      <c r="D21" s="161" t="s">
        <v>24</v>
      </c>
      <c r="E21" s="3" t="s">
        <v>24</v>
      </c>
      <c r="F21" s="21"/>
      <c r="G21" s="4"/>
      <c r="H21" s="161" t="s">
        <v>24</v>
      </c>
      <c r="I21" s="3" t="s">
        <v>24</v>
      </c>
      <c r="J21" s="21"/>
      <c r="K21" s="4"/>
      <c r="L21" s="161" t="s">
        <v>24</v>
      </c>
      <c r="M21" s="3" t="s">
        <v>24</v>
      </c>
      <c r="N21" s="21"/>
      <c r="O21" s="4"/>
      <c r="P21" s="161" t="s">
        <v>24</v>
      </c>
      <c r="Q21" s="3" t="s">
        <v>24</v>
      </c>
      <c r="R21" s="21"/>
      <c r="S21" s="4"/>
      <c r="T21" s="161" t="s">
        <v>24</v>
      </c>
      <c r="U21" s="3" t="s">
        <v>24</v>
      </c>
      <c r="V21" s="21"/>
      <c r="W21" s="4"/>
      <c r="X21" s="161" t="s">
        <v>24</v>
      </c>
      <c r="Y21" s="162" t="s">
        <v>24</v>
      </c>
      <c r="Z21" s="21"/>
      <c r="AA21" s="4"/>
      <c r="AB21" s="166" t="s">
        <v>24</v>
      </c>
      <c r="AC21" s="164" t="s">
        <v>24</v>
      </c>
      <c r="AD21" s="165"/>
      <c r="AE21" s="165"/>
    </row>
    <row r="22" spans="1:33" ht="21.75" customHeight="1" x14ac:dyDescent="0.55000000000000004">
      <c r="A22" s="160" t="s">
        <v>142</v>
      </c>
      <c r="B22" s="21" t="s">
        <v>132</v>
      </c>
      <c r="C22" s="25" t="s">
        <v>132</v>
      </c>
      <c r="D22" s="161" t="s">
        <v>132</v>
      </c>
      <c r="E22" s="3" t="s">
        <v>132</v>
      </c>
      <c r="F22" s="21">
        <v>1</v>
      </c>
      <c r="G22" s="4">
        <v>1</v>
      </c>
      <c r="H22" s="161" t="s">
        <v>132</v>
      </c>
      <c r="I22" s="3" t="s">
        <v>132</v>
      </c>
      <c r="J22" s="21" t="s">
        <v>132</v>
      </c>
      <c r="K22" s="4" t="s">
        <v>132</v>
      </c>
      <c r="L22" s="161" t="s">
        <v>132</v>
      </c>
      <c r="M22" s="3" t="s">
        <v>132</v>
      </c>
      <c r="N22" s="169" t="s">
        <v>27</v>
      </c>
      <c r="O22" s="170" t="s">
        <v>27</v>
      </c>
      <c r="P22" s="161" t="s">
        <v>132</v>
      </c>
      <c r="Q22" s="3" t="s">
        <v>132</v>
      </c>
      <c r="R22" s="169" t="s">
        <v>27</v>
      </c>
      <c r="S22" s="170" t="s">
        <v>27</v>
      </c>
      <c r="T22" s="161" t="s">
        <v>132</v>
      </c>
      <c r="U22" s="3" t="s">
        <v>132</v>
      </c>
      <c r="V22" s="21" t="s">
        <v>132</v>
      </c>
      <c r="W22" s="4" t="s">
        <v>132</v>
      </c>
      <c r="X22" s="171" t="s">
        <v>27</v>
      </c>
      <c r="Y22" s="172" t="s">
        <v>27</v>
      </c>
      <c r="Z22" s="21">
        <v>1</v>
      </c>
      <c r="AA22" s="4">
        <f>Z22/14</f>
        <v>7.1428571428571425E-2</v>
      </c>
      <c r="AB22" s="166">
        <v>186</v>
      </c>
      <c r="AC22" s="164">
        <v>0.27</v>
      </c>
      <c r="AD22" s="165"/>
      <c r="AE22" s="165"/>
    </row>
    <row r="23" spans="1:33" ht="21.75" customHeight="1" x14ac:dyDescent="0.55000000000000004">
      <c r="A23" s="160" t="s">
        <v>143</v>
      </c>
      <c r="B23" s="21">
        <v>19</v>
      </c>
      <c r="C23" s="25">
        <v>9.5</v>
      </c>
      <c r="D23" s="161">
        <v>24</v>
      </c>
      <c r="E23" s="3">
        <v>8</v>
      </c>
      <c r="F23" s="21">
        <v>5</v>
      </c>
      <c r="G23" s="4">
        <v>5</v>
      </c>
      <c r="H23" s="161">
        <v>20</v>
      </c>
      <c r="I23" s="3">
        <v>10</v>
      </c>
      <c r="J23" s="21">
        <v>2</v>
      </c>
      <c r="K23" s="4">
        <v>1</v>
      </c>
      <c r="L23" s="161">
        <v>33</v>
      </c>
      <c r="M23" s="3">
        <v>33</v>
      </c>
      <c r="N23" s="169" t="s">
        <v>27</v>
      </c>
      <c r="O23" s="170" t="s">
        <v>27</v>
      </c>
      <c r="P23" s="161">
        <v>4</v>
      </c>
      <c r="Q23" s="3">
        <v>4</v>
      </c>
      <c r="R23" s="169" t="s">
        <v>27</v>
      </c>
      <c r="S23" s="170" t="s">
        <v>27</v>
      </c>
      <c r="T23" s="161">
        <v>10</v>
      </c>
      <c r="U23" s="3">
        <v>10</v>
      </c>
      <c r="V23" s="21">
        <v>8</v>
      </c>
      <c r="W23" s="4">
        <v>8</v>
      </c>
      <c r="X23" s="171" t="s">
        <v>27</v>
      </c>
      <c r="Y23" s="172" t="s">
        <v>27</v>
      </c>
      <c r="Z23" s="21">
        <v>125</v>
      </c>
      <c r="AA23" s="4">
        <f>Z23/14</f>
        <v>8.9285714285714288</v>
      </c>
      <c r="AB23" s="163">
        <v>6491</v>
      </c>
      <c r="AC23" s="164">
        <v>9.3699999999999992</v>
      </c>
      <c r="AD23" s="165"/>
      <c r="AE23" s="165"/>
    </row>
    <row r="24" spans="1:33" ht="21.75" customHeight="1" x14ac:dyDescent="0.55000000000000004">
      <c r="A24" s="153" t="s">
        <v>144</v>
      </c>
      <c r="B24" s="21"/>
      <c r="C24" s="25"/>
      <c r="D24" s="161" t="s">
        <v>24</v>
      </c>
      <c r="E24" s="3" t="s">
        <v>24</v>
      </c>
      <c r="F24" s="21"/>
      <c r="G24" s="4"/>
      <c r="H24" s="161" t="s">
        <v>24</v>
      </c>
      <c r="I24" s="3" t="s">
        <v>24</v>
      </c>
      <c r="J24" s="21"/>
      <c r="K24" s="4"/>
      <c r="L24" s="161" t="s">
        <v>24</v>
      </c>
      <c r="M24" s="3" t="s">
        <v>24</v>
      </c>
      <c r="N24" s="21"/>
      <c r="O24" s="4"/>
      <c r="P24" s="161" t="s">
        <v>24</v>
      </c>
      <c r="Q24" s="3" t="s">
        <v>24</v>
      </c>
      <c r="R24" s="169"/>
      <c r="S24" s="170"/>
      <c r="T24" s="161" t="s">
        <v>24</v>
      </c>
      <c r="U24" s="3" t="s">
        <v>24</v>
      </c>
      <c r="V24" s="21"/>
      <c r="W24" s="4"/>
      <c r="X24" s="171" t="s">
        <v>24</v>
      </c>
      <c r="Y24" s="172" t="s">
        <v>24</v>
      </c>
      <c r="Z24" s="21"/>
      <c r="AA24" s="4"/>
      <c r="AB24" s="166" t="s">
        <v>24</v>
      </c>
      <c r="AC24" s="164" t="s">
        <v>24</v>
      </c>
      <c r="AD24" s="165"/>
      <c r="AE24" s="165"/>
    </row>
    <row r="25" spans="1:33" ht="21.75" customHeight="1" x14ac:dyDescent="0.55000000000000004">
      <c r="A25" s="160" t="s">
        <v>145</v>
      </c>
      <c r="B25" s="21" t="s">
        <v>132</v>
      </c>
      <c r="C25" s="25" t="s">
        <v>132</v>
      </c>
      <c r="D25" s="161">
        <v>1</v>
      </c>
      <c r="E25" s="3">
        <v>1</v>
      </c>
      <c r="F25" s="21" t="s">
        <v>132</v>
      </c>
      <c r="G25" s="4" t="s">
        <v>132</v>
      </c>
      <c r="H25" s="161" t="s">
        <v>132</v>
      </c>
      <c r="I25" s="3" t="s">
        <v>132</v>
      </c>
      <c r="J25" s="21" t="s">
        <v>132</v>
      </c>
      <c r="K25" s="4" t="s">
        <v>132</v>
      </c>
      <c r="L25" s="161" t="s">
        <v>132</v>
      </c>
      <c r="M25" s="3" t="s">
        <v>132</v>
      </c>
      <c r="N25" s="21">
        <v>1</v>
      </c>
      <c r="O25" s="3">
        <v>1</v>
      </c>
      <c r="P25" s="21">
        <v>1</v>
      </c>
      <c r="Q25" s="3">
        <v>1</v>
      </c>
      <c r="R25" s="169" t="s">
        <v>27</v>
      </c>
      <c r="S25" s="170" t="s">
        <v>27</v>
      </c>
      <c r="T25" s="171" t="s">
        <v>27</v>
      </c>
      <c r="U25" s="173" t="s">
        <v>27</v>
      </c>
      <c r="V25" s="21" t="s">
        <v>132</v>
      </c>
      <c r="W25" s="4" t="s">
        <v>132</v>
      </c>
      <c r="X25" s="171" t="s">
        <v>27</v>
      </c>
      <c r="Y25" s="172" t="s">
        <v>27</v>
      </c>
      <c r="Z25" s="21">
        <v>3</v>
      </c>
      <c r="AA25" s="4">
        <v>0.33</v>
      </c>
      <c r="AB25" s="166">
        <v>297</v>
      </c>
      <c r="AC25" s="164">
        <v>0.62</v>
      </c>
      <c r="AD25" s="165"/>
      <c r="AE25" s="165"/>
    </row>
    <row r="26" spans="1:33" ht="21.75" customHeight="1" x14ac:dyDescent="0.55000000000000004">
      <c r="A26" s="160" t="s">
        <v>146</v>
      </c>
      <c r="B26" s="21" t="s">
        <v>132</v>
      </c>
      <c r="C26" s="25" t="s">
        <v>132</v>
      </c>
      <c r="D26" s="161" t="s">
        <v>132</v>
      </c>
      <c r="E26" s="3" t="s">
        <v>132</v>
      </c>
      <c r="F26" s="21" t="s">
        <v>132</v>
      </c>
      <c r="G26" s="4" t="s">
        <v>132</v>
      </c>
      <c r="H26" s="161" t="s">
        <v>132</v>
      </c>
      <c r="I26" s="3" t="s">
        <v>132</v>
      </c>
      <c r="J26" s="21">
        <v>3</v>
      </c>
      <c r="K26" s="4">
        <v>3</v>
      </c>
      <c r="L26" s="161" t="s">
        <v>132</v>
      </c>
      <c r="M26" s="3" t="s">
        <v>132</v>
      </c>
      <c r="N26" s="21" t="s">
        <v>132</v>
      </c>
      <c r="O26" s="3" t="s">
        <v>132</v>
      </c>
      <c r="P26" s="21" t="s">
        <v>132</v>
      </c>
      <c r="Q26" s="3" t="s">
        <v>132</v>
      </c>
      <c r="R26" s="169" t="s">
        <v>27</v>
      </c>
      <c r="S26" s="170" t="s">
        <v>27</v>
      </c>
      <c r="T26" s="171" t="s">
        <v>27</v>
      </c>
      <c r="U26" s="173" t="s">
        <v>27</v>
      </c>
      <c r="V26" s="21" t="s">
        <v>132</v>
      </c>
      <c r="W26" s="4" t="s">
        <v>132</v>
      </c>
      <c r="X26" s="171" t="s">
        <v>27</v>
      </c>
      <c r="Y26" s="172" t="s">
        <v>27</v>
      </c>
      <c r="Z26" s="21">
        <v>3</v>
      </c>
      <c r="AA26" s="4">
        <v>0.33</v>
      </c>
      <c r="AB26" s="166">
        <v>432</v>
      </c>
      <c r="AC26" s="164">
        <v>0.91</v>
      </c>
      <c r="AD26" s="165"/>
      <c r="AE26" s="165"/>
    </row>
    <row r="27" spans="1:33" ht="21.75" customHeight="1" x14ac:dyDescent="0.55000000000000004">
      <c r="A27" s="160" t="s">
        <v>147</v>
      </c>
      <c r="B27" s="21" t="s">
        <v>132</v>
      </c>
      <c r="C27" s="25" t="s">
        <v>132</v>
      </c>
      <c r="D27" s="161" t="s">
        <v>132</v>
      </c>
      <c r="E27" s="3" t="s">
        <v>132</v>
      </c>
      <c r="F27" s="21" t="s">
        <v>132</v>
      </c>
      <c r="G27" s="4" t="s">
        <v>148</v>
      </c>
      <c r="H27" s="161" t="s">
        <v>132</v>
      </c>
      <c r="I27" s="3" t="s">
        <v>132</v>
      </c>
      <c r="J27" s="21" t="s">
        <v>132</v>
      </c>
      <c r="K27" s="4" t="s">
        <v>132</v>
      </c>
      <c r="L27" s="161" t="s">
        <v>132</v>
      </c>
      <c r="M27" s="3" t="s">
        <v>132</v>
      </c>
      <c r="N27" s="21" t="s">
        <v>132</v>
      </c>
      <c r="O27" s="3" t="s">
        <v>132</v>
      </c>
      <c r="P27" s="21" t="s">
        <v>132</v>
      </c>
      <c r="Q27" s="3" t="s">
        <v>148</v>
      </c>
      <c r="R27" s="169" t="s">
        <v>27</v>
      </c>
      <c r="S27" s="170" t="s">
        <v>27</v>
      </c>
      <c r="T27" s="171" t="s">
        <v>27</v>
      </c>
      <c r="U27" s="173" t="s">
        <v>27</v>
      </c>
      <c r="V27" s="21">
        <v>1</v>
      </c>
      <c r="W27" s="4">
        <f>V27/2</f>
        <v>0.5</v>
      </c>
      <c r="X27" s="171" t="s">
        <v>27</v>
      </c>
      <c r="Y27" s="172" t="s">
        <v>27</v>
      </c>
      <c r="Z27" s="21">
        <v>1</v>
      </c>
      <c r="AA27" s="4">
        <v>0.11</v>
      </c>
      <c r="AB27" s="166">
        <v>395</v>
      </c>
      <c r="AC27" s="164">
        <v>0.83</v>
      </c>
      <c r="AD27" s="165"/>
      <c r="AE27" s="165"/>
    </row>
    <row r="28" spans="1:33" ht="21.75" customHeight="1" x14ac:dyDescent="0.55000000000000004">
      <c r="A28" s="160" t="s">
        <v>149</v>
      </c>
      <c r="B28" s="21" t="s">
        <v>132</v>
      </c>
      <c r="C28" s="25" t="s">
        <v>132</v>
      </c>
      <c r="D28" s="161" t="s">
        <v>132</v>
      </c>
      <c r="E28" s="3" t="s">
        <v>132</v>
      </c>
      <c r="F28" s="21" t="s">
        <v>132</v>
      </c>
      <c r="G28" s="4" t="s">
        <v>132</v>
      </c>
      <c r="H28" s="161" t="s">
        <v>132</v>
      </c>
      <c r="I28" s="3" t="s">
        <v>132</v>
      </c>
      <c r="J28" s="21" t="s">
        <v>132</v>
      </c>
      <c r="K28" s="4" t="s">
        <v>132</v>
      </c>
      <c r="L28" s="161" t="s">
        <v>132</v>
      </c>
      <c r="M28" s="3" t="s">
        <v>132</v>
      </c>
      <c r="N28" s="21" t="s">
        <v>132</v>
      </c>
      <c r="O28" s="3" t="s">
        <v>132</v>
      </c>
      <c r="P28" s="21" t="s">
        <v>132</v>
      </c>
      <c r="Q28" s="3" t="s">
        <v>132</v>
      </c>
      <c r="R28" s="169" t="s">
        <v>27</v>
      </c>
      <c r="S28" s="170" t="s">
        <v>27</v>
      </c>
      <c r="T28" s="171" t="s">
        <v>27</v>
      </c>
      <c r="U28" s="173" t="s">
        <v>27</v>
      </c>
      <c r="V28" s="21" t="s">
        <v>132</v>
      </c>
      <c r="W28" s="4" t="s">
        <v>132</v>
      </c>
      <c r="X28" s="171" t="s">
        <v>27</v>
      </c>
      <c r="Y28" s="172" t="s">
        <v>27</v>
      </c>
      <c r="Z28" s="21" t="s">
        <v>132</v>
      </c>
      <c r="AA28" s="4" t="s">
        <v>132</v>
      </c>
      <c r="AB28" s="166">
        <v>32</v>
      </c>
      <c r="AC28" s="164">
        <v>7.0000000000000007E-2</v>
      </c>
      <c r="AD28" s="165"/>
      <c r="AE28" s="165"/>
    </row>
    <row r="29" spans="1:33" ht="21.75" customHeight="1" x14ac:dyDescent="0.55000000000000004">
      <c r="A29" s="160" t="s">
        <v>150</v>
      </c>
      <c r="B29" s="21" t="s">
        <v>132</v>
      </c>
      <c r="C29" s="25" t="s">
        <v>132</v>
      </c>
      <c r="D29" s="161">
        <v>1</v>
      </c>
      <c r="E29" s="3">
        <v>1</v>
      </c>
      <c r="F29" s="21" t="s">
        <v>132</v>
      </c>
      <c r="G29" s="4" t="s">
        <v>132</v>
      </c>
      <c r="H29" s="161" t="s">
        <v>132</v>
      </c>
      <c r="I29" s="3" t="s">
        <v>132</v>
      </c>
      <c r="J29" s="21" t="s">
        <v>132</v>
      </c>
      <c r="K29" s="4" t="s">
        <v>132</v>
      </c>
      <c r="L29" s="161" t="s">
        <v>132</v>
      </c>
      <c r="M29" s="3" t="s">
        <v>132</v>
      </c>
      <c r="N29" s="21" t="s">
        <v>132</v>
      </c>
      <c r="O29" s="4" t="s">
        <v>132</v>
      </c>
      <c r="P29" s="161" t="s">
        <v>132</v>
      </c>
      <c r="Q29" s="3" t="s">
        <v>132</v>
      </c>
      <c r="R29" s="169" t="s">
        <v>27</v>
      </c>
      <c r="S29" s="170" t="s">
        <v>27</v>
      </c>
      <c r="T29" s="171" t="s">
        <v>27</v>
      </c>
      <c r="U29" s="173" t="s">
        <v>27</v>
      </c>
      <c r="V29" s="21" t="s">
        <v>132</v>
      </c>
      <c r="W29" s="4" t="s">
        <v>132</v>
      </c>
      <c r="X29" s="171" t="s">
        <v>27</v>
      </c>
      <c r="Y29" s="172" t="s">
        <v>27</v>
      </c>
      <c r="Z29" s="21">
        <v>1</v>
      </c>
      <c r="AA29" s="4">
        <v>0.11</v>
      </c>
      <c r="AB29" s="166">
        <v>99</v>
      </c>
      <c r="AC29" s="164">
        <v>0.21</v>
      </c>
      <c r="AD29" s="165"/>
      <c r="AE29" s="165"/>
    </row>
    <row r="30" spans="1:33" ht="21.75" customHeight="1" x14ac:dyDescent="0.55000000000000004">
      <c r="A30" s="153" t="s">
        <v>151</v>
      </c>
      <c r="B30" s="21"/>
      <c r="C30" s="25"/>
      <c r="D30" s="161" t="s">
        <v>24</v>
      </c>
      <c r="E30" s="3" t="s">
        <v>24</v>
      </c>
      <c r="F30" s="21"/>
      <c r="G30" s="4"/>
      <c r="H30" s="161" t="s">
        <v>24</v>
      </c>
      <c r="I30" s="3" t="s">
        <v>24</v>
      </c>
      <c r="J30" s="21"/>
      <c r="K30" s="4"/>
      <c r="L30" s="161" t="s">
        <v>24</v>
      </c>
      <c r="M30" s="3" t="s">
        <v>24</v>
      </c>
      <c r="N30" s="21"/>
      <c r="O30" s="4"/>
      <c r="P30" s="161" t="s">
        <v>24</v>
      </c>
      <c r="Q30" s="3" t="s">
        <v>24</v>
      </c>
      <c r="R30" s="21"/>
      <c r="S30" s="4"/>
      <c r="T30" s="161" t="s">
        <v>24</v>
      </c>
      <c r="U30" s="3" t="s">
        <v>24</v>
      </c>
      <c r="V30" s="21"/>
      <c r="W30" s="4"/>
      <c r="X30" s="171" t="s">
        <v>24</v>
      </c>
      <c r="Y30" s="172" t="s">
        <v>24</v>
      </c>
      <c r="Z30" s="21"/>
      <c r="AA30" s="4"/>
      <c r="AB30" s="166" t="s">
        <v>24</v>
      </c>
      <c r="AC30" s="164" t="s">
        <v>24</v>
      </c>
      <c r="AD30" s="165"/>
      <c r="AE30" s="165"/>
    </row>
    <row r="31" spans="1:33" ht="21.75" customHeight="1" x14ac:dyDescent="0.55000000000000004">
      <c r="A31" s="160" t="s">
        <v>152</v>
      </c>
      <c r="B31" s="21">
        <v>100</v>
      </c>
      <c r="C31" s="25">
        <v>33.33</v>
      </c>
      <c r="D31" s="161">
        <v>71</v>
      </c>
      <c r="E31" s="3">
        <v>23.67</v>
      </c>
      <c r="F31" s="21">
        <v>62</v>
      </c>
      <c r="G31" s="4">
        <v>31</v>
      </c>
      <c r="H31" s="161">
        <v>228</v>
      </c>
      <c r="I31" s="3">
        <v>114</v>
      </c>
      <c r="J31" s="21">
        <v>115</v>
      </c>
      <c r="K31" s="4">
        <v>57.5</v>
      </c>
      <c r="L31" s="161">
        <v>27</v>
      </c>
      <c r="M31" s="3">
        <v>27</v>
      </c>
      <c r="N31" s="21">
        <v>29</v>
      </c>
      <c r="O31" s="4">
        <v>29</v>
      </c>
      <c r="P31" s="161">
        <v>12</v>
      </c>
      <c r="Q31" s="3">
        <v>12</v>
      </c>
      <c r="R31" s="169" t="s">
        <v>27</v>
      </c>
      <c r="S31" s="170" t="s">
        <v>27</v>
      </c>
      <c r="T31" s="161">
        <v>40</v>
      </c>
      <c r="U31" s="3">
        <v>40</v>
      </c>
      <c r="V31" s="21">
        <v>45</v>
      </c>
      <c r="W31" s="4">
        <v>22.5</v>
      </c>
      <c r="X31" s="171" t="s">
        <v>27</v>
      </c>
      <c r="Y31" s="172" t="s">
        <v>27</v>
      </c>
      <c r="Z31" s="21">
        <v>729</v>
      </c>
      <c r="AA31" s="4">
        <v>40.5</v>
      </c>
      <c r="AB31" s="163">
        <v>30136</v>
      </c>
      <c r="AC31" s="164">
        <v>30.66</v>
      </c>
      <c r="AD31" s="165"/>
      <c r="AE31" s="165"/>
    </row>
    <row r="32" spans="1:33" ht="21.75" customHeight="1" x14ac:dyDescent="0.55000000000000004">
      <c r="A32" s="160" t="s">
        <v>153</v>
      </c>
      <c r="B32" s="21">
        <v>9</v>
      </c>
      <c r="C32" s="25">
        <v>3</v>
      </c>
      <c r="D32" s="161">
        <v>18</v>
      </c>
      <c r="E32" s="3">
        <v>6</v>
      </c>
      <c r="F32" s="21">
        <v>36</v>
      </c>
      <c r="G32" s="4">
        <v>18</v>
      </c>
      <c r="H32" s="161">
        <v>23</v>
      </c>
      <c r="I32" s="3">
        <v>11.5</v>
      </c>
      <c r="J32" s="21">
        <v>16</v>
      </c>
      <c r="K32" s="4">
        <v>8</v>
      </c>
      <c r="L32" s="161">
        <v>8</v>
      </c>
      <c r="M32" s="3">
        <v>8</v>
      </c>
      <c r="N32" s="21">
        <v>3</v>
      </c>
      <c r="O32" s="4">
        <v>3</v>
      </c>
      <c r="P32" s="161" t="s">
        <v>132</v>
      </c>
      <c r="Q32" s="3" t="s">
        <v>132</v>
      </c>
      <c r="R32" s="169" t="s">
        <v>27</v>
      </c>
      <c r="S32" s="170" t="s">
        <v>27</v>
      </c>
      <c r="T32" s="161">
        <v>34</v>
      </c>
      <c r="U32" s="3">
        <v>34</v>
      </c>
      <c r="V32" s="21">
        <v>20</v>
      </c>
      <c r="W32" s="4">
        <v>10</v>
      </c>
      <c r="X32" s="171" t="s">
        <v>27</v>
      </c>
      <c r="Y32" s="172" t="s">
        <v>27</v>
      </c>
      <c r="Z32" s="21">
        <v>167</v>
      </c>
      <c r="AA32" s="4">
        <v>9.2799999999999994</v>
      </c>
      <c r="AB32" s="163">
        <v>8705</v>
      </c>
      <c r="AC32" s="164">
        <v>8.86</v>
      </c>
      <c r="AD32" s="165"/>
      <c r="AE32" s="165"/>
      <c r="AG32" s="174"/>
    </row>
    <row r="33" spans="1:33" ht="21.75" customHeight="1" x14ac:dyDescent="0.55000000000000004">
      <c r="A33" s="160" t="s">
        <v>154</v>
      </c>
      <c r="B33" s="21">
        <v>17</v>
      </c>
      <c r="C33" s="25">
        <v>5.67</v>
      </c>
      <c r="D33" s="161">
        <v>13</v>
      </c>
      <c r="E33" s="3">
        <v>4.33</v>
      </c>
      <c r="F33" s="21">
        <v>8</v>
      </c>
      <c r="G33" s="4">
        <v>4</v>
      </c>
      <c r="H33" s="161">
        <v>26</v>
      </c>
      <c r="I33" s="3">
        <v>13</v>
      </c>
      <c r="J33" s="21">
        <v>16</v>
      </c>
      <c r="K33" s="4">
        <v>8</v>
      </c>
      <c r="L33" s="161">
        <v>14</v>
      </c>
      <c r="M33" s="3">
        <v>14</v>
      </c>
      <c r="N33" s="21">
        <v>3</v>
      </c>
      <c r="O33" s="4">
        <v>3</v>
      </c>
      <c r="P33" s="161">
        <v>1</v>
      </c>
      <c r="Q33" s="3">
        <v>1</v>
      </c>
      <c r="R33" s="169" t="s">
        <v>27</v>
      </c>
      <c r="S33" s="170" t="s">
        <v>27</v>
      </c>
      <c r="T33" s="161" t="s">
        <v>132</v>
      </c>
      <c r="U33" s="3" t="s">
        <v>132</v>
      </c>
      <c r="V33" s="21">
        <v>3</v>
      </c>
      <c r="W33" s="4">
        <v>1.5</v>
      </c>
      <c r="X33" s="171" t="s">
        <v>27</v>
      </c>
      <c r="Y33" s="172" t="s">
        <v>27</v>
      </c>
      <c r="Z33" s="21">
        <v>101</v>
      </c>
      <c r="AA33" s="4">
        <v>5.61</v>
      </c>
      <c r="AB33" s="163">
        <v>5979</v>
      </c>
      <c r="AC33" s="164">
        <v>6.08</v>
      </c>
      <c r="AD33" s="165"/>
      <c r="AE33" s="165"/>
      <c r="AG33" s="174"/>
    </row>
    <row r="34" spans="1:33" ht="21.75" customHeight="1" x14ac:dyDescent="0.55000000000000004">
      <c r="A34" s="160" t="s">
        <v>155</v>
      </c>
      <c r="B34" s="21">
        <v>16</v>
      </c>
      <c r="C34" s="25">
        <v>5.33</v>
      </c>
      <c r="D34" s="161">
        <v>26</v>
      </c>
      <c r="E34" s="3">
        <v>8.67</v>
      </c>
      <c r="F34" s="21">
        <v>22</v>
      </c>
      <c r="G34" s="4">
        <v>11</v>
      </c>
      <c r="H34" s="161">
        <v>51</v>
      </c>
      <c r="I34" s="3">
        <v>25.5</v>
      </c>
      <c r="J34" s="21">
        <v>57</v>
      </c>
      <c r="K34" s="4">
        <v>28.5</v>
      </c>
      <c r="L34" s="161">
        <v>19</v>
      </c>
      <c r="M34" s="3">
        <v>19</v>
      </c>
      <c r="N34" s="21">
        <v>8</v>
      </c>
      <c r="O34" s="4">
        <v>8</v>
      </c>
      <c r="P34" s="161">
        <v>6</v>
      </c>
      <c r="Q34" s="3">
        <v>6</v>
      </c>
      <c r="R34" s="169" t="s">
        <v>27</v>
      </c>
      <c r="S34" s="170" t="s">
        <v>27</v>
      </c>
      <c r="T34" s="161" t="s">
        <v>132</v>
      </c>
      <c r="U34" s="3" t="s">
        <v>132</v>
      </c>
      <c r="V34" s="21">
        <v>7</v>
      </c>
      <c r="W34" s="4">
        <v>3.5</v>
      </c>
      <c r="X34" s="171" t="s">
        <v>27</v>
      </c>
      <c r="Y34" s="172" t="s">
        <v>27</v>
      </c>
      <c r="Z34" s="21">
        <v>212</v>
      </c>
      <c r="AA34" s="4">
        <v>11.78</v>
      </c>
      <c r="AB34" s="163">
        <v>9993</v>
      </c>
      <c r="AC34" s="164">
        <v>10.17</v>
      </c>
      <c r="AD34" s="165"/>
      <c r="AE34" s="165"/>
      <c r="AG34" s="174"/>
    </row>
    <row r="35" spans="1:33" ht="21.75" customHeight="1" x14ac:dyDescent="0.55000000000000004">
      <c r="A35" s="175" t="s">
        <v>156</v>
      </c>
      <c r="B35" s="161" t="s">
        <v>24</v>
      </c>
      <c r="C35" s="25"/>
      <c r="D35" s="161" t="s">
        <v>24</v>
      </c>
      <c r="E35" s="3" t="s">
        <v>24</v>
      </c>
      <c r="F35" s="21"/>
      <c r="G35" s="4"/>
      <c r="H35" s="161" t="s">
        <v>24</v>
      </c>
      <c r="I35" s="3" t="s">
        <v>24</v>
      </c>
      <c r="J35" s="21"/>
      <c r="K35" s="4"/>
      <c r="L35" s="161" t="s">
        <v>24</v>
      </c>
      <c r="M35" s="3" t="s">
        <v>24</v>
      </c>
      <c r="N35" s="21"/>
      <c r="O35" s="4"/>
      <c r="P35" s="161" t="s">
        <v>24</v>
      </c>
      <c r="Q35" s="3" t="s">
        <v>24</v>
      </c>
      <c r="R35" s="21"/>
      <c r="S35" s="4"/>
      <c r="T35" s="161" t="s">
        <v>24</v>
      </c>
      <c r="U35" s="3" t="s">
        <v>24</v>
      </c>
      <c r="V35" s="21"/>
      <c r="W35" s="4"/>
      <c r="X35" s="171" t="s">
        <v>24</v>
      </c>
      <c r="Y35" s="172" t="s">
        <v>24</v>
      </c>
      <c r="Z35" s="21"/>
      <c r="AA35" s="4"/>
      <c r="AB35" s="166" t="s">
        <v>24</v>
      </c>
      <c r="AC35" s="164" t="s">
        <v>24</v>
      </c>
      <c r="AD35" s="165"/>
      <c r="AE35" s="165"/>
      <c r="AG35" s="174"/>
    </row>
    <row r="36" spans="1:33" ht="21.75" customHeight="1" x14ac:dyDescent="0.55000000000000004">
      <c r="A36" s="134" t="s">
        <v>157</v>
      </c>
      <c r="B36" s="161">
        <v>15</v>
      </c>
      <c r="C36" s="25">
        <v>15</v>
      </c>
      <c r="D36" s="161">
        <v>44</v>
      </c>
      <c r="E36" s="3">
        <v>44</v>
      </c>
      <c r="F36" s="21">
        <v>18</v>
      </c>
      <c r="G36" s="4">
        <v>18</v>
      </c>
      <c r="H36" s="161">
        <v>23</v>
      </c>
      <c r="I36" s="3">
        <v>23</v>
      </c>
      <c r="J36" s="21">
        <v>53</v>
      </c>
      <c r="K36" s="4">
        <v>53</v>
      </c>
      <c r="L36" s="161">
        <v>10</v>
      </c>
      <c r="M36" s="3">
        <v>10</v>
      </c>
      <c r="N36" s="21">
        <v>6</v>
      </c>
      <c r="O36" s="4">
        <v>6</v>
      </c>
      <c r="P36" s="161">
        <v>11</v>
      </c>
      <c r="Q36" s="3">
        <v>11</v>
      </c>
      <c r="R36" s="169" t="s">
        <v>27</v>
      </c>
      <c r="S36" s="170" t="s">
        <v>27</v>
      </c>
      <c r="T36" s="171" t="s">
        <v>27</v>
      </c>
      <c r="U36" s="173" t="s">
        <v>27</v>
      </c>
      <c r="V36" s="21">
        <v>10</v>
      </c>
      <c r="W36" s="4">
        <v>10</v>
      </c>
      <c r="X36" s="171" t="s">
        <v>27</v>
      </c>
      <c r="Y36" s="172" t="s">
        <v>27</v>
      </c>
      <c r="Z36" s="21">
        <v>190</v>
      </c>
      <c r="AA36" s="4">
        <v>21.11</v>
      </c>
      <c r="AB36" s="163">
        <v>14694</v>
      </c>
      <c r="AC36" s="164">
        <v>30.68</v>
      </c>
      <c r="AD36" s="165"/>
      <c r="AE36" s="165"/>
      <c r="AG36" s="174"/>
    </row>
    <row r="37" spans="1:33" ht="21.75" customHeight="1" x14ac:dyDescent="0.55000000000000004">
      <c r="A37" s="134" t="s">
        <v>158</v>
      </c>
      <c r="B37" s="161">
        <v>6</v>
      </c>
      <c r="C37" s="25">
        <v>6</v>
      </c>
      <c r="D37" s="161" t="s">
        <v>132</v>
      </c>
      <c r="E37" s="3" t="s">
        <v>132</v>
      </c>
      <c r="F37" s="21">
        <v>3</v>
      </c>
      <c r="G37" s="4">
        <v>3</v>
      </c>
      <c r="H37" s="161">
        <v>1</v>
      </c>
      <c r="I37" s="3">
        <v>1</v>
      </c>
      <c r="J37" s="21" t="s">
        <v>132</v>
      </c>
      <c r="K37" s="4" t="s">
        <v>132</v>
      </c>
      <c r="L37" s="161" t="s">
        <v>132</v>
      </c>
      <c r="M37" s="162" t="s">
        <v>132</v>
      </c>
      <c r="N37" s="21">
        <v>3</v>
      </c>
      <c r="O37" s="4">
        <v>3</v>
      </c>
      <c r="P37" s="161" t="s">
        <v>132</v>
      </c>
      <c r="Q37" s="3" t="s">
        <v>132</v>
      </c>
      <c r="R37" s="169" t="s">
        <v>27</v>
      </c>
      <c r="S37" s="170" t="s">
        <v>27</v>
      </c>
      <c r="T37" s="171" t="s">
        <v>27</v>
      </c>
      <c r="U37" s="173" t="s">
        <v>27</v>
      </c>
      <c r="V37" s="21">
        <v>1</v>
      </c>
      <c r="W37" s="4">
        <v>1</v>
      </c>
      <c r="X37" s="171" t="s">
        <v>27</v>
      </c>
      <c r="Y37" s="172" t="s">
        <v>27</v>
      </c>
      <c r="Z37" s="21">
        <v>14</v>
      </c>
      <c r="AA37" s="4">
        <v>1.56</v>
      </c>
      <c r="AB37" s="166">
        <v>698</v>
      </c>
      <c r="AC37" s="164">
        <v>1.46</v>
      </c>
      <c r="AD37" s="165"/>
      <c r="AE37" s="165"/>
      <c r="AG37" s="174"/>
    </row>
    <row r="38" spans="1:33" ht="21.75" customHeight="1" x14ac:dyDescent="0.55000000000000004">
      <c r="A38" s="134" t="s">
        <v>159</v>
      </c>
      <c r="B38" s="161">
        <v>1</v>
      </c>
      <c r="C38" s="25">
        <v>1</v>
      </c>
      <c r="D38" s="161" t="s">
        <v>132</v>
      </c>
      <c r="E38" s="3" t="s">
        <v>132</v>
      </c>
      <c r="F38" s="21" t="s">
        <v>132</v>
      </c>
      <c r="G38" s="4" t="s">
        <v>132</v>
      </c>
      <c r="H38" s="161" t="s">
        <v>132</v>
      </c>
      <c r="I38" s="162" t="s">
        <v>132</v>
      </c>
      <c r="J38" s="161" t="s">
        <v>148</v>
      </c>
      <c r="K38" s="3" t="s">
        <v>132</v>
      </c>
      <c r="L38" s="161" t="s">
        <v>132</v>
      </c>
      <c r="M38" s="162" t="s">
        <v>132</v>
      </c>
      <c r="N38" s="21" t="s">
        <v>132</v>
      </c>
      <c r="O38" s="4" t="s">
        <v>132</v>
      </c>
      <c r="P38" s="161" t="s">
        <v>132</v>
      </c>
      <c r="Q38" s="3" t="s">
        <v>132</v>
      </c>
      <c r="R38" s="169" t="s">
        <v>27</v>
      </c>
      <c r="S38" s="170" t="s">
        <v>27</v>
      </c>
      <c r="T38" s="171" t="s">
        <v>27</v>
      </c>
      <c r="U38" s="173" t="s">
        <v>27</v>
      </c>
      <c r="V38" s="161" t="s">
        <v>132</v>
      </c>
      <c r="W38" s="3" t="s">
        <v>132</v>
      </c>
      <c r="X38" s="171" t="s">
        <v>27</v>
      </c>
      <c r="Y38" s="172" t="s">
        <v>27</v>
      </c>
      <c r="Z38" s="21">
        <v>1</v>
      </c>
      <c r="AA38" s="4">
        <v>0.11</v>
      </c>
      <c r="AB38" s="166">
        <v>103</v>
      </c>
      <c r="AC38" s="164">
        <v>0.22</v>
      </c>
      <c r="AD38" s="165"/>
      <c r="AE38" s="165"/>
    </row>
    <row r="39" spans="1:33" ht="21.75" customHeight="1" x14ac:dyDescent="0.55000000000000004">
      <c r="A39" s="176"/>
      <c r="B39" s="177" t="s">
        <v>24</v>
      </c>
      <c r="C39" s="178" t="s">
        <v>24</v>
      </c>
      <c r="D39" s="179" t="s">
        <v>24</v>
      </c>
      <c r="E39" s="180" t="s">
        <v>24</v>
      </c>
      <c r="F39" s="177" t="s">
        <v>24</v>
      </c>
      <c r="G39" s="177" t="s">
        <v>24</v>
      </c>
      <c r="H39" s="179" t="s">
        <v>24</v>
      </c>
      <c r="I39" s="180" t="s">
        <v>24</v>
      </c>
      <c r="J39" s="177" t="s">
        <v>24</v>
      </c>
      <c r="K39" s="177" t="s">
        <v>24</v>
      </c>
      <c r="L39" s="179" t="s">
        <v>24</v>
      </c>
      <c r="M39" s="180" t="s">
        <v>24</v>
      </c>
      <c r="N39" s="177" t="s">
        <v>24</v>
      </c>
      <c r="O39" s="177" t="s">
        <v>24</v>
      </c>
      <c r="P39" s="179" t="s">
        <v>24</v>
      </c>
      <c r="Q39" s="181" t="s">
        <v>24</v>
      </c>
      <c r="R39" s="177" t="s">
        <v>24</v>
      </c>
      <c r="S39" s="182" t="s">
        <v>24</v>
      </c>
      <c r="T39" s="179" t="s">
        <v>24</v>
      </c>
      <c r="U39" s="180" t="s">
        <v>24</v>
      </c>
      <c r="V39" s="177" t="s">
        <v>24</v>
      </c>
      <c r="W39" s="177" t="s">
        <v>24</v>
      </c>
      <c r="X39" s="179" t="s">
        <v>24</v>
      </c>
      <c r="Y39" s="180" t="s">
        <v>24</v>
      </c>
      <c r="Z39" s="177" t="s">
        <v>24</v>
      </c>
      <c r="AA39" s="177" t="s">
        <v>24</v>
      </c>
      <c r="AB39" s="183" t="s">
        <v>24</v>
      </c>
      <c r="AC39" s="184" t="s">
        <v>24</v>
      </c>
    </row>
    <row r="40" spans="1:33" ht="18" customHeight="1" x14ac:dyDescent="0.55000000000000004">
      <c r="A40" s="134" t="s">
        <v>108</v>
      </c>
      <c r="B40" s="154"/>
      <c r="C40" s="155"/>
      <c r="D40" s="154"/>
      <c r="E40" s="155"/>
      <c r="F40" s="154"/>
      <c r="G40" s="155"/>
      <c r="H40" s="154"/>
      <c r="I40" s="155"/>
      <c r="J40" s="154"/>
      <c r="K40" s="155"/>
      <c r="L40" s="154"/>
      <c r="M40" s="155"/>
      <c r="N40" s="154"/>
      <c r="O40" s="155"/>
      <c r="P40" s="154"/>
      <c r="Q40" s="155"/>
      <c r="R40" s="154"/>
      <c r="S40" s="155"/>
      <c r="T40" s="154"/>
      <c r="U40" s="155"/>
      <c r="V40" s="154"/>
      <c r="W40" s="155"/>
      <c r="X40" s="154"/>
      <c r="Y40" s="155"/>
      <c r="Z40" s="154"/>
      <c r="AA40" s="155"/>
      <c r="AB40" s="185"/>
      <c r="AC40" s="186"/>
    </row>
    <row r="41" spans="1:33" ht="20.25" customHeight="1" x14ac:dyDescent="0.55000000000000004">
      <c r="A41" s="160" t="s">
        <v>160</v>
      </c>
      <c r="M41" s="134"/>
      <c r="R41" s="135"/>
      <c r="S41" s="187"/>
      <c r="T41" s="188"/>
      <c r="AA41" s="134"/>
      <c r="AB41" s="189"/>
      <c r="AC41" s="190"/>
    </row>
    <row r="42" spans="1:33" ht="20.25" customHeight="1" x14ac:dyDescent="0.55000000000000004">
      <c r="A42" s="134" t="s">
        <v>161</v>
      </c>
      <c r="M42" s="134"/>
      <c r="R42" s="135"/>
      <c r="S42" s="187"/>
      <c r="T42" s="188"/>
      <c r="AA42" s="134"/>
      <c r="AB42" s="189"/>
      <c r="AC42" s="190"/>
    </row>
    <row r="43" spans="1:33" ht="20.25" customHeight="1" x14ac:dyDescent="0.55000000000000004">
      <c r="A43" s="134" t="s">
        <v>162</v>
      </c>
      <c r="M43" s="134"/>
      <c r="R43" s="135"/>
      <c r="S43" s="187"/>
      <c r="T43" s="188"/>
      <c r="AA43" s="134"/>
      <c r="AB43" s="189"/>
      <c r="AC43" s="190"/>
      <c r="AD43" s="191"/>
    </row>
  </sheetData>
  <mergeCells count="16">
    <mergeCell ref="A1:M2"/>
    <mergeCell ref="A4:A5"/>
    <mergeCell ref="B4:C4"/>
    <mergeCell ref="D4:E4"/>
    <mergeCell ref="F4:G4"/>
    <mergeCell ref="H4:I4"/>
    <mergeCell ref="J4:K4"/>
    <mergeCell ref="L4:M4"/>
    <mergeCell ref="Z4:AA4"/>
    <mergeCell ref="AB4:AC4"/>
    <mergeCell ref="N4:O4"/>
    <mergeCell ref="P4:Q4"/>
    <mergeCell ref="R4:S4"/>
    <mergeCell ref="T4:U4"/>
    <mergeCell ref="V4:W4"/>
    <mergeCell ref="X4:Y4"/>
  </mergeCells>
  <phoneticPr fontId="2"/>
  <printOptions horizontalCentered="1"/>
  <pageMargins left="0.59055118110236227" right="0.59055118110236227" top="0.98425196850393704" bottom="0.98425196850393704" header="0.51181102362204722" footer="0.51181102362204722"/>
  <pageSetup paperSize="8" scale="69" fitToHeight="2" orientation="landscape" r:id="rId1"/>
  <headerFooter alignWithMargins="0"/>
  <colBreaks count="1" manualBreakCount="1">
    <brk id="15" max="4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C0904-5A4C-4D34-A522-89740ACE0E9A}">
  <sheetPr>
    <pageSetUpPr fitToPage="1"/>
  </sheetPr>
  <dimension ref="A1:I38"/>
  <sheetViews>
    <sheetView zoomScaleNormal="100" zoomScaleSheetLayoutView="90" workbookViewId="0">
      <pane xSplit="1" ySplit="5" topLeftCell="B7" activePane="bottomRight" state="frozen"/>
      <selection pane="topRight" activeCell="B1" sqref="B1"/>
      <selection pane="bottomLeft" activeCell="A6" sqref="A6"/>
      <selection pane="bottomRight" activeCell="D20" sqref="D20"/>
    </sheetView>
  </sheetViews>
  <sheetFormatPr defaultColWidth="13.33203125" defaultRowHeight="13" x14ac:dyDescent="0.55000000000000004"/>
  <cols>
    <col min="1" max="1" width="9.4140625" style="6" bestFit="1" customWidth="1"/>
    <col min="2" max="3" width="9.4140625" style="6" customWidth="1"/>
    <col min="4" max="4" width="11.83203125" style="6" bestFit="1" customWidth="1"/>
    <col min="5" max="5" width="10.83203125" style="6" bestFit="1" customWidth="1"/>
    <col min="6" max="7" width="9.4140625" style="6" customWidth="1"/>
    <col min="8" max="8" width="11.83203125" style="6" bestFit="1" customWidth="1"/>
    <col min="9" max="9" width="10.83203125" style="6" bestFit="1" customWidth="1"/>
    <col min="10" max="256" width="13.33203125" style="6"/>
    <col min="257" max="257" width="9.4140625" style="6" bestFit="1" customWidth="1"/>
    <col min="258" max="259" width="9.4140625" style="6" customWidth="1"/>
    <col min="260" max="260" width="13.08203125" style="6" bestFit="1" customWidth="1"/>
    <col min="261" max="261" width="11.6640625" style="6" bestFit="1" customWidth="1"/>
    <col min="262" max="263" width="9.4140625" style="6" customWidth="1"/>
    <col min="264" max="264" width="13.08203125" style="6" bestFit="1" customWidth="1"/>
    <col min="265" max="265" width="11.6640625" style="6" bestFit="1" customWidth="1"/>
    <col min="266" max="512" width="13.33203125" style="6"/>
    <col min="513" max="513" width="9.4140625" style="6" bestFit="1" customWidth="1"/>
    <col min="514" max="515" width="9.4140625" style="6" customWidth="1"/>
    <col min="516" max="516" width="13.08203125" style="6" bestFit="1" customWidth="1"/>
    <col min="517" max="517" width="11.6640625" style="6" bestFit="1" customWidth="1"/>
    <col min="518" max="519" width="9.4140625" style="6" customWidth="1"/>
    <col min="520" max="520" width="13.08203125" style="6" bestFit="1" customWidth="1"/>
    <col min="521" max="521" width="11.6640625" style="6" bestFit="1" customWidth="1"/>
    <col min="522" max="768" width="13.33203125" style="6"/>
    <col min="769" max="769" width="9.4140625" style="6" bestFit="1" customWidth="1"/>
    <col min="770" max="771" width="9.4140625" style="6" customWidth="1"/>
    <col min="772" max="772" width="13.08203125" style="6" bestFit="1" customWidth="1"/>
    <col min="773" max="773" width="11.6640625" style="6" bestFit="1" customWidth="1"/>
    <col min="774" max="775" width="9.4140625" style="6" customWidth="1"/>
    <col min="776" max="776" width="13.08203125" style="6" bestFit="1" customWidth="1"/>
    <col min="777" max="777" width="11.6640625" style="6" bestFit="1" customWidth="1"/>
    <col min="778" max="1024" width="13.33203125" style="6"/>
    <col min="1025" max="1025" width="9.4140625" style="6" bestFit="1" customWidth="1"/>
    <col min="1026" max="1027" width="9.4140625" style="6" customWidth="1"/>
    <col min="1028" max="1028" width="13.08203125" style="6" bestFit="1" customWidth="1"/>
    <col min="1029" max="1029" width="11.6640625" style="6" bestFit="1" customWidth="1"/>
    <col min="1030" max="1031" width="9.4140625" style="6" customWidth="1"/>
    <col min="1032" max="1032" width="13.08203125" style="6" bestFit="1" customWidth="1"/>
    <col min="1033" max="1033" width="11.6640625" style="6" bestFit="1" customWidth="1"/>
    <col min="1034" max="1280" width="13.33203125" style="6"/>
    <col min="1281" max="1281" width="9.4140625" style="6" bestFit="1" customWidth="1"/>
    <col min="1282" max="1283" width="9.4140625" style="6" customWidth="1"/>
    <col min="1284" max="1284" width="13.08203125" style="6" bestFit="1" customWidth="1"/>
    <col min="1285" max="1285" width="11.6640625" style="6" bestFit="1" customWidth="1"/>
    <col min="1286" max="1287" width="9.4140625" style="6" customWidth="1"/>
    <col min="1288" max="1288" width="13.08203125" style="6" bestFit="1" customWidth="1"/>
    <col min="1289" max="1289" width="11.6640625" style="6" bestFit="1" customWidth="1"/>
    <col min="1290" max="1536" width="13.33203125" style="6"/>
    <col min="1537" max="1537" width="9.4140625" style="6" bestFit="1" customWidth="1"/>
    <col min="1538" max="1539" width="9.4140625" style="6" customWidth="1"/>
    <col min="1540" max="1540" width="13.08203125" style="6" bestFit="1" customWidth="1"/>
    <col min="1541" max="1541" width="11.6640625" style="6" bestFit="1" customWidth="1"/>
    <col min="1542" max="1543" width="9.4140625" style="6" customWidth="1"/>
    <col min="1544" max="1544" width="13.08203125" style="6" bestFit="1" customWidth="1"/>
    <col min="1545" max="1545" width="11.6640625" style="6" bestFit="1" customWidth="1"/>
    <col min="1546" max="1792" width="13.33203125" style="6"/>
    <col min="1793" max="1793" width="9.4140625" style="6" bestFit="1" customWidth="1"/>
    <col min="1794" max="1795" width="9.4140625" style="6" customWidth="1"/>
    <col min="1796" max="1796" width="13.08203125" style="6" bestFit="1" customWidth="1"/>
    <col min="1797" max="1797" width="11.6640625" style="6" bestFit="1" customWidth="1"/>
    <col min="1798" max="1799" width="9.4140625" style="6" customWidth="1"/>
    <col min="1800" max="1800" width="13.08203125" style="6" bestFit="1" customWidth="1"/>
    <col min="1801" max="1801" width="11.6640625" style="6" bestFit="1" customWidth="1"/>
    <col min="1802" max="2048" width="13.33203125" style="6"/>
    <col min="2049" max="2049" width="9.4140625" style="6" bestFit="1" customWidth="1"/>
    <col min="2050" max="2051" width="9.4140625" style="6" customWidth="1"/>
    <col min="2052" max="2052" width="13.08203125" style="6" bestFit="1" customWidth="1"/>
    <col min="2053" max="2053" width="11.6640625" style="6" bestFit="1" customWidth="1"/>
    <col min="2054" max="2055" width="9.4140625" style="6" customWidth="1"/>
    <col min="2056" max="2056" width="13.08203125" style="6" bestFit="1" customWidth="1"/>
    <col min="2057" max="2057" width="11.6640625" style="6" bestFit="1" customWidth="1"/>
    <col min="2058" max="2304" width="13.33203125" style="6"/>
    <col min="2305" max="2305" width="9.4140625" style="6" bestFit="1" customWidth="1"/>
    <col min="2306" max="2307" width="9.4140625" style="6" customWidth="1"/>
    <col min="2308" max="2308" width="13.08203125" style="6" bestFit="1" customWidth="1"/>
    <col min="2309" max="2309" width="11.6640625" style="6" bestFit="1" customWidth="1"/>
    <col min="2310" max="2311" width="9.4140625" style="6" customWidth="1"/>
    <col min="2312" max="2312" width="13.08203125" style="6" bestFit="1" customWidth="1"/>
    <col min="2313" max="2313" width="11.6640625" style="6" bestFit="1" customWidth="1"/>
    <col min="2314" max="2560" width="13.33203125" style="6"/>
    <col min="2561" max="2561" width="9.4140625" style="6" bestFit="1" customWidth="1"/>
    <col min="2562" max="2563" width="9.4140625" style="6" customWidth="1"/>
    <col min="2564" max="2564" width="13.08203125" style="6" bestFit="1" customWidth="1"/>
    <col min="2565" max="2565" width="11.6640625" style="6" bestFit="1" customWidth="1"/>
    <col min="2566" max="2567" width="9.4140625" style="6" customWidth="1"/>
    <col min="2568" max="2568" width="13.08203125" style="6" bestFit="1" customWidth="1"/>
    <col min="2569" max="2569" width="11.6640625" style="6" bestFit="1" customWidth="1"/>
    <col min="2570" max="2816" width="13.33203125" style="6"/>
    <col min="2817" max="2817" width="9.4140625" style="6" bestFit="1" customWidth="1"/>
    <col min="2818" max="2819" width="9.4140625" style="6" customWidth="1"/>
    <col min="2820" max="2820" width="13.08203125" style="6" bestFit="1" customWidth="1"/>
    <col min="2821" max="2821" width="11.6640625" style="6" bestFit="1" customWidth="1"/>
    <col min="2822" max="2823" width="9.4140625" style="6" customWidth="1"/>
    <col min="2824" max="2824" width="13.08203125" style="6" bestFit="1" customWidth="1"/>
    <col min="2825" max="2825" width="11.6640625" style="6" bestFit="1" customWidth="1"/>
    <col min="2826" max="3072" width="13.33203125" style="6"/>
    <col min="3073" max="3073" width="9.4140625" style="6" bestFit="1" customWidth="1"/>
    <col min="3074" max="3075" width="9.4140625" style="6" customWidth="1"/>
    <col min="3076" max="3076" width="13.08203125" style="6" bestFit="1" customWidth="1"/>
    <col min="3077" max="3077" width="11.6640625" style="6" bestFit="1" customWidth="1"/>
    <col min="3078" max="3079" width="9.4140625" style="6" customWidth="1"/>
    <col min="3080" max="3080" width="13.08203125" style="6" bestFit="1" customWidth="1"/>
    <col min="3081" max="3081" width="11.6640625" style="6" bestFit="1" customWidth="1"/>
    <col min="3082" max="3328" width="13.33203125" style="6"/>
    <col min="3329" max="3329" width="9.4140625" style="6" bestFit="1" customWidth="1"/>
    <col min="3330" max="3331" width="9.4140625" style="6" customWidth="1"/>
    <col min="3332" max="3332" width="13.08203125" style="6" bestFit="1" customWidth="1"/>
    <col min="3333" max="3333" width="11.6640625" style="6" bestFit="1" customWidth="1"/>
    <col min="3334" max="3335" width="9.4140625" style="6" customWidth="1"/>
    <col min="3336" max="3336" width="13.08203125" style="6" bestFit="1" customWidth="1"/>
    <col min="3337" max="3337" width="11.6640625" style="6" bestFit="1" customWidth="1"/>
    <col min="3338" max="3584" width="13.33203125" style="6"/>
    <col min="3585" max="3585" width="9.4140625" style="6" bestFit="1" customWidth="1"/>
    <col min="3586" max="3587" width="9.4140625" style="6" customWidth="1"/>
    <col min="3588" max="3588" width="13.08203125" style="6" bestFit="1" customWidth="1"/>
    <col min="3589" max="3589" width="11.6640625" style="6" bestFit="1" customWidth="1"/>
    <col min="3590" max="3591" width="9.4140625" style="6" customWidth="1"/>
    <col min="3592" max="3592" width="13.08203125" style="6" bestFit="1" customWidth="1"/>
    <col min="3593" max="3593" width="11.6640625" style="6" bestFit="1" customWidth="1"/>
    <col min="3594" max="3840" width="13.33203125" style="6"/>
    <col min="3841" max="3841" width="9.4140625" style="6" bestFit="1" customWidth="1"/>
    <col min="3842" max="3843" width="9.4140625" style="6" customWidth="1"/>
    <col min="3844" max="3844" width="13.08203125" style="6" bestFit="1" customWidth="1"/>
    <col min="3845" max="3845" width="11.6640625" style="6" bestFit="1" customWidth="1"/>
    <col min="3846" max="3847" width="9.4140625" style="6" customWidth="1"/>
    <col min="3848" max="3848" width="13.08203125" style="6" bestFit="1" customWidth="1"/>
    <col min="3849" max="3849" width="11.6640625" style="6" bestFit="1" customWidth="1"/>
    <col min="3850" max="4096" width="13.33203125" style="6"/>
    <col min="4097" max="4097" width="9.4140625" style="6" bestFit="1" customWidth="1"/>
    <col min="4098" max="4099" width="9.4140625" style="6" customWidth="1"/>
    <col min="4100" max="4100" width="13.08203125" style="6" bestFit="1" customWidth="1"/>
    <col min="4101" max="4101" width="11.6640625" style="6" bestFit="1" customWidth="1"/>
    <col min="4102" max="4103" width="9.4140625" style="6" customWidth="1"/>
    <col min="4104" max="4104" width="13.08203125" style="6" bestFit="1" customWidth="1"/>
    <col min="4105" max="4105" width="11.6640625" style="6" bestFit="1" customWidth="1"/>
    <col min="4106" max="4352" width="13.33203125" style="6"/>
    <col min="4353" max="4353" width="9.4140625" style="6" bestFit="1" customWidth="1"/>
    <col min="4354" max="4355" width="9.4140625" style="6" customWidth="1"/>
    <col min="4356" max="4356" width="13.08203125" style="6" bestFit="1" customWidth="1"/>
    <col min="4357" max="4357" width="11.6640625" style="6" bestFit="1" customWidth="1"/>
    <col min="4358" max="4359" width="9.4140625" style="6" customWidth="1"/>
    <col min="4360" max="4360" width="13.08203125" style="6" bestFit="1" customWidth="1"/>
    <col min="4361" max="4361" width="11.6640625" style="6" bestFit="1" customWidth="1"/>
    <col min="4362" max="4608" width="13.33203125" style="6"/>
    <col min="4609" max="4609" width="9.4140625" style="6" bestFit="1" customWidth="1"/>
    <col min="4610" max="4611" width="9.4140625" style="6" customWidth="1"/>
    <col min="4612" max="4612" width="13.08203125" style="6" bestFit="1" customWidth="1"/>
    <col min="4613" max="4613" width="11.6640625" style="6" bestFit="1" customWidth="1"/>
    <col min="4614" max="4615" width="9.4140625" style="6" customWidth="1"/>
    <col min="4616" max="4616" width="13.08203125" style="6" bestFit="1" customWidth="1"/>
    <col min="4617" max="4617" width="11.6640625" style="6" bestFit="1" customWidth="1"/>
    <col min="4618" max="4864" width="13.33203125" style="6"/>
    <col min="4865" max="4865" width="9.4140625" style="6" bestFit="1" customWidth="1"/>
    <col min="4866" max="4867" width="9.4140625" style="6" customWidth="1"/>
    <col min="4868" max="4868" width="13.08203125" style="6" bestFit="1" customWidth="1"/>
    <col min="4869" max="4869" width="11.6640625" style="6" bestFit="1" customWidth="1"/>
    <col min="4870" max="4871" width="9.4140625" style="6" customWidth="1"/>
    <col min="4872" max="4872" width="13.08203125" style="6" bestFit="1" customWidth="1"/>
    <col min="4873" max="4873" width="11.6640625" style="6" bestFit="1" customWidth="1"/>
    <col min="4874" max="5120" width="13.33203125" style="6"/>
    <col min="5121" max="5121" width="9.4140625" style="6" bestFit="1" customWidth="1"/>
    <col min="5122" max="5123" width="9.4140625" style="6" customWidth="1"/>
    <col min="5124" max="5124" width="13.08203125" style="6" bestFit="1" customWidth="1"/>
    <col min="5125" max="5125" width="11.6640625" style="6" bestFit="1" customWidth="1"/>
    <col min="5126" max="5127" width="9.4140625" style="6" customWidth="1"/>
    <col min="5128" max="5128" width="13.08203125" style="6" bestFit="1" customWidth="1"/>
    <col min="5129" max="5129" width="11.6640625" style="6" bestFit="1" customWidth="1"/>
    <col min="5130" max="5376" width="13.33203125" style="6"/>
    <col min="5377" max="5377" width="9.4140625" style="6" bestFit="1" customWidth="1"/>
    <col min="5378" max="5379" width="9.4140625" style="6" customWidth="1"/>
    <col min="5380" max="5380" width="13.08203125" style="6" bestFit="1" customWidth="1"/>
    <col min="5381" max="5381" width="11.6640625" style="6" bestFit="1" customWidth="1"/>
    <col min="5382" max="5383" width="9.4140625" style="6" customWidth="1"/>
    <col min="5384" max="5384" width="13.08203125" style="6" bestFit="1" customWidth="1"/>
    <col min="5385" max="5385" width="11.6640625" style="6" bestFit="1" customWidth="1"/>
    <col min="5386" max="5632" width="13.33203125" style="6"/>
    <col min="5633" max="5633" width="9.4140625" style="6" bestFit="1" customWidth="1"/>
    <col min="5634" max="5635" width="9.4140625" style="6" customWidth="1"/>
    <col min="5636" max="5636" width="13.08203125" style="6" bestFit="1" customWidth="1"/>
    <col min="5637" max="5637" width="11.6640625" style="6" bestFit="1" customWidth="1"/>
    <col min="5638" max="5639" width="9.4140625" style="6" customWidth="1"/>
    <col min="5640" max="5640" width="13.08203125" style="6" bestFit="1" customWidth="1"/>
    <col min="5641" max="5641" width="11.6640625" style="6" bestFit="1" customWidth="1"/>
    <col min="5642" max="5888" width="13.33203125" style="6"/>
    <col min="5889" max="5889" width="9.4140625" style="6" bestFit="1" customWidth="1"/>
    <col min="5890" max="5891" width="9.4140625" style="6" customWidth="1"/>
    <col min="5892" max="5892" width="13.08203125" style="6" bestFit="1" customWidth="1"/>
    <col min="5893" max="5893" width="11.6640625" style="6" bestFit="1" customWidth="1"/>
    <col min="5894" max="5895" width="9.4140625" style="6" customWidth="1"/>
    <col min="5896" max="5896" width="13.08203125" style="6" bestFit="1" customWidth="1"/>
    <col min="5897" max="5897" width="11.6640625" style="6" bestFit="1" customWidth="1"/>
    <col min="5898" max="6144" width="13.33203125" style="6"/>
    <col min="6145" max="6145" width="9.4140625" style="6" bestFit="1" customWidth="1"/>
    <col min="6146" max="6147" width="9.4140625" style="6" customWidth="1"/>
    <col min="6148" max="6148" width="13.08203125" style="6" bestFit="1" customWidth="1"/>
    <col min="6149" max="6149" width="11.6640625" style="6" bestFit="1" customWidth="1"/>
    <col min="6150" max="6151" width="9.4140625" style="6" customWidth="1"/>
    <col min="6152" max="6152" width="13.08203125" style="6" bestFit="1" customWidth="1"/>
    <col min="6153" max="6153" width="11.6640625" style="6" bestFit="1" customWidth="1"/>
    <col min="6154" max="6400" width="13.33203125" style="6"/>
    <col min="6401" max="6401" width="9.4140625" style="6" bestFit="1" customWidth="1"/>
    <col min="6402" max="6403" width="9.4140625" style="6" customWidth="1"/>
    <col min="6404" max="6404" width="13.08203125" style="6" bestFit="1" customWidth="1"/>
    <col min="6405" max="6405" width="11.6640625" style="6" bestFit="1" customWidth="1"/>
    <col min="6406" max="6407" width="9.4140625" style="6" customWidth="1"/>
    <col min="6408" max="6408" width="13.08203125" style="6" bestFit="1" customWidth="1"/>
    <col min="6409" max="6409" width="11.6640625" style="6" bestFit="1" customWidth="1"/>
    <col min="6410" max="6656" width="13.33203125" style="6"/>
    <col min="6657" max="6657" width="9.4140625" style="6" bestFit="1" customWidth="1"/>
    <col min="6658" max="6659" width="9.4140625" style="6" customWidth="1"/>
    <col min="6660" max="6660" width="13.08203125" style="6" bestFit="1" customWidth="1"/>
    <col min="6661" max="6661" width="11.6640625" style="6" bestFit="1" customWidth="1"/>
    <col min="6662" max="6663" width="9.4140625" style="6" customWidth="1"/>
    <col min="6664" max="6664" width="13.08203125" style="6" bestFit="1" customWidth="1"/>
    <col min="6665" max="6665" width="11.6640625" style="6" bestFit="1" customWidth="1"/>
    <col min="6666" max="6912" width="13.33203125" style="6"/>
    <col min="6913" max="6913" width="9.4140625" style="6" bestFit="1" customWidth="1"/>
    <col min="6914" max="6915" width="9.4140625" style="6" customWidth="1"/>
    <col min="6916" max="6916" width="13.08203125" style="6" bestFit="1" customWidth="1"/>
    <col min="6917" max="6917" width="11.6640625" style="6" bestFit="1" customWidth="1"/>
    <col min="6918" max="6919" width="9.4140625" style="6" customWidth="1"/>
    <col min="6920" max="6920" width="13.08203125" style="6" bestFit="1" customWidth="1"/>
    <col min="6921" max="6921" width="11.6640625" style="6" bestFit="1" customWidth="1"/>
    <col min="6922" max="7168" width="13.33203125" style="6"/>
    <col min="7169" max="7169" width="9.4140625" style="6" bestFit="1" customWidth="1"/>
    <col min="7170" max="7171" width="9.4140625" style="6" customWidth="1"/>
    <col min="7172" max="7172" width="13.08203125" style="6" bestFit="1" customWidth="1"/>
    <col min="7173" max="7173" width="11.6640625" style="6" bestFit="1" customWidth="1"/>
    <col min="7174" max="7175" width="9.4140625" style="6" customWidth="1"/>
    <col min="7176" max="7176" width="13.08203125" style="6" bestFit="1" customWidth="1"/>
    <col min="7177" max="7177" width="11.6640625" style="6" bestFit="1" customWidth="1"/>
    <col min="7178" max="7424" width="13.33203125" style="6"/>
    <col min="7425" max="7425" width="9.4140625" style="6" bestFit="1" customWidth="1"/>
    <col min="7426" max="7427" width="9.4140625" style="6" customWidth="1"/>
    <col min="7428" max="7428" width="13.08203125" style="6" bestFit="1" customWidth="1"/>
    <col min="7429" max="7429" width="11.6640625" style="6" bestFit="1" customWidth="1"/>
    <col min="7430" max="7431" width="9.4140625" style="6" customWidth="1"/>
    <col min="7432" max="7432" width="13.08203125" style="6" bestFit="1" customWidth="1"/>
    <col min="7433" max="7433" width="11.6640625" style="6" bestFit="1" customWidth="1"/>
    <col min="7434" max="7680" width="13.33203125" style="6"/>
    <col min="7681" max="7681" width="9.4140625" style="6" bestFit="1" customWidth="1"/>
    <col min="7682" max="7683" width="9.4140625" style="6" customWidth="1"/>
    <col min="7684" max="7684" width="13.08203125" style="6" bestFit="1" customWidth="1"/>
    <col min="7685" max="7685" width="11.6640625" style="6" bestFit="1" customWidth="1"/>
    <col min="7686" max="7687" width="9.4140625" style="6" customWidth="1"/>
    <col min="7688" max="7688" width="13.08203125" style="6" bestFit="1" customWidth="1"/>
    <col min="7689" max="7689" width="11.6640625" style="6" bestFit="1" customWidth="1"/>
    <col min="7690" max="7936" width="13.33203125" style="6"/>
    <col min="7937" max="7937" width="9.4140625" style="6" bestFit="1" customWidth="1"/>
    <col min="7938" max="7939" width="9.4140625" style="6" customWidth="1"/>
    <col min="7940" max="7940" width="13.08203125" style="6" bestFit="1" customWidth="1"/>
    <col min="7941" max="7941" width="11.6640625" style="6" bestFit="1" customWidth="1"/>
    <col min="7942" max="7943" width="9.4140625" style="6" customWidth="1"/>
    <col min="7944" max="7944" width="13.08203125" style="6" bestFit="1" customWidth="1"/>
    <col min="7945" max="7945" width="11.6640625" style="6" bestFit="1" customWidth="1"/>
    <col min="7946" max="8192" width="13.33203125" style="6"/>
    <col min="8193" max="8193" width="9.4140625" style="6" bestFit="1" customWidth="1"/>
    <col min="8194" max="8195" width="9.4140625" style="6" customWidth="1"/>
    <col min="8196" max="8196" width="13.08203125" style="6" bestFit="1" customWidth="1"/>
    <col min="8197" max="8197" width="11.6640625" style="6" bestFit="1" customWidth="1"/>
    <col min="8198" max="8199" width="9.4140625" style="6" customWidth="1"/>
    <col min="8200" max="8200" width="13.08203125" style="6" bestFit="1" customWidth="1"/>
    <col min="8201" max="8201" width="11.6640625" style="6" bestFit="1" customWidth="1"/>
    <col min="8202" max="8448" width="13.33203125" style="6"/>
    <col min="8449" max="8449" width="9.4140625" style="6" bestFit="1" customWidth="1"/>
    <col min="8450" max="8451" width="9.4140625" style="6" customWidth="1"/>
    <col min="8452" max="8452" width="13.08203125" style="6" bestFit="1" customWidth="1"/>
    <col min="8453" max="8453" width="11.6640625" style="6" bestFit="1" customWidth="1"/>
    <col min="8454" max="8455" width="9.4140625" style="6" customWidth="1"/>
    <col min="8456" max="8456" width="13.08203125" style="6" bestFit="1" customWidth="1"/>
    <col min="8457" max="8457" width="11.6640625" style="6" bestFit="1" customWidth="1"/>
    <col min="8458" max="8704" width="13.33203125" style="6"/>
    <col min="8705" max="8705" width="9.4140625" style="6" bestFit="1" customWidth="1"/>
    <col min="8706" max="8707" width="9.4140625" style="6" customWidth="1"/>
    <col min="8708" max="8708" width="13.08203125" style="6" bestFit="1" customWidth="1"/>
    <col min="8709" max="8709" width="11.6640625" style="6" bestFit="1" customWidth="1"/>
    <col min="8710" max="8711" width="9.4140625" style="6" customWidth="1"/>
    <col min="8712" max="8712" width="13.08203125" style="6" bestFit="1" customWidth="1"/>
    <col min="8713" max="8713" width="11.6640625" style="6" bestFit="1" customWidth="1"/>
    <col min="8714" max="8960" width="13.33203125" style="6"/>
    <col min="8961" max="8961" width="9.4140625" style="6" bestFit="1" customWidth="1"/>
    <col min="8962" max="8963" width="9.4140625" style="6" customWidth="1"/>
    <col min="8964" max="8964" width="13.08203125" style="6" bestFit="1" customWidth="1"/>
    <col min="8965" max="8965" width="11.6640625" style="6" bestFit="1" customWidth="1"/>
    <col min="8966" max="8967" width="9.4140625" style="6" customWidth="1"/>
    <col min="8968" max="8968" width="13.08203125" style="6" bestFit="1" customWidth="1"/>
    <col min="8969" max="8969" width="11.6640625" style="6" bestFit="1" customWidth="1"/>
    <col min="8970" max="9216" width="13.33203125" style="6"/>
    <col min="9217" max="9217" width="9.4140625" style="6" bestFit="1" customWidth="1"/>
    <col min="9218" max="9219" width="9.4140625" style="6" customWidth="1"/>
    <col min="9220" max="9220" width="13.08203125" style="6" bestFit="1" customWidth="1"/>
    <col min="9221" max="9221" width="11.6640625" style="6" bestFit="1" customWidth="1"/>
    <col min="9222" max="9223" width="9.4140625" style="6" customWidth="1"/>
    <col min="9224" max="9224" width="13.08203125" style="6" bestFit="1" customWidth="1"/>
    <col min="9225" max="9225" width="11.6640625" style="6" bestFit="1" customWidth="1"/>
    <col min="9226" max="9472" width="13.33203125" style="6"/>
    <col min="9473" max="9473" width="9.4140625" style="6" bestFit="1" customWidth="1"/>
    <col min="9474" max="9475" width="9.4140625" style="6" customWidth="1"/>
    <col min="9476" max="9476" width="13.08203125" style="6" bestFit="1" customWidth="1"/>
    <col min="9477" max="9477" width="11.6640625" style="6" bestFit="1" customWidth="1"/>
    <col min="9478" max="9479" width="9.4140625" style="6" customWidth="1"/>
    <col min="9480" max="9480" width="13.08203125" style="6" bestFit="1" customWidth="1"/>
    <col min="9481" max="9481" width="11.6640625" style="6" bestFit="1" customWidth="1"/>
    <col min="9482" max="9728" width="13.33203125" style="6"/>
    <col min="9729" max="9729" width="9.4140625" style="6" bestFit="1" customWidth="1"/>
    <col min="9730" max="9731" width="9.4140625" style="6" customWidth="1"/>
    <col min="9732" max="9732" width="13.08203125" style="6" bestFit="1" customWidth="1"/>
    <col min="9733" max="9733" width="11.6640625" style="6" bestFit="1" customWidth="1"/>
    <col min="9734" max="9735" width="9.4140625" style="6" customWidth="1"/>
    <col min="9736" max="9736" width="13.08203125" style="6" bestFit="1" customWidth="1"/>
    <col min="9737" max="9737" width="11.6640625" style="6" bestFit="1" customWidth="1"/>
    <col min="9738" max="9984" width="13.33203125" style="6"/>
    <col min="9985" max="9985" width="9.4140625" style="6" bestFit="1" customWidth="1"/>
    <col min="9986" max="9987" width="9.4140625" style="6" customWidth="1"/>
    <col min="9988" max="9988" width="13.08203125" style="6" bestFit="1" customWidth="1"/>
    <col min="9989" max="9989" width="11.6640625" style="6" bestFit="1" customWidth="1"/>
    <col min="9990" max="9991" width="9.4140625" style="6" customWidth="1"/>
    <col min="9992" max="9992" width="13.08203125" style="6" bestFit="1" customWidth="1"/>
    <col min="9993" max="9993" width="11.6640625" style="6" bestFit="1" customWidth="1"/>
    <col min="9994" max="10240" width="13.33203125" style="6"/>
    <col min="10241" max="10241" width="9.4140625" style="6" bestFit="1" customWidth="1"/>
    <col min="10242" max="10243" width="9.4140625" style="6" customWidth="1"/>
    <col min="10244" max="10244" width="13.08203125" style="6" bestFit="1" customWidth="1"/>
    <col min="10245" max="10245" width="11.6640625" style="6" bestFit="1" customWidth="1"/>
    <col min="10246" max="10247" width="9.4140625" style="6" customWidth="1"/>
    <col min="10248" max="10248" width="13.08203125" style="6" bestFit="1" customWidth="1"/>
    <col min="10249" max="10249" width="11.6640625" style="6" bestFit="1" customWidth="1"/>
    <col min="10250" max="10496" width="13.33203125" style="6"/>
    <col min="10497" max="10497" width="9.4140625" style="6" bestFit="1" customWidth="1"/>
    <col min="10498" max="10499" width="9.4140625" style="6" customWidth="1"/>
    <col min="10500" max="10500" width="13.08203125" style="6" bestFit="1" customWidth="1"/>
    <col min="10501" max="10501" width="11.6640625" style="6" bestFit="1" customWidth="1"/>
    <col min="10502" max="10503" width="9.4140625" style="6" customWidth="1"/>
    <col min="10504" max="10504" width="13.08203125" style="6" bestFit="1" customWidth="1"/>
    <col min="10505" max="10505" width="11.6640625" style="6" bestFit="1" customWidth="1"/>
    <col min="10506" max="10752" width="13.33203125" style="6"/>
    <col min="10753" max="10753" width="9.4140625" style="6" bestFit="1" customWidth="1"/>
    <col min="10754" max="10755" width="9.4140625" style="6" customWidth="1"/>
    <col min="10756" max="10756" width="13.08203125" style="6" bestFit="1" customWidth="1"/>
    <col min="10757" max="10757" width="11.6640625" style="6" bestFit="1" customWidth="1"/>
    <col min="10758" max="10759" width="9.4140625" style="6" customWidth="1"/>
    <col min="10760" max="10760" width="13.08203125" style="6" bestFit="1" customWidth="1"/>
    <col min="10761" max="10761" width="11.6640625" style="6" bestFit="1" customWidth="1"/>
    <col min="10762" max="11008" width="13.33203125" style="6"/>
    <col min="11009" max="11009" width="9.4140625" style="6" bestFit="1" customWidth="1"/>
    <col min="11010" max="11011" width="9.4140625" style="6" customWidth="1"/>
    <col min="11012" max="11012" width="13.08203125" style="6" bestFit="1" customWidth="1"/>
    <col min="11013" max="11013" width="11.6640625" style="6" bestFit="1" customWidth="1"/>
    <col min="11014" max="11015" width="9.4140625" style="6" customWidth="1"/>
    <col min="11016" max="11016" width="13.08203125" style="6" bestFit="1" customWidth="1"/>
    <col min="11017" max="11017" width="11.6640625" style="6" bestFit="1" customWidth="1"/>
    <col min="11018" max="11264" width="13.33203125" style="6"/>
    <col min="11265" max="11265" width="9.4140625" style="6" bestFit="1" customWidth="1"/>
    <col min="11266" max="11267" width="9.4140625" style="6" customWidth="1"/>
    <col min="11268" max="11268" width="13.08203125" style="6" bestFit="1" customWidth="1"/>
    <col min="11269" max="11269" width="11.6640625" style="6" bestFit="1" customWidth="1"/>
    <col min="11270" max="11271" width="9.4140625" style="6" customWidth="1"/>
    <col min="11272" max="11272" width="13.08203125" style="6" bestFit="1" customWidth="1"/>
    <col min="11273" max="11273" width="11.6640625" style="6" bestFit="1" customWidth="1"/>
    <col min="11274" max="11520" width="13.33203125" style="6"/>
    <col min="11521" max="11521" width="9.4140625" style="6" bestFit="1" customWidth="1"/>
    <col min="11522" max="11523" width="9.4140625" style="6" customWidth="1"/>
    <col min="11524" max="11524" width="13.08203125" style="6" bestFit="1" customWidth="1"/>
    <col min="11525" max="11525" width="11.6640625" style="6" bestFit="1" customWidth="1"/>
    <col min="11526" max="11527" width="9.4140625" style="6" customWidth="1"/>
    <col min="11528" max="11528" width="13.08203125" style="6" bestFit="1" customWidth="1"/>
    <col min="11529" max="11529" width="11.6640625" style="6" bestFit="1" customWidth="1"/>
    <col min="11530" max="11776" width="13.33203125" style="6"/>
    <col min="11777" max="11777" width="9.4140625" style="6" bestFit="1" customWidth="1"/>
    <col min="11778" max="11779" width="9.4140625" style="6" customWidth="1"/>
    <col min="11780" max="11780" width="13.08203125" style="6" bestFit="1" customWidth="1"/>
    <col min="11781" max="11781" width="11.6640625" style="6" bestFit="1" customWidth="1"/>
    <col min="11782" max="11783" width="9.4140625" style="6" customWidth="1"/>
    <col min="11784" max="11784" width="13.08203125" style="6" bestFit="1" customWidth="1"/>
    <col min="11785" max="11785" width="11.6640625" style="6" bestFit="1" customWidth="1"/>
    <col min="11786" max="12032" width="13.33203125" style="6"/>
    <col min="12033" max="12033" width="9.4140625" style="6" bestFit="1" customWidth="1"/>
    <col min="12034" max="12035" width="9.4140625" style="6" customWidth="1"/>
    <col min="12036" max="12036" width="13.08203125" style="6" bestFit="1" customWidth="1"/>
    <col min="12037" max="12037" width="11.6640625" style="6" bestFit="1" customWidth="1"/>
    <col min="12038" max="12039" width="9.4140625" style="6" customWidth="1"/>
    <col min="12040" max="12040" width="13.08203125" style="6" bestFit="1" customWidth="1"/>
    <col min="12041" max="12041" width="11.6640625" style="6" bestFit="1" customWidth="1"/>
    <col min="12042" max="12288" width="13.33203125" style="6"/>
    <col min="12289" max="12289" width="9.4140625" style="6" bestFit="1" customWidth="1"/>
    <col min="12290" max="12291" width="9.4140625" style="6" customWidth="1"/>
    <col min="12292" max="12292" width="13.08203125" style="6" bestFit="1" customWidth="1"/>
    <col min="12293" max="12293" width="11.6640625" style="6" bestFit="1" customWidth="1"/>
    <col min="12294" max="12295" width="9.4140625" style="6" customWidth="1"/>
    <col min="12296" max="12296" width="13.08203125" style="6" bestFit="1" customWidth="1"/>
    <col min="12297" max="12297" width="11.6640625" style="6" bestFit="1" customWidth="1"/>
    <col min="12298" max="12544" width="13.33203125" style="6"/>
    <col min="12545" max="12545" width="9.4140625" style="6" bestFit="1" customWidth="1"/>
    <col min="12546" max="12547" width="9.4140625" style="6" customWidth="1"/>
    <col min="12548" max="12548" width="13.08203125" style="6" bestFit="1" customWidth="1"/>
    <col min="12549" max="12549" width="11.6640625" style="6" bestFit="1" customWidth="1"/>
    <col min="12550" max="12551" width="9.4140625" style="6" customWidth="1"/>
    <col min="12552" max="12552" width="13.08203125" style="6" bestFit="1" customWidth="1"/>
    <col min="12553" max="12553" width="11.6640625" style="6" bestFit="1" customWidth="1"/>
    <col min="12554" max="12800" width="13.33203125" style="6"/>
    <col min="12801" max="12801" width="9.4140625" style="6" bestFit="1" customWidth="1"/>
    <col min="12802" max="12803" width="9.4140625" style="6" customWidth="1"/>
    <col min="12804" max="12804" width="13.08203125" style="6" bestFit="1" customWidth="1"/>
    <col min="12805" max="12805" width="11.6640625" style="6" bestFit="1" customWidth="1"/>
    <col min="12806" max="12807" width="9.4140625" style="6" customWidth="1"/>
    <col min="12808" max="12808" width="13.08203125" style="6" bestFit="1" customWidth="1"/>
    <col min="12809" max="12809" width="11.6640625" style="6" bestFit="1" customWidth="1"/>
    <col min="12810" max="13056" width="13.33203125" style="6"/>
    <col min="13057" max="13057" width="9.4140625" style="6" bestFit="1" customWidth="1"/>
    <col min="13058" max="13059" width="9.4140625" style="6" customWidth="1"/>
    <col min="13060" max="13060" width="13.08203125" style="6" bestFit="1" customWidth="1"/>
    <col min="13061" max="13061" width="11.6640625" style="6" bestFit="1" customWidth="1"/>
    <col min="13062" max="13063" width="9.4140625" style="6" customWidth="1"/>
    <col min="13064" max="13064" width="13.08203125" style="6" bestFit="1" customWidth="1"/>
    <col min="13065" max="13065" width="11.6640625" style="6" bestFit="1" customWidth="1"/>
    <col min="13066" max="13312" width="13.33203125" style="6"/>
    <col min="13313" max="13313" width="9.4140625" style="6" bestFit="1" customWidth="1"/>
    <col min="13314" max="13315" width="9.4140625" style="6" customWidth="1"/>
    <col min="13316" max="13316" width="13.08203125" style="6" bestFit="1" customWidth="1"/>
    <col min="13317" max="13317" width="11.6640625" style="6" bestFit="1" customWidth="1"/>
    <col min="13318" max="13319" width="9.4140625" style="6" customWidth="1"/>
    <col min="13320" max="13320" width="13.08203125" style="6" bestFit="1" customWidth="1"/>
    <col min="13321" max="13321" width="11.6640625" style="6" bestFit="1" customWidth="1"/>
    <col min="13322" max="13568" width="13.33203125" style="6"/>
    <col min="13569" max="13569" width="9.4140625" style="6" bestFit="1" customWidth="1"/>
    <col min="13570" max="13571" width="9.4140625" style="6" customWidth="1"/>
    <col min="13572" max="13572" width="13.08203125" style="6" bestFit="1" customWidth="1"/>
    <col min="13573" max="13573" width="11.6640625" style="6" bestFit="1" customWidth="1"/>
    <col min="13574" max="13575" width="9.4140625" style="6" customWidth="1"/>
    <col min="13576" max="13576" width="13.08203125" style="6" bestFit="1" customWidth="1"/>
    <col min="13577" max="13577" width="11.6640625" style="6" bestFit="1" customWidth="1"/>
    <col min="13578" max="13824" width="13.33203125" style="6"/>
    <col min="13825" max="13825" width="9.4140625" style="6" bestFit="1" customWidth="1"/>
    <col min="13826" max="13827" width="9.4140625" style="6" customWidth="1"/>
    <col min="13828" max="13828" width="13.08203125" style="6" bestFit="1" customWidth="1"/>
    <col min="13829" max="13829" width="11.6640625" style="6" bestFit="1" customWidth="1"/>
    <col min="13830" max="13831" width="9.4140625" style="6" customWidth="1"/>
    <col min="13832" max="13832" width="13.08203125" style="6" bestFit="1" customWidth="1"/>
    <col min="13833" max="13833" width="11.6640625" style="6" bestFit="1" customWidth="1"/>
    <col min="13834" max="14080" width="13.33203125" style="6"/>
    <col min="14081" max="14081" width="9.4140625" style="6" bestFit="1" customWidth="1"/>
    <col min="14082" max="14083" width="9.4140625" style="6" customWidth="1"/>
    <col min="14084" max="14084" width="13.08203125" style="6" bestFit="1" customWidth="1"/>
    <col min="14085" max="14085" width="11.6640625" style="6" bestFit="1" customWidth="1"/>
    <col min="14086" max="14087" width="9.4140625" style="6" customWidth="1"/>
    <col min="14088" max="14088" width="13.08203125" style="6" bestFit="1" customWidth="1"/>
    <col min="14089" max="14089" width="11.6640625" style="6" bestFit="1" customWidth="1"/>
    <col min="14090" max="14336" width="13.33203125" style="6"/>
    <col min="14337" max="14337" width="9.4140625" style="6" bestFit="1" customWidth="1"/>
    <col min="14338" max="14339" width="9.4140625" style="6" customWidth="1"/>
    <col min="14340" max="14340" width="13.08203125" style="6" bestFit="1" customWidth="1"/>
    <col min="14341" max="14341" width="11.6640625" style="6" bestFit="1" customWidth="1"/>
    <col min="14342" max="14343" width="9.4140625" style="6" customWidth="1"/>
    <col min="14344" max="14344" width="13.08203125" style="6" bestFit="1" customWidth="1"/>
    <col min="14345" max="14345" width="11.6640625" style="6" bestFit="1" customWidth="1"/>
    <col min="14346" max="14592" width="13.33203125" style="6"/>
    <col min="14593" max="14593" width="9.4140625" style="6" bestFit="1" customWidth="1"/>
    <col min="14594" max="14595" width="9.4140625" style="6" customWidth="1"/>
    <col min="14596" max="14596" width="13.08203125" style="6" bestFit="1" customWidth="1"/>
    <col min="14597" max="14597" width="11.6640625" style="6" bestFit="1" customWidth="1"/>
    <col min="14598" max="14599" width="9.4140625" style="6" customWidth="1"/>
    <col min="14600" max="14600" width="13.08203125" style="6" bestFit="1" customWidth="1"/>
    <col min="14601" max="14601" width="11.6640625" style="6" bestFit="1" customWidth="1"/>
    <col min="14602" max="14848" width="13.33203125" style="6"/>
    <col min="14849" max="14849" width="9.4140625" style="6" bestFit="1" customWidth="1"/>
    <col min="14850" max="14851" width="9.4140625" style="6" customWidth="1"/>
    <col min="14852" max="14852" width="13.08203125" style="6" bestFit="1" customWidth="1"/>
    <col min="14853" max="14853" width="11.6640625" style="6" bestFit="1" customWidth="1"/>
    <col min="14854" max="14855" width="9.4140625" style="6" customWidth="1"/>
    <col min="14856" max="14856" width="13.08203125" style="6" bestFit="1" customWidth="1"/>
    <col min="14857" max="14857" width="11.6640625" style="6" bestFit="1" customWidth="1"/>
    <col min="14858" max="15104" width="13.33203125" style="6"/>
    <col min="15105" max="15105" width="9.4140625" style="6" bestFit="1" customWidth="1"/>
    <col min="15106" max="15107" width="9.4140625" style="6" customWidth="1"/>
    <col min="15108" max="15108" width="13.08203125" style="6" bestFit="1" customWidth="1"/>
    <col min="15109" max="15109" width="11.6640625" style="6" bestFit="1" customWidth="1"/>
    <col min="15110" max="15111" width="9.4140625" style="6" customWidth="1"/>
    <col min="15112" max="15112" width="13.08203125" style="6" bestFit="1" customWidth="1"/>
    <col min="15113" max="15113" width="11.6640625" style="6" bestFit="1" customWidth="1"/>
    <col min="15114" max="15360" width="13.33203125" style="6"/>
    <col min="15361" max="15361" width="9.4140625" style="6" bestFit="1" customWidth="1"/>
    <col min="15362" max="15363" width="9.4140625" style="6" customWidth="1"/>
    <col min="15364" max="15364" width="13.08203125" style="6" bestFit="1" customWidth="1"/>
    <col min="15365" max="15365" width="11.6640625" style="6" bestFit="1" customWidth="1"/>
    <col min="15366" max="15367" width="9.4140625" style="6" customWidth="1"/>
    <col min="15368" max="15368" width="13.08203125" style="6" bestFit="1" customWidth="1"/>
    <col min="15369" max="15369" width="11.6640625" style="6" bestFit="1" customWidth="1"/>
    <col min="15370" max="15616" width="13.33203125" style="6"/>
    <col min="15617" max="15617" width="9.4140625" style="6" bestFit="1" customWidth="1"/>
    <col min="15618" max="15619" width="9.4140625" style="6" customWidth="1"/>
    <col min="15620" max="15620" width="13.08203125" style="6" bestFit="1" customWidth="1"/>
    <col min="15621" max="15621" width="11.6640625" style="6" bestFit="1" customWidth="1"/>
    <col min="15622" max="15623" width="9.4140625" style="6" customWidth="1"/>
    <col min="15624" max="15624" width="13.08203125" style="6" bestFit="1" customWidth="1"/>
    <col min="15625" max="15625" width="11.6640625" style="6" bestFit="1" customWidth="1"/>
    <col min="15626" max="15872" width="13.33203125" style="6"/>
    <col min="15873" max="15873" width="9.4140625" style="6" bestFit="1" customWidth="1"/>
    <col min="15874" max="15875" width="9.4140625" style="6" customWidth="1"/>
    <col min="15876" max="15876" width="13.08203125" style="6" bestFit="1" customWidth="1"/>
    <col min="15877" max="15877" width="11.6640625" style="6" bestFit="1" customWidth="1"/>
    <col min="15878" max="15879" width="9.4140625" style="6" customWidth="1"/>
    <col min="15880" max="15880" width="13.08203125" style="6" bestFit="1" customWidth="1"/>
    <col min="15881" max="15881" width="11.6640625" style="6" bestFit="1" customWidth="1"/>
    <col min="15882" max="16128" width="13.33203125" style="6"/>
    <col min="16129" max="16129" width="9.4140625" style="6" bestFit="1" customWidth="1"/>
    <col min="16130" max="16131" width="9.4140625" style="6" customWidth="1"/>
    <col min="16132" max="16132" width="13.08203125" style="6" bestFit="1" customWidth="1"/>
    <col min="16133" max="16133" width="11.6640625" style="6" bestFit="1" customWidth="1"/>
    <col min="16134" max="16135" width="9.4140625" style="6" customWidth="1"/>
    <col min="16136" max="16136" width="13.08203125" style="6" bestFit="1" customWidth="1"/>
    <col min="16137" max="16137" width="11.6640625" style="6" bestFit="1" customWidth="1"/>
    <col min="16138" max="16384" width="13.33203125" style="6"/>
  </cols>
  <sheetData>
    <row r="1" spans="1:9" ht="19" x14ac:dyDescent="0.55000000000000004">
      <c r="A1" s="5" t="s">
        <v>163</v>
      </c>
    </row>
    <row r="2" spans="1:9" ht="16.25" customHeight="1" thickBot="1" x14ac:dyDescent="0.6">
      <c r="A2" s="7"/>
      <c r="B2" s="8"/>
      <c r="C2" s="8"/>
      <c r="F2" s="9"/>
      <c r="G2" s="9"/>
      <c r="H2" s="10"/>
      <c r="I2" s="10" t="s">
        <v>164</v>
      </c>
    </row>
    <row r="3" spans="1:9" ht="16.25" customHeight="1" thickTop="1" x14ac:dyDescent="0.55000000000000004">
      <c r="A3" s="11"/>
      <c r="B3" s="243" t="s">
        <v>165</v>
      </c>
      <c r="C3" s="244"/>
      <c r="D3" s="244"/>
      <c r="E3" s="245"/>
      <c r="F3" s="244" t="s">
        <v>166</v>
      </c>
      <c r="G3" s="244"/>
      <c r="H3" s="244"/>
      <c r="I3" s="244"/>
    </row>
    <row r="4" spans="1:9" ht="16.25" customHeight="1" x14ac:dyDescent="0.55000000000000004">
      <c r="A4" s="246"/>
      <c r="B4" s="248" t="s">
        <v>167</v>
      </c>
      <c r="C4" s="248" t="s">
        <v>168</v>
      </c>
      <c r="D4" s="12" t="s">
        <v>169</v>
      </c>
      <c r="E4" s="13" t="s">
        <v>170</v>
      </c>
      <c r="F4" s="250" t="s">
        <v>167</v>
      </c>
      <c r="G4" s="248" t="s">
        <v>168</v>
      </c>
      <c r="H4" s="12" t="s">
        <v>169</v>
      </c>
      <c r="I4" s="12" t="s">
        <v>170</v>
      </c>
    </row>
    <row r="5" spans="1:9" ht="16.25" customHeight="1" x14ac:dyDescent="0.55000000000000004">
      <c r="A5" s="247"/>
      <c r="B5" s="249"/>
      <c r="C5" s="249"/>
      <c r="D5" s="14" t="s">
        <v>171</v>
      </c>
      <c r="E5" s="15" t="s">
        <v>168</v>
      </c>
      <c r="F5" s="251"/>
      <c r="G5" s="249"/>
      <c r="H5" s="14" t="s">
        <v>171</v>
      </c>
      <c r="I5" s="14" t="s">
        <v>168</v>
      </c>
    </row>
    <row r="6" spans="1:9" s="21" customFormat="1" ht="15.5" customHeight="1" x14ac:dyDescent="0.55000000000000004">
      <c r="A6" s="16" t="s">
        <v>172</v>
      </c>
      <c r="B6" s="17">
        <v>13</v>
      </c>
      <c r="C6" s="18">
        <v>478</v>
      </c>
      <c r="D6" s="19">
        <v>23.769269020387867</v>
      </c>
      <c r="E6" s="20">
        <v>36.769230769230766</v>
      </c>
      <c r="F6" s="18">
        <v>1217</v>
      </c>
      <c r="G6" s="18">
        <v>46327</v>
      </c>
      <c r="H6" s="19">
        <v>36.799999999999997</v>
      </c>
      <c r="I6" s="19">
        <v>38.1</v>
      </c>
    </row>
    <row r="7" spans="1:9" s="21" customFormat="1" ht="15.5" customHeight="1" x14ac:dyDescent="0.55000000000000004">
      <c r="A7" s="22">
        <v>9</v>
      </c>
      <c r="B7" s="23">
        <v>15</v>
      </c>
      <c r="C7" s="24">
        <v>1346</v>
      </c>
      <c r="D7" s="25">
        <v>66.699702675916754</v>
      </c>
      <c r="E7" s="26">
        <v>89.733333333333334</v>
      </c>
      <c r="F7" s="24">
        <v>1960</v>
      </c>
      <c r="G7" s="24">
        <v>39989</v>
      </c>
      <c r="H7" s="25">
        <v>31.7</v>
      </c>
      <c r="I7" s="25">
        <v>20.399999999999999</v>
      </c>
    </row>
    <row r="8" spans="1:9" s="21" customFormat="1" ht="15.5" customHeight="1" x14ac:dyDescent="0.55000000000000004">
      <c r="A8" s="22"/>
      <c r="B8" s="23"/>
      <c r="C8" s="24"/>
      <c r="D8" s="25"/>
      <c r="E8" s="26"/>
      <c r="F8" s="24"/>
      <c r="G8" s="24"/>
      <c r="H8" s="25"/>
      <c r="I8" s="25"/>
    </row>
    <row r="9" spans="1:9" s="21" customFormat="1" ht="15.5" customHeight="1" x14ac:dyDescent="0.55000000000000004">
      <c r="A9" s="22">
        <v>10</v>
      </c>
      <c r="B9" s="23">
        <v>16</v>
      </c>
      <c r="C9" s="24">
        <v>900</v>
      </c>
      <c r="D9" s="25">
        <v>44.5</v>
      </c>
      <c r="E9" s="26">
        <v>56.3</v>
      </c>
      <c r="F9" s="24">
        <v>3010</v>
      </c>
      <c r="G9" s="24">
        <v>46179</v>
      </c>
      <c r="H9" s="25">
        <v>36.5</v>
      </c>
      <c r="I9" s="25">
        <v>15.3</v>
      </c>
    </row>
    <row r="10" spans="1:9" s="21" customFormat="1" ht="15.5" customHeight="1" x14ac:dyDescent="0.55000000000000004">
      <c r="A10" s="22">
        <v>11</v>
      </c>
      <c r="B10" s="23">
        <v>13</v>
      </c>
      <c r="C10" s="24">
        <v>445</v>
      </c>
      <c r="D10" s="25">
        <v>21.9</v>
      </c>
      <c r="E10" s="26">
        <v>34.200000000000003</v>
      </c>
      <c r="F10" s="24">
        <v>2697</v>
      </c>
      <c r="G10" s="24">
        <v>35214</v>
      </c>
      <c r="H10" s="25">
        <v>27.8</v>
      </c>
      <c r="I10" s="25">
        <v>13.1</v>
      </c>
    </row>
    <row r="11" spans="1:9" s="21" customFormat="1" ht="15.5" customHeight="1" x14ac:dyDescent="0.55000000000000004">
      <c r="A11" s="22">
        <v>12</v>
      </c>
      <c r="B11" s="23">
        <v>7</v>
      </c>
      <c r="C11" s="24">
        <v>242</v>
      </c>
      <c r="D11" s="25">
        <v>12</v>
      </c>
      <c r="E11" s="26">
        <v>34.6</v>
      </c>
      <c r="F11" s="24">
        <v>2247</v>
      </c>
      <c r="G11" s="24">
        <v>43307</v>
      </c>
      <c r="H11" s="25">
        <v>34.200000000000003</v>
      </c>
      <c r="I11" s="25">
        <v>19.3</v>
      </c>
    </row>
    <row r="12" spans="1:9" s="21" customFormat="1" ht="15.5" customHeight="1" x14ac:dyDescent="0.55000000000000004">
      <c r="A12" s="22">
        <v>13</v>
      </c>
      <c r="B12" s="23">
        <v>12</v>
      </c>
      <c r="C12" s="24">
        <v>381</v>
      </c>
      <c r="D12" s="25">
        <v>18.8</v>
      </c>
      <c r="E12" s="26">
        <v>31.8</v>
      </c>
      <c r="F12" s="24">
        <v>1928</v>
      </c>
      <c r="G12" s="24">
        <v>25862</v>
      </c>
      <c r="H12" s="25">
        <v>20.399999999999999</v>
      </c>
      <c r="I12" s="25">
        <v>13.4</v>
      </c>
    </row>
    <row r="13" spans="1:9" s="21" customFormat="1" ht="15.5" customHeight="1" x14ac:dyDescent="0.55000000000000004">
      <c r="A13" s="22">
        <v>14</v>
      </c>
      <c r="B13" s="23">
        <v>9</v>
      </c>
      <c r="C13" s="24">
        <v>338</v>
      </c>
      <c r="D13" s="25">
        <v>16.600000000000001</v>
      </c>
      <c r="E13" s="26">
        <v>37.6</v>
      </c>
      <c r="F13" s="24">
        <v>1850</v>
      </c>
      <c r="G13" s="24">
        <v>27629</v>
      </c>
      <c r="H13" s="25">
        <v>21.9</v>
      </c>
      <c r="I13" s="25">
        <v>14.9</v>
      </c>
    </row>
    <row r="14" spans="1:9" s="21" customFormat="1" ht="15.5" customHeight="1" x14ac:dyDescent="0.55000000000000004">
      <c r="A14" s="22"/>
      <c r="B14" s="23"/>
      <c r="C14" s="24"/>
      <c r="D14" s="25"/>
      <c r="E14" s="26"/>
      <c r="F14" s="24"/>
      <c r="G14" s="24"/>
      <c r="H14" s="25"/>
      <c r="I14" s="25"/>
    </row>
    <row r="15" spans="1:9" s="21" customFormat="1" ht="15.5" customHeight="1" x14ac:dyDescent="0.55000000000000004">
      <c r="A15" s="22">
        <v>15</v>
      </c>
      <c r="B15" s="23">
        <v>12</v>
      </c>
      <c r="C15" s="24">
        <v>332</v>
      </c>
      <c r="D15" s="25">
        <v>16.3</v>
      </c>
      <c r="E15" s="26">
        <v>27.7</v>
      </c>
      <c r="F15" s="24">
        <v>1585</v>
      </c>
      <c r="G15" s="24">
        <v>29355</v>
      </c>
      <c r="H15" s="25">
        <v>23.3</v>
      </c>
      <c r="I15" s="25">
        <v>18.5</v>
      </c>
    </row>
    <row r="16" spans="1:9" s="21" customFormat="1" ht="15.5" customHeight="1" x14ac:dyDescent="0.55000000000000004">
      <c r="A16" s="22">
        <v>16</v>
      </c>
      <c r="B16" s="23">
        <v>13</v>
      </c>
      <c r="C16" s="24">
        <v>565</v>
      </c>
      <c r="D16" s="25">
        <v>27.756735061226902</v>
      </c>
      <c r="E16" s="26">
        <v>43.5</v>
      </c>
      <c r="F16" s="24">
        <v>1666</v>
      </c>
      <c r="G16" s="24">
        <v>28175</v>
      </c>
      <c r="H16" s="25">
        <v>22.057557110870999</v>
      </c>
      <c r="I16" s="25">
        <v>16.899999999999999</v>
      </c>
    </row>
    <row r="17" spans="1:9" s="21" customFormat="1" ht="15.5" customHeight="1" x14ac:dyDescent="0.55000000000000004">
      <c r="A17" s="22">
        <v>17</v>
      </c>
      <c r="B17" s="23">
        <v>12</v>
      </c>
      <c r="C17" s="24">
        <v>266</v>
      </c>
      <c r="D17" s="25">
        <v>13.1</v>
      </c>
      <c r="E17" s="26">
        <v>22.2</v>
      </c>
      <c r="F17" s="24">
        <v>1545</v>
      </c>
      <c r="G17" s="24">
        <v>27019</v>
      </c>
      <c r="H17" s="25">
        <v>21.2</v>
      </c>
      <c r="I17" s="25">
        <v>17.5</v>
      </c>
    </row>
    <row r="18" spans="1:9" s="21" customFormat="1" ht="15.5" customHeight="1" x14ac:dyDescent="0.55000000000000004">
      <c r="A18" s="22">
        <v>18</v>
      </c>
      <c r="B18" s="23">
        <v>17</v>
      </c>
      <c r="C18" s="24">
        <v>740</v>
      </c>
      <c r="D18" s="25">
        <v>36.6</v>
      </c>
      <c r="E18" s="26">
        <v>43.5</v>
      </c>
      <c r="F18" s="24">
        <v>1491</v>
      </c>
      <c r="G18" s="24">
        <v>39026</v>
      </c>
      <c r="H18" s="25">
        <v>30.5</v>
      </c>
      <c r="I18" s="25">
        <v>26.2</v>
      </c>
    </row>
    <row r="19" spans="1:9" s="21" customFormat="1" ht="15.5" customHeight="1" x14ac:dyDescent="0.55000000000000004">
      <c r="A19" s="22">
        <v>19</v>
      </c>
      <c r="B19" s="23">
        <v>19</v>
      </c>
      <c r="C19" s="24">
        <v>722</v>
      </c>
      <c r="D19" s="27">
        <v>36.5</v>
      </c>
      <c r="E19" s="28">
        <v>38</v>
      </c>
      <c r="F19" s="24">
        <v>1289</v>
      </c>
      <c r="G19" s="24">
        <v>33477</v>
      </c>
      <c r="H19" s="27">
        <v>26.6</v>
      </c>
      <c r="I19" s="27">
        <v>26</v>
      </c>
    </row>
    <row r="20" spans="1:9" s="21" customFormat="1" ht="15.5" customHeight="1" x14ac:dyDescent="0.55000000000000004">
      <c r="A20" s="22"/>
      <c r="B20" s="23"/>
      <c r="C20" s="24"/>
      <c r="D20" s="27"/>
      <c r="E20" s="28"/>
      <c r="F20" s="24"/>
      <c r="G20" s="24"/>
      <c r="H20" s="27"/>
      <c r="I20" s="27"/>
    </row>
    <row r="21" spans="1:9" s="21" customFormat="1" ht="15.5" customHeight="1" x14ac:dyDescent="0.55000000000000004">
      <c r="A21" s="22">
        <v>20</v>
      </c>
      <c r="B21" s="23">
        <v>25</v>
      </c>
      <c r="C21" s="24">
        <v>579</v>
      </c>
      <c r="D21" s="27">
        <v>29.3</v>
      </c>
      <c r="E21" s="28">
        <v>23.2</v>
      </c>
      <c r="F21" s="24">
        <v>1369</v>
      </c>
      <c r="G21" s="24">
        <v>24303</v>
      </c>
      <c r="H21" s="27">
        <v>19.3</v>
      </c>
      <c r="I21" s="27">
        <v>17.8</v>
      </c>
    </row>
    <row r="22" spans="1:9" ht="15.5" customHeight="1" x14ac:dyDescent="0.55000000000000004">
      <c r="A22" s="29">
        <v>21</v>
      </c>
      <c r="B22" s="192">
        <v>14</v>
      </c>
      <c r="C22" s="193">
        <v>377</v>
      </c>
      <c r="D22" s="30">
        <v>18.8</v>
      </c>
      <c r="E22" s="31">
        <v>26.9</v>
      </c>
      <c r="F22" s="193">
        <v>1048</v>
      </c>
      <c r="G22" s="193">
        <v>20249</v>
      </c>
      <c r="H22" s="30">
        <v>15.9</v>
      </c>
      <c r="I22" s="30">
        <v>19.3</v>
      </c>
    </row>
    <row r="23" spans="1:9" ht="15.5" customHeight="1" x14ac:dyDescent="0.55000000000000004">
      <c r="A23" s="29">
        <v>22</v>
      </c>
      <c r="B23" s="192">
        <v>10</v>
      </c>
      <c r="C23" s="193">
        <v>264</v>
      </c>
      <c r="D23" s="30">
        <v>13.1</v>
      </c>
      <c r="E23" s="31">
        <v>26.4</v>
      </c>
      <c r="F23" s="193">
        <v>1254</v>
      </c>
      <c r="G23" s="193">
        <v>25972</v>
      </c>
      <c r="H23" s="30">
        <v>20.3</v>
      </c>
      <c r="I23" s="30">
        <v>20.7</v>
      </c>
    </row>
    <row r="24" spans="1:9" ht="15.5" customHeight="1" x14ac:dyDescent="0.55000000000000004">
      <c r="A24" s="29">
        <v>23</v>
      </c>
      <c r="B24" s="192">
        <v>13</v>
      </c>
      <c r="C24" s="193">
        <v>632</v>
      </c>
      <c r="D24" s="30">
        <v>31.6</v>
      </c>
      <c r="E24" s="31">
        <v>48.6</v>
      </c>
      <c r="F24" s="193">
        <v>1062</v>
      </c>
      <c r="G24" s="193">
        <v>21616</v>
      </c>
      <c r="H24" s="30">
        <v>16.899999999999999</v>
      </c>
      <c r="I24" s="30">
        <v>20.399999999999999</v>
      </c>
    </row>
    <row r="25" spans="1:9" ht="15.5" customHeight="1" x14ac:dyDescent="0.55000000000000004">
      <c r="A25" s="29">
        <v>24</v>
      </c>
      <c r="B25" s="192">
        <v>14</v>
      </c>
      <c r="C25" s="193">
        <v>272</v>
      </c>
      <c r="D25" s="30">
        <v>13.7</v>
      </c>
      <c r="E25" s="31">
        <v>19.399999999999999</v>
      </c>
      <c r="F25" s="193">
        <v>1100</v>
      </c>
      <c r="G25" s="193">
        <v>26699</v>
      </c>
      <c r="H25" s="30">
        <v>21</v>
      </c>
      <c r="I25" s="30">
        <v>24.3</v>
      </c>
    </row>
    <row r="26" spans="1:9" ht="15.5" customHeight="1" x14ac:dyDescent="0.55000000000000004">
      <c r="A26" s="29"/>
      <c r="B26" s="192"/>
      <c r="C26" s="193"/>
      <c r="D26" s="30"/>
      <c r="E26" s="31"/>
      <c r="F26" s="193"/>
      <c r="G26" s="193"/>
      <c r="H26" s="30"/>
      <c r="I26" s="30"/>
    </row>
    <row r="27" spans="1:9" ht="15.5" customHeight="1" x14ac:dyDescent="0.55000000000000004">
      <c r="A27" s="29">
        <v>25</v>
      </c>
      <c r="B27" s="192">
        <v>10</v>
      </c>
      <c r="C27" s="193">
        <v>444</v>
      </c>
      <c r="D27" s="30">
        <v>22.4</v>
      </c>
      <c r="E27" s="31">
        <v>44.4</v>
      </c>
      <c r="F27" s="193">
        <v>931</v>
      </c>
      <c r="G27" s="193">
        <v>20802</v>
      </c>
      <c r="H27" s="30">
        <v>16.3</v>
      </c>
      <c r="I27" s="30">
        <v>22.3</v>
      </c>
    </row>
    <row r="28" spans="1:9" s="36" customFormat="1" ht="15.5" customHeight="1" x14ac:dyDescent="0.55000000000000004">
      <c r="A28" s="32">
        <v>26</v>
      </c>
      <c r="B28" s="33">
        <v>13</v>
      </c>
      <c r="C28" s="34">
        <v>264</v>
      </c>
      <c r="D28" s="30">
        <v>13.4</v>
      </c>
      <c r="E28" s="31">
        <v>20.3</v>
      </c>
      <c r="F28" s="34">
        <v>976</v>
      </c>
      <c r="G28" s="35">
        <v>19355</v>
      </c>
      <c r="H28" s="30">
        <v>15.2</v>
      </c>
      <c r="I28" s="30">
        <v>19.8</v>
      </c>
    </row>
    <row r="29" spans="1:9" ht="15.5" customHeight="1" x14ac:dyDescent="0.55000000000000004">
      <c r="A29" s="32">
        <v>27</v>
      </c>
      <c r="B29" s="33">
        <v>21</v>
      </c>
      <c r="C29" s="34">
        <v>745</v>
      </c>
      <c r="D29" s="30">
        <v>37.799999999999997</v>
      </c>
      <c r="E29" s="31">
        <v>35.5</v>
      </c>
      <c r="F29" s="34">
        <v>1202</v>
      </c>
      <c r="G29" s="35">
        <v>22718</v>
      </c>
      <c r="H29" s="30">
        <v>17.899999999999999</v>
      </c>
      <c r="I29" s="30">
        <v>18.899999999999999</v>
      </c>
    </row>
    <row r="30" spans="1:9" ht="15.5" customHeight="1" x14ac:dyDescent="0.55000000000000004">
      <c r="A30" s="32">
        <v>28</v>
      </c>
      <c r="B30" s="33">
        <v>14</v>
      </c>
      <c r="C30" s="34">
        <v>197</v>
      </c>
      <c r="D30" s="30">
        <v>10</v>
      </c>
      <c r="E30" s="31">
        <v>14.1</v>
      </c>
      <c r="F30" s="34">
        <v>1139</v>
      </c>
      <c r="G30" s="35">
        <v>20252</v>
      </c>
      <c r="H30" s="30">
        <v>16</v>
      </c>
      <c r="I30" s="30">
        <v>17.8</v>
      </c>
    </row>
    <row r="31" spans="1:9" ht="15.5" customHeight="1" x14ac:dyDescent="0.55000000000000004">
      <c r="A31" s="32">
        <v>29</v>
      </c>
      <c r="B31" s="33">
        <v>13</v>
      </c>
      <c r="C31" s="34">
        <v>219</v>
      </c>
      <c r="D31" s="30">
        <v>11.2</v>
      </c>
      <c r="E31" s="31">
        <v>16.8</v>
      </c>
      <c r="F31" s="34">
        <v>1014</v>
      </c>
      <c r="G31" s="35">
        <v>16464</v>
      </c>
      <c r="H31" s="30">
        <v>13.4</v>
      </c>
      <c r="I31" s="30">
        <v>16.2</v>
      </c>
    </row>
    <row r="32" spans="1:9" ht="15.5" customHeight="1" x14ac:dyDescent="0.55000000000000004">
      <c r="A32" s="32"/>
      <c r="B32" s="33"/>
      <c r="C32" s="34"/>
      <c r="D32" s="30"/>
      <c r="E32" s="31"/>
      <c r="F32" s="34"/>
      <c r="G32" s="35"/>
      <c r="H32" s="30"/>
      <c r="I32" s="30"/>
    </row>
    <row r="33" spans="1:9" ht="15.5" customHeight="1" x14ac:dyDescent="0.55000000000000004">
      <c r="A33" s="32">
        <v>30</v>
      </c>
      <c r="B33" s="33">
        <v>15</v>
      </c>
      <c r="C33" s="34">
        <v>91</v>
      </c>
      <c r="D33" s="30">
        <v>4.7</v>
      </c>
      <c r="E33" s="31">
        <v>6.1</v>
      </c>
      <c r="F33" s="34">
        <v>1330</v>
      </c>
      <c r="G33" s="35">
        <v>17282</v>
      </c>
      <c r="H33" s="30">
        <v>13.7</v>
      </c>
      <c r="I33" s="30">
        <v>13</v>
      </c>
    </row>
    <row r="34" spans="1:9" ht="15.5" customHeight="1" x14ac:dyDescent="0.55000000000000004">
      <c r="A34" s="32" t="s">
        <v>173</v>
      </c>
      <c r="B34" s="33">
        <v>10</v>
      </c>
      <c r="C34" s="34">
        <v>158</v>
      </c>
      <c r="D34" s="30">
        <v>8.1999999999999993</v>
      </c>
      <c r="E34" s="30">
        <v>15.8</v>
      </c>
      <c r="F34" s="33">
        <v>1061</v>
      </c>
      <c r="G34" s="35">
        <v>13018</v>
      </c>
      <c r="H34" s="30">
        <v>10.3</v>
      </c>
      <c r="I34" s="30">
        <v>12.3</v>
      </c>
    </row>
    <row r="35" spans="1:9" ht="15.5" customHeight="1" x14ac:dyDescent="0.55000000000000004">
      <c r="A35" s="32">
        <v>2</v>
      </c>
      <c r="B35" s="33">
        <v>9</v>
      </c>
      <c r="C35" s="34">
        <v>63</v>
      </c>
      <c r="D35" s="30">
        <v>3.3</v>
      </c>
      <c r="E35" s="30">
        <v>7</v>
      </c>
      <c r="F35" s="33">
        <v>887</v>
      </c>
      <c r="G35" s="35">
        <v>14613</v>
      </c>
      <c r="H35" s="30">
        <v>11.6</v>
      </c>
      <c r="I35" s="30">
        <v>16.5</v>
      </c>
    </row>
    <row r="36" spans="1:9" ht="15.5" customHeight="1" x14ac:dyDescent="0.55000000000000004">
      <c r="A36" s="32">
        <v>3</v>
      </c>
      <c r="B36" s="33">
        <v>7</v>
      </c>
      <c r="C36" s="34">
        <v>74</v>
      </c>
      <c r="D36" s="30">
        <v>3.8</v>
      </c>
      <c r="E36" s="30">
        <v>10.6</v>
      </c>
      <c r="F36" s="33">
        <v>717</v>
      </c>
      <c r="G36" s="35">
        <v>11080</v>
      </c>
      <c r="H36" s="30">
        <v>8.8000000000000007</v>
      </c>
      <c r="I36" s="30">
        <v>15.5</v>
      </c>
    </row>
    <row r="37" spans="1:9" ht="15.5" customHeight="1" x14ac:dyDescent="0.55000000000000004">
      <c r="A37" s="32">
        <v>4</v>
      </c>
      <c r="B37" s="48">
        <v>6</v>
      </c>
      <c r="C37" s="34">
        <v>59</v>
      </c>
      <c r="D37" s="30">
        <v>3.1</v>
      </c>
      <c r="E37" s="30">
        <v>9.8000000000000007</v>
      </c>
      <c r="F37" s="48">
        <v>962</v>
      </c>
      <c r="G37" s="35">
        <v>6856</v>
      </c>
      <c r="H37" s="30">
        <v>5.5</v>
      </c>
      <c r="I37" s="30">
        <v>7.1</v>
      </c>
    </row>
    <row r="38" spans="1:9" ht="21.5" customHeight="1" x14ac:dyDescent="0.55000000000000004">
      <c r="A38" s="37" t="s">
        <v>174</v>
      </c>
      <c r="B38" s="194"/>
      <c r="C38" s="194"/>
      <c r="D38" s="195"/>
      <c r="E38" s="195"/>
      <c r="F38" s="194"/>
      <c r="G38" s="194"/>
      <c r="H38" s="195"/>
      <c r="I38" s="195"/>
    </row>
  </sheetData>
  <mergeCells count="7">
    <mergeCell ref="B3:E3"/>
    <mergeCell ref="F3:I3"/>
    <mergeCell ref="A4:A5"/>
    <mergeCell ref="B4:B5"/>
    <mergeCell ref="C4:C5"/>
    <mergeCell ref="F4:F5"/>
    <mergeCell ref="G4:G5"/>
  </mergeCells>
  <phoneticPr fontId="2"/>
  <pageMargins left="0.98425196850393704" right="0.98425196850393704" top="0.98425196850393704" bottom="0.78740157480314965"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E8B43-BD30-42A8-B30A-43AA23597E23}">
  <sheetPr>
    <pageSetUpPr fitToPage="1"/>
  </sheetPr>
  <dimension ref="A1:N34"/>
  <sheetViews>
    <sheetView zoomScaleNormal="100" zoomScaleSheetLayoutView="100" workbookViewId="0">
      <pane xSplit="1" ySplit="3" topLeftCell="B4" activePane="bottomRight" state="frozen"/>
      <selection activeCell="J24" sqref="J24"/>
      <selection pane="topRight" activeCell="J24" sqref="J24"/>
      <selection pane="bottomLeft" activeCell="J24" sqref="J24"/>
      <selection pane="bottomRight" activeCell="F9" sqref="F9"/>
    </sheetView>
  </sheetViews>
  <sheetFormatPr defaultColWidth="13.33203125" defaultRowHeight="13" x14ac:dyDescent="0.55000000000000004"/>
  <cols>
    <col min="1" max="1" width="11.08203125" style="6" customWidth="1"/>
    <col min="2" max="2" width="9.08203125" style="6" customWidth="1"/>
    <col min="3" max="14" width="5.5" style="6" customWidth="1"/>
    <col min="15" max="16384" width="13.33203125" style="6"/>
  </cols>
  <sheetData>
    <row r="1" spans="1:14" ht="16.5" x14ac:dyDescent="0.55000000000000004">
      <c r="A1" s="38" t="s">
        <v>175</v>
      </c>
    </row>
    <row r="2" spans="1:14" ht="16.75" customHeight="1" thickBot="1" x14ac:dyDescent="0.6">
      <c r="A2" s="7"/>
      <c r="B2" s="8"/>
      <c r="C2" s="8"/>
      <c r="D2" s="8"/>
      <c r="E2" s="8"/>
      <c r="F2" s="8"/>
      <c r="G2" s="8"/>
      <c r="H2" s="8"/>
      <c r="I2" s="8"/>
      <c r="J2" s="8"/>
      <c r="K2" s="8"/>
      <c r="L2" s="8"/>
      <c r="N2" s="10" t="s">
        <v>176</v>
      </c>
    </row>
    <row r="3" spans="1:14" ht="16.75" customHeight="1" thickTop="1" x14ac:dyDescent="0.55000000000000004">
      <c r="A3" s="39"/>
      <c r="B3" s="40" t="s">
        <v>177</v>
      </c>
      <c r="C3" s="41" t="s">
        <v>178</v>
      </c>
      <c r="D3" s="41" t="s">
        <v>179</v>
      </c>
      <c r="E3" s="40" t="s">
        <v>180</v>
      </c>
      <c r="F3" s="42" t="s">
        <v>181</v>
      </c>
      <c r="G3" s="40" t="s">
        <v>182</v>
      </c>
      <c r="H3" s="40" t="s">
        <v>183</v>
      </c>
      <c r="I3" s="40" t="s">
        <v>184</v>
      </c>
      <c r="J3" s="40" t="s">
        <v>185</v>
      </c>
      <c r="K3" s="40" t="s">
        <v>186</v>
      </c>
      <c r="L3" s="40" t="s">
        <v>187</v>
      </c>
      <c r="M3" s="42" t="s">
        <v>188</v>
      </c>
      <c r="N3" s="40" t="s">
        <v>189</v>
      </c>
    </row>
    <row r="4" spans="1:14" ht="17.899999999999999" customHeight="1" x14ac:dyDescent="0.55000000000000004">
      <c r="A4" s="43" t="s">
        <v>190</v>
      </c>
      <c r="B4" s="44">
        <f>SUM(C4:N4)</f>
        <v>59</v>
      </c>
      <c r="C4" s="44">
        <f t="shared" ref="C4:N4" si="0">SUM(C5:C16)</f>
        <v>0</v>
      </c>
      <c r="D4" s="45">
        <f t="shared" si="0"/>
        <v>0</v>
      </c>
      <c r="E4" s="45">
        <f t="shared" si="0"/>
        <v>0</v>
      </c>
      <c r="F4" s="45">
        <f t="shared" si="0"/>
        <v>43</v>
      </c>
      <c r="G4" s="45">
        <f t="shared" si="0"/>
        <v>1</v>
      </c>
      <c r="H4" s="45">
        <f t="shared" si="0"/>
        <v>2</v>
      </c>
      <c r="I4" s="45">
        <f t="shared" si="0"/>
        <v>12</v>
      </c>
      <c r="J4" s="45">
        <f t="shared" si="0"/>
        <v>0</v>
      </c>
      <c r="K4" s="45">
        <f t="shared" si="0"/>
        <v>1</v>
      </c>
      <c r="L4" s="45">
        <f t="shared" si="0"/>
        <v>0</v>
      </c>
      <c r="M4" s="45">
        <f t="shared" si="0"/>
        <v>0</v>
      </c>
      <c r="N4" s="45">
        <f t="shared" si="0"/>
        <v>0</v>
      </c>
    </row>
    <row r="5" spans="1:14" ht="17.899999999999999" customHeight="1" x14ac:dyDescent="0.55000000000000004">
      <c r="A5" s="46" t="s">
        <v>191</v>
      </c>
      <c r="B5" s="33">
        <f t="shared" ref="B5:B16" si="1">SUM(C5:N5)</f>
        <v>43</v>
      </c>
      <c r="C5" s="33">
        <v>0</v>
      </c>
      <c r="D5" s="34">
        <v>0</v>
      </c>
      <c r="E5" s="34">
        <v>0</v>
      </c>
      <c r="F5" s="34">
        <v>43</v>
      </c>
      <c r="G5" s="34">
        <v>0</v>
      </c>
      <c r="H5" s="34" t="s">
        <v>121</v>
      </c>
      <c r="I5" s="34">
        <v>0</v>
      </c>
      <c r="J5" s="34">
        <v>0</v>
      </c>
      <c r="K5" s="34">
        <v>0</v>
      </c>
      <c r="L5" s="34" t="s">
        <v>121</v>
      </c>
      <c r="M5" s="34">
        <v>0</v>
      </c>
      <c r="N5" s="34">
        <v>0</v>
      </c>
    </row>
    <row r="6" spans="1:14" ht="17.899999999999999" customHeight="1" x14ac:dyDescent="0.55000000000000004">
      <c r="A6" s="46" t="s">
        <v>192</v>
      </c>
      <c r="B6" s="33">
        <f t="shared" si="1"/>
        <v>0</v>
      </c>
      <c r="C6" s="33">
        <v>0</v>
      </c>
      <c r="D6" s="34">
        <v>0</v>
      </c>
      <c r="E6" s="34">
        <v>0</v>
      </c>
      <c r="F6" s="34">
        <v>0</v>
      </c>
      <c r="G6" s="34">
        <v>0</v>
      </c>
      <c r="H6" s="34">
        <v>0</v>
      </c>
      <c r="I6" s="34">
        <v>0</v>
      </c>
      <c r="J6" s="34">
        <v>0</v>
      </c>
      <c r="K6" s="34">
        <v>0</v>
      </c>
      <c r="L6" s="34">
        <v>0</v>
      </c>
      <c r="M6" s="34">
        <v>0</v>
      </c>
      <c r="N6" s="34">
        <v>0</v>
      </c>
    </row>
    <row r="7" spans="1:14" ht="17.899999999999999" customHeight="1" x14ac:dyDescent="0.55000000000000004">
      <c r="A7" s="46" t="s">
        <v>193</v>
      </c>
      <c r="B7" s="33">
        <f t="shared" si="1"/>
        <v>0</v>
      </c>
      <c r="C7" s="33">
        <v>0</v>
      </c>
      <c r="D7" s="34">
        <v>0</v>
      </c>
      <c r="E7" s="34">
        <v>0</v>
      </c>
      <c r="F7" s="34">
        <v>0</v>
      </c>
      <c r="G7" s="34">
        <v>0</v>
      </c>
      <c r="H7" s="34">
        <v>0</v>
      </c>
      <c r="I7" s="34">
        <v>0</v>
      </c>
      <c r="J7" s="34">
        <v>0</v>
      </c>
      <c r="K7" s="34">
        <v>0</v>
      </c>
      <c r="L7" s="34">
        <v>0</v>
      </c>
      <c r="M7" s="34">
        <v>0</v>
      </c>
      <c r="N7" s="34">
        <v>0</v>
      </c>
    </row>
    <row r="8" spans="1:14" ht="17.899999999999999" customHeight="1" x14ac:dyDescent="0.55000000000000004">
      <c r="A8" s="46" t="s">
        <v>194</v>
      </c>
      <c r="B8" s="33">
        <f t="shared" si="1"/>
        <v>3</v>
      </c>
      <c r="C8" s="33">
        <v>0</v>
      </c>
      <c r="D8" s="34">
        <v>0</v>
      </c>
      <c r="E8" s="34">
        <v>0</v>
      </c>
      <c r="F8" s="34">
        <v>0</v>
      </c>
      <c r="G8" s="34">
        <v>0</v>
      </c>
      <c r="H8" s="34">
        <v>2</v>
      </c>
      <c r="I8" s="34">
        <v>1</v>
      </c>
      <c r="J8" s="34">
        <v>0</v>
      </c>
      <c r="K8" s="34">
        <v>0</v>
      </c>
      <c r="L8" s="34" t="s">
        <v>121</v>
      </c>
      <c r="M8" s="34" t="s">
        <v>121</v>
      </c>
      <c r="N8" s="34">
        <v>0</v>
      </c>
    </row>
    <row r="9" spans="1:14" ht="17.899999999999999" customHeight="1" x14ac:dyDescent="0.55000000000000004">
      <c r="A9" s="46" t="s">
        <v>195</v>
      </c>
      <c r="B9" s="33">
        <f t="shared" si="1"/>
        <v>0</v>
      </c>
      <c r="C9" s="33">
        <v>0</v>
      </c>
      <c r="D9" s="34">
        <v>0</v>
      </c>
      <c r="E9" s="34">
        <v>0</v>
      </c>
      <c r="F9" s="34">
        <v>0</v>
      </c>
      <c r="G9" s="34">
        <v>0</v>
      </c>
      <c r="H9" s="34">
        <v>0</v>
      </c>
      <c r="I9" s="34">
        <v>0</v>
      </c>
      <c r="J9" s="34">
        <v>0</v>
      </c>
      <c r="K9" s="34">
        <v>0</v>
      </c>
      <c r="L9" s="34">
        <v>0</v>
      </c>
      <c r="M9" s="34">
        <v>0</v>
      </c>
      <c r="N9" s="34">
        <v>0</v>
      </c>
    </row>
    <row r="10" spans="1:14" ht="17.899999999999999" customHeight="1" x14ac:dyDescent="0.55000000000000004">
      <c r="A10" s="46" t="s">
        <v>196</v>
      </c>
      <c r="B10" s="33">
        <f t="shared" si="1"/>
        <v>0</v>
      </c>
      <c r="C10" s="33">
        <v>0</v>
      </c>
      <c r="D10" s="34">
        <v>0</v>
      </c>
      <c r="E10" s="34">
        <v>0</v>
      </c>
      <c r="F10" s="34">
        <v>0</v>
      </c>
      <c r="G10" s="34">
        <v>0</v>
      </c>
      <c r="H10" s="34">
        <v>0</v>
      </c>
      <c r="I10" s="34">
        <v>0</v>
      </c>
      <c r="J10" s="34">
        <v>0</v>
      </c>
      <c r="K10" s="34">
        <v>0</v>
      </c>
      <c r="L10" s="34">
        <v>0</v>
      </c>
      <c r="M10" s="34">
        <v>0</v>
      </c>
      <c r="N10" s="34">
        <v>0</v>
      </c>
    </row>
    <row r="11" spans="1:14" ht="17.899999999999999" customHeight="1" x14ac:dyDescent="0.55000000000000004">
      <c r="A11" s="46" t="s">
        <v>197</v>
      </c>
      <c r="B11" s="33">
        <f t="shared" si="1"/>
        <v>0</v>
      </c>
      <c r="C11" s="33">
        <v>0</v>
      </c>
      <c r="D11" s="34">
        <v>0</v>
      </c>
      <c r="E11" s="34">
        <v>0</v>
      </c>
      <c r="F11" s="34">
        <v>0</v>
      </c>
      <c r="G11" s="34">
        <v>0</v>
      </c>
      <c r="H11" s="34">
        <v>0</v>
      </c>
      <c r="I11" s="34">
        <v>0</v>
      </c>
      <c r="J11" s="34">
        <v>0</v>
      </c>
      <c r="K11" s="34">
        <v>0</v>
      </c>
      <c r="L11" s="34">
        <v>0</v>
      </c>
      <c r="M11" s="34">
        <v>0</v>
      </c>
      <c r="N11" s="34">
        <v>0</v>
      </c>
    </row>
    <row r="12" spans="1:14" ht="17.899999999999999" customHeight="1" x14ac:dyDescent="0.55000000000000004">
      <c r="A12" s="46" t="s">
        <v>198</v>
      </c>
      <c r="B12" s="33">
        <f t="shared" si="1"/>
        <v>11</v>
      </c>
      <c r="C12" s="33">
        <v>0</v>
      </c>
      <c r="D12" s="34">
        <v>0</v>
      </c>
      <c r="E12" s="34">
        <v>0</v>
      </c>
      <c r="F12" s="34">
        <v>0</v>
      </c>
      <c r="G12" s="34">
        <v>0</v>
      </c>
      <c r="H12" s="34">
        <v>0</v>
      </c>
      <c r="I12" s="34">
        <v>11</v>
      </c>
      <c r="J12" s="34">
        <v>0</v>
      </c>
      <c r="K12" s="34">
        <v>0</v>
      </c>
      <c r="L12" s="34">
        <v>0</v>
      </c>
      <c r="M12" s="34">
        <v>0</v>
      </c>
      <c r="N12" s="34">
        <v>0</v>
      </c>
    </row>
    <row r="13" spans="1:14" ht="17.899999999999999" customHeight="1" x14ac:dyDescent="0.55000000000000004">
      <c r="A13" s="46" t="s">
        <v>199</v>
      </c>
      <c r="B13" s="33">
        <f t="shared" si="1"/>
        <v>0</v>
      </c>
      <c r="C13" s="33">
        <v>0</v>
      </c>
      <c r="D13" s="34">
        <v>0</v>
      </c>
      <c r="E13" s="34">
        <v>0</v>
      </c>
      <c r="F13" s="34">
        <v>0</v>
      </c>
      <c r="G13" s="34">
        <v>0</v>
      </c>
      <c r="H13" s="34">
        <v>0</v>
      </c>
      <c r="I13" s="34">
        <v>0</v>
      </c>
      <c r="J13" s="34">
        <v>0</v>
      </c>
      <c r="K13" s="34" t="s">
        <v>121</v>
      </c>
      <c r="L13" s="34">
        <v>0</v>
      </c>
      <c r="M13" s="34">
        <v>0</v>
      </c>
      <c r="N13" s="34">
        <v>0</v>
      </c>
    </row>
    <row r="14" spans="1:14" ht="17.899999999999999" customHeight="1" x14ac:dyDescent="0.55000000000000004">
      <c r="A14" s="46" t="s">
        <v>200</v>
      </c>
      <c r="B14" s="33">
        <f t="shared" si="1"/>
        <v>1</v>
      </c>
      <c r="C14" s="33">
        <v>0</v>
      </c>
      <c r="D14" s="34">
        <v>0</v>
      </c>
      <c r="E14" s="34">
        <v>0</v>
      </c>
      <c r="F14" s="34">
        <v>0</v>
      </c>
      <c r="G14" s="34">
        <v>1</v>
      </c>
      <c r="H14" s="34">
        <v>0</v>
      </c>
      <c r="I14" s="34">
        <v>0</v>
      </c>
      <c r="J14" s="34">
        <v>0</v>
      </c>
      <c r="K14" s="34">
        <v>0</v>
      </c>
      <c r="L14" s="34">
        <v>0</v>
      </c>
      <c r="M14" s="34">
        <v>0</v>
      </c>
      <c r="N14" s="34">
        <v>0</v>
      </c>
    </row>
    <row r="15" spans="1:14" ht="17.899999999999999" customHeight="1" x14ac:dyDescent="0.55000000000000004">
      <c r="A15" s="46" t="s">
        <v>201</v>
      </c>
      <c r="B15" s="33">
        <f t="shared" si="1"/>
        <v>0</v>
      </c>
      <c r="C15" s="33">
        <v>0</v>
      </c>
      <c r="D15" s="34">
        <v>0</v>
      </c>
      <c r="E15" s="34">
        <v>0</v>
      </c>
      <c r="F15" s="34">
        <v>0</v>
      </c>
      <c r="G15" s="34">
        <v>0</v>
      </c>
      <c r="H15" s="34">
        <v>0</v>
      </c>
      <c r="I15" s="34">
        <v>0</v>
      </c>
      <c r="J15" s="34">
        <v>0</v>
      </c>
      <c r="K15" s="34">
        <v>0</v>
      </c>
      <c r="L15" s="34">
        <v>0</v>
      </c>
      <c r="M15" s="34">
        <v>0</v>
      </c>
      <c r="N15" s="34">
        <v>0</v>
      </c>
    </row>
    <row r="16" spans="1:14" ht="17.899999999999999" customHeight="1" x14ac:dyDescent="0.55000000000000004">
      <c r="A16" s="47" t="s">
        <v>202</v>
      </c>
      <c r="B16" s="48">
        <f t="shared" si="1"/>
        <v>1</v>
      </c>
      <c r="C16" s="48">
        <v>0</v>
      </c>
      <c r="D16" s="49">
        <v>0</v>
      </c>
      <c r="E16" s="49">
        <v>0</v>
      </c>
      <c r="F16" s="49">
        <v>0</v>
      </c>
      <c r="G16" s="49">
        <v>0</v>
      </c>
      <c r="H16" s="49">
        <v>0</v>
      </c>
      <c r="I16" s="49">
        <v>0</v>
      </c>
      <c r="J16" s="49">
        <v>0</v>
      </c>
      <c r="K16" s="49">
        <v>1</v>
      </c>
      <c r="L16" s="49">
        <v>0</v>
      </c>
      <c r="M16" s="49">
        <v>0</v>
      </c>
      <c r="N16" s="49">
        <v>0</v>
      </c>
    </row>
    <row r="17" spans="1:14" ht="17.899999999999999" customHeight="1" x14ac:dyDescent="0.55000000000000004">
      <c r="A17" s="6" t="s">
        <v>203</v>
      </c>
    </row>
    <row r="19" spans="1:14" x14ac:dyDescent="0.55000000000000004">
      <c r="G19" s="50"/>
    </row>
    <row r="23" spans="1:14" x14ac:dyDescent="0.55000000000000004">
      <c r="C23" s="34"/>
      <c r="D23" s="34"/>
      <c r="E23" s="34"/>
      <c r="F23" s="34"/>
      <c r="G23" s="34"/>
      <c r="H23" s="34"/>
      <c r="I23" s="34"/>
      <c r="J23" s="34"/>
      <c r="K23" s="34"/>
      <c r="L23" s="34"/>
      <c r="M23" s="34"/>
      <c r="N23" s="34"/>
    </row>
    <row r="24" spans="1:14" x14ac:dyDescent="0.55000000000000004">
      <c r="C24" s="34"/>
      <c r="D24" s="34"/>
      <c r="E24" s="34"/>
      <c r="F24" s="34"/>
      <c r="G24" s="34"/>
      <c r="H24" s="34"/>
      <c r="I24" s="34"/>
      <c r="J24" s="34"/>
      <c r="K24" s="34"/>
      <c r="L24" s="34"/>
      <c r="M24" s="34"/>
      <c r="N24" s="34"/>
    </row>
    <row r="25" spans="1:14" x14ac:dyDescent="0.55000000000000004">
      <c r="C25" s="34"/>
      <c r="D25" s="34"/>
      <c r="E25" s="34"/>
      <c r="F25" s="34"/>
      <c r="G25" s="34"/>
      <c r="H25" s="34"/>
      <c r="I25" s="34"/>
      <c r="J25" s="34"/>
      <c r="K25" s="34"/>
      <c r="L25" s="34"/>
      <c r="M25" s="34"/>
      <c r="N25" s="34"/>
    </row>
    <row r="26" spans="1:14" x14ac:dyDescent="0.55000000000000004">
      <c r="C26" s="34"/>
      <c r="D26" s="34"/>
      <c r="E26" s="34"/>
      <c r="F26" s="34"/>
      <c r="G26" s="34"/>
      <c r="H26" s="34"/>
      <c r="I26" s="34"/>
      <c r="J26" s="34"/>
      <c r="K26" s="34"/>
      <c r="L26" s="34"/>
      <c r="M26" s="34"/>
      <c r="N26" s="34"/>
    </row>
    <row r="27" spans="1:14" x14ac:dyDescent="0.55000000000000004">
      <c r="C27" s="34"/>
      <c r="D27" s="34"/>
      <c r="E27" s="34"/>
      <c r="F27" s="34"/>
      <c r="G27" s="34"/>
      <c r="H27" s="34"/>
      <c r="I27" s="34"/>
      <c r="J27" s="34"/>
      <c r="K27" s="34"/>
      <c r="L27" s="34"/>
      <c r="M27" s="34"/>
      <c r="N27" s="34"/>
    </row>
    <row r="28" spans="1:14" x14ac:dyDescent="0.55000000000000004">
      <c r="C28" s="34"/>
      <c r="D28" s="34"/>
      <c r="E28" s="34"/>
      <c r="F28" s="34"/>
      <c r="G28" s="34"/>
      <c r="H28" s="34"/>
      <c r="I28" s="34"/>
      <c r="J28" s="34"/>
      <c r="K28" s="34"/>
      <c r="L28" s="34"/>
      <c r="M28" s="34"/>
      <c r="N28" s="34"/>
    </row>
    <row r="29" spans="1:14" x14ac:dyDescent="0.55000000000000004">
      <c r="C29" s="34"/>
      <c r="D29" s="34"/>
      <c r="E29" s="34"/>
      <c r="F29" s="34"/>
      <c r="G29" s="34"/>
      <c r="H29" s="34"/>
      <c r="I29" s="34"/>
      <c r="J29" s="34"/>
      <c r="K29" s="34"/>
      <c r="L29" s="34"/>
      <c r="M29" s="34"/>
      <c r="N29" s="34"/>
    </row>
    <row r="30" spans="1:14" x14ac:dyDescent="0.55000000000000004">
      <c r="C30" s="34"/>
      <c r="D30" s="34"/>
      <c r="E30" s="34"/>
      <c r="F30" s="34"/>
      <c r="G30" s="34"/>
      <c r="H30" s="34"/>
      <c r="I30" s="34"/>
      <c r="J30" s="34"/>
      <c r="K30" s="34"/>
      <c r="L30" s="34"/>
      <c r="M30" s="34"/>
      <c r="N30" s="34"/>
    </row>
    <row r="31" spans="1:14" x14ac:dyDescent="0.55000000000000004">
      <c r="C31" s="34"/>
      <c r="D31" s="34"/>
      <c r="E31" s="34"/>
      <c r="F31" s="34"/>
      <c r="G31" s="34"/>
      <c r="H31" s="34"/>
      <c r="I31" s="34"/>
      <c r="J31" s="34"/>
      <c r="K31" s="34"/>
      <c r="L31" s="34"/>
      <c r="M31" s="34"/>
      <c r="N31" s="34"/>
    </row>
    <row r="32" spans="1:14" x14ac:dyDescent="0.55000000000000004">
      <c r="C32" s="34"/>
      <c r="D32" s="34"/>
      <c r="E32" s="34"/>
      <c r="F32" s="34"/>
      <c r="G32" s="34"/>
      <c r="H32" s="34"/>
      <c r="I32" s="34"/>
      <c r="J32" s="34"/>
      <c r="K32" s="34"/>
      <c r="L32" s="34"/>
      <c r="M32" s="34"/>
      <c r="N32" s="34"/>
    </row>
    <row r="33" spans="3:14" x14ac:dyDescent="0.55000000000000004">
      <c r="C33" s="34"/>
      <c r="D33" s="34"/>
      <c r="E33" s="34"/>
      <c r="F33" s="34"/>
      <c r="G33" s="34"/>
      <c r="H33" s="34"/>
      <c r="I33" s="34"/>
      <c r="J33" s="34"/>
      <c r="K33" s="34"/>
      <c r="L33" s="34"/>
      <c r="M33" s="34"/>
      <c r="N33" s="34"/>
    </row>
    <row r="34" spans="3:14" x14ac:dyDescent="0.55000000000000004">
      <c r="C34" s="34"/>
      <c r="D34" s="34"/>
      <c r="E34" s="34"/>
      <c r="F34" s="34"/>
      <c r="G34" s="34"/>
      <c r="H34" s="34"/>
      <c r="I34" s="34"/>
      <c r="J34" s="34"/>
      <c r="K34" s="34"/>
      <c r="L34" s="34"/>
      <c r="M34" s="34"/>
      <c r="N34" s="34"/>
    </row>
  </sheetData>
  <phoneticPr fontId="2"/>
  <pageMargins left="0.98425196850393704" right="0.98425196850393704" top="0.98425196850393704" bottom="0.78740157480314965" header="0.51181102362204722" footer="0.51181102362204722"/>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ACC3E-A6A4-4D67-A1B3-919688C06255}">
  <sheetPr>
    <pageSetUpPr fitToPage="1"/>
  </sheetPr>
  <dimension ref="A1:F24"/>
  <sheetViews>
    <sheetView tabSelected="1" zoomScale="70" zoomScaleNormal="70" zoomScaleSheetLayoutView="80" workbookViewId="0">
      <pane xSplit="2" ySplit="5" topLeftCell="C6" activePane="bottomRight" state="frozen"/>
      <selection activeCell="H77" sqref="H77"/>
      <selection pane="topRight" activeCell="H77" sqref="H77"/>
      <selection pane="bottomLeft" activeCell="H77" sqref="H77"/>
      <selection pane="bottomRight" activeCell="D13" sqref="D13"/>
    </sheetView>
  </sheetViews>
  <sheetFormatPr defaultColWidth="13.33203125" defaultRowHeight="13" x14ac:dyDescent="0.55000000000000004"/>
  <cols>
    <col min="1" max="1" width="5.33203125" style="197" customWidth="1"/>
    <col min="2" max="2" width="30.6640625" style="197" bestFit="1" customWidth="1"/>
    <col min="3" max="5" width="16.4140625" style="197" customWidth="1"/>
    <col min="6" max="6" width="16.4140625" style="198" customWidth="1"/>
    <col min="7" max="16384" width="13.33203125" style="197"/>
  </cols>
  <sheetData>
    <row r="1" spans="1:6" ht="16.5" x14ac:dyDescent="0.55000000000000004">
      <c r="A1" s="196" t="s">
        <v>204</v>
      </c>
      <c r="E1" s="198"/>
      <c r="F1" s="197"/>
    </row>
    <row r="2" spans="1:6" ht="13.5" thickBot="1" x14ac:dyDescent="0.6">
      <c r="A2" s="199"/>
      <c r="B2" s="199"/>
      <c r="C2" s="199"/>
      <c r="D2" s="199"/>
      <c r="E2" s="199"/>
      <c r="F2" s="200" t="s">
        <v>205</v>
      </c>
    </row>
    <row r="3" spans="1:6" ht="17.25" customHeight="1" thickTop="1" x14ac:dyDescent="0.55000000000000004">
      <c r="A3" s="252"/>
      <c r="B3" s="253"/>
      <c r="C3" s="201" t="s">
        <v>206</v>
      </c>
      <c r="D3" s="201" t="s">
        <v>207</v>
      </c>
      <c r="E3" s="201" t="s">
        <v>208</v>
      </c>
      <c r="F3" s="202" t="s">
        <v>209</v>
      </c>
    </row>
    <row r="4" spans="1:6" ht="17.25" customHeight="1" x14ac:dyDescent="0.55000000000000004">
      <c r="A4" s="254"/>
      <c r="B4" s="255"/>
      <c r="C4" s="203"/>
      <c r="D4" s="203" t="s">
        <v>210</v>
      </c>
      <c r="E4" s="203" t="s">
        <v>211</v>
      </c>
      <c r="F4" s="204" t="s">
        <v>212</v>
      </c>
    </row>
    <row r="5" spans="1:6" s="208" customFormat="1" ht="26.5" customHeight="1" x14ac:dyDescent="0.55000000000000004">
      <c r="A5" s="256" t="s">
        <v>213</v>
      </c>
      <c r="B5" s="257"/>
      <c r="C5" s="205">
        <f>SUM(C6:C13)</f>
        <v>6</v>
      </c>
      <c r="D5" s="206">
        <f>SUM(D6:D13)</f>
        <v>296</v>
      </c>
      <c r="E5" s="206">
        <f>SUM(E6:E13)</f>
        <v>59</v>
      </c>
      <c r="F5" s="207">
        <f t="shared" ref="F5:F21" si="0">IFERROR(E5/D5*100,0)</f>
        <v>19.932432432432432</v>
      </c>
    </row>
    <row r="6" spans="1:6" ht="22.5" customHeight="1" x14ac:dyDescent="0.55000000000000004">
      <c r="A6" s="258" t="s">
        <v>214</v>
      </c>
      <c r="B6" s="209" t="s">
        <v>215</v>
      </c>
      <c r="C6" s="210">
        <v>3</v>
      </c>
      <c r="D6" s="211">
        <v>5</v>
      </c>
      <c r="E6" s="211">
        <v>3</v>
      </c>
      <c r="F6" s="212">
        <f t="shared" si="0"/>
        <v>60</v>
      </c>
    </row>
    <row r="7" spans="1:6" ht="22.5" customHeight="1" x14ac:dyDescent="0.55000000000000004">
      <c r="A7" s="259"/>
      <c r="B7" s="213" t="s">
        <v>216</v>
      </c>
      <c r="C7" s="210">
        <v>1</v>
      </c>
      <c r="D7" s="211">
        <v>4</v>
      </c>
      <c r="E7" s="211">
        <v>2</v>
      </c>
      <c r="F7" s="212">
        <f t="shared" si="0"/>
        <v>50</v>
      </c>
    </row>
    <row r="8" spans="1:6" ht="22.5" customHeight="1" x14ac:dyDescent="0.55000000000000004">
      <c r="A8" s="259"/>
      <c r="B8" s="213" t="s">
        <v>217</v>
      </c>
      <c r="C8" s="210">
        <v>0</v>
      </c>
      <c r="D8" s="214">
        <v>0</v>
      </c>
      <c r="E8" s="214">
        <v>0</v>
      </c>
      <c r="F8" s="212">
        <f t="shared" si="0"/>
        <v>0</v>
      </c>
    </row>
    <row r="9" spans="1:6" ht="22.5" customHeight="1" x14ac:dyDescent="0.55000000000000004">
      <c r="A9" s="259"/>
      <c r="B9" s="213" t="s">
        <v>218</v>
      </c>
      <c r="C9" s="210">
        <v>0</v>
      </c>
      <c r="D9" s="214">
        <v>0</v>
      </c>
      <c r="E9" s="214">
        <v>0</v>
      </c>
      <c r="F9" s="212">
        <f t="shared" si="0"/>
        <v>0</v>
      </c>
    </row>
    <row r="10" spans="1:6" ht="22.5" customHeight="1" x14ac:dyDescent="0.55000000000000004">
      <c r="A10" s="259"/>
      <c r="B10" s="213" t="s">
        <v>219</v>
      </c>
      <c r="C10" s="210">
        <v>0</v>
      </c>
      <c r="D10" s="211">
        <v>0</v>
      </c>
      <c r="E10" s="211">
        <v>0</v>
      </c>
      <c r="F10" s="212">
        <f t="shared" si="0"/>
        <v>0</v>
      </c>
    </row>
    <row r="11" spans="1:6" ht="22.5" customHeight="1" x14ac:dyDescent="0.55000000000000004">
      <c r="A11" s="259"/>
      <c r="B11" s="213" t="s">
        <v>220</v>
      </c>
      <c r="C11" s="210">
        <v>0</v>
      </c>
      <c r="D11" s="214">
        <v>0</v>
      </c>
      <c r="E11" s="214">
        <v>0</v>
      </c>
      <c r="F11" s="212">
        <f t="shared" si="0"/>
        <v>0</v>
      </c>
    </row>
    <row r="12" spans="1:6" ht="22.5" customHeight="1" x14ac:dyDescent="0.55000000000000004">
      <c r="A12" s="259"/>
      <c r="B12" s="213" t="s">
        <v>221</v>
      </c>
      <c r="C12" s="210">
        <v>2</v>
      </c>
      <c r="D12" s="214">
        <v>287</v>
      </c>
      <c r="E12" s="214">
        <v>54</v>
      </c>
      <c r="F12" s="212">
        <f t="shared" si="0"/>
        <v>18.815331010452962</v>
      </c>
    </row>
    <row r="13" spans="1:6" ht="22.5" customHeight="1" x14ac:dyDescent="0.55000000000000004">
      <c r="A13" s="260"/>
      <c r="B13" s="215" t="s">
        <v>222</v>
      </c>
      <c r="C13" s="216">
        <v>0</v>
      </c>
      <c r="D13" s="217">
        <v>0</v>
      </c>
      <c r="E13" s="217">
        <v>0</v>
      </c>
      <c r="F13" s="218">
        <f t="shared" si="0"/>
        <v>0</v>
      </c>
    </row>
    <row r="14" spans="1:6" ht="22.5" customHeight="1" x14ac:dyDescent="0.55000000000000004">
      <c r="A14" s="261" t="s">
        <v>223</v>
      </c>
      <c r="B14" s="213" t="s">
        <v>224</v>
      </c>
      <c r="C14" s="219">
        <v>1</v>
      </c>
      <c r="D14" s="214">
        <v>234</v>
      </c>
      <c r="E14" s="214">
        <v>43</v>
      </c>
      <c r="F14" s="220">
        <f t="shared" si="0"/>
        <v>18.376068376068378</v>
      </c>
    </row>
    <row r="15" spans="1:6" ht="22.5" customHeight="1" x14ac:dyDescent="0.55000000000000004">
      <c r="A15" s="262"/>
      <c r="B15" s="221" t="s">
        <v>225</v>
      </c>
      <c r="C15" s="219">
        <v>2</v>
      </c>
      <c r="D15" s="214">
        <v>57</v>
      </c>
      <c r="E15" s="214">
        <v>13</v>
      </c>
      <c r="F15" s="220">
        <f t="shared" si="0"/>
        <v>22.807017543859647</v>
      </c>
    </row>
    <row r="16" spans="1:6" ht="22.5" customHeight="1" x14ac:dyDescent="0.55000000000000004">
      <c r="A16" s="262"/>
      <c r="B16" s="221" t="s">
        <v>226</v>
      </c>
      <c r="C16" s="219">
        <v>3</v>
      </c>
      <c r="D16" s="214">
        <v>5</v>
      </c>
      <c r="E16" s="214">
        <v>3</v>
      </c>
      <c r="F16" s="220">
        <f t="shared" si="0"/>
        <v>60</v>
      </c>
    </row>
    <row r="17" spans="1:6" ht="22.5" customHeight="1" x14ac:dyDescent="0.55000000000000004">
      <c r="A17" s="262"/>
      <c r="B17" s="213" t="s">
        <v>227</v>
      </c>
      <c r="C17" s="216">
        <v>0</v>
      </c>
      <c r="D17" s="217">
        <v>0</v>
      </c>
      <c r="E17" s="217">
        <v>0</v>
      </c>
      <c r="F17" s="220">
        <f t="shared" si="0"/>
        <v>0</v>
      </c>
    </row>
    <row r="18" spans="1:6" ht="22.5" customHeight="1" x14ac:dyDescent="0.55000000000000004">
      <c r="A18" s="263" t="s">
        <v>228</v>
      </c>
      <c r="B18" s="222" t="s">
        <v>229</v>
      </c>
      <c r="C18" s="223">
        <v>3</v>
      </c>
      <c r="D18" s="224">
        <v>59</v>
      </c>
      <c r="E18" s="224">
        <v>14</v>
      </c>
      <c r="F18" s="225">
        <f t="shared" si="0"/>
        <v>23.728813559322035</v>
      </c>
    </row>
    <row r="19" spans="1:6" ht="22.5" customHeight="1" x14ac:dyDescent="0.55000000000000004">
      <c r="A19" s="264"/>
      <c r="B19" s="213" t="s">
        <v>230</v>
      </c>
      <c r="C19" s="219">
        <v>2</v>
      </c>
      <c r="D19" s="214">
        <v>3</v>
      </c>
      <c r="E19" s="214">
        <v>2</v>
      </c>
      <c r="F19" s="220">
        <f t="shared" si="0"/>
        <v>66.666666666666657</v>
      </c>
    </row>
    <row r="20" spans="1:6" ht="22.5" customHeight="1" x14ac:dyDescent="0.55000000000000004">
      <c r="A20" s="264"/>
      <c r="B20" s="213" t="s">
        <v>231</v>
      </c>
      <c r="C20" s="219">
        <v>1</v>
      </c>
      <c r="D20" s="214">
        <v>234</v>
      </c>
      <c r="E20" s="214">
        <v>43</v>
      </c>
      <c r="F20" s="220">
        <f t="shared" si="0"/>
        <v>18.376068376068378</v>
      </c>
    </row>
    <row r="21" spans="1:6" ht="22.5" customHeight="1" x14ac:dyDescent="0.55000000000000004">
      <c r="A21" s="265"/>
      <c r="B21" s="215" t="s">
        <v>232</v>
      </c>
      <c r="C21" s="216" t="s">
        <v>121</v>
      </c>
      <c r="D21" s="217" t="s">
        <v>121</v>
      </c>
      <c r="E21" s="217" t="s">
        <v>121</v>
      </c>
      <c r="F21" s="226">
        <f t="shared" si="0"/>
        <v>0</v>
      </c>
    </row>
    <row r="22" spans="1:6" ht="22.5" customHeight="1" x14ac:dyDescent="0.55000000000000004">
      <c r="A22" s="197" t="s">
        <v>203</v>
      </c>
      <c r="E22" s="198"/>
      <c r="F22" s="197"/>
    </row>
    <row r="24" spans="1:6" x14ac:dyDescent="0.55000000000000004">
      <c r="C24" s="198"/>
      <c r="D24" s="198"/>
      <c r="E24" s="198"/>
    </row>
  </sheetData>
  <mergeCells count="5">
    <mergeCell ref="A3:B4"/>
    <mergeCell ref="A5:B5"/>
    <mergeCell ref="A6:A13"/>
    <mergeCell ref="A14:A17"/>
    <mergeCell ref="A18:A21"/>
  </mergeCells>
  <phoneticPr fontId="2"/>
  <pageMargins left="0.98425196850393704" right="0.98425196850393704" top="0.98425196850393704" bottom="0.78740157480314965" header="0.51181102362204722" footer="0.51181102362204722"/>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0401</vt:lpstr>
      <vt:lpstr>0402</vt:lpstr>
      <vt:lpstr>0403</vt:lpstr>
      <vt:lpstr>0404</vt:lpstr>
      <vt:lpstr>0405</vt:lpstr>
      <vt:lpstr>'0401'!Print_Area</vt:lpstr>
      <vt:lpstr>'0402'!Print_Area</vt:lpstr>
      <vt:lpstr>'0403'!Print_Area</vt:lpstr>
      <vt:lpstr>'0404'!Print_Area</vt:lpstr>
      <vt:lpstr>'0401'!Print_Titles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2024-03-26T10:03:12Z</dcterms:created>
  <dcterms:modified xsi:type="dcterms:W3CDTF">2024-03-26T10:30:00Z</dcterms:modified>
</cp:coreProperties>
</file>