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3F8798D3-392B-41F3-A8C1-58009F443CDD}" xr6:coauthVersionLast="36" xr6:coauthVersionMax="36" xr10:uidLastSave="{00000000-0000-0000-0000-000000000000}"/>
  <bookViews>
    <workbookView xWindow="0" yWindow="0" windowWidth="19200" windowHeight="6860" xr2:uid="{8C97F650-9DC4-4F2B-9FFB-6650684D6F37}"/>
  </bookViews>
  <sheets>
    <sheet name="1601" sheetId="2" r:id="rId1"/>
    <sheet name="1602" sheetId="3" r:id="rId2"/>
    <sheet name="1603" sheetId="4" r:id="rId3"/>
    <sheet name="1604" sheetId="5" r:id="rId4"/>
    <sheet name="1605" sheetId="6" r:id="rId5"/>
    <sheet name="1606 " sheetId="7" r:id="rId6"/>
    <sheet name="1609" sheetId="8" r:id="rId7"/>
    <sheet name="1610" sheetId="9" r:id="rId8"/>
    <sheet name="1611" sheetId="10" r:id="rId9"/>
    <sheet name="1612" sheetId="11" r:id="rId10"/>
    <sheet name="1613" sheetId="12" r:id="rId11"/>
  </sheets>
  <externalReferences>
    <externalReference r:id="rId12"/>
    <externalReference r:id="rId13"/>
    <externalReference r:id="rId14"/>
  </externalReferences>
  <definedNames>
    <definedName name="_xlnm.Print_Area" localSheetId="0">'1601'!$A$1:$X$59</definedName>
    <definedName name="_xlnm.Print_Area" localSheetId="1">'1602'!$A$1:$U$59</definedName>
    <definedName name="_xlnm.Print_Area" localSheetId="3">'1604'!$A$1:$T$67</definedName>
    <definedName name="_xlnm.Print_Area" localSheetId="6">'1609'!$A$1:$H$6</definedName>
    <definedName name="_xlnm.Print_Area" localSheetId="8">'1611'!$A$1:$I$44</definedName>
    <definedName name="_xlnm.Print_Area" localSheetId="9">'1612'!$A$1:$D$32</definedName>
    <definedName name="_xlnm.Print_Area" localSheetId="10">'1613'!$A$1:$I$34</definedName>
    <definedName name="table1">'[1]13表'!$E$13:$J$18</definedName>
    <definedName name="test1">'[1]13表'!$E$13:$H$17</definedName>
    <definedName name="たかし">'[1]13表'!$E$13:$H$17</definedName>
    <definedName name="課税区分" localSheetId="0">[2]設定!#REF!</definedName>
    <definedName name="課税区分" localSheetId="1">[2]設定!#REF!</definedName>
    <definedName name="課税区分" localSheetId="2">[2]設定!#REF!</definedName>
    <definedName name="課税区分" localSheetId="3">[2]設定!#REF!</definedName>
    <definedName name="課税区分" localSheetId="4">[2]設定!#REF!</definedName>
    <definedName name="課税区分" localSheetId="5">[2]設定!#REF!</definedName>
    <definedName name="課税区分" localSheetId="6">[2]設定!#REF!</definedName>
    <definedName name="課税区分" localSheetId="7">[2]設定!#REF!</definedName>
    <definedName name="課税区分" localSheetId="8">[2]設定!#REF!</definedName>
    <definedName name="課税区分" localSheetId="9">[2]設定!#REF!</definedName>
    <definedName name="課税区分" localSheetId="10">[2]設定!#REF!</definedName>
    <definedName name="課税区分">[2]設定!#REF!</definedName>
    <definedName name="指定医療機関名">[3]設定!$AE$2:$AE$200</definedName>
    <definedName name="第_6_精神手帳交付" localSheetId="0">#REF!</definedName>
    <definedName name="第_6_精神手帳交付" localSheetId="1">#REF!</definedName>
    <definedName name="第_6_精神手帳交付" localSheetId="2">#REF!</definedName>
    <definedName name="第_6_精神手帳交付" localSheetId="3">#REF!</definedName>
    <definedName name="第_6_精神手帳交付" localSheetId="4">#REF!</definedName>
    <definedName name="第_6_精神手帳交付" localSheetId="5">#REF!</definedName>
    <definedName name="第_6_精神手帳交付" localSheetId="6">#REF!</definedName>
    <definedName name="第_6_精神手帳交付" localSheetId="7">#REF!</definedName>
    <definedName name="第_6_精神手帳交付" localSheetId="8">#REF!</definedName>
    <definedName name="第_6_精神手帳交付" localSheetId="9">#REF!</definedName>
    <definedName name="第_6_精神手帳交付" localSheetId="10">#REF!</definedName>
    <definedName name="第_6_精神手帳交付">#REF!</definedName>
    <definedName name="第33_環境衛生.食品" localSheetId="0">#REF!</definedName>
    <definedName name="第33_環境衛生.食品" localSheetId="1">#REF!</definedName>
    <definedName name="第33_環境衛生.食品" localSheetId="2">#REF!</definedName>
    <definedName name="第33_環境衛生.食品" localSheetId="3">#REF!</definedName>
    <definedName name="第33_環境衛生.食品" localSheetId="4">#REF!</definedName>
    <definedName name="第33_環境衛生.食品" localSheetId="5">#REF!</definedName>
    <definedName name="第33_環境衛生.食品" localSheetId="6">#REF!</definedName>
    <definedName name="第33_環境衛生.食品" localSheetId="7">#REF!</definedName>
    <definedName name="第33_環境衛生.食品" localSheetId="8">#REF!</definedName>
    <definedName name="第33_環境衛生.食品" localSheetId="9">#REF!</definedName>
    <definedName name="第33_環境衛生.食品" localSheetId="10">#REF!</definedName>
    <definedName name="第33_環境衛生.食品">#REF!</definedName>
    <definedName name="第34_医療監視" localSheetId="0">#REF!</definedName>
    <definedName name="第34_医療監視" localSheetId="1">#REF!</definedName>
    <definedName name="第34_医療監視" localSheetId="2">#REF!</definedName>
    <definedName name="第34_医療監視" localSheetId="3">#REF!</definedName>
    <definedName name="第34_医療監視" localSheetId="4">#REF!</definedName>
    <definedName name="第34_医療監視" localSheetId="5">#REF!</definedName>
    <definedName name="第34_医療監視" localSheetId="6">#REF!</definedName>
    <definedName name="第34_医療監視" localSheetId="7">#REF!</definedName>
    <definedName name="第34_医療監視" localSheetId="8">#REF!</definedName>
    <definedName name="第34_医療監視" localSheetId="9">#REF!</definedName>
    <definedName name="第34_医療監視" localSheetId="10">#REF!</definedName>
    <definedName name="第34_医療監視">#REF!</definedName>
    <definedName name="第35_医療法人" localSheetId="0">#REF!</definedName>
    <definedName name="第35_医療法人" localSheetId="1">#REF!</definedName>
    <definedName name="第35_医療法人" localSheetId="2">#REF!</definedName>
    <definedName name="第35_医療法人" localSheetId="3">#REF!</definedName>
    <definedName name="第35_医療法人" localSheetId="4">#REF!</definedName>
    <definedName name="第35_医療法人" localSheetId="5">#REF!</definedName>
    <definedName name="第35_医療法人" localSheetId="6">#REF!</definedName>
    <definedName name="第35_医療法人" localSheetId="7">#REF!</definedName>
    <definedName name="第35_医療法人" localSheetId="8">#REF!</definedName>
    <definedName name="第35_医療法人" localSheetId="9">#REF!</definedName>
    <definedName name="第35_医療法人" localSheetId="10">#REF!</definedName>
    <definedName name="第35_医療法人">#REF!</definedName>
    <definedName name="第46_薬局" localSheetId="0">#REF!</definedName>
    <definedName name="第46_薬局" localSheetId="1">#REF!</definedName>
    <definedName name="第46_薬局" localSheetId="2">#REF!</definedName>
    <definedName name="第46_薬局" localSheetId="3">#REF!</definedName>
    <definedName name="第46_薬局" localSheetId="4">#REF!</definedName>
    <definedName name="第46_薬局" localSheetId="5">#REF!</definedName>
    <definedName name="第46_薬局" localSheetId="6">#REF!</definedName>
    <definedName name="第46_薬局" localSheetId="7">#REF!</definedName>
    <definedName name="第46_薬局" localSheetId="8">#REF!</definedName>
    <definedName name="第46_薬局" localSheetId="9">#REF!</definedName>
    <definedName name="第46_薬局" localSheetId="10">#REF!</definedName>
    <definedName name="第46_薬局">#REF!</definedName>
    <definedName name="第47_薬事監視" localSheetId="0">#REF!</definedName>
    <definedName name="第47_薬事監視" localSheetId="1">#REF!</definedName>
    <definedName name="第47_薬事監視" localSheetId="2">#REF!</definedName>
    <definedName name="第47_薬事監視" localSheetId="3">#REF!</definedName>
    <definedName name="第47_薬事監視" localSheetId="4">#REF!</definedName>
    <definedName name="第47_薬事監視" localSheetId="5">#REF!</definedName>
    <definedName name="第47_薬事監視" localSheetId="6">#REF!</definedName>
    <definedName name="第47_薬事監視" localSheetId="7">#REF!</definedName>
    <definedName name="第47_薬事監視" localSheetId="8">#REF!</definedName>
    <definedName name="第47_薬事監視" localSheetId="9">#REF!</definedName>
    <definedName name="第47_薬事監視" localSheetId="10">#REF!</definedName>
    <definedName name="第47_薬事監視">#REF!</definedName>
    <definedName name="第48_毒劇物監視" localSheetId="0">#REF!</definedName>
    <definedName name="第48_毒劇物監視" localSheetId="1">#REF!</definedName>
    <definedName name="第48_毒劇物監視" localSheetId="2">#REF!</definedName>
    <definedName name="第48_毒劇物監視" localSheetId="3">#REF!</definedName>
    <definedName name="第48_毒劇物監視" localSheetId="4">#REF!</definedName>
    <definedName name="第48_毒劇物監視" localSheetId="5">#REF!</definedName>
    <definedName name="第48_毒劇物監視" localSheetId="6">#REF!</definedName>
    <definedName name="第48_毒劇物監視" localSheetId="7">#REF!</definedName>
    <definedName name="第48_毒劇物監視" localSheetId="8">#REF!</definedName>
    <definedName name="第48_毒劇物監視" localSheetId="9">#REF!</definedName>
    <definedName name="第48_毒劇物監視" localSheetId="10">#REF!</definedName>
    <definedName name="第48_毒劇物監視">#REF!</definedName>
    <definedName name="日常生活用具" localSheetId="0">#REF!</definedName>
    <definedName name="日常生活用具" localSheetId="1">#REF!</definedName>
    <definedName name="日常生活用具" localSheetId="2">#REF!</definedName>
    <definedName name="日常生活用具" localSheetId="3">#REF!</definedName>
    <definedName name="日常生活用具" localSheetId="4">#REF!</definedName>
    <definedName name="日常生活用具" localSheetId="5">#REF!</definedName>
    <definedName name="日常生活用具" localSheetId="6">#REF!</definedName>
    <definedName name="日常生活用具" localSheetId="7">#REF!</definedName>
    <definedName name="日常生活用具" localSheetId="8">#REF!</definedName>
    <definedName name="日常生活用具" localSheetId="9">#REF!</definedName>
    <definedName name="日常生活用具" localSheetId="10">#REF!</definedName>
    <definedName name="日常生活用具">#REF!</definedName>
    <definedName name="表30市町村名" localSheetId="0">#REF!</definedName>
    <definedName name="表30市町村名" localSheetId="1">#REF!</definedName>
    <definedName name="表30市町村名" localSheetId="2">#REF!</definedName>
    <definedName name="表30市町村名" localSheetId="3">#REF!</definedName>
    <definedName name="表30市町村名" localSheetId="4">#REF!</definedName>
    <definedName name="表30市町村名" localSheetId="5">#REF!</definedName>
    <definedName name="表30市町村名" localSheetId="6">#REF!</definedName>
    <definedName name="表30市町村名" localSheetId="7">#REF!</definedName>
    <definedName name="表30市町村名" localSheetId="8">#REF!</definedName>
    <definedName name="表30市町村名" localSheetId="9">#REF!</definedName>
    <definedName name="表30市町村名" localSheetId="10">#REF!</definedName>
    <definedName name="表30市町村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2" l="1"/>
  <c r="C33" i="12"/>
  <c r="D33" i="12"/>
  <c r="E33" i="12"/>
  <c r="F33" i="12"/>
  <c r="G33" i="12"/>
  <c r="H33" i="12"/>
  <c r="I33" i="12"/>
  <c r="H40" i="10" l="1"/>
  <c r="H39" i="10"/>
  <c r="D39" i="10"/>
  <c r="H37" i="10"/>
  <c r="D37" i="10"/>
  <c r="H36" i="10"/>
  <c r="D36" i="10"/>
  <c r="H35" i="10"/>
  <c r="D35" i="10"/>
  <c r="H34" i="10"/>
  <c r="D34" i="10"/>
  <c r="H33" i="10"/>
  <c r="D33" i="10"/>
  <c r="H31" i="10"/>
  <c r="D31" i="10"/>
  <c r="H30" i="10"/>
  <c r="D30" i="10"/>
  <c r="H29" i="10"/>
  <c r="D29" i="10"/>
  <c r="H28" i="10"/>
  <c r="D28" i="10"/>
  <c r="H27" i="10"/>
  <c r="D27" i="10"/>
  <c r="H25" i="10"/>
  <c r="D25" i="10"/>
  <c r="H24" i="10"/>
  <c r="D24" i="10"/>
  <c r="H23" i="10"/>
  <c r="D23" i="10"/>
  <c r="H22" i="10"/>
  <c r="D22" i="10"/>
  <c r="H21" i="10"/>
  <c r="D21" i="10"/>
  <c r="H19" i="10"/>
  <c r="D19" i="10"/>
  <c r="H18" i="10"/>
  <c r="D18" i="10"/>
  <c r="H17" i="10"/>
  <c r="D17" i="10"/>
  <c r="H16" i="10"/>
  <c r="D16" i="10"/>
  <c r="H15" i="10"/>
  <c r="D15" i="10"/>
  <c r="H14" i="10"/>
  <c r="D14" i="10"/>
  <c r="C14" i="10"/>
  <c r="B14" i="10"/>
  <c r="H12" i="10"/>
  <c r="D12" i="10"/>
  <c r="H11" i="10"/>
  <c r="D11" i="10"/>
  <c r="H10" i="10"/>
  <c r="D10" i="10"/>
  <c r="I33" i="9"/>
  <c r="F33" i="9"/>
  <c r="E33" i="9"/>
  <c r="I32" i="9"/>
  <c r="F32" i="9"/>
  <c r="E32" i="9"/>
  <c r="I30" i="9"/>
  <c r="F30" i="9"/>
  <c r="E30" i="9"/>
  <c r="I29" i="9"/>
  <c r="F29" i="9"/>
  <c r="E29" i="9"/>
  <c r="I28" i="9"/>
  <c r="F28" i="9"/>
  <c r="E28" i="9"/>
  <c r="I27" i="9"/>
  <c r="F27" i="9"/>
  <c r="E27" i="9"/>
  <c r="I26" i="9"/>
  <c r="F26" i="9"/>
  <c r="E26" i="9"/>
  <c r="I24" i="9"/>
  <c r="F24" i="9"/>
  <c r="E24" i="9"/>
  <c r="I23" i="9"/>
  <c r="F23" i="9"/>
  <c r="E23" i="9"/>
  <c r="I22" i="9"/>
  <c r="F22" i="9"/>
  <c r="E22" i="9"/>
  <c r="I21" i="9"/>
  <c r="F21" i="9"/>
  <c r="E21" i="9"/>
  <c r="I20" i="9"/>
  <c r="F20" i="9"/>
  <c r="E20" i="9"/>
  <c r="I18" i="9"/>
  <c r="F18" i="9"/>
  <c r="E18" i="9"/>
  <c r="I17" i="9"/>
  <c r="F17" i="9"/>
  <c r="E17" i="9"/>
  <c r="I16" i="9"/>
  <c r="F16" i="9"/>
  <c r="E16" i="9"/>
  <c r="I15" i="9"/>
  <c r="F15" i="9"/>
  <c r="E15" i="9"/>
  <c r="I14" i="9"/>
  <c r="F14" i="9"/>
  <c r="E14" i="9"/>
  <c r="I12" i="9"/>
  <c r="F12" i="9"/>
  <c r="E12" i="9"/>
  <c r="I11" i="9"/>
  <c r="F11" i="9"/>
  <c r="E11" i="9"/>
  <c r="I10" i="9"/>
  <c r="F10" i="9"/>
  <c r="E10" i="9"/>
  <c r="I9" i="9"/>
  <c r="F9" i="9"/>
  <c r="E9" i="9"/>
  <c r="I8" i="9"/>
  <c r="F8" i="9"/>
  <c r="E8" i="9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D14" i="6"/>
  <c r="C14" i="6"/>
  <c r="B14" i="6"/>
  <c r="E12" i="6"/>
  <c r="E11" i="6"/>
  <c r="E10" i="6"/>
  <c r="E9" i="6"/>
  <c r="E8" i="6"/>
  <c r="E7" i="6"/>
  <c r="E6" i="6"/>
  <c r="D6" i="6"/>
  <c r="C6" i="6"/>
  <c r="B6" i="6"/>
  <c r="E4" i="6"/>
  <c r="D4" i="6"/>
  <c r="C4" i="6"/>
  <c r="B4" i="6"/>
  <c r="D66" i="5"/>
  <c r="D65" i="5"/>
  <c r="D64" i="5"/>
  <c r="D63" i="5"/>
  <c r="D62" i="5"/>
  <c r="D61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D58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D55" i="5"/>
  <c r="D54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D51" i="5"/>
  <c r="D50" i="5"/>
  <c r="D49" i="5"/>
  <c r="D48" i="5"/>
  <c r="D47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D44" i="5"/>
  <c r="D43" i="5"/>
  <c r="D42" i="5"/>
  <c r="D41" i="5"/>
  <c r="D40" i="5"/>
  <c r="D39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D36" i="5"/>
  <c r="D35" i="5"/>
  <c r="D34" i="5"/>
  <c r="D33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D30" i="5"/>
  <c r="D29" i="5"/>
  <c r="D28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D25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D22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D19" i="5"/>
  <c r="D18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D15" i="5"/>
  <c r="D14" i="5"/>
  <c r="D13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D10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6" i="5"/>
  <c r="R6" i="5"/>
  <c r="Q6" i="5"/>
  <c r="M6" i="5"/>
  <c r="L6" i="5"/>
  <c r="K6" i="5"/>
  <c r="I6" i="5"/>
  <c r="H6" i="5"/>
  <c r="F6" i="5"/>
  <c r="E6" i="5"/>
  <c r="D6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D66" i="4"/>
  <c r="D65" i="4"/>
  <c r="D64" i="4"/>
  <c r="D63" i="4"/>
  <c r="D62" i="4"/>
  <c r="D61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D58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D55" i="4"/>
  <c r="D54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D51" i="4"/>
  <c r="D50" i="4"/>
  <c r="D49" i="4"/>
  <c r="D48" i="4"/>
  <c r="D47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D44" i="4"/>
  <c r="D43" i="4"/>
  <c r="D42" i="4"/>
  <c r="D41" i="4"/>
  <c r="D40" i="4"/>
  <c r="D39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D36" i="4"/>
  <c r="D35" i="4"/>
  <c r="D34" i="4"/>
  <c r="D33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D30" i="4"/>
  <c r="D29" i="4"/>
  <c r="D28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D25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D22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D19" i="4"/>
  <c r="D18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D15" i="4"/>
  <c r="D14" i="4"/>
  <c r="D13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D10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R6" i="4"/>
  <c r="Q6" i="4"/>
  <c r="O6" i="4"/>
  <c r="N6" i="4"/>
  <c r="L6" i="4"/>
  <c r="K6" i="4"/>
  <c r="G6" i="4"/>
  <c r="F6" i="4"/>
  <c r="D6" i="4"/>
  <c r="T5" i="4"/>
  <c r="S5" i="4"/>
  <c r="R5" i="4"/>
  <c r="Q5" i="4"/>
  <c r="P5" i="4"/>
  <c r="O5" i="4"/>
  <c r="N5" i="4"/>
  <c r="M5" i="4"/>
  <c r="L5" i="4"/>
  <c r="K5" i="4"/>
  <c r="J5" i="4"/>
  <c r="H5" i="4"/>
  <c r="G5" i="4"/>
  <c r="F5" i="4"/>
  <c r="E5" i="4"/>
  <c r="D5" i="4"/>
  <c r="Z34" i="2"/>
</calcChain>
</file>

<file path=xl/sharedStrings.xml><?xml version="1.0" encoding="utf-8"?>
<sst xmlns="http://schemas.openxmlformats.org/spreadsheetml/2006/main" count="582" uniqueCount="215">
  <si>
    <t>出典：福祉行政報告例</t>
    <rPh sb="0" eb="2">
      <t>シュッテン</t>
    </rPh>
    <rPh sb="3" eb="5">
      <t>フクシ</t>
    </rPh>
    <rPh sb="5" eb="7">
      <t>ギョウセイ</t>
    </rPh>
    <rPh sb="7" eb="10">
      <t>ホウコクレイ</t>
    </rPh>
    <phoneticPr fontId="2"/>
  </si>
  <si>
    <t>みどり市</t>
    <rPh sb="3" eb="4">
      <t>シ</t>
    </rPh>
    <phoneticPr fontId="2"/>
  </si>
  <si>
    <t>安中市</t>
  </si>
  <si>
    <t>富岡市</t>
  </si>
  <si>
    <t>藤岡市</t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</si>
  <si>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</si>
  <si>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</si>
  <si>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</si>
  <si>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</si>
  <si>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</si>
  <si>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</si>
  <si>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</si>
  <si>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</si>
  <si>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邑楽町</t>
  </si>
  <si>
    <t>大泉町</t>
  </si>
  <si>
    <t>千代田町</t>
  </si>
  <si>
    <t>明和町</t>
    <rPh sb="2" eb="3">
      <t>マチ</t>
    </rPh>
    <phoneticPr fontId="3"/>
  </si>
  <si>
    <t>板倉町</t>
  </si>
  <si>
    <t>館林保健福祉事務所</t>
    <rPh sb="4" eb="6">
      <t>フクシ</t>
    </rPh>
    <rPh sb="6" eb="8">
      <t>ジム</t>
    </rPh>
    <phoneticPr fontId="3"/>
  </si>
  <si>
    <t>みなかみ町</t>
    <rPh sb="4" eb="5">
      <t>マチ</t>
    </rPh>
    <phoneticPr fontId="2"/>
  </si>
  <si>
    <t>昭和村</t>
  </si>
  <si>
    <t>川場村</t>
  </si>
  <si>
    <t>片品村</t>
  </si>
  <si>
    <t>利根沼田保健福祉事務所</t>
    <rPh sb="0" eb="2">
      <t>トネ</t>
    </rPh>
    <rPh sb="2" eb="4">
      <t>ヌマタ</t>
    </rPh>
    <rPh sb="6" eb="8">
      <t>フクシ</t>
    </rPh>
    <rPh sb="8" eb="10">
      <t>ジム</t>
    </rPh>
    <phoneticPr fontId="3"/>
  </si>
  <si>
    <t>東吾妻町</t>
    <rPh sb="0" eb="4">
      <t>ヒガシアガツママチ</t>
    </rPh>
    <phoneticPr fontId="2"/>
  </si>
  <si>
    <t>高山村</t>
  </si>
  <si>
    <t>草津町</t>
  </si>
  <si>
    <t>嬬恋村</t>
  </si>
  <si>
    <t>長野原町</t>
  </si>
  <si>
    <t>中之条町</t>
  </si>
  <si>
    <t>吾妻保健福祉事務所</t>
    <rPh sb="0" eb="2">
      <t>アガツマ</t>
    </rPh>
    <rPh sb="2" eb="4">
      <t>ホケン</t>
    </rPh>
    <rPh sb="4" eb="6">
      <t>フクシ</t>
    </rPh>
    <rPh sb="6" eb="8">
      <t>ジム</t>
    </rPh>
    <phoneticPr fontId="3"/>
  </si>
  <si>
    <t>甘楽町</t>
  </si>
  <si>
    <t>南牧村</t>
  </si>
  <si>
    <t>下仁田町</t>
  </si>
  <si>
    <t>富岡保健福祉事務所</t>
    <rPh sb="4" eb="6">
      <t>フクシ</t>
    </rPh>
    <rPh sb="6" eb="8">
      <t>ジム</t>
    </rPh>
    <phoneticPr fontId="3"/>
  </si>
  <si>
    <t>神流町</t>
    <rPh sb="0" eb="1">
      <t>カミ</t>
    </rPh>
    <rPh sb="1" eb="2">
      <t>ナガ</t>
    </rPh>
    <rPh sb="2" eb="3">
      <t>マチ</t>
    </rPh>
    <phoneticPr fontId="2"/>
  </si>
  <si>
    <t>上野村</t>
  </si>
  <si>
    <t>藤岡保健福祉事務所</t>
    <rPh sb="4" eb="6">
      <t>フクシ</t>
    </rPh>
    <rPh sb="6" eb="9">
      <t>ジムショ</t>
    </rPh>
    <phoneticPr fontId="3"/>
  </si>
  <si>
    <t>玉村町</t>
  </si>
  <si>
    <t>伊勢崎保健福祉事務所</t>
    <rPh sb="5" eb="7">
      <t>フクシ</t>
    </rPh>
    <rPh sb="7" eb="9">
      <t>ジム</t>
    </rPh>
    <phoneticPr fontId="3"/>
  </si>
  <si>
    <t>吉岡町</t>
  </si>
  <si>
    <t>榛東村</t>
  </si>
  <si>
    <t>渋川保健福祉事務所</t>
    <rPh sb="4" eb="6">
      <t>フクシ</t>
    </rPh>
    <rPh sb="6" eb="8">
      <t>ジム</t>
    </rPh>
    <phoneticPr fontId="3"/>
  </si>
  <si>
    <t>市福祉事務所計</t>
    <rPh sb="0" eb="1">
      <t>シ</t>
    </rPh>
    <rPh sb="1" eb="3">
      <t>フクシ</t>
    </rPh>
    <rPh sb="3" eb="6">
      <t>ジムショ</t>
    </rPh>
    <rPh sb="6" eb="7">
      <t>ケイ</t>
    </rPh>
    <phoneticPr fontId="2"/>
  </si>
  <si>
    <t>県保健福祉事務所計</t>
    <rPh sb="0" eb="1">
      <t>ケン</t>
    </rPh>
    <rPh sb="1" eb="3">
      <t>ホケン</t>
    </rPh>
    <rPh sb="3" eb="5">
      <t>フクシ</t>
    </rPh>
    <rPh sb="5" eb="8">
      <t>ジムショ</t>
    </rPh>
    <rPh sb="8" eb="9">
      <t>ケイ</t>
    </rPh>
    <phoneticPr fontId="2"/>
  </si>
  <si>
    <t>県　計</t>
    <rPh sb="0" eb="1">
      <t>ケン</t>
    </rPh>
    <phoneticPr fontId="3"/>
  </si>
  <si>
    <t>18歳
以上</t>
    <rPh sb="2" eb="3">
      <t>サイ</t>
    </rPh>
    <rPh sb="4" eb="6">
      <t>イジョウ</t>
    </rPh>
    <phoneticPr fontId="2"/>
  </si>
  <si>
    <t>18歳
未満</t>
    <rPh sb="2" eb="3">
      <t>サイ</t>
    </rPh>
    <rPh sb="4" eb="6">
      <t>ミマン</t>
    </rPh>
    <phoneticPr fontId="2"/>
  </si>
  <si>
    <t>総　数</t>
    <rPh sb="0" eb="3">
      <t>ソウスウ</t>
    </rPh>
    <phoneticPr fontId="2"/>
  </si>
  <si>
    <t>６  級</t>
    <rPh sb="3" eb="4">
      <t>キュウ</t>
    </rPh>
    <phoneticPr fontId="2"/>
  </si>
  <si>
    <t>５  級</t>
    <rPh sb="3" eb="4">
      <t>キュウ</t>
    </rPh>
    <phoneticPr fontId="2"/>
  </si>
  <si>
    <t>４  級</t>
    <rPh sb="3" eb="4">
      <t>キュウ</t>
    </rPh>
    <phoneticPr fontId="2"/>
  </si>
  <si>
    <t>３  級</t>
    <rPh sb="3" eb="4">
      <t>キュウ</t>
    </rPh>
    <phoneticPr fontId="2"/>
  </si>
  <si>
    <t>２  級</t>
    <rPh sb="3" eb="4">
      <t>キュウ</t>
    </rPh>
    <phoneticPr fontId="2"/>
  </si>
  <si>
    <t>１  級</t>
    <rPh sb="3" eb="4">
      <t>キュウ</t>
    </rPh>
    <phoneticPr fontId="2"/>
  </si>
  <si>
    <t>総　　数</t>
    <rPh sb="0" eb="4">
      <t>ソウスウ</t>
    </rPh>
    <phoneticPr fontId="2"/>
  </si>
  <si>
    <t>16－第１表　身体障害者手帳交付台帳登載数，級・市町村・保健福祉事務所別</t>
    <rPh sb="3" eb="4">
      <t>ダイ</t>
    </rPh>
    <rPh sb="5" eb="6">
      <t>ヒョウ</t>
    </rPh>
    <rPh sb="7" eb="9">
      <t>シンタイ</t>
    </rPh>
    <rPh sb="9" eb="12">
      <t>ショウガイシャ</t>
    </rPh>
    <rPh sb="12" eb="14">
      <t>テチョウ</t>
    </rPh>
    <rPh sb="14" eb="16">
      <t>コウフ</t>
    </rPh>
    <rPh sb="16" eb="18">
      <t>ダイチョウ</t>
    </rPh>
    <rPh sb="18" eb="20">
      <t>トウサイ</t>
    </rPh>
    <rPh sb="20" eb="21">
      <t>スウ</t>
    </rPh>
    <rPh sb="22" eb="23">
      <t>トウキュウ</t>
    </rPh>
    <rPh sb="24" eb="27">
      <t>シチョウソン</t>
    </rPh>
    <rPh sb="28" eb="30">
      <t>ホケン</t>
    </rPh>
    <rPh sb="30" eb="32">
      <t>フクシ</t>
    </rPh>
    <rPh sb="32" eb="35">
      <t>ジムショ</t>
    </rPh>
    <rPh sb="35" eb="36">
      <t>ベツ</t>
    </rPh>
    <phoneticPr fontId="2"/>
  </si>
  <si>
    <t>令和３年３月３１日現在（人）</t>
    <rPh sb="0" eb="2">
      <t>レイワ</t>
    </rPh>
    <rPh sb="3" eb="4">
      <t>ネン</t>
    </rPh>
    <rPh sb="4" eb="6">
      <t>３ガツ</t>
    </rPh>
    <rPh sb="8" eb="9">
      <t>ニチ</t>
    </rPh>
    <rPh sb="9" eb="11">
      <t>ゲンザイ</t>
    </rPh>
    <rPh sb="12" eb="13">
      <t>ニン</t>
    </rPh>
    <phoneticPr fontId="2"/>
  </si>
  <si>
    <t>16－第２表　身体障害者手帳交付台帳登載数，障害・市町村・保健福祉事務所別</t>
    <rPh sb="3" eb="4">
      <t>ダイ</t>
    </rPh>
    <rPh sb="5" eb="6">
      <t>ヒョウ</t>
    </rPh>
    <rPh sb="7" eb="9">
      <t>シンタイ</t>
    </rPh>
    <rPh sb="9" eb="12">
      <t>ショウガイシャ</t>
    </rPh>
    <rPh sb="12" eb="14">
      <t>テチョウ</t>
    </rPh>
    <rPh sb="14" eb="16">
      <t>コウフ</t>
    </rPh>
    <rPh sb="16" eb="18">
      <t>ダイチョウ</t>
    </rPh>
    <rPh sb="18" eb="20">
      <t>トウサイ</t>
    </rPh>
    <rPh sb="20" eb="21">
      <t>スウ</t>
    </rPh>
    <rPh sb="22" eb="24">
      <t>ショウガイ</t>
    </rPh>
    <rPh sb="25" eb="28">
      <t>シチョウソン</t>
    </rPh>
    <rPh sb="29" eb="31">
      <t>ホケン</t>
    </rPh>
    <rPh sb="31" eb="33">
      <t>フクシ</t>
    </rPh>
    <rPh sb="33" eb="36">
      <t>ジムショ</t>
    </rPh>
    <rPh sb="36" eb="37">
      <t>ベツ</t>
    </rPh>
    <phoneticPr fontId="2"/>
  </si>
  <si>
    <t>令和３年３月３１日現在（人）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rPh sb="12" eb="13">
      <t>ニン</t>
    </rPh>
    <phoneticPr fontId="2"/>
  </si>
  <si>
    <t>視 覚 障 害</t>
    <rPh sb="0" eb="3">
      <t>シカク</t>
    </rPh>
    <rPh sb="4" eb="7">
      <t>ショウガイ</t>
    </rPh>
    <phoneticPr fontId="2"/>
  </si>
  <si>
    <t>聴覚・平衡障害</t>
    <rPh sb="0" eb="2">
      <t>チョウカク</t>
    </rPh>
    <rPh sb="3" eb="5">
      <t>ヘイコウ</t>
    </rPh>
    <rPh sb="5" eb="7">
      <t>ショウガイ</t>
    </rPh>
    <phoneticPr fontId="2"/>
  </si>
  <si>
    <t>音声・言語・
そしゃく機能障害</t>
    <rPh sb="0" eb="2">
      <t>オンセイ</t>
    </rPh>
    <rPh sb="3" eb="5">
      <t>ゲンゴ</t>
    </rPh>
    <rPh sb="11" eb="13">
      <t>キノウ</t>
    </rPh>
    <rPh sb="13" eb="15">
      <t>ショウガイ</t>
    </rPh>
    <phoneticPr fontId="2"/>
  </si>
  <si>
    <t>肢 体 不 自 由</t>
    <rPh sb="0" eb="3">
      <t>シタイ</t>
    </rPh>
    <rPh sb="4" eb="9">
      <t>フジユウ</t>
    </rPh>
    <phoneticPr fontId="2"/>
  </si>
  <si>
    <t>内 部 障 害</t>
    <rPh sb="0" eb="3">
      <t>ナイブ</t>
    </rPh>
    <rPh sb="4" eb="7">
      <t>ショウガイ</t>
    </rPh>
    <phoneticPr fontId="2"/>
  </si>
  <si>
    <t>神流町</t>
    <rPh sb="0" eb="2">
      <t>カンナ</t>
    </rPh>
    <rPh sb="2" eb="3">
      <t>マチ</t>
    </rPh>
    <phoneticPr fontId="2"/>
  </si>
  <si>
    <t>吾妻保健福祉事務所</t>
    <rPh sb="0" eb="2">
      <t>アズマ</t>
    </rPh>
    <rPh sb="2" eb="4">
      <t>ホケン</t>
    </rPh>
    <rPh sb="4" eb="6">
      <t>フクシ</t>
    </rPh>
    <rPh sb="6" eb="8">
      <t>ジム</t>
    </rPh>
    <phoneticPr fontId="3"/>
  </si>
  <si>
    <t>みなかみ町</t>
    <rPh sb="4" eb="5">
      <t>マチ</t>
    </rPh>
    <phoneticPr fontId="3"/>
  </si>
  <si>
    <t xml:space="preserve"> </t>
  </si>
  <si>
    <t>みどり市</t>
    <phoneticPr fontId="2"/>
  </si>
  <si>
    <t>16－第３表　身体障害者・児の補装具購入状況，市町村・保健福祉事務所別</t>
    <rPh sb="3" eb="4">
      <t>ダイ</t>
    </rPh>
    <rPh sb="5" eb="6">
      <t>ヒョウ</t>
    </rPh>
    <rPh sb="7" eb="9">
      <t>シンタイ</t>
    </rPh>
    <rPh sb="9" eb="12">
      <t>ショウガイシャ</t>
    </rPh>
    <rPh sb="13" eb="14">
      <t>ジ</t>
    </rPh>
    <rPh sb="15" eb="18">
      <t>ホソウグ</t>
    </rPh>
    <rPh sb="18" eb="20">
      <t>コウニュウ</t>
    </rPh>
    <rPh sb="20" eb="22">
      <t>ジョウキョウ</t>
    </rPh>
    <rPh sb="23" eb="26">
      <t>シチョウソン</t>
    </rPh>
    <rPh sb="27" eb="29">
      <t>ホケン</t>
    </rPh>
    <rPh sb="29" eb="31">
      <t>フクシ</t>
    </rPh>
    <rPh sb="31" eb="34">
      <t>ジムショ</t>
    </rPh>
    <rPh sb="34" eb="35">
      <t>ベツ</t>
    </rPh>
    <phoneticPr fontId="2"/>
  </si>
  <si>
    <t xml:space="preserve">令和２年度（件） </t>
    <rPh sb="0" eb="2">
      <t>レイワ</t>
    </rPh>
    <rPh sb="3" eb="5">
      <t>ネンド</t>
    </rPh>
    <rPh sb="4" eb="5">
      <t>ド</t>
    </rPh>
    <rPh sb="5" eb="7">
      <t>ヘイネンド</t>
    </rPh>
    <phoneticPr fontId="2"/>
  </si>
  <si>
    <t>内　　　　　　　　　　　　　　　訳</t>
    <rPh sb="0" eb="17">
      <t>ウチワケ</t>
    </rPh>
    <phoneticPr fontId="2"/>
  </si>
  <si>
    <t>義肢</t>
    <rPh sb="0" eb="2">
      <t>ギシ</t>
    </rPh>
    <phoneticPr fontId="2"/>
  </si>
  <si>
    <t>装具</t>
    <rPh sb="0" eb="2">
      <t>ソウグ</t>
    </rPh>
    <phoneticPr fontId="2"/>
  </si>
  <si>
    <t>座位保持装置</t>
    <rPh sb="0" eb="1">
      <t>ザイス</t>
    </rPh>
    <rPh sb="1" eb="2">
      <t>クライ</t>
    </rPh>
    <rPh sb="2" eb="4">
      <t>ホジ</t>
    </rPh>
    <phoneticPr fontId="2"/>
  </si>
  <si>
    <t>盲人安全つえ</t>
    <rPh sb="0" eb="2">
      <t>モウジン</t>
    </rPh>
    <rPh sb="2" eb="4">
      <t>アンゼン</t>
    </rPh>
    <phoneticPr fontId="2"/>
  </si>
  <si>
    <t>義眼</t>
    <rPh sb="0" eb="2">
      <t>ギガン</t>
    </rPh>
    <phoneticPr fontId="2"/>
  </si>
  <si>
    <t>眼鏡</t>
    <rPh sb="0" eb="2">
      <t>メガネ</t>
    </rPh>
    <phoneticPr fontId="2"/>
  </si>
  <si>
    <t>補聴器</t>
    <rPh sb="0" eb="3">
      <t>ホチョウキ</t>
    </rPh>
    <phoneticPr fontId="2"/>
  </si>
  <si>
    <t>車いす</t>
    <rPh sb="0" eb="1">
      <t>クルマイス</t>
    </rPh>
    <phoneticPr fontId="2"/>
  </si>
  <si>
    <t>電動車いす　</t>
    <rPh sb="0" eb="2">
      <t>デンドウ</t>
    </rPh>
    <phoneticPr fontId="2"/>
  </si>
  <si>
    <t>座位保持いす</t>
    <rPh sb="0" eb="2">
      <t>ザイ</t>
    </rPh>
    <rPh sb="2" eb="4">
      <t>ホジ</t>
    </rPh>
    <phoneticPr fontId="2"/>
  </si>
  <si>
    <t>起立保持具</t>
    <rPh sb="0" eb="2">
      <t>キリツ</t>
    </rPh>
    <rPh sb="2" eb="4">
      <t>ホジ</t>
    </rPh>
    <rPh sb="4" eb="5">
      <t>グ</t>
    </rPh>
    <phoneticPr fontId="2"/>
  </si>
  <si>
    <t>歩行器</t>
    <rPh sb="0" eb="3">
      <t>ホコウキ</t>
    </rPh>
    <phoneticPr fontId="2"/>
  </si>
  <si>
    <t>頭部保持具</t>
    <rPh sb="0" eb="2">
      <t>トウブ</t>
    </rPh>
    <rPh sb="2" eb="4">
      <t>ホジ</t>
    </rPh>
    <rPh sb="4" eb="5">
      <t>グ</t>
    </rPh>
    <phoneticPr fontId="2"/>
  </si>
  <si>
    <t>排便補助具</t>
    <rPh sb="0" eb="2">
      <t>ハイベン</t>
    </rPh>
    <rPh sb="2" eb="4">
      <t>ホジョ</t>
    </rPh>
    <rPh sb="4" eb="5">
      <t>グ</t>
    </rPh>
    <phoneticPr fontId="2"/>
  </si>
  <si>
    <t>歩行補助つえ</t>
    <rPh sb="0" eb="2">
      <t>ホコウ</t>
    </rPh>
    <rPh sb="2" eb="4">
      <t>ホジョ</t>
    </rPh>
    <phoneticPr fontId="2"/>
  </si>
  <si>
    <t>重度障害者用意思伝達装置</t>
    <rPh sb="0" eb="2">
      <t>ジュウド</t>
    </rPh>
    <rPh sb="2" eb="5">
      <t>ショウガイシャ</t>
    </rPh>
    <rPh sb="5" eb="6">
      <t>ヨウ</t>
    </rPh>
    <phoneticPr fontId="2"/>
  </si>
  <si>
    <t>市　計</t>
  </si>
  <si>
    <t>町村計</t>
  </si>
  <si>
    <t>前橋市保健所</t>
    <rPh sb="0" eb="2">
      <t>マエバシ</t>
    </rPh>
    <rPh sb="2" eb="3">
      <t>シ</t>
    </rPh>
    <rPh sb="3" eb="6">
      <t>ホケンジョ</t>
    </rPh>
    <phoneticPr fontId="3"/>
  </si>
  <si>
    <t>-</t>
    <phoneticPr fontId="2"/>
  </si>
  <si>
    <t>高崎市保健所</t>
    <rPh sb="0" eb="2">
      <t>タカサキ</t>
    </rPh>
    <rPh sb="2" eb="3">
      <t>シ</t>
    </rPh>
    <rPh sb="3" eb="6">
      <t>ホケンジョ</t>
    </rPh>
    <phoneticPr fontId="3"/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</si>
  <si>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3"/>
  </si>
  <si>
    <t>藤岡保健福祉事務所</t>
    <rPh sb="0" eb="2">
      <t>フジオカ</t>
    </rPh>
    <rPh sb="4" eb="6">
      <t>フクシ</t>
    </rPh>
    <rPh sb="6" eb="8">
      <t>ジム</t>
    </rPh>
    <phoneticPr fontId="3"/>
  </si>
  <si>
    <t>神流町</t>
    <rPh sb="0" eb="1">
      <t>カミ</t>
    </rPh>
    <rPh sb="1" eb="2">
      <t>リュウ</t>
    </rPh>
    <rPh sb="2" eb="3">
      <t>マチ</t>
    </rPh>
    <phoneticPr fontId="11"/>
  </si>
  <si>
    <t>吾妻保健福祉事務所</t>
    <rPh sb="0" eb="2">
      <t>アガツマ</t>
    </rPh>
    <rPh sb="4" eb="6">
      <t>フクシ</t>
    </rPh>
    <rPh sb="6" eb="8">
      <t>ジム</t>
    </rPh>
    <phoneticPr fontId="3"/>
  </si>
  <si>
    <t>東吾妻町</t>
    <rPh sb="0" eb="1">
      <t>ヒガシ</t>
    </rPh>
    <rPh sb="1" eb="4">
      <t>アガツママチ</t>
    </rPh>
    <phoneticPr fontId="3"/>
  </si>
  <si>
    <t>桐生保健福祉事務所</t>
    <rPh sb="4" eb="6">
      <t>フクシ</t>
    </rPh>
    <rPh sb="6" eb="8">
      <t>ジム</t>
    </rPh>
    <phoneticPr fontId="3"/>
  </si>
  <si>
    <t>みどり市</t>
    <rPh sb="3" eb="4">
      <t>シ</t>
    </rPh>
    <phoneticPr fontId="3"/>
  </si>
  <si>
    <t>太田保健福祉事務所</t>
    <rPh sb="0" eb="2">
      <t>オオタ</t>
    </rPh>
    <rPh sb="2" eb="4">
      <t>ホケン</t>
    </rPh>
    <rPh sb="4" eb="6">
      <t>フクシ</t>
    </rPh>
    <rPh sb="6" eb="9">
      <t>ジムショ</t>
    </rPh>
    <phoneticPr fontId="3"/>
  </si>
  <si>
    <t>出典:福祉行政報告例</t>
    <rPh sb="0" eb="2">
      <t>シュッテン</t>
    </rPh>
    <rPh sb="3" eb="5">
      <t>フクシ</t>
    </rPh>
    <rPh sb="5" eb="7">
      <t>ギョウセイ</t>
    </rPh>
    <rPh sb="7" eb="10">
      <t>ホウコクレイ</t>
    </rPh>
    <phoneticPr fontId="2"/>
  </si>
  <si>
    <t>16－第４表　身体障害者・児の補装具修理状況，市町村・保健福祉事務所別</t>
    <rPh sb="3" eb="4">
      <t>ダイ</t>
    </rPh>
    <rPh sb="5" eb="6">
      <t>ヒョウ</t>
    </rPh>
    <rPh sb="7" eb="9">
      <t>シンタイ</t>
    </rPh>
    <rPh sb="9" eb="12">
      <t>ショウガイシャ</t>
    </rPh>
    <rPh sb="13" eb="14">
      <t>ジ</t>
    </rPh>
    <rPh sb="15" eb="18">
      <t>ホソウグ</t>
    </rPh>
    <rPh sb="18" eb="20">
      <t>シュウリ</t>
    </rPh>
    <rPh sb="20" eb="22">
      <t>ジョウキョウ</t>
    </rPh>
    <rPh sb="23" eb="26">
      <t>シチョウソン</t>
    </rPh>
    <rPh sb="27" eb="29">
      <t>ホケン</t>
    </rPh>
    <rPh sb="29" eb="31">
      <t>フクシ</t>
    </rPh>
    <rPh sb="31" eb="34">
      <t>ジムショ</t>
    </rPh>
    <rPh sb="34" eb="35">
      <t>ベツ</t>
    </rPh>
    <phoneticPr fontId="2"/>
  </si>
  <si>
    <t>安中市</t>
    <rPh sb="0" eb="3">
      <t>アンナカシ</t>
    </rPh>
    <phoneticPr fontId="2"/>
  </si>
  <si>
    <t>富岡市</t>
    <rPh sb="0" eb="3">
      <t>トミオカシ</t>
    </rPh>
    <phoneticPr fontId="2"/>
  </si>
  <si>
    <t>藤岡市</t>
    <rPh sb="0" eb="3">
      <t>フジオカシ</t>
    </rPh>
    <phoneticPr fontId="2"/>
  </si>
  <si>
    <t>渋川市</t>
    <rPh sb="0" eb="3">
      <t>シブカワシ</t>
    </rPh>
    <phoneticPr fontId="2"/>
  </si>
  <si>
    <t>館林市</t>
    <rPh sb="0" eb="3">
      <t>タテバヤシシ</t>
    </rPh>
    <phoneticPr fontId="2"/>
  </si>
  <si>
    <t>沼田市</t>
    <rPh sb="0" eb="3">
      <t>ヌマタシ</t>
    </rPh>
    <phoneticPr fontId="2"/>
  </si>
  <si>
    <t>太田市</t>
    <rPh sb="0" eb="3">
      <t>オオタシ</t>
    </rPh>
    <phoneticPr fontId="2"/>
  </si>
  <si>
    <t>伊勢崎市</t>
    <rPh sb="0" eb="4">
      <t>イセサキシ</t>
    </rPh>
    <phoneticPr fontId="2"/>
  </si>
  <si>
    <t>桐生市</t>
    <rPh sb="0" eb="3">
      <t>キリュウシ</t>
    </rPh>
    <phoneticPr fontId="2"/>
  </si>
  <si>
    <t>高崎市</t>
    <rPh sb="0" eb="3">
      <t>タカサキシ</t>
    </rPh>
    <phoneticPr fontId="2"/>
  </si>
  <si>
    <t>前橋市</t>
    <rPh sb="0" eb="3">
      <t>マエバシシ</t>
    </rPh>
    <phoneticPr fontId="2"/>
  </si>
  <si>
    <t>館林</t>
    <rPh sb="0" eb="2">
      <t>タテバヤシ</t>
    </rPh>
    <phoneticPr fontId="2"/>
  </si>
  <si>
    <t>利根沼田</t>
    <rPh sb="0" eb="2">
      <t>トネ</t>
    </rPh>
    <rPh sb="2" eb="4">
      <t>ヌマタ</t>
    </rPh>
    <phoneticPr fontId="2"/>
  </si>
  <si>
    <t>吾妻</t>
    <rPh sb="0" eb="2">
      <t>アガツマ</t>
    </rPh>
    <phoneticPr fontId="2"/>
  </si>
  <si>
    <t>富岡</t>
    <rPh sb="0" eb="2">
      <t>トミオカ</t>
    </rPh>
    <phoneticPr fontId="2"/>
  </si>
  <si>
    <t>伊勢崎</t>
    <rPh sb="0" eb="3">
      <t>イセサキ</t>
    </rPh>
    <phoneticPr fontId="2"/>
  </si>
  <si>
    <t>渋川</t>
    <rPh sb="0" eb="2">
      <t>シブカワ</t>
    </rPh>
    <phoneticPr fontId="2"/>
  </si>
  <si>
    <t>保健福祉事務所計</t>
    <rPh sb="0" eb="2">
      <t>ホケン</t>
    </rPh>
    <rPh sb="2" eb="4">
      <t>フクシ</t>
    </rPh>
    <rPh sb="4" eb="7">
      <t>ジムショ</t>
    </rPh>
    <rPh sb="7" eb="8">
      <t>ケイ</t>
    </rPh>
    <phoneticPr fontId="2"/>
  </si>
  <si>
    <t>県       計</t>
    <rPh sb="0" eb="1">
      <t>ケンケイ</t>
    </rPh>
    <rPh sb="8" eb="9">
      <t>ケイ</t>
    </rPh>
    <phoneticPr fontId="2"/>
  </si>
  <si>
    <t>合  計</t>
    <rPh sb="0" eb="4">
      <t>ゴウケイ</t>
    </rPh>
    <phoneticPr fontId="2"/>
  </si>
  <si>
    <t>経過的
福祉手当</t>
    <rPh sb="0" eb="3">
      <t>ケイカテキ</t>
    </rPh>
    <rPh sb="4" eb="6">
      <t>フクシ</t>
    </rPh>
    <rPh sb="6" eb="8">
      <t>テアテ</t>
    </rPh>
    <phoneticPr fontId="2"/>
  </si>
  <si>
    <t>特別障害
者手当</t>
    <rPh sb="0" eb="2">
      <t>トクベツ</t>
    </rPh>
    <rPh sb="2" eb="3">
      <t>サワ</t>
    </rPh>
    <rPh sb="3" eb="4">
      <t>ガイ</t>
    </rPh>
    <rPh sb="5" eb="6">
      <t>モノ</t>
    </rPh>
    <rPh sb="6" eb="8">
      <t>テアテ</t>
    </rPh>
    <phoneticPr fontId="2"/>
  </si>
  <si>
    <t>障害児
福祉手当</t>
    <rPh sb="0" eb="2">
      <t>ショウガイ</t>
    </rPh>
    <rPh sb="2" eb="3">
      <t>ジドウ</t>
    </rPh>
    <rPh sb="4" eb="6">
      <t>フクシ</t>
    </rPh>
    <rPh sb="6" eb="8">
      <t>テアテ</t>
    </rPh>
    <phoneticPr fontId="2"/>
  </si>
  <si>
    <t>令和３年３月３１日現在　　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2"/>
  </si>
  <si>
    <t>16－第５表　特別障害者手当等受給者の状況，保健福祉事務所、市福祉事務所別</t>
    <rPh sb="3" eb="4">
      <t>ダイ</t>
    </rPh>
    <rPh sb="5" eb="6">
      <t>ヒョウ</t>
    </rPh>
    <rPh sb="7" eb="9">
      <t>トクベツ</t>
    </rPh>
    <rPh sb="9" eb="11">
      <t>ショウガイ</t>
    </rPh>
    <rPh sb="11" eb="12">
      <t>シャ</t>
    </rPh>
    <rPh sb="12" eb="14">
      <t>テアテ</t>
    </rPh>
    <rPh sb="14" eb="15">
      <t>トウ</t>
    </rPh>
    <rPh sb="15" eb="18">
      <t>ジュキュウシャ</t>
    </rPh>
    <rPh sb="19" eb="21">
      <t>ジョウキョウ</t>
    </rPh>
    <rPh sb="22" eb="24">
      <t>ホケン</t>
    </rPh>
    <rPh sb="24" eb="26">
      <t>フクシ</t>
    </rPh>
    <rPh sb="26" eb="29">
      <t>ジムショ</t>
    </rPh>
    <rPh sb="30" eb="31">
      <t>シ</t>
    </rPh>
    <rPh sb="31" eb="33">
      <t>フクシ</t>
    </rPh>
    <rPh sb="33" eb="36">
      <t>ジムショ</t>
    </rPh>
    <rPh sb="36" eb="37">
      <t>ベツ</t>
    </rPh>
    <phoneticPr fontId="2"/>
  </si>
  <si>
    <t>明和町</t>
  </si>
  <si>
    <t>館林保健福祉事務所</t>
  </si>
  <si>
    <t>利根沼田保健福祉事務所</t>
    <rPh sb="0" eb="2">
      <t>トネ</t>
    </rPh>
    <phoneticPr fontId="2"/>
  </si>
  <si>
    <t>東吾妻町</t>
    <rPh sb="0" eb="1">
      <t>ヒガシ</t>
    </rPh>
    <phoneticPr fontId="2"/>
  </si>
  <si>
    <t>吾妻保健福祉事務所</t>
    <rPh sb="0" eb="2">
      <t>アガツマ</t>
    </rPh>
    <phoneticPr fontId="2"/>
  </si>
  <si>
    <t>富岡保健福祉事務所</t>
  </si>
  <si>
    <t>神流町</t>
    <rPh sb="0" eb="1">
      <t>カミ</t>
    </rPh>
    <rPh sb="1" eb="2">
      <t>ナガ</t>
    </rPh>
    <phoneticPr fontId="2"/>
  </si>
  <si>
    <t>藤岡保健福祉事務所</t>
  </si>
  <si>
    <t>伊勢崎保健福祉事務所</t>
  </si>
  <si>
    <t>渋川保健福祉事務所</t>
  </si>
  <si>
    <t>町村計</t>
    <rPh sb="0" eb="2">
      <t>チョウソン</t>
    </rPh>
    <rPh sb="2" eb="3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</si>
  <si>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</si>
  <si>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1">
      <t>ケン</t>
    </rPh>
    <rPh sb="1" eb="2">
      <t>ケイ</t>
    </rPh>
    <phoneticPr fontId="2"/>
  </si>
  <si>
    <t>18歳以上</t>
  </si>
  <si>
    <t>18歳未満</t>
  </si>
  <si>
    <t>その他</t>
  </si>
  <si>
    <t>重度Ａ</t>
  </si>
  <si>
    <t>年齢別</t>
  </si>
  <si>
    <t>程度別</t>
  </si>
  <si>
    <t>総　数</t>
  </si>
  <si>
    <t>令和３年３月３１日現在（人）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3">
      <t>ニン</t>
    </rPh>
    <phoneticPr fontId="2"/>
  </si>
  <si>
    <t>16－第６表　療育手帳交付台帳登載数，程度・年齢・市町村・保健福祉事務所別</t>
    <rPh sb="13" eb="15">
      <t>ダイチョウ</t>
    </rPh>
    <rPh sb="15" eb="17">
      <t>トウサイ</t>
    </rPh>
    <rPh sb="17" eb="18">
      <t>スウ</t>
    </rPh>
    <phoneticPr fontId="2"/>
  </si>
  <si>
    <t>16－第９表　精神障害者申請等処理件数</t>
    <phoneticPr fontId="2"/>
  </si>
  <si>
    <t>令和２年度</t>
    <rPh sb="0" eb="2">
      <t>レイワ</t>
    </rPh>
    <rPh sb="3" eb="4">
      <t>ネン</t>
    </rPh>
    <phoneticPr fontId="2"/>
  </si>
  <si>
    <t>　　　申　 請　 通　 報　 件　 数</t>
  </si>
  <si>
    <t>診　　察 　件 　数</t>
    <rPh sb="0" eb="1">
      <t>ミ</t>
    </rPh>
    <rPh sb="3" eb="4">
      <t>サツ</t>
    </rPh>
    <phoneticPr fontId="2"/>
  </si>
  <si>
    <t>申　請</t>
  </si>
  <si>
    <t>通　報</t>
  </si>
  <si>
    <t>届　出</t>
  </si>
  <si>
    <t>実施</t>
    <rPh sb="0" eb="2">
      <t>ジッシ</t>
    </rPh>
    <phoneticPr fontId="2"/>
  </si>
  <si>
    <t>不実施</t>
    <rPh sb="0" eb="1">
      <t>フ</t>
    </rPh>
    <rPh sb="1" eb="3">
      <t>ジッシ</t>
    </rPh>
    <phoneticPr fontId="2"/>
  </si>
  <si>
    <t>総数</t>
  </si>
  <si>
    <t>出典：障害政策課調べ</t>
    <rPh sb="0" eb="2">
      <t>シュッテン</t>
    </rPh>
    <rPh sb="3" eb="5">
      <t>ショウガイ</t>
    </rPh>
    <rPh sb="5" eb="8">
      <t>セイサクカ</t>
    </rPh>
    <rPh sb="8" eb="9">
      <t>シラ</t>
    </rPh>
    <phoneticPr fontId="2"/>
  </si>
  <si>
    <t>令和元</t>
    <rPh sb="0" eb="2">
      <t>レイワ</t>
    </rPh>
    <rPh sb="2" eb="3">
      <t>ガン</t>
    </rPh>
    <phoneticPr fontId="2"/>
  </si>
  <si>
    <t>平成11年</t>
    <rPh sb="0" eb="2">
      <t>ヘイセイ</t>
    </rPh>
    <rPh sb="4" eb="5">
      <t>ネン</t>
    </rPh>
    <phoneticPr fontId="2"/>
  </si>
  <si>
    <t>患者数</t>
  </si>
  <si>
    <t>利用率</t>
  </si>
  <si>
    <t>病　床
利用率</t>
    <rPh sb="0" eb="1">
      <t>ヤマイ</t>
    </rPh>
    <rPh sb="2" eb="3">
      <t>ユカ</t>
    </rPh>
    <phoneticPr fontId="2"/>
  </si>
  <si>
    <t>措　置
患者数</t>
    <phoneticPr fontId="2"/>
  </si>
  <si>
    <t>指　定
病床数</t>
    <phoneticPr fontId="2"/>
  </si>
  <si>
    <t>人　口
(6.1現在
移動人口）</t>
    <phoneticPr fontId="2"/>
  </si>
  <si>
    <t>左のうち精神保健福祉法
による措置患者分</t>
    <phoneticPr fontId="2"/>
  </si>
  <si>
    <t>人口１万人当たり病床数</t>
    <rPh sb="4" eb="5">
      <t>ニン</t>
    </rPh>
    <rPh sb="5" eb="6">
      <t>ア</t>
    </rPh>
    <rPh sb="8" eb="11">
      <t>ビョウショウスウ</t>
    </rPh>
    <phoneticPr fontId="2"/>
  </si>
  <si>
    <t>病床
利用率</t>
    <phoneticPr fontId="2"/>
  </si>
  <si>
    <t>在院
患者数</t>
    <phoneticPr fontId="2"/>
  </si>
  <si>
    <t>許可
病床数</t>
    <phoneticPr fontId="2"/>
  </si>
  <si>
    <t>病院数</t>
    <rPh sb="2" eb="3">
      <t>スウ</t>
    </rPh>
    <phoneticPr fontId="2"/>
  </si>
  <si>
    <t>各年度６月３０日現在</t>
    <rPh sb="0" eb="3">
      <t>カクネンド</t>
    </rPh>
    <phoneticPr fontId="2"/>
  </si>
  <si>
    <t>16－第１０表　精神病数及び利用状況，年度別</t>
    <rPh sb="11" eb="12">
      <t>スウ</t>
    </rPh>
    <rPh sb="19" eb="22">
      <t>ネンドベツ</t>
    </rPh>
    <phoneticPr fontId="2"/>
  </si>
  <si>
    <t>（注２）精神障害者保健福祉手帳については、平成７年度から交付開始</t>
    <rPh sb="1" eb="2">
      <t>チュウ</t>
    </rPh>
    <rPh sb="4" eb="6">
      <t>セイシン</t>
    </rPh>
    <phoneticPr fontId="2"/>
  </si>
  <si>
    <t>（注１）通院医療費交付については、平成１７年度までは精神障害者通院医療公費負担制度に基づく数値</t>
    <rPh sb="4" eb="6">
      <t>ツウイン</t>
    </rPh>
    <rPh sb="6" eb="9">
      <t>イリョウヒ</t>
    </rPh>
    <rPh sb="9" eb="11">
      <t>コウフ</t>
    </rPh>
    <rPh sb="17" eb="19">
      <t>ヘイセイ</t>
    </rPh>
    <rPh sb="21" eb="23">
      <t>ネンド</t>
    </rPh>
    <rPh sb="26" eb="28">
      <t>セイシン</t>
    </rPh>
    <rPh sb="28" eb="31">
      <t>ショウガイシャ</t>
    </rPh>
    <rPh sb="31" eb="33">
      <t>ツウイン</t>
    </rPh>
    <rPh sb="33" eb="35">
      <t>イリョウ</t>
    </rPh>
    <rPh sb="35" eb="37">
      <t>コウヒ</t>
    </rPh>
    <rPh sb="37" eb="39">
      <t>フタン</t>
    </rPh>
    <rPh sb="39" eb="41">
      <t>セイド</t>
    </rPh>
    <rPh sb="42" eb="43">
      <t>モト</t>
    </rPh>
    <rPh sb="45" eb="47">
      <t>スウチ</t>
    </rPh>
    <phoneticPr fontId="2"/>
  </si>
  <si>
    <t>2</t>
    <phoneticPr fontId="2"/>
  </si>
  <si>
    <t>9</t>
  </si>
  <si>
    <t>・</t>
    <phoneticPr fontId="2"/>
  </si>
  <si>
    <t>・</t>
  </si>
  <si>
    <t>平成 5</t>
    <rPh sb="0" eb="2">
      <t>ヘイセイ</t>
    </rPh>
    <phoneticPr fontId="2"/>
  </si>
  <si>
    <t>昭和63年度</t>
    <rPh sb="4" eb="6">
      <t>ネンド</t>
    </rPh>
    <phoneticPr fontId="2"/>
  </si>
  <si>
    <t>計</t>
  </si>
  <si>
    <t>３級</t>
  </si>
  <si>
    <t>２級</t>
  </si>
  <si>
    <t>１級</t>
  </si>
  <si>
    <t>非該当</t>
  </si>
  <si>
    <t>交　付　件　数</t>
  </si>
  <si>
    <t>申請件数</t>
  </si>
  <si>
    <t>決定件数</t>
    <rPh sb="0" eb="2">
      <t>ケッテイ</t>
    </rPh>
    <phoneticPr fontId="2"/>
  </si>
  <si>
    <t>精神保健福祉手帳</t>
    <rPh sb="0" eb="2">
      <t>セイシン</t>
    </rPh>
    <rPh sb="2" eb="4">
      <t>ホケン</t>
    </rPh>
    <rPh sb="4" eb="6">
      <t>フクシ</t>
    </rPh>
    <rPh sb="6" eb="8">
      <t>テチョウ</t>
    </rPh>
    <phoneticPr fontId="2"/>
  </si>
  <si>
    <t>通 院 医 療 費 交 付</t>
  </si>
  <si>
    <t>各年度　</t>
    <rPh sb="0" eb="3">
      <t>カクネンド</t>
    </rPh>
    <phoneticPr fontId="2"/>
  </si>
  <si>
    <t>16－第１１表　自立支援医療（精神通院医療）公費負担申請・決定件数及び
　　　　　　精神障害者保健福祉手帳交付件数，年次別</t>
    <rPh sb="8" eb="10">
      <t>ジリツ</t>
    </rPh>
    <rPh sb="10" eb="12">
      <t>シエン</t>
    </rPh>
    <rPh sb="12" eb="14">
      <t>イリョウ</t>
    </rPh>
    <rPh sb="29" eb="31">
      <t>ケッテイ</t>
    </rPh>
    <rPh sb="55" eb="57">
      <t>ケンスウ</t>
    </rPh>
    <phoneticPr fontId="2"/>
  </si>
  <si>
    <t>平成10年度</t>
    <rPh sb="0" eb="1">
      <t>ヘイセイ</t>
    </rPh>
    <rPh sb="3" eb="5">
      <t>ネンド</t>
    </rPh>
    <phoneticPr fontId="2"/>
  </si>
  <si>
    <t xml:space="preserve"> 利用率（％）</t>
  </si>
  <si>
    <t>在院患者数</t>
  </si>
  <si>
    <t>病 床 数</t>
  </si>
  <si>
    <t>各年度末現在　</t>
    <phoneticPr fontId="2"/>
  </si>
  <si>
    <t>16－第１２表　精神病床在院患者数･利用率，年度別</t>
    <rPh sb="12" eb="14">
      <t>ザイイン</t>
    </rPh>
    <phoneticPr fontId="2"/>
  </si>
  <si>
    <t>（割合）</t>
    <rPh sb="1" eb="3">
      <t>ワリアイ</t>
    </rPh>
    <phoneticPr fontId="2"/>
  </si>
  <si>
    <t>平成 9年度</t>
    <rPh sb="0" eb="1">
      <t>ヘイセイ</t>
    </rPh>
    <rPh sb="3" eb="5">
      <t>ネンド</t>
    </rPh>
    <phoneticPr fontId="2"/>
  </si>
  <si>
    <t>自    費</t>
  </si>
  <si>
    <t>老人保健</t>
  </si>
  <si>
    <t>国民健康保  険</t>
  </si>
  <si>
    <t>社会保険</t>
  </si>
  <si>
    <t>生活保護</t>
  </si>
  <si>
    <t>精神保健</t>
  </si>
  <si>
    <t>総    数</t>
  </si>
  <si>
    <t>各年度末現在</t>
    <phoneticPr fontId="2"/>
  </si>
  <si>
    <t>16－第１３表　精神科病院在院患者数，費用負担区分･年度別</t>
    <rPh sb="10" eb="1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</si>
</sst>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_ "/>
    <numFmt numFmtId="177" formatCode="#,##0_);[Red]\(#,##0\)"/>
    <numFmt numFmtId="178" formatCode="0.00_);[Red]\(0.00\)"/>
    <numFmt numFmtId="179" formatCode="General\ ;;&quot;- &quot;"/>
    <numFmt numFmtId="180" formatCode="General\ ;;&quot;－ &quot;"/>
    <numFmt numFmtId="181" formatCode="#,##0.00_);[Red]\(#,##0.00\)"/>
    <numFmt numFmtId="182" formatCode="0.00_ "/>
    <numFmt numFmtId="183" formatCode="0_);[Red]\(0\)"/>
    <numFmt numFmtId="184" formatCode="0.0_);[Red]\(0.0\)"/>
    <numFmt numFmtId="185" formatCode="#,##0.0_);[Red]\(#,##0.0\)"/>
    <numFmt numFmtId="186" formatCode="#,##0.0_ "/>
    <numFmt numFmtId="187" formatCode="&quot;(&quot;0.0%&quot;)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9" fillId="0" borderId="0"/>
    <xf numFmtId="3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355">
    <xf numFmtId="0" fontId="0" fillId="0" borderId="0" xfId="0"/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vertical="center" justifyLastLine="1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horizontal="distributed" vertical="center"/>
    </xf>
    <xf numFmtId="38" fontId="0" fillId="0" borderId="2" xfId="1" applyFont="1" applyFill="1" applyBorder="1" applyAlignment="1" applyProtection="1">
      <alignment horizontal="center" vertical="center" shrinkToFit="1"/>
    </xf>
    <xf numFmtId="38" fontId="0" fillId="0" borderId="1" xfId="1" applyFont="1" applyFill="1" applyBorder="1" applyAlignment="1" applyProtection="1">
      <alignment horizontal="distributed" vertical="center" shrinkToFit="1"/>
    </xf>
    <xf numFmtId="0" fontId="0" fillId="0" borderId="1" xfId="0" applyFont="1" applyFill="1" applyBorder="1" applyAlignment="1">
      <alignment vertical="center" shrinkToFit="1"/>
    </xf>
    <xf numFmtId="38" fontId="0" fillId="0" borderId="4" xfId="1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4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4" xfId="1" applyFont="1" applyFill="1" applyBorder="1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38" fontId="0" fillId="0" borderId="0" xfId="1" applyFont="1" applyFill="1" applyBorder="1" applyAlignment="1" applyProtection="1">
      <alignment horizontal="distributed" vertical="center" shrinkToFit="1"/>
    </xf>
    <xf numFmtId="41" fontId="0" fillId="0" borderId="8" xfId="0" applyNumberFormat="1" applyFont="1" applyFill="1" applyBorder="1" applyAlignment="1">
      <alignment vertical="center" shrinkToFit="1"/>
    </xf>
    <xf numFmtId="41" fontId="0" fillId="0" borderId="6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 shrinkToFit="1"/>
    </xf>
    <xf numFmtId="41" fontId="0" fillId="0" borderId="5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Alignment="1">
      <alignment vertical="center" shrinkToFit="1"/>
    </xf>
    <xf numFmtId="41" fontId="0" fillId="0" borderId="4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1" xfId="0" applyNumberFormat="1" applyFont="1" applyFill="1" applyBorder="1" applyAlignment="1">
      <alignment vertical="center" shrinkToFit="1"/>
    </xf>
    <xf numFmtId="41" fontId="0" fillId="0" borderId="3" xfId="0" applyNumberFormat="1" applyFont="1" applyFill="1" applyBorder="1" applyAlignment="1">
      <alignment vertical="center" shrinkToFit="1"/>
    </xf>
    <xf numFmtId="41" fontId="0" fillId="0" borderId="2" xfId="0" applyNumberFormat="1" applyFont="1" applyFill="1" applyBorder="1" applyAlignment="1">
      <alignment vertical="center" shrinkToFit="1"/>
    </xf>
    <xf numFmtId="38" fontId="0" fillId="0" borderId="0" xfId="1" applyFont="1" applyFill="1" applyBorder="1" applyAlignment="1" applyProtection="1">
      <alignment vertical="center" shrinkToFit="1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5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5" xfId="0" applyNumberFormat="1" applyFont="1" applyFill="1" applyBorder="1" applyAlignment="1">
      <alignment vertical="center" justifyLastLine="1"/>
    </xf>
    <xf numFmtId="41" fontId="0" fillId="0" borderId="4" xfId="0" applyNumberFormat="1" applyFont="1" applyFill="1" applyBorder="1" applyAlignment="1">
      <alignment vertical="center" justifyLastLine="1"/>
    </xf>
    <xf numFmtId="38" fontId="0" fillId="0" borderId="4" xfId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vertical="center"/>
    </xf>
    <xf numFmtId="38" fontId="0" fillId="0" borderId="1" xfId="1" applyFont="1" applyFill="1" applyBorder="1" applyAlignment="1" applyProtection="1">
      <alignment horizontal="distributed" vertical="center"/>
    </xf>
    <xf numFmtId="38" fontId="0" fillId="0" borderId="2" xfId="1" applyFont="1" applyFill="1" applyBorder="1" applyAlignment="1" applyProtection="1">
      <alignment horizontal="center"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vertical="center" justifyLastLine="1"/>
    </xf>
    <xf numFmtId="41" fontId="0" fillId="0" borderId="1" xfId="0" applyNumberFormat="1" applyFont="1" applyFill="1" applyBorder="1" applyAlignment="1">
      <alignment vertical="center" justifyLastLine="1"/>
    </xf>
    <xf numFmtId="41" fontId="0" fillId="0" borderId="2" xfId="0" applyNumberFormat="1" applyFont="1" applyFill="1" applyBorder="1" applyAlignment="1">
      <alignment vertical="center" justifyLastLine="1"/>
    </xf>
    <xf numFmtId="41" fontId="0" fillId="0" borderId="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horizontal="center" vertical="distributed" textRotation="255" wrapText="1"/>
    </xf>
    <xf numFmtId="177" fontId="7" fillId="0" borderId="10" xfId="0" applyNumberFormat="1" applyFont="1" applyFill="1" applyBorder="1" applyAlignment="1">
      <alignment horizontal="center" vertical="distributed" textRotation="255" wrapText="1"/>
    </xf>
    <xf numFmtId="177" fontId="7" fillId="0" borderId="9" xfId="0" applyNumberFormat="1" applyFont="1" applyFill="1" applyBorder="1" applyAlignment="1">
      <alignment horizontal="center" vertical="distributed" textRotation="255" wrapText="1"/>
    </xf>
    <xf numFmtId="177" fontId="7" fillId="0" borderId="0" xfId="0" applyNumberFormat="1" applyFont="1" applyFill="1" applyAlignment="1">
      <alignment vertical="center"/>
    </xf>
    <xf numFmtId="0" fontId="7" fillId="0" borderId="0" xfId="2" applyFont="1" applyFill="1" applyBorder="1" applyAlignment="1">
      <alignment horizontal="distributed" vertical="center"/>
    </xf>
    <xf numFmtId="38" fontId="7" fillId="0" borderId="0" xfId="3" applyFont="1" applyFill="1" applyBorder="1" applyAlignment="1">
      <alignment horizontal="distributed" vertical="center"/>
    </xf>
    <xf numFmtId="41" fontId="7" fillId="0" borderId="21" xfId="0" applyNumberFormat="1" applyFont="1" applyFill="1" applyBorder="1" applyAlignment="1">
      <alignment horizontal="right" vertical="center" shrinkToFit="1"/>
    </xf>
    <xf numFmtId="41" fontId="7" fillId="0" borderId="0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distributed" vertical="center"/>
    </xf>
    <xf numFmtId="38" fontId="7" fillId="0" borderId="0" xfId="3" applyFont="1" applyFill="1" applyBorder="1" applyAlignment="1" applyProtection="1">
      <alignment horizontal="distributed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0" fontId="7" fillId="0" borderId="1" xfId="2" applyFont="1" applyFill="1" applyBorder="1" applyAlignment="1">
      <alignment horizontal="distributed" vertical="center"/>
    </xf>
    <xf numFmtId="38" fontId="7" fillId="0" borderId="1" xfId="3" applyFont="1" applyFill="1" applyBorder="1" applyAlignment="1" applyProtection="1">
      <alignment horizontal="distributed" vertical="center"/>
    </xf>
    <xf numFmtId="0" fontId="7" fillId="0" borderId="2" xfId="2" applyFont="1" applyFill="1" applyBorder="1" applyAlignment="1">
      <alignment horizontal="distributed" vertical="center"/>
    </xf>
    <xf numFmtId="41" fontId="7" fillId="0" borderId="20" xfId="0" applyNumberFormat="1" applyFont="1" applyFill="1" applyBorder="1" applyAlignment="1">
      <alignment horizontal="right" vertical="center" shrinkToFit="1"/>
    </xf>
    <xf numFmtId="41" fontId="7" fillId="0" borderId="1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41" fontId="0" fillId="0" borderId="1" xfId="0" applyNumberFormat="1" applyFont="1" applyFill="1" applyBorder="1" applyAlignment="1">
      <alignment horizontal="left" vertical="center" indent="1"/>
    </xf>
    <xf numFmtId="177" fontId="12" fillId="0" borderId="2" xfId="0" applyNumberFormat="1" applyFont="1" applyFill="1" applyBorder="1" applyAlignment="1">
      <alignment horizontal="distributed" vertical="center" indent="3"/>
    </xf>
    <xf numFmtId="41" fontId="0" fillId="0" borderId="0" xfId="0" applyNumberFormat="1" applyFont="1" applyFill="1" applyAlignment="1">
      <alignment horizontal="left" vertical="center" indent="1"/>
    </xf>
    <xf numFmtId="177" fontId="12" fillId="0" borderId="4" xfId="0" applyNumberFormat="1" applyFont="1" applyFill="1" applyBorder="1" applyAlignment="1">
      <alignment horizontal="distributed" vertical="center" indent="3"/>
    </xf>
    <xf numFmtId="177" fontId="7" fillId="0" borderId="4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3" xfId="0" applyFont="1" applyFill="1" applyBorder="1" applyAlignment="1">
      <alignment horizontal="distributed" vertical="center" wrapText="1" indent="1"/>
    </xf>
    <xf numFmtId="0" fontId="12" fillId="0" borderId="20" xfId="0" applyFont="1" applyFill="1" applyBorder="1" applyAlignment="1">
      <alignment horizontal="distributed" vertical="center" wrapText="1" indent="1"/>
    </xf>
    <xf numFmtId="0" fontId="12" fillId="0" borderId="2" xfId="0" applyFont="1" applyFill="1" applyBorder="1" applyAlignment="1">
      <alignment horizontal="distributed" vertical="center" wrapText="1" inden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horizontal="center" vertical="center"/>
    </xf>
    <xf numFmtId="38" fontId="7" fillId="0" borderId="1" xfId="1" applyFont="1" applyFill="1" applyBorder="1" applyAlignment="1" applyProtection="1">
      <alignment horizontal="distributed" vertical="center"/>
    </xf>
    <xf numFmtId="41" fontId="7" fillId="0" borderId="5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distributed"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0" xfId="1" applyFont="1" applyFill="1" applyBorder="1" applyAlignment="1" applyProtection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 applyProtection="1">
      <alignment horizontal="left"/>
    </xf>
    <xf numFmtId="0" fontId="7" fillId="0" borderId="17" xfId="0" quotePrefix="1" applyFont="1" applyFill="1" applyBorder="1" applyAlignment="1" applyProtection="1">
      <alignment wrapText="1"/>
    </xf>
    <xf numFmtId="0" fontId="7" fillId="0" borderId="17" xfId="0" quotePrefix="1" applyFont="1" applyFill="1" applyBorder="1" applyAlignment="1" applyProtection="1">
      <alignment horizontal="right"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37" fontId="7" fillId="0" borderId="11" xfId="0" applyNumberFormat="1" applyFont="1" applyFill="1" applyBorder="1" applyAlignment="1" applyProtection="1">
      <alignment horizontal="distributed" vertical="center"/>
      <protection locked="0"/>
    </xf>
    <xf numFmtId="179" fontId="15" fillId="0" borderId="9" xfId="0" applyNumberFormat="1" applyFont="1" applyFill="1" applyBorder="1" applyAlignment="1" applyProtection="1">
      <alignment horizontal="right" vertical="center"/>
    </xf>
    <xf numFmtId="179" fontId="15" fillId="0" borderId="22" xfId="0" applyNumberFormat="1" applyFont="1" applyFill="1" applyBorder="1" applyAlignment="1" applyProtection="1">
      <alignment horizontal="right" vertical="center"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180" fontId="13" fillId="0" borderId="0" xfId="0" applyNumberFormat="1" applyFont="1" applyFill="1" applyBorder="1" applyAlignment="1" applyProtection="1">
      <alignment vertical="center"/>
    </xf>
    <xf numFmtId="180" fontId="13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Protection="1">
      <protection locked="0"/>
    </xf>
    <xf numFmtId="0" fontId="10" fillId="0" borderId="0" xfId="0" applyFont="1" applyFill="1" applyBorder="1"/>
    <xf numFmtId="0" fontId="16" fillId="0" borderId="0" xfId="4" applyFill="1" applyBorder="1"/>
    <xf numFmtId="37" fontId="7" fillId="0" borderId="0" xfId="0" applyNumberFormat="1" applyFont="1" applyFill="1" applyBorder="1" applyProtection="1">
      <protection locked="0"/>
    </xf>
    <xf numFmtId="0" fontId="17" fillId="0" borderId="0" xfId="0" applyFont="1" applyFill="1"/>
    <xf numFmtId="177" fontId="7" fillId="0" borderId="3" xfId="0" applyNumberFormat="1" applyFont="1" applyFill="1" applyBorder="1" applyAlignment="1">
      <alignment vertical="center"/>
    </xf>
    <xf numFmtId="181" fontId="7" fillId="0" borderId="1" xfId="0" applyNumberFormat="1" applyFont="1" applyFill="1" applyBorder="1" applyAlignment="1">
      <alignment vertical="center"/>
    </xf>
    <xf numFmtId="182" fontId="7" fillId="0" borderId="1" xfId="0" applyNumberFormat="1" applyFont="1" applyFill="1" applyBorder="1" applyAlignment="1" applyProtection="1">
      <alignment vertical="center"/>
    </xf>
    <xf numFmtId="178" fontId="7" fillId="0" borderId="1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 applyProtection="1">
      <alignment vertical="center"/>
    </xf>
    <xf numFmtId="177" fontId="7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vertical="center"/>
    </xf>
    <xf numFmtId="177" fontId="7" fillId="0" borderId="5" xfId="1" applyNumberFormat="1" applyFont="1" applyFill="1" applyBorder="1" applyAlignment="1" applyProtection="1">
      <alignment vertical="center"/>
    </xf>
    <xf numFmtId="181" fontId="7" fillId="0" borderId="0" xfId="0" applyNumberFormat="1" applyFon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vertical="center"/>
    </xf>
    <xf numFmtId="182" fontId="7" fillId="0" borderId="6" xfId="0" applyNumberFormat="1" applyFont="1" applyFill="1" applyBorder="1" applyAlignment="1" applyProtection="1">
      <alignment vertical="center"/>
    </xf>
    <xf numFmtId="178" fontId="7" fillId="0" borderId="0" xfId="0" applyNumberFormat="1" applyFont="1" applyFill="1" applyBorder="1" applyAlignment="1" applyProtection="1">
      <alignment vertical="center"/>
    </xf>
    <xf numFmtId="177" fontId="7" fillId="0" borderId="21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center"/>
    </xf>
    <xf numFmtId="41" fontId="7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19" fillId="0" borderId="0" xfId="0" applyNumberFormat="1" applyFont="1" applyFill="1" applyAlignment="1">
      <alignment vertical="center"/>
    </xf>
    <xf numFmtId="41" fontId="20" fillId="0" borderId="0" xfId="1" applyNumberFormat="1" applyFont="1" applyFill="1" applyBorder="1" applyAlignment="1">
      <alignment horizontal="right" vertical="center"/>
    </xf>
    <xf numFmtId="41" fontId="19" fillId="0" borderId="0" xfId="1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 applyProtection="1">
      <alignment vertical="center"/>
    </xf>
    <xf numFmtId="41" fontId="20" fillId="0" borderId="3" xfId="1" applyNumberFormat="1" applyFont="1" applyFill="1" applyBorder="1" applyAlignment="1">
      <alignment horizontal="right" vertical="center"/>
    </xf>
    <xf numFmtId="41" fontId="20" fillId="0" borderId="2" xfId="1" applyNumberFormat="1" applyFont="1" applyFill="1" applyBorder="1" applyAlignment="1">
      <alignment horizontal="right" vertical="center"/>
    </xf>
    <xf numFmtId="41" fontId="20" fillId="0" borderId="1" xfId="1" applyNumberFormat="1" applyFont="1" applyFill="1" applyBorder="1" applyAlignment="1">
      <alignment horizontal="right" vertical="center"/>
    </xf>
    <xf numFmtId="41" fontId="20" fillId="0" borderId="20" xfId="1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center" vertical="center"/>
    </xf>
    <xf numFmtId="41" fontId="20" fillId="0" borderId="5" xfId="1" applyNumberFormat="1" applyFont="1" applyFill="1" applyBorder="1" applyAlignment="1">
      <alignment horizontal="right" vertical="center"/>
    </xf>
    <xf numFmtId="41" fontId="19" fillId="0" borderId="4" xfId="1" applyNumberFormat="1" applyFont="1" applyFill="1" applyBorder="1" applyAlignment="1">
      <alignment horizontal="right" vertical="center"/>
    </xf>
    <xf numFmtId="41" fontId="19" fillId="0" borderId="21" xfId="1" applyNumberFormat="1" applyFont="1" applyFill="1" applyBorder="1" applyAlignment="1">
      <alignment horizontal="right" vertical="center"/>
    </xf>
    <xf numFmtId="41" fontId="19" fillId="0" borderId="5" xfId="1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1" fontId="20" fillId="0" borderId="5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21" xfId="0" applyNumberFormat="1" applyFont="1" applyFill="1" applyBorder="1" applyAlignment="1">
      <alignment horizontal="right" vertical="center"/>
    </xf>
    <xf numFmtId="41" fontId="19" fillId="0" borderId="5" xfId="0" applyNumberFormat="1" applyFont="1" applyFill="1" applyBorder="1" applyAlignment="1">
      <alignment horizontal="right" vertical="center"/>
    </xf>
    <xf numFmtId="41" fontId="7" fillId="0" borderId="0" xfId="1" applyNumberFormat="1" applyFont="1" applyFill="1" applyAlignment="1">
      <alignment vertical="center"/>
    </xf>
    <xf numFmtId="49" fontId="19" fillId="0" borderId="0" xfId="0" quotePrefix="1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 vertical="center"/>
    </xf>
    <xf numFmtId="41" fontId="20" fillId="0" borderId="21" xfId="1" applyNumberFormat="1" applyFont="1" applyFill="1" applyBorder="1" applyAlignment="1">
      <alignment horizontal="right" vertical="center"/>
    </xf>
    <xf numFmtId="49" fontId="20" fillId="0" borderId="0" xfId="0" quotePrefix="1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left" vertical="center"/>
    </xf>
    <xf numFmtId="41" fontId="19" fillId="0" borderId="9" xfId="0" applyNumberFormat="1" applyFont="1" applyFill="1" applyBorder="1" applyAlignment="1">
      <alignment horizontal="center" vertical="center"/>
    </xf>
    <xf numFmtId="41" fontId="19" fillId="0" borderId="10" xfId="0" applyNumberFormat="1" applyFont="1" applyFill="1" applyBorder="1" applyAlignment="1">
      <alignment horizontal="center" vertical="center"/>
    </xf>
    <xf numFmtId="41" fontId="20" fillId="0" borderId="10" xfId="0" applyNumberFormat="1" applyFont="1" applyFill="1" applyBorder="1" applyAlignment="1">
      <alignment horizontal="center" vertical="center"/>
    </xf>
    <xf numFmtId="41" fontId="20" fillId="0" borderId="17" xfId="0" applyNumberFormat="1" applyFont="1" applyFill="1" applyBorder="1" applyAlignment="1">
      <alignment horizontal="right" vertical="center"/>
    </xf>
    <xf numFmtId="41" fontId="19" fillId="0" borderId="17" xfId="0" applyNumberFormat="1" applyFont="1" applyFill="1" applyBorder="1" applyAlignment="1">
      <alignment vertical="center"/>
    </xf>
    <xf numFmtId="183" fontId="7" fillId="0" borderId="0" xfId="0" applyNumberFormat="1" applyFont="1" applyFill="1" applyAlignment="1">
      <alignment vertical="center"/>
    </xf>
    <xf numFmtId="184" fontId="7" fillId="0" borderId="1" xfId="5" applyNumberFormat="1" applyFont="1" applyFill="1" applyBorder="1" applyAlignment="1" applyProtection="1">
      <alignment horizontal="right" vertical="center" indent="5"/>
    </xf>
    <xf numFmtId="176" fontId="7" fillId="0" borderId="1" xfId="0" applyNumberFormat="1" applyFont="1" applyFill="1" applyBorder="1" applyAlignment="1" applyProtection="1">
      <alignment horizontal="right" vertical="center" indent="5"/>
    </xf>
    <xf numFmtId="176" fontId="7" fillId="0" borderId="3" xfId="0" applyNumberFormat="1" applyFont="1" applyFill="1" applyBorder="1" applyAlignment="1" applyProtection="1">
      <alignment horizontal="right" vertical="center" indent="5"/>
    </xf>
    <xf numFmtId="184" fontId="7" fillId="0" borderId="0" xfId="5" applyNumberFormat="1" applyFont="1" applyFill="1" applyBorder="1" applyAlignment="1" applyProtection="1">
      <alignment horizontal="right" vertical="center" indent="5"/>
    </xf>
    <xf numFmtId="176" fontId="7" fillId="0" borderId="0" xfId="0" applyNumberFormat="1" applyFont="1" applyFill="1" applyBorder="1" applyAlignment="1" applyProtection="1">
      <alignment horizontal="right" vertical="center" indent="5"/>
    </xf>
    <xf numFmtId="176" fontId="7" fillId="0" borderId="5" xfId="0" applyNumberFormat="1" applyFont="1" applyFill="1" applyBorder="1" applyAlignment="1" applyProtection="1">
      <alignment horizontal="right" vertical="center" indent="5"/>
    </xf>
    <xf numFmtId="183" fontId="7" fillId="0" borderId="0" xfId="5" applyNumberFormat="1" applyFont="1" applyFill="1" applyAlignment="1">
      <alignment vertical="center"/>
    </xf>
    <xf numFmtId="185" fontId="7" fillId="0" borderId="0" xfId="0" applyNumberFormat="1" applyFont="1" applyFill="1" applyBorder="1" applyAlignment="1" applyProtection="1">
      <alignment horizontal="right" vertical="center" indent="5"/>
    </xf>
    <xf numFmtId="0" fontId="7" fillId="0" borderId="4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 applyProtection="1">
      <alignment horizontal="right" vertical="center" indent="5"/>
    </xf>
    <xf numFmtId="177" fontId="7" fillId="0" borderId="0" xfId="1" applyNumberFormat="1" applyFont="1" applyFill="1" applyBorder="1" applyAlignment="1" applyProtection="1">
      <alignment horizontal="right" vertical="center" indent="5"/>
    </xf>
    <xf numFmtId="177" fontId="7" fillId="0" borderId="5" xfId="1" applyNumberFormat="1" applyFont="1" applyFill="1" applyBorder="1" applyAlignment="1" applyProtection="1">
      <alignment horizontal="right" vertical="center" indent="5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83" fontId="18" fillId="0" borderId="0" xfId="0" applyNumberFormat="1" applyFont="1" applyFill="1" applyAlignment="1">
      <alignment vertical="center"/>
    </xf>
    <xf numFmtId="187" fontId="15" fillId="0" borderId="1" xfId="6" applyNumberFormat="1" applyFont="1" applyFill="1" applyBorder="1" applyAlignment="1" applyProtection="1">
      <alignment horizontal="right" vertical="center"/>
    </xf>
    <xf numFmtId="187" fontId="15" fillId="0" borderId="20" xfId="6" applyNumberFormat="1" applyFont="1" applyFill="1" applyBorder="1" applyAlignment="1" applyProtection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</xf>
    <xf numFmtId="177" fontId="0" fillId="0" borderId="21" xfId="0" applyNumberFormat="1" applyFont="1" applyFill="1" applyBorder="1" applyAlignment="1" applyProtection="1">
      <alignment horizontal="right" vertical="center"/>
    </xf>
    <xf numFmtId="41" fontId="15" fillId="0" borderId="0" xfId="0" applyNumberFormat="1" applyFont="1" applyFill="1" applyBorder="1" applyAlignment="1" applyProtection="1">
      <alignment horizontal="right" vertical="center"/>
    </xf>
    <xf numFmtId="177" fontId="15" fillId="0" borderId="21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41" fontId="1" fillId="0" borderId="0" xfId="0" applyNumberFormat="1" applyFont="1" applyFill="1" applyBorder="1" applyAlignment="1" applyProtection="1">
      <alignment horizontal="right" vertical="center"/>
    </xf>
    <xf numFmtId="41" fontId="0" fillId="0" borderId="0" xfId="0" applyNumberFormat="1" applyFill="1" applyBorder="1" applyAlignment="1" applyProtection="1">
      <alignment horizontal="right" vertical="center"/>
    </xf>
    <xf numFmtId="177" fontId="1" fillId="0" borderId="21" xfId="0" applyNumberFormat="1" applyFont="1" applyFill="1" applyBorder="1" applyAlignment="1" applyProtection="1">
      <alignment horizontal="right" vertical="center"/>
    </xf>
    <xf numFmtId="41" fontId="1" fillId="0" borderId="0" xfId="1" applyNumberFormat="1" applyFont="1" applyFill="1" applyBorder="1" applyAlignment="1" applyProtection="1">
      <alignment horizontal="right" vertical="center"/>
    </xf>
    <xf numFmtId="177" fontId="1" fillId="0" borderId="21" xfId="1" applyNumberFormat="1" applyFont="1" applyFill="1" applyBorder="1" applyAlignment="1" applyProtection="1">
      <alignment horizontal="right" vertical="center"/>
    </xf>
    <xf numFmtId="177" fontId="1" fillId="0" borderId="0" xfId="0" applyNumberFormat="1" applyFont="1" applyFill="1" applyBorder="1" applyAlignment="1" applyProtection="1">
      <alignment horizontal="right" vertical="center"/>
    </xf>
    <xf numFmtId="177" fontId="0" fillId="0" borderId="0" xfId="0" applyNumberFormat="1" applyFill="1" applyBorder="1" applyAlignment="1" applyProtection="1">
      <alignment horizontal="right" vertical="center"/>
    </xf>
    <xf numFmtId="183" fontId="1" fillId="0" borderId="0" xfId="0" applyNumberFormat="1" applyFont="1" applyFill="1" applyBorder="1" applyAlignment="1" applyProtection="1">
      <alignment horizontal="right" vertical="center"/>
    </xf>
    <xf numFmtId="41" fontId="1" fillId="0" borderId="21" xfId="1" applyNumberFormat="1" applyFont="1" applyFill="1" applyBorder="1" applyAlignment="1" applyProtection="1">
      <alignment horizontal="right"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38" fontId="0" fillId="0" borderId="0" xfId="1" applyFont="1" applyFill="1" applyBorder="1" applyAlignment="1" applyProtection="1">
      <alignment horizontal="distributed" vertical="center" shrinkToFit="1"/>
    </xf>
    <xf numFmtId="38" fontId="0" fillId="0" borderId="4" xfId="1" applyFont="1" applyFill="1" applyBorder="1" applyAlignment="1" applyProtection="1">
      <alignment horizontal="distributed" vertical="center" shrinkToFit="1"/>
    </xf>
    <xf numFmtId="38" fontId="0" fillId="0" borderId="0" xfId="1" applyFont="1" applyFill="1" applyBorder="1" applyAlignment="1" applyProtection="1">
      <alignment vertical="center" shrinkToFit="1"/>
    </xf>
    <xf numFmtId="38" fontId="0" fillId="0" borderId="4" xfId="1" applyFont="1" applyFill="1" applyBorder="1" applyAlignment="1" applyProtection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0" fillId="0" borderId="6" xfId="1" applyFont="1" applyFill="1" applyBorder="1" applyAlignment="1" applyProtection="1">
      <alignment horizontal="distributed" vertical="center" shrinkToFit="1"/>
    </xf>
    <xf numFmtId="38" fontId="0" fillId="0" borderId="7" xfId="1" applyFont="1" applyFill="1" applyBorder="1" applyAlignment="1" applyProtection="1">
      <alignment horizontal="distributed" vertical="center" shrinkToFit="1"/>
    </xf>
    <xf numFmtId="177" fontId="0" fillId="0" borderId="0" xfId="0" applyNumberFormat="1" applyFont="1" applyFill="1" applyBorder="1" applyAlignment="1">
      <alignment horizontal="distributed" vertical="center" shrinkToFit="1"/>
    </xf>
    <xf numFmtId="177" fontId="0" fillId="0" borderId="4" xfId="0" applyNumberFormat="1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8" fontId="0" fillId="0" borderId="0" xfId="1" applyFont="1" applyFill="1" applyBorder="1" applyAlignment="1" applyProtection="1">
      <alignment horizontal="distributed" vertical="center"/>
    </xf>
    <xf numFmtId="38" fontId="0" fillId="0" borderId="4" xfId="1" applyFont="1" applyFill="1" applyBorder="1" applyAlignment="1" applyProtection="1">
      <alignment horizontal="distributed" vertical="center"/>
    </xf>
    <xf numFmtId="38" fontId="0" fillId="0" borderId="0" xfId="1" applyFont="1" applyFill="1" applyBorder="1" applyAlignment="1" applyProtection="1">
      <alignment vertical="center"/>
    </xf>
    <xf numFmtId="38" fontId="0" fillId="0" borderId="4" xfId="1" applyFont="1" applyFill="1" applyBorder="1" applyAlignment="1" applyProtection="1">
      <alignment vertical="center"/>
    </xf>
    <xf numFmtId="38" fontId="0" fillId="0" borderId="6" xfId="1" applyFont="1" applyFill="1" applyBorder="1" applyAlignment="1" applyProtection="1">
      <alignment horizontal="distributed" vertical="center"/>
    </xf>
    <xf numFmtId="38" fontId="0" fillId="0" borderId="7" xfId="1" applyFont="1" applyFill="1" applyBorder="1" applyAlignment="1" applyProtection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4" xfId="0" applyNumberFormat="1" applyFont="1" applyFill="1" applyBorder="1" applyAlignment="1">
      <alignment horizontal="distributed" vertical="center"/>
    </xf>
    <xf numFmtId="38" fontId="7" fillId="0" borderId="0" xfId="3" applyFont="1" applyFill="1" applyBorder="1" applyAlignment="1" applyProtection="1">
      <alignment horizontal="distributed" vertical="center" shrinkToFit="1"/>
    </xf>
    <xf numFmtId="38" fontId="7" fillId="0" borderId="4" xfId="3" applyFont="1" applyFill="1" applyBorder="1" applyAlignment="1" applyProtection="1">
      <alignment horizontal="distributed" vertical="center" shrinkToFit="1"/>
    </xf>
    <xf numFmtId="177" fontId="7" fillId="0" borderId="19" xfId="0" applyNumberFormat="1" applyFont="1" applyFill="1" applyBorder="1" applyAlignment="1">
      <alignment horizontal="center" vertical="center" textRotation="255" wrapText="1"/>
    </xf>
    <xf numFmtId="0" fontId="7" fillId="0" borderId="20" xfId="0" applyFont="1" applyFill="1" applyBorder="1" applyAlignment="1">
      <alignment vertical="center" textRotation="255"/>
    </xf>
    <xf numFmtId="177" fontId="7" fillId="0" borderId="18" xfId="0" applyNumberFormat="1" applyFont="1" applyFill="1" applyBorder="1" applyAlignment="1">
      <alignment horizontal="center" vertical="center"/>
    </xf>
    <xf numFmtId="38" fontId="7" fillId="0" borderId="0" xfId="3" applyFont="1" applyFill="1" applyBorder="1" applyAlignment="1" applyProtection="1">
      <alignment horizontal="center" vertical="center" shrinkToFit="1"/>
    </xf>
    <xf numFmtId="38" fontId="7" fillId="0" borderId="4" xfId="3" applyFont="1" applyFill="1" applyBorder="1" applyAlignment="1" applyProtection="1">
      <alignment horizontal="center" vertical="center" shrinkToFit="1"/>
    </xf>
    <xf numFmtId="177" fontId="7" fillId="0" borderId="20" xfId="0" applyNumberFormat="1" applyFont="1" applyFill="1" applyBorder="1" applyAlignment="1">
      <alignment horizontal="center" vertical="center" textRotation="255" wrapText="1"/>
    </xf>
    <xf numFmtId="177" fontId="7" fillId="0" borderId="12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 applyProtection="1">
      <alignment horizontal="distributed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 applyProtection="1">
      <alignment horizontal="distributed" vertical="center" wrapText="1"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 applyProtection="1">
      <alignment horizontal="distributed" vertical="center"/>
    </xf>
    <xf numFmtId="0" fontId="7" fillId="0" borderId="21" xfId="0" applyFont="1" applyFill="1" applyBorder="1" applyAlignment="1" applyProtection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 wrapText="1"/>
    </xf>
    <xf numFmtId="0" fontId="7" fillId="0" borderId="21" xfId="0" applyFont="1" applyFill="1" applyBorder="1" applyAlignment="1" applyProtection="1">
      <alignment horizontal="distributed" vertical="center" wrapText="1"/>
    </xf>
    <xf numFmtId="0" fontId="7" fillId="0" borderId="20" xfId="0" applyFont="1" applyFill="1" applyBorder="1" applyAlignment="1" applyProtection="1">
      <alignment horizontal="distributed" vertical="center" wrapText="1"/>
    </xf>
    <xf numFmtId="0" fontId="7" fillId="0" borderId="5" xfId="0" applyFont="1" applyFill="1" applyBorder="1" applyAlignment="1" applyProtection="1">
      <alignment horizontal="distributed" vertical="center" wrapText="1"/>
    </xf>
    <xf numFmtId="0" fontId="7" fillId="0" borderId="3" xfId="0" applyFont="1" applyFill="1" applyBorder="1" applyAlignment="1" applyProtection="1">
      <alignment horizontal="distributed" vertical="center" wrapText="1"/>
    </xf>
    <xf numFmtId="0" fontId="7" fillId="0" borderId="24" xfId="0" quotePrefix="1" applyFont="1" applyFill="1" applyBorder="1" applyAlignment="1" applyProtection="1">
      <alignment horizontal="distributed" vertical="center" wrapText="1" indent="1"/>
    </xf>
    <xf numFmtId="0" fontId="7" fillId="0" borderId="16" xfId="0" quotePrefix="1" applyFont="1" applyFill="1" applyBorder="1" applyAlignment="1" applyProtection="1">
      <alignment horizontal="distributed" vertical="center" wrapText="1" indent="1"/>
    </xf>
    <xf numFmtId="0" fontId="7" fillId="0" borderId="15" xfId="0" quotePrefix="1" applyFont="1" applyFill="1" applyBorder="1" applyAlignment="1" applyProtection="1">
      <alignment horizontal="distributed" vertical="center" wrapText="1" indent="1"/>
    </xf>
    <xf numFmtId="0" fontId="7" fillId="0" borderId="3" xfId="0" quotePrefix="1" applyFont="1" applyFill="1" applyBorder="1" applyAlignment="1" applyProtection="1">
      <alignment horizontal="distributed" vertical="center" wrapText="1" indent="1"/>
    </xf>
    <xf numFmtId="0" fontId="7" fillId="0" borderId="1" xfId="0" quotePrefix="1" applyFont="1" applyFill="1" applyBorder="1" applyAlignment="1" applyProtection="1">
      <alignment horizontal="distributed" vertical="center" wrapText="1" indent="1"/>
    </xf>
    <xf numFmtId="0" fontId="7" fillId="0" borderId="2" xfId="0" quotePrefix="1" applyFont="1" applyFill="1" applyBorder="1" applyAlignment="1" applyProtection="1">
      <alignment horizontal="distributed" vertical="center" wrapText="1" indent="1"/>
    </xf>
    <xf numFmtId="41" fontId="13" fillId="0" borderId="0" xfId="0" applyNumberFormat="1" applyFont="1" applyFill="1" applyAlignment="1">
      <alignment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1" fontId="19" fillId="0" borderId="18" xfId="0" applyNumberFormat="1" applyFont="1" applyFill="1" applyBorder="1" applyAlignment="1">
      <alignment horizontal="center" vertical="center" shrinkToFit="1"/>
    </xf>
    <xf numFmtId="41" fontId="19" fillId="0" borderId="14" xfId="0" applyNumberFormat="1" applyFont="1" applyFill="1" applyBorder="1" applyAlignment="1">
      <alignment horizontal="center" vertical="center" shrinkToFit="1"/>
    </xf>
    <xf numFmtId="41" fontId="19" fillId="0" borderId="12" xfId="0" applyNumberFormat="1" applyFont="1" applyFill="1" applyBorder="1" applyAlignment="1">
      <alignment horizontal="distributed" vertical="center" indent="7"/>
    </xf>
    <xf numFmtId="41" fontId="19" fillId="0" borderId="18" xfId="0" applyNumberFormat="1" applyFont="1" applyFill="1" applyBorder="1" applyAlignment="1">
      <alignment horizontal="distributed" vertical="center" indent="7"/>
    </xf>
    <xf numFmtId="41" fontId="19" fillId="0" borderId="10" xfId="0" applyNumberFormat="1" applyFont="1" applyFill="1" applyBorder="1" applyAlignment="1">
      <alignment horizontal="center" vertical="center"/>
    </xf>
    <xf numFmtId="41" fontId="19" fillId="0" borderId="22" xfId="0" applyNumberFormat="1" applyFont="1" applyFill="1" applyBorder="1" applyAlignment="1">
      <alignment horizontal="center" vertical="center"/>
    </xf>
    <xf numFmtId="41" fontId="19" fillId="0" borderId="9" xfId="0" applyNumberFormat="1" applyFont="1" applyFill="1" applyBorder="1" applyAlignment="1">
      <alignment horizontal="center" vertical="center"/>
    </xf>
    <xf numFmtId="41" fontId="20" fillId="0" borderId="8" xfId="0" applyNumberFormat="1" applyFont="1" applyFill="1" applyBorder="1" applyAlignment="1">
      <alignment horizontal="center" vertical="center"/>
    </xf>
    <xf numFmtId="41" fontId="20" fillId="0" borderId="3" xfId="0" applyNumberFormat="1" applyFont="1" applyFill="1" applyBorder="1" applyAlignment="1">
      <alignment horizontal="center" vertical="center"/>
    </xf>
  </cellXfs>
  <cellStyles count="7">
    <cellStyle name="パーセント 2" xfId="5" xr:uid="{266F490C-BE13-4C69-AA02-050F0F310208}"/>
    <cellStyle name="パーセント 3" xfId="6" xr:uid="{142EEE3E-24DF-4D93-B683-B5F66AA08E7F}"/>
    <cellStyle name="ハイパーリンク" xfId="4" builtinId="8"/>
    <cellStyle name="桁区切り" xfId="1" builtinId="6"/>
    <cellStyle name="桁区切り 2 2" xfId="3" xr:uid="{25B507C5-F70B-4E82-943F-618B116AA83D}"/>
    <cellStyle name="標準" xfId="0" builtinId="0"/>
    <cellStyle name="標準_合併の扱い" xfId="2" xr:uid="{CA7A8F7E-62A2-4E27-BD58-D518986109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-dhglc05\&#30495;&#24237;\&#26356;&#29983;&#21307;&#30274;\&#26356;&#29983;&#21307;&#30274;&#31649;&#29702;d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-dhglc05\&#30495;&#24237;\&#26356;&#29983;&#21307;&#30274;\&#26356;&#27491;&#21307;&#302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起案"/>
      <sheetName val="台帳シール"/>
      <sheetName val="相談記録表"/>
      <sheetName val="封筒"/>
      <sheetName val="支給状況"/>
      <sheetName val="申請状況"/>
      <sheetName val="集計表"/>
      <sheetName val="目次"/>
      <sheetName val="SD"/>
      <sheetName val="月額負担上限額"/>
      <sheetName val="医療機関名簿"/>
      <sheetName val="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支給状況"/>
      <sheetName val="判定依頼書"/>
      <sheetName val="相談記録表"/>
      <sheetName val="自立支援医療受給者証"/>
      <sheetName val="台帳シール"/>
      <sheetName val="却下通知書"/>
      <sheetName val="封筒"/>
      <sheetName val="月額負担上限額"/>
      <sheetName val="設定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E2" t="str">
            <v>公立富岡総合病院</v>
          </cell>
        </row>
        <row r="3">
          <cell r="AE3" t="str">
            <v>北関東循環器病院</v>
          </cell>
        </row>
        <row r="4">
          <cell r="AE4" t="str">
            <v>サンピエール病院</v>
          </cell>
        </row>
        <row r="5">
          <cell r="AE5" t="str">
            <v>日高ﾘﾊﾋﾞﾘﾃｰｼｮﾝ病院</v>
          </cell>
        </row>
        <row r="6">
          <cell r="AE6" t="str">
            <v>日高ﾘﾊﾋﾞﾘﾃｰｼｮﾝ病院</v>
          </cell>
        </row>
        <row r="7">
          <cell r="AE7" t="str">
            <v>ごが内科楡クリニック</v>
          </cell>
        </row>
        <row r="8">
          <cell r="AE8" t="str">
            <v>町井耳鼻咽喉科</v>
          </cell>
        </row>
        <row r="9">
          <cell r="AE9" t="str">
            <v>公立富岡総合病院</v>
          </cell>
        </row>
        <row r="10">
          <cell r="AE10" t="str">
            <v>公立富岡総合病院</v>
          </cell>
        </row>
        <row r="11">
          <cell r="AE11" t="str">
            <v>公立富岡総合病院</v>
          </cell>
        </row>
        <row r="12">
          <cell r="AE12" t="str">
            <v>伊勢崎市民病院</v>
          </cell>
        </row>
        <row r="13">
          <cell r="AE13" t="str">
            <v>伊勢崎市民病院</v>
          </cell>
        </row>
        <row r="14">
          <cell r="AE14" t="str">
            <v>伊勢崎市民病院</v>
          </cell>
        </row>
        <row r="15">
          <cell r="AE15" t="str">
            <v>慶友整形外科病院</v>
          </cell>
        </row>
        <row r="16">
          <cell r="AE16" t="str">
            <v>宇沢整形外科</v>
          </cell>
        </row>
        <row r="17">
          <cell r="AE17" t="str">
            <v>やすだ矯正歯科</v>
          </cell>
        </row>
        <row r="18">
          <cell r="AE18" t="str">
            <v>山藤矯正歯科クリニック</v>
          </cell>
        </row>
        <row r="19">
          <cell r="AE19" t="str">
            <v>なかの矯正歯科</v>
          </cell>
        </row>
        <row r="20">
          <cell r="AE20" t="str">
            <v>多賀谷耳鼻咽喉科医院</v>
          </cell>
        </row>
        <row r="21">
          <cell r="AE21" t="str">
            <v>前橋矯正歯科</v>
          </cell>
        </row>
        <row r="22">
          <cell r="AE22" t="str">
            <v>白根クリニック</v>
          </cell>
        </row>
        <row r="23">
          <cell r="AE23" t="str">
            <v>山村矯正歯科</v>
          </cell>
        </row>
        <row r="24">
          <cell r="AE24" t="str">
            <v>県立小児医療センター</v>
          </cell>
        </row>
        <row r="25">
          <cell r="AE25" t="str">
            <v>くすの木病院</v>
          </cell>
        </row>
        <row r="26">
          <cell r="AE26" t="str">
            <v>県立小児医療センター</v>
          </cell>
        </row>
        <row r="27">
          <cell r="AE27" t="str">
            <v>県立小児医療センター</v>
          </cell>
        </row>
        <row r="28">
          <cell r="AE28" t="str">
            <v>県立小児医療センター</v>
          </cell>
        </row>
        <row r="29">
          <cell r="AE29" t="str">
            <v>県立小児医療センター</v>
          </cell>
        </row>
        <row r="30">
          <cell r="AE30" t="str">
            <v>長島歯科医院</v>
          </cell>
        </row>
        <row r="31">
          <cell r="AE31" t="str">
            <v>沼田脳神経外科循環器科病院</v>
          </cell>
        </row>
        <row r="32">
          <cell r="AE32" t="str">
            <v>富岡クリニック</v>
          </cell>
        </row>
        <row r="33">
          <cell r="AE33" t="str">
            <v>せせらぎ病院</v>
          </cell>
        </row>
        <row r="34">
          <cell r="AE34" t="str">
            <v>利根中央病院</v>
          </cell>
        </row>
        <row r="35">
          <cell r="AE35" t="str">
            <v>渋川中央病院</v>
          </cell>
        </row>
        <row r="36">
          <cell r="AE36" t="str">
            <v>大胡クリニック</v>
          </cell>
        </row>
        <row r="37">
          <cell r="AE37" t="str">
            <v>近藤整形外科・ﾘﾊﾋﾞﾘﾃｰｼｮﾝ科医院</v>
          </cell>
        </row>
        <row r="38">
          <cell r="AE38" t="str">
            <v>堀江病院</v>
          </cell>
        </row>
        <row r="39">
          <cell r="AE39" t="str">
            <v>わかば病院</v>
          </cell>
        </row>
        <row r="40">
          <cell r="AE40" t="str">
            <v>公立藤岡総合病院</v>
          </cell>
        </row>
        <row r="41">
          <cell r="AE41" t="str">
            <v>公立藤岡総合病院</v>
          </cell>
        </row>
        <row r="42">
          <cell r="AE42" t="str">
            <v>公立藤岡総合病院</v>
          </cell>
        </row>
        <row r="43">
          <cell r="AE43" t="str">
            <v>西片貝クリニック</v>
          </cell>
        </row>
        <row r="44">
          <cell r="AE44" t="str">
            <v>北関東循環器病院</v>
          </cell>
        </row>
        <row r="45">
          <cell r="AE45" t="str">
            <v>公立藤岡総合病院</v>
          </cell>
        </row>
        <row r="46">
          <cell r="AE46" t="str">
            <v>館林厚生病院</v>
          </cell>
        </row>
        <row r="47">
          <cell r="AE47" t="str">
            <v>斉藤内科泌尿器科医院</v>
          </cell>
        </row>
        <row r="48">
          <cell r="AE48" t="str">
            <v>駒井病院</v>
          </cell>
        </row>
        <row r="49">
          <cell r="AE49" t="str">
            <v>とねき矯正歯科医院</v>
          </cell>
        </row>
        <row r="50">
          <cell r="AE50" t="str">
            <v>サンピエール病院</v>
          </cell>
        </row>
        <row r="51">
          <cell r="AE51" t="str">
            <v>光病院</v>
          </cell>
        </row>
        <row r="52">
          <cell r="AE52" t="str">
            <v>赤城クリニック</v>
          </cell>
        </row>
        <row r="53">
          <cell r="AE53" t="str">
            <v>古作クリニック</v>
          </cell>
        </row>
        <row r="54">
          <cell r="AE54" t="str">
            <v>古作クリニック東分院</v>
          </cell>
        </row>
        <row r="55">
          <cell r="AE55" t="str">
            <v>榛名荘病院</v>
          </cell>
        </row>
        <row r="56">
          <cell r="AE56" t="str">
            <v>有馬クリニック</v>
          </cell>
        </row>
        <row r="57">
          <cell r="AE57" t="str">
            <v>中沢クリニック</v>
          </cell>
        </row>
        <row r="58">
          <cell r="AE58" t="str">
            <v>角田病院</v>
          </cell>
        </row>
        <row r="59">
          <cell r="AE59" t="str">
            <v>県立心臓血管センター</v>
          </cell>
        </row>
        <row r="60">
          <cell r="AE60" t="str">
            <v>県立心臓血管センター</v>
          </cell>
        </row>
        <row r="61">
          <cell r="AE61" t="str">
            <v>希望館病院</v>
          </cell>
        </row>
        <row r="62">
          <cell r="AE62" t="str">
            <v>さいとう矯正歯科</v>
          </cell>
        </row>
        <row r="63">
          <cell r="AE63" t="str">
            <v>利根中央病院</v>
          </cell>
        </row>
        <row r="64">
          <cell r="AE64" t="str">
            <v>済生会前橋病院</v>
          </cell>
        </row>
        <row r="65">
          <cell r="AE65" t="str">
            <v>済生会前橋病院</v>
          </cell>
        </row>
        <row r="66">
          <cell r="AE66" t="str">
            <v>済生会前橋病院</v>
          </cell>
        </row>
        <row r="67">
          <cell r="AE67" t="str">
            <v>みやざき矯正歯科医院</v>
          </cell>
        </row>
        <row r="68">
          <cell r="AE68" t="str">
            <v>群馬整肢療護園</v>
          </cell>
        </row>
        <row r="69">
          <cell r="AE69" t="str">
            <v>城田クリニック</v>
          </cell>
        </row>
        <row r="70">
          <cell r="AE70" t="str">
            <v>さいとう歯科・矯正歯科医院</v>
          </cell>
        </row>
        <row r="71">
          <cell r="AE71" t="str">
            <v>関越中央病院</v>
          </cell>
        </row>
        <row r="72">
          <cell r="AE72" t="str">
            <v>綿貫病院</v>
          </cell>
        </row>
        <row r="73">
          <cell r="AE73" t="str">
            <v>田中歯科医院</v>
          </cell>
        </row>
        <row r="74">
          <cell r="AE74" t="str">
            <v>香村デンタルクリニック</v>
          </cell>
        </row>
        <row r="75">
          <cell r="AE75" t="str">
            <v>あおやま矯正歯科医院</v>
          </cell>
        </row>
        <row r="76">
          <cell r="AE76" t="str">
            <v>新橋病院</v>
          </cell>
        </row>
        <row r="77">
          <cell r="AE77" t="str">
            <v>田口医院</v>
          </cell>
        </row>
        <row r="78">
          <cell r="AE78" t="str">
            <v>渡辺内科クリニック</v>
          </cell>
        </row>
        <row r="79">
          <cell r="AE79" t="str">
            <v>本島総合病院</v>
          </cell>
        </row>
        <row r="80">
          <cell r="AE80" t="str">
            <v>両毛整肢療護園</v>
          </cell>
        </row>
        <row r="81">
          <cell r="AE81" t="str">
            <v>伊勢崎佐波医師会病院</v>
          </cell>
        </row>
        <row r="82">
          <cell r="AE82" t="str">
            <v>きたやま矯正歯科</v>
          </cell>
        </row>
        <row r="83">
          <cell r="AE83" t="str">
            <v>前橋広瀬川クリニック</v>
          </cell>
        </row>
        <row r="84">
          <cell r="AE84" t="str">
            <v>宮下歯科医院</v>
          </cell>
        </row>
        <row r="85">
          <cell r="AE85" t="str">
            <v>東邦病院</v>
          </cell>
        </row>
        <row r="86">
          <cell r="AE86" t="str">
            <v>島田クリニック</v>
          </cell>
        </row>
        <row r="87">
          <cell r="AE87" t="str">
            <v>館林厚生病院</v>
          </cell>
        </row>
        <row r="88">
          <cell r="AE88" t="str">
            <v>美原記念病院</v>
          </cell>
        </row>
        <row r="89">
          <cell r="AE89" t="str">
            <v>美原記念病院</v>
          </cell>
        </row>
        <row r="90">
          <cell r="AE90" t="str">
            <v>日高病院</v>
          </cell>
        </row>
        <row r="91">
          <cell r="AE91" t="str">
            <v>日高病院</v>
          </cell>
        </row>
        <row r="92">
          <cell r="AE92" t="str">
            <v>石井病院</v>
          </cell>
        </row>
        <row r="93">
          <cell r="AE93" t="str">
            <v>桐生厚生総合病院</v>
          </cell>
        </row>
        <row r="94">
          <cell r="AE94" t="str">
            <v>桐生厚生総合病院</v>
          </cell>
        </row>
        <row r="95">
          <cell r="AE95" t="str">
            <v>桐生厚生総合病院</v>
          </cell>
        </row>
        <row r="96">
          <cell r="AE96" t="str">
            <v>桐生厚生総合病院</v>
          </cell>
        </row>
        <row r="97">
          <cell r="AE97" t="str">
            <v>群馬アレルギー疾患･呼吸器内科病院</v>
          </cell>
        </row>
        <row r="98">
          <cell r="AE98" t="str">
            <v>平成日高クリニック</v>
          </cell>
        </row>
        <row r="99">
          <cell r="AE99" t="str">
            <v>せせらぎ病院附属しらかわ診療所</v>
          </cell>
        </row>
        <row r="100">
          <cell r="AE100" t="str">
            <v>老年病研究所附属病院</v>
          </cell>
        </row>
        <row r="101">
          <cell r="AE101" t="str">
            <v>老年病研究所附属病院</v>
          </cell>
        </row>
        <row r="102">
          <cell r="AE102" t="str">
            <v>総合太田病院</v>
          </cell>
        </row>
        <row r="103">
          <cell r="AE103" t="str">
            <v>総合太田病院</v>
          </cell>
        </row>
        <row r="104">
          <cell r="AE104" t="str">
            <v>総合太田病院</v>
          </cell>
        </row>
        <row r="105">
          <cell r="AE105" t="str">
            <v>群馬大学医学部附属病院</v>
          </cell>
        </row>
        <row r="106">
          <cell r="AE106" t="str">
            <v>群馬大学医学部附属病院</v>
          </cell>
        </row>
        <row r="107">
          <cell r="AE107" t="str">
            <v>群馬大学医学部附属病院</v>
          </cell>
        </row>
        <row r="108">
          <cell r="AE108" t="str">
            <v>群馬大学医学部附属病院</v>
          </cell>
        </row>
        <row r="109">
          <cell r="AE109" t="str">
            <v>群馬大学医学部附属病院</v>
          </cell>
        </row>
        <row r="110">
          <cell r="AE110" t="str">
            <v>群馬大学医学部附属病院</v>
          </cell>
        </row>
        <row r="111">
          <cell r="AE111" t="str">
            <v>群馬大学医学部附属病院</v>
          </cell>
        </row>
        <row r="112">
          <cell r="AE112" t="str">
            <v>群馬大学医学部附属病院</v>
          </cell>
        </row>
        <row r="113">
          <cell r="AE113" t="str">
            <v>群馬大学医学部附属病院</v>
          </cell>
        </row>
        <row r="114">
          <cell r="AE114" t="str">
            <v>群馬大学医学部附属病院</v>
          </cell>
        </row>
        <row r="115">
          <cell r="AE115" t="str">
            <v>上毛泌尿器科記念善衆会病院</v>
          </cell>
        </row>
        <row r="116">
          <cell r="AE116" t="str">
            <v>上毛泌尿器科記念善衆会病院</v>
          </cell>
        </row>
        <row r="117">
          <cell r="AE117" t="str">
            <v>黒沢病院</v>
          </cell>
        </row>
        <row r="118">
          <cell r="AE118" t="str">
            <v>黒沢病院</v>
          </cell>
        </row>
        <row r="119">
          <cell r="AE119" t="str">
            <v>榛名荘病院</v>
          </cell>
        </row>
        <row r="120">
          <cell r="AE120" t="str">
            <v>樋口整形外科医院</v>
          </cell>
        </row>
        <row r="121">
          <cell r="AE121" t="str">
            <v>第一病院</v>
          </cell>
        </row>
        <row r="122">
          <cell r="AE122" t="str">
            <v>群馬中央総合病院</v>
          </cell>
        </row>
        <row r="123">
          <cell r="AE123" t="str">
            <v>群馬中央総合病院</v>
          </cell>
        </row>
        <row r="124">
          <cell r="AE124" t="str">
            <v>群馬中央総合病院</v>
          </cell>
        </row>
        <row r="125">
          <cell r="AE125" t="str">
            <v>さるきクリニック</v>
          </cell>
        </row>
        <row r="126">
          <cell r="AE126" t="str">
            <v>希望の家療育病院</v>
          </cell>
        </row>
        <row r="127">
          <cell r="AE127" t="str">
            <v>前橋赤十字病院</v>
          </cell>
        </row>
        <row r="128">
          <cell r="AE128" t="str">
            <v>前橋赤十字病院</v>
          </cell>
        </row>
        <row r="129">
          <cell r="AE129" t="str">
            <v>前橋赤十字病院</v>
          </cell>
        </row>
        <row r="130">
          <cell r="AE130" t="str">
            <v>前橋赤十字病院</v>
          </cell>
        </row>
        <row r="131">
          <cell r="AE131" t="str">
            <v>前橋赤十字病院</v>
          </cell>
        </row>
        <row r="132">
          <cell r="AE132" t="str">
            <v>前橋赤十字病院</v>
          </cell>
        </row>
        <row r="133">
          <cell r="AE133" t="str">
            <v>前橋赤十字病院</v>
          </cell>
        </row>
        <row r="134">
          <cell r="AE134" t="str">
            <v>沢渡病院</v>
          </cell>
        </row>
        <row r="135">
          <cell r="AE135" t="str">
            <v>高崎病院</v>
          </cell>
        </row>
        <row r="136">
          <cell r="AE136" t="str">
            <v>高崎病院</v>
          </cell>
        </row>
        <row r="137">
          <cell r="AE137" t="str">
            <v>高崎病院</v>
          </cell>
        </row>
        <row r="138">
          <cell r="AE138" t="str">
            <v>医療法人　井上病院</v>
          </cell>
        </row>
        <row r="139">
          <cell r="AE139" t="str">
            <v>吾妻中央病院</v>
          </cell>
        </row>
        <row r="140">
          <cell r="AE140" t="str">
            <v>伊勢崎市民病院</v>
          </cell>
        </row>
        <row r="141">
          <cell r="AE141" t="str">
            <v>土屋クリニック</v>
          </cell>
        </row>
        <row r="142">
          <cell r="AE142" t="str">
            <v>ひかりクリニック</v>
          </cell>
        </row>
        <row r="143">
          <cell r="AE143" t="str">
            <v>伊勢崎福島病院</v>
          </cell>
        </row>
        <row r="144">
          <cell r="AE144" t="str">
            <v>上毛大橋クリニック</v>
          </cell>
        </row>
        <row r="145">
          <cell r="AE145" t="str">
            <v>第一病院</v>
          </cell>
        </row>
        <row r="146">
          <cell r="AE146" t="str">
            <v>せせらぎ病院附属あさくら診療所</v>
          </cell>
        </row>
        <row r="147">
          <cell r="AE147" t="str">
            <v>館林厚生病院</v>
          </cell>
        </row>
        <row r="148">
          <cell r="AE148" t="str">
            <v>さいとう歯科・矯正歯科医院</v>
          </cell>
        </row>
        <row r="149">
          <cell r="AE149" t="str">
            <v>前橋広瀬川クリニック分院</v>
          </cell>
        </row>
        <row r="150">
          <cell r="AE150" t="str">
            <v>太田じんクリニック</v>
          </cell>
        </row>
        <row r="151">
          <cell r="AE151" t="str">
            <v>総合太田病院</v>
          </cell>
        </row>
        <row r="152">
          <cell r="AE152" t="str">
            <v>黒沢病院附属ヘルスパーククリニック</v>
          </cell>
        </row>
        <row r="153">
          <cell r="AE153" t="str">
            <v>高崎総合医療センター</v>
          </cell>
        </row>
        <row r="154">
          <cell r="AE154" t="str">
            <v>財団法人ひふみ会　南多摩整形外科病院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59E9-F99D-480B-B150-2692396A3B80}">
  <sheetPr>
    <pageSetUpPr fitToPage="1"/>
  </sheetPr>
  <dimension ref="A1:Z270"/>
  <sheetViews>
    <sheetView tabSelected="1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43" sqref="J43"/>
    </sheetView>
  </sheetViews>
  <sheetFormatPr defaultColWidth="9" defaultRowHeight="13" x14ac:dyDescent="0.2"/>
  <cols>
    <col min="1" max="1" width="7.453125" style="1" customWidth="1"/>
    <col min="2" max="2" width="10.81640625" style="1" bestFit="1" customWidth="1"/>
    <col min="3" max="3" width="4.81640625" style="1" customWidth="1"/>
    <col min="4" max="5" width="9" style="5" bestFit="1" customWidth="1"/>
    <col min="6" max="6" width="8" style="5" bestFit="1" customWidth="1"/>
    <col min="7" max="7" width="8" style="2" bestFit="1" customWidth="1"/>
    <col min="8" max="8" width="7.08984375" style="3" bestFit="1" customWidth="1"/>
    <col min="9" max="9" width="8" style="2" bestFit="1" customWidth="1"/>
    <col min="10" max="10" width="8" style="4" bestFit="1" customWidth="1"/>
    <col min="11" max="11" width="5.90625" style="3" bestFit="1" customWidth="1"/>
    <col min="12" max="12" width="8" style="2" bestFit="1" customWidth="1"/>
    <col min="13" max="13" width="7.1796875" style="2" bestFit="1" customWidth="1"/>
    <col min="14" max="14" width="5.90625" style="3" bestFit="1" customWidth="1"/>
    <col min="15" max="15" width="7" style="2" bestFit="1" customWidth="1"/>
    <col min="16" max="16" width="8" style="4" bestFit="1" customWidth="1"/>
    <col min="17" max="17" width="5.90625" style="3" bestFit="1" customWidth="1"/>
    <col min="18" max="18" width="8" style="2" bestFit="1" customWidth="1"/>
    <col min="19" max="19" width="7.1796875" style="2" bestFit="1" customWidth="1"/>
    <col min="20" max="20" width="5.90625" style="3" bestFit="1" customWidth="1"/>
    <col min="21" max="21" width="7" style="2" bestFit="1" customWidth="1"/>
    <col min="22" max="22" width="7.1796875" style="2" bestFit="1" customWidth="1"/>
    <col min="23" max="23" width="5.90625" style="3" bestFit="1" customWidth="1"/>
    <col min="24" max="24" width="6.81640625" style="2" customWidth="1"/>
    <col min="25" max="16384" width="9" style="1"/>
  </cols>
  <sheetData>
    <row r="1" spans="1:25" ht="25" customHeight="1" x14ac:dyDescent="0.2">
      <c r="A1" s="34" t="s">
        <v>56</v>
      </c>
      <c r="D1" s="1"/>
      <c r="E1" s="1"/>
      <c r="F1" s="1"/>
      <c r="H1" s="2"/>
      <c r="K1" s="4"/>
      <c r="M1" s="4"/>
      <c r="N1" s="2"/>
      <c r="Q1" s="1"/>
      <c r="S1" s="4"/>
      <c r="T1" s="1"/>
      <c r="V1" s="4"/>
      <c r="W1" s="1"/>
      <c r="Y1" s="4"/>
    </row>
    <row r="2" spans="1:25" ht="18" customHeight="1" thickBot="1" x14ac:dyDescent="0.25">
      <c r="D2" s="1"/>
      <c r="E2" s="1"/>
      <c r="F2" s="1"/>
      <c r="G2" s="1"/>
      <c r="H2" s="2"/>
      <c r="I2" s="1"/>
      <c r="J2" s="1"/>
      <c r="K2" s="4"/>
      <c r="L2" s="1"/>
      <c r="M2" s="4"/>
      <c r="N2" s="2"/>
      <c r="O2" s="1"/>
      <c r="Q2" s="33"/>
      <c r="R2" s="1"/>
      <c r="S2" s="4"/>
      <c r="T2" s="32"/>
      <c r="U2" s="4"/>
      <c r="V2" s="4"/>
      <c r="W2" s="31"/>
      <c r="X2" s="30" t="s">
        <v>57</v>
      </c>
      <c r="Y2" s="4"/>
    </row>
    <row r="3" spans="1:25" s="19" customFormat="1" ht="14.5" thickTop="1" x14ac:dyDescent="0.2">
      <c r="A3" s="29"/>
      <c r="B3" s="29"/>
      <c r="C3" s="28"/>
      <c r="D3" s="284" t="s">
        <v>55</v>
      </c>
      <c r="E3" s="284"/>
      <c r="F3" s="285"/>
      <c r="G3" s="284" t="s">
        <v>54</v>
      </c>
      <c r="H3" s="284"/>
      <c r="I3" s="284"/>
      <c r="J3" s="283" t="s">
        <v>53</v>
      </c>
      <c r="K3" s="284"/>
      <c r="L3" s="285"/>
      <c r="M3" s="284" t="s">
        <v>52</v>
      </c>
      <c r="N3" s="284"/>
      <c r="O3" s="284"/>
      <c r="P3" s="283" t="s">
        <v>51</v>
      </c>
      <c r="Q3" s="284"/>
      <c r="R3" s="285"/>
      <c r="S3" s="284" t="s">
        <v>50</v>
      </c>
      <c r="T3" s="284"/>
      <c r="U3" s="284"/>
      <c r="V3" s="283" t="s">
        <v>49</v>
      </c>
      <c r="W3" s="284"/>
      <c r="X3" s="285"/>
      <c r="Y3" s="4"/>
    </row>
    <row r="4" spans="1:25" s="19" customFormat="1" ht="28" x14ac:dyDescent="0.2">
      <c r="A4" s="27"/>
      <c r="B4" s="27"/>
      <c r="C4" s="26"/>
      <c r="D4" s="25" t="s">
        <v>48</v>
      </c>
      <c r="E4" s="23" t="s">
        <v>47</v>
      </c>
      <c r="F4" s="22" t="s">
        <v>46</v>
      </c>
      <c r="G4" s="25" t="s">
        <v>48</v>
      </c>
      <c r="H4" s="23" t="s">
        <v>47</v>
      </c>
      <c r="I4" s="23" t="s">
        <v>46</v>
      </c>
      <c r="J4" s="24" t="s">
        <v>48</v>
      </c>
      <c r="K4" s="23" t="s">
        <v>47</v>
      </c>
      <c r="L4" s="22" t="s">
        <v>46</v>
      </c>
      <c r="M4" s="25" t="s">
        <v>48</v>
      </c>
      <c r="N4" s="23" t="s">
        <v>47</v>
      </c>
      <c r="O4" s="23" t="s">
        <v>46</v>
      </c>
      <c r="P4" s="24" t="s">
        <v>48</v>
      </c>
      <c r="Q4" s="23" t="s">
        <v>47</v>
      </c>
      <c r="R4" s="22" t="s">
        <v>46</v>
      </c>
      <c r="S4" s="25" t="s">
        <v>48</v>
      </c>
      <c r="T4" s="23" t="s">
        <v>47</v>
      </c>
      <c r="U4" s="23" t="s">
        <v>46</v>
      </c>
      <c r="V4" s="24" t="s">
        <v>48</v>
      </c>
      <c r="W4" s="23" t="s">
        <v>47</v>
      </c>
      <c r="X4" s="22" t="s">
        <v>46</v>
      </c>
      <c r="Y4" s="7"/>
    </row>
    <row r="5" spans="1:25" s="19" customFormat="1" ht="24.75" customHeight="1" x14ac:dyDescent="0.2">
      <c r="A5" s="286" t="s">
        <v>45</v>
      </c>
      <c r="B5" s="286"/>
      <c r="C5" s="287"/>
      <c r="D5" s="36">
        <v>68088</v>
      </c>
      <c r="E5" s="37">
        <v>1169</v>
      </c>
      <c r="F5" s="37">
        <v>66919</v>
      </c>
      <c r="G5" s="36">
        <v>25722</v>
      </c>
      <c r="H5" s="37">
        <v>507</v>
      </c>
      <c r="I5" s="37">
        <v>25215</v>
      </c>
      <c r="J5" s="36">
        <v>10399</v>
      </c>
      <c r="K5" s="37">
        <v>221</v>
      </c>
      <c r="L5" s="37">
        <v>10178</v>
      </c>
      <c r="M5" s="36">
        <v>9193</v>
      </c>
      <c r="N5" s="37">
        <v>228</v>
      </c>
      <c r="O5" s="37">
        <v>8965</v>
      </c>
      <c r="P5" s="36">
        <v>14584</v>
      </c>
      <c r="Q5" s="37">
        <v>95</v>
      </c>
      <c r="R5" s="37">
        <v>14489</v>
      </c>
      <c r="S5" s="36">
        <v>4068</v>
      </c>
      <c r="T5" s="37">
        <v>36</v>
      </c>
      <c r="U5" s="37">
        <v>4032</v>
      </c>
      <c r="V5" s="36">
        <v>4122</v>
      </c>
      <c r="W5" s="37">
        <v>82</v>
      </c>
      <c r="X5" s="37">
        <v>4040</v>
      </c>
    </row>
    <row r="6" spans="1:25" s="19" customFormat="1" ht="24.75" customHeight="1" x14ac:dyDescent="0.2">
      <c r="A6" s="288" t="s">
        <v>44</v>
      </c>
      <c r="B6" s="288"/>
      <c r="C6" s="289"/>
      <c r="D6" s="38">
        <v>11007</v>
      </c>
      <c r="E6" s="38">
        <v>170</v>
      </c>
      <c r="F6" s="38">
        <v>10837</v>
      </c>
      <c r="G6" s="39">
        <v>3948</v>
      </c>
      <c r="H6" s="38">
        <v>79</v>
      </c>
      <c r="I6" s="38">
        <v>3869</v>
      </c>
      <c r="J6" s="39">
        <v>1520</v>
      </c>
      <c r="K6" s="38">
        <v>27</v>
      </c>
      <c r="L6" s="38">
        <v>1493</v>
      </c>
      <c r="M6" s="39">
        <v>1473</v>
      </c>
      <c r="N6" s="38">
        <v>34</v>
      </c>
      <c r="O6" s="38">
        <v>1439</v>
      </c>
      <c r="P6" s="39">
        <v>2756</v>
      </c>
      <c r="Q6" s="38">
        <v>9</v>
      </c>
      <c r="R6" s="38">
        <v>2747</v>
      </c>
      <c r="S6" s="39">
        <v>626</v>
      </c>
      <c r="T6" s="38">
        <v>8</v>
      </c>
      <c r="U6" s="38">
        <v>618</v>
      </c>
      <c r="V6" s="39">
        <v>684</v>
      </c>
      <c r="W6" s="38">
        <v>13</v>
      </c>
      <c r="X6" s="38">
        <v>671</v>
      </c>
    </row>
    <row r="7" spans="1:25" s="19" customFormat="1" ht="24.75" customHeight="1" x14ac:dyDescent="0.2">
      <c r="A7" s="288" t="s">
        <v>43</v>
      </c>
      <c r="B7" s="288"/>
      <c r="C7" s="289"/>
      <c r="D7" s="39">
        <v>57081</v>
      </c>
      <c r="E7" s="38">
        <v>999</v>
      </c>
      <c r="F7" s="38">
        <v>56082</v>
      </c>
      <c r="G7" s="39">
        <v>21774</v>
      </c>
      <c r="H7" s="38">
        <v>428</v>
      </c>
      <c r="I7" s="38">
        <v>21346</v>
      </c>
      <c r="J7" s="39">
        <v>8879</v>
      </c>
      <c r="K7" s="38">
        <v>194</v>
      </c>
      <c r="L7" s="38">
        <v>8685</v>
      </c>
      <c r="M7" s="39">
        <v>7720</v>
      </c>
      <c r="N7" s="38">
        <v>194</v>
      </c>
      <c r="O7" s="38">
        <v>7526</v>
      </c>
      <c r="P7" s="39">
        <v>11828</v>
      </c>
      <c r="Q7" s="38">
        <v>86</v>
      </c>
      <c r="R7" s="38">
        <v>11742</v>
      </c>
      <c r="S7" s="39">
        <v>3442</v>
      </c>
      <c r="T7" s="38">
        <v>28</v>
      </c>
      <c r="U7" s="38">
        <v>3414</v>
      </c>
      <c r="V7" s="39">
        <v>3438</v>
      </c>
      <c r="W7" s="38">
        <v>69</v>
      </c>
      <c r="X7" s="38">
        <v>3369</v>
      </c>
    </row>
    <row r="8" spans="1:25" s="19" customFormat="1" ht="24.75" customHeight="1" x14ac:dyDescent="0.2">
      <c r="A8" s="17"/>
      <c r="B8" s="21"/>
      <c r="C8" s="20"/>
      <c r="D8" s="40"/>
      <c r="E8" s="38"/>
      <c r="F8" s="40"/>
      <c r="G8" s="39"/>
      <c r="H8" s="38"/>
      <c r="I8" s="41"/>
      <c r="J8" s="40"/>
      <c r="K8" s="38"/>
      <c r="L8" s="40"/>
      <c r="M8" s="39"/>
      <c r="N8" s="38"/>
      <c r="O8" s="41"/>
      <c r="P8" s="40"/>
      <c r="Q8" s="38"/>
      <c r="R8" s="40"/>
      <c r="S8" s="39"/>
      <c r="T8" s="38"/>
      <c r="U8" s="41"/>
      <c r="V8" s="40"/>
      <c r="W8" s="38"/>
      <c r="X8" s="40"/>
    </row>
    <row r="9" spans="1:25" ht="24.75" customHeight="1" x14ac:dyDescent="0.2">
      <c r="A9" s="279" t="s">
        <v>42</v>
      </c>
      <c r="B9" s="279"/>
      <c r="C9" s="280"/>
      <c r="D9" s="39">
        <v>1097</v>
      </c>
      <c r="E9" s="38">
        <v>26</v>
      </c>
      <c r="F9" s="38">
        <v>1071</v>
      </c>
      <c r="G9" s="39">
        <v>417</v>
      </c>
      <c r="H9" s="38">
        <v>12</v>
      </c>
      <c r="I9" s="38">
        <v>405</v>
      </c>
      <c r="J9" s="39">
        <v>154</v>
      </c>
      <c r="K9" s="38">
        <v>4</v>
      </c>
      <c r="L9" s="38">
        <v>150</v>
      </c>
      <c r="M9" s="39">
        <v>142</v>
      </c>
      <c r="N9" s="38">
        <v>7</v>
      </c>
      <c r="O9" s="38">
        <v>135</v>
      </c>
      <c r="P9" s="39">
        <v>243</v>
      </c>
      <c r="Q9" s="38">
        <v>0</v>
      </c>
      <c r="R9" s="38">
        <v>243</v>
      </c>
      <c r="S9" s="39">
        <v>79</v>
      </c>
      <c r="T9" s="38">
        <v>2</v>
      </c>
      <c r="U9" s="38">
        <v>77</v>
      </c>
      <c r="V9" s="39">
        <v>62</v>
      </c>
      <c r="W9" s="38">
        <v>1</v>
      </c>
      <c r="X9" s="38">
        <v>61</v>
      </c>
    </row>
    <row r="10" spans="1:25" ht="24.75" customHeight="1" x14ac:dyDescent="0.2">
      <c r="A10" s="17"/>
      <c r="B10" s="35" t="s">
        <v>41</v>
      </c>
      <c r="C10" s="16"/>
      <c r="D10" s="39">
        <v>450</v>
      </c>
      <c r="E10" s="38">
        <v>6</v>
      </c>
      <c r="F10" s="38">
        <v>444</v>
      </c>
      <c r="G10" s="39">
        <v>153</v>
      </c>
      <c r="H10" s="38">
        <v>3</v>
      </c>
      <c r="I10" s="41">
        <v>150</v>
      </c>
      <c r="J10" s="39">
        <v>65</v>
      </c>
      <c r="K10" s="38">
        <v>1</v>
      </c>
      <c r="L10" s="38">
        <v>64</v>
      </c>
      <c r="M10" s="39">
        <v>60</v>
      </c>
      <c r="N10" s="38">
        <v>2</v>
      </c>
      <c r="O10" s="41">
        <v>58</v>
      </c>
      <c r="P10" s="38">
        <v>109</v>
      </c>
      <c r="Q10" s="42">
        <v>0</v>
      </c>
      <c r="R10" s="38">
        <v>109</v>
      </c>
      <c r="S10" s="39">
        <v>37</v>
      </c>
      <c r="T10" s="38">
        <v>0</v>
      </c>
      <c r="U10" s="41">
        <v>37</v>
      </c>
      <c r="V10" s="38">
        <v>26</v>
      </c>
      <c r="W10" s="38">
        <v>0</v>
      </c>
      <c r="X10" s="38">
        <v>26</v>
      </c>
    </row>
    <row r="11" spans="1:25" ht="24.75" customHeight="1" x14ac:dyDescent="0.2">
      <c r="A11" s="17"/>
      <c r="B11" s="35" t="s">
        <v>40</v>
      </c>
      <c r="C11" s="16"/>
      <c r="D11" s="39">
        <v>647</v>
      </c>
      <c r="E11" s="38">
        <v>20</v>
      </c>
      <c r="F11" s="38">
        <v>627</v>
      </c>
      <c r="G11" s="39">
        <v>264</v>
      </c>
      <c r="H11" s="38">
        <v>9</v>
      </c>
      <c r="I11" s="41">
        <v>255</v>
      </c>
      <c r="J11" s="39">
        <v>89</v>
      </c>
      <c r="K11" s="38">
        <v>3</v>
      </c>
      <c r="L11" s="38">
        <v>86</v>
      </c>
      <c r="M11" s="39">
        <v>82</v>
      </c>
      <c r="N11" s="38">
        <v>5</v>
      </c>
      <c r="O11" s="41">
        <v>77</v>
      </c>
      <c r="P11" s="38">
        <v>134</v>
      </c>
      <c r="Q11" s="38">
        <v>0</v>
      </c>
      <c r="R11" s="38">
        <v>134</v>
      </c>
      <c r="S11" s="39">
        <v>42</v>
      </c>
      <c r="T11" s="38">
        <v>2</v>
      </c>
      <c r="U11" s="41">
        <v>40</v>
      </c>
      <c r="V11" s="38">
        <v>36</v>
      </c>
      <c r="W11" s="38">
        <v>1</v>
      </c>
      <c r="X11" s="38">
        <v>35</v>
      </c>
    </row>
    <row r="12" spans="1:25" ht="24.75" customHeight="1" x14ac:dyDescent="0.2">
      <c r="A12" s="17"/>
      <c r="B12" s="35"/>
      <c r="C12" s="16"/>
      <c r="D12" s="39"/>
      <c r="E12" s="38"/>
      <c r="F12" s="38"/>
      <c r="G12" s="39"/>
      <c r="H12" s="38"/>
      <c r="I12" s="41"/>
      <c r="J12" s="38"/>
      <c r="K12" s="38"/>
      <c r="L12" s="38"/>
      <c r="M12" s="39"/>
      <c r="N12" s="38"/>
      <c r="O12" s="41"/>
      <c r="P12" s="38"/>
      <c r="Q12" s="38"/>
      <c r="R12" s="38"/>
      <c r="S12" s="39"/>
      <c r="T12" s="38"/>
      <c r="U12" s="41"/>
      <c r="V12" s="38"/>
      <c r="W12" s="38"/>
      <c r="X12" s="38"/>
    </row>
    <row r="13" spans="1:25" ht="24.75" customHeight="1" x14ac:dyDescent="0.2">
      <c r="A13" s="279" t="s">
        <v>39</v>
      </c>
      <c r="B13" s="279"/>
      <c r="C13" s="280"/>
      <c r="D13" s="39">
        <v>1239</v>
      </c>
      <c r="E13" s="38">
        <v>20</v>
      </c>
      <c r="F13" s="38">
        <v>1219</v>
      </c>
      <c r="G13" s="39">
        <v>483</v>
      </c>
      <c r="H13" s="38">
        <v>6</v>
      </c>
      <c r="I13" s="38">
        <v>477</v>
      </c>
      <c r="J13" s="39">
        <v>161</v>
      </c>
      <c r="K13" s="38">
        <v>5</v>
      </c>
      <c r="L13" s="38">
        <v>156</v>
      </c>
      <c r="M13" s="39">
        <v>158</v>
      </c>
      <c r="N13" s="38">
        <v>4</v>
      </c>
      <c r="O13" s="38">
        <v>154</v>
      </c>
      <c r="P13" s="39">
        <v>271</v>
      </c>
      <c r="Q13" s="42">
        <v>0</v>
      </c>
      <c r="R13" s="38">
        <v>271</v>
      </c>
      <c r="S13" s="39">
        <v>76</v>
      </c>
      <c r="T13" s="38">
        <v>0</v>
      </c>
      <c r="U13" s="38">
        <v>76</v>
      </c>
      <c r="V13" s="39">
        <v>90</v>
      </c>
      <c r="W13" s="38">
        <v>5</v>
      </c>
      <c r="X13" s="38">
        <v>85</v>
      </c>
    </row>
    <row r="14" spans="1:25" ht="24.75" customHeight="1" x14ac:dyDescent="0.2">
      <c r="A14" s="17"/>
      <c r="B14" s="35" t="s">
        <v>38</v>
      </c>
      <c r="C14" s="16"/>
      <c r="D14" s="39">
        <v>1239</v>
      </c>
      <c r="E14" s="38">
        <v>20</v>
      </c>
      <c r="F14" s="38">
        <v>1219</v>
      </c>
      <c r="G14" s="39">
        <v>483</v>
      </c>
      <c r="H14" s="38">
        <v>6</v>
      </c>
      <c r="I14" s="41">
        <v>477</v>
      </c>
      <c r="J14" s="39">
        <v>161</v>
      </c>
      <c r="K14" s="38">
        <v>5</v>
      </c>
      <c r="L14" s="38">
        <v>156</v>
      </c>
      <c r="M14" s="39">
        <v>158</v>
      </c>
      <c r="N14" s="38">
        <v>4</v>
      </c>
      <c r="O14" s="41">
        <v>154</v>
      </c>
      <c r="P14" s="39">
        <v>271</v>
      </c>
      <c r="Q14" s="42">
        <v>0</v>
      </c>
      <c r="R14" s="38">
        <v>271</v>
      </c>
      <c r="S14" s="39">
        <v>76</v>
      </c>
      <c r="T14" s="38">
        <v>0</v>
      </c>
      <c r="U14" s="41">
        <v>76</v>
      </c>
      <c r="V14" s="39">
        <v>90</v>
      </c>
      <c r="W14" s="38">
        <v>5</v>
      </c>
      <c r="X14" s="38">
        <v>85</v>
      </c>
    </row>
    <row r="15" spans="1:25" ht="24.75" customHeight="1" x14ac:dyDescent="0.2">
      <c r="A15" s="17"/>
      <c r="B15" s="35"/>
      <c r="C15" s="16"/>
      <c r="D15" s="39"/>
      <c r="E15" s="38"/>
      <c r="F15" s="38"/>
      <c r="G15" s="39"/>
      <c r="H15" s="38"/>
      <c r="I15" s="41"/>
      <c r="J15" s="38"/>
      <c r="K15" s="38"/>
      <c r="L15" s="38"/>
      <c r="M15" s="39"/>
      <c r="N15" s="38"/>
      <c r="O15" s="41"/>
      <c r="P15" s="38"/>
      <c r="Q15" s="38"/>
      <c r="R15" s="38"/>
      <c r="S15" s="39"/>
      <c r="T15" s="38"/>
      <c r="U15" s="41"/>
      <c r="V15" s="38"/>
      <c r="W15" s="38"/>
      <c r="X15" s="38"/>
    </row>
    <row r="16" spans="1:25" ht="24.75" customHeight="1" x14ac:dyDescent="0.2">
      <c r="A16" s="279" t="s">
        <v>37</v>
      </c>
      <c r="B16" s="279"/>
      <c r="C16" s="280"/>
      <c r="D16" s="39">
        <v>149</v>
      </c>
      <c r="E16" s="38">
        <v>0</v>
      </c>
      <c r="F16" s="38">
        <v>149</v>
      </c>
      <c r="G16" s="39">
        <v>58</v>
      </c>
      <c r="H16" s="38">
        <v>0</v>
      </c>
      <c r="I16" s="38">
        <v>58</v>
      </c>
      <c r="J16" s="39">
        <v>21</v>
      </c>
      <c r="K16" s="38">
        <v>0</v>
      </c>
      <c r="L16" s="38">
        <v>21</v>
      </c>
      <c r="M16" s="39">
        <v>25</v>
      </c>
      <c r="N16" s="38">
        <v>0</v>
      </c>
      <c r="O16" s="38">
        <v>25</v>
      </c>
      <c r="P16" s="39">
        <v>26</v>
      </c>
      <c r="Q16" s="38">
        <v>0</v>
      </c>
      <c r="R16" s="38">
        <v>26</v>
      </c>
      <c r="S16" s="39">
        <v>9</v>
      </c>
      <c r="T16" s="38">
        <v>0</v>
      </c>
      <c r="U16" s="38">
        <v>9</v>
      </c>
      <c r="V16" s="39">
        <v>10</v>
      </c>
      <c r="W16" s="38">
        <v>0</v>
      </c>
      <c r="X16" s="38">
        <v>10</v>
      </c>
    </row>
    <row r="17" spans="1:24" ht="24.75" customHeight="1" x14ac:dyDescent="0.2">
      <c r="A17" s="17"/>
      <c r="B17" s="35" t="s">
        <v>36</v>
      </c>
      <c r="C17" s="16"/>
      <c r="D17" s="39">
        <v>52</v>
      </c>
      <c r="E17" s="38">
        <v>0</v>
      </c>
      <c r="F17" s="38">
        <v>52</v>
      </c>
      <c r="G17" s="39">
        <v>19</v>
      </c>
      <c r="H17" s="38">
        <v>0</v>
      </c>
      <c r="I17" s="41">
        <v>19</v>
      </c>
      <c r="J17" s="39">
        <v>6</v>
      </c>
      <c r="K17" s="38">
        <v>0</v>
      </c>
      <c r="L17" s="38">
        <v>6</v>
      </c>
      <c r="M17" s="39">
        <v>8</v>
      </c>
      <c r="N17" s="38">
        <v>0</v>
      </c>
      <c r="O17" s="41">
        <v>8</v>
      </c>
      <c r="P17" s="39">
        <v>9</v>
      </c>
      <c r="Q17" s="38">
        <v>0</v>
      </c>
      <c r="R17" s="38">
        <v>9</v>
      </c>
      <c r="S17" s="39">
        <v>4</v>
      </c>
      <c r="T17" s="38">
        <v>0</v>
      </c>
      <c r="U17" s="41">
        <v>4</v>
      </c>
      <c r="V17" s="39">
        <v>6</v>
      </c>
      <c r="W17" s="38">
        <v>0</v>
      </c>
      <c r="X17" s="38">
        <v>6</v>
      </c>
    </row>
    <row r="18" spans="1:24" ht="24.75" customHeight="1" x14ac:dyDescent="0.2">
      <c r="A18" s="17"/>
      <c r="B18" s="35" t="s">
        <v>35</v>
      </c>
      <c r="C18" s="16"/>
      <c r="D18" s="39">
        <v>97</v>
      </c>
      <c r="E18" s="38">
        <v>0</v>
      </c>
      <c r="F18" s="38">
        <v>97</v>
      </c>
      <c r="G18" s="39">
        <v>39</v>
      </c>
      <c r="H18" s="38">
        <v>0</v>
      </c>
      <c r="I18" s="41">
        <v>39</v>
      </c>
      <c r="J18" s="39">
        <v>15</v>
      </c>
      <c r="K18" s="38">
        <v>0</v>
      </c>
      <c r="L18" s="38">
        <v>15</v>
      </c>
      <c r="M18" s="39">
        <v>17</v>
      </c>
      <c r="N18" s="38">
        <v>0</v>
      </c>
      <c r="O18" s="41">
        <v>17</v>
      </c>
      <c r="P18" s="39">
        <v>17</v>
      </c>
      <c r="Q18" s="38">
        <v>0</v>
      </c>
      <c r="R18" s="38">
        <v>17</v>
      </c>
      <c r="S18" s="39">
        <v>5</v>
      </c>
      <c r="T18" s="38">
        <v>0</v>
      </c>
      <c r="U18" s="41">
        <v>5</v>
      </c>
      <c r="V18" s="39">
        <v>4</v>
      </c>
      <c r="W18" s="38">
        <v>0</v>
      </c>
      <c r="X18" s="38">
        <v>4</v>
      </c>
    </row>
    <row r="19" spans="1:24" ht="24.75" customHeight="1" x14ac:dyDescent="0.2">
      <c r="A19" s="17"/>
      <c r="B19" s="35"/>
      <c r="C19" s="16"/>
      <c r="D19" s="39"/>
      <c r="E19" s="38"/>
      <c r="F19" s="38"/>
      <c r="G19" s="39"/>
      <c r="H19" s="38"/>
      <c r="I19" s="41"/>
      <c r="J19" s="38"/>
      <c r="K19" s="38"/>
      <c r="L19" s="38"/>
      <c r="M19" s="39"/>
      <c r="N19" s="38"/>
      <c r="O19" s="41"/>
      <c r="P19" s="38"/>
      <c r="Q19" s="38"/>
      <c r="R19" s="38"/>
      <c r="S19" s="39"/>
      <c r="T19" s="38"/>
      <c r="U19" s="41"/>
      <c r="V19" s="38"/>
      <c r="W19" s="38"/>
      <c r="X19" s="38"/>
    </row>
    <row r="20" spans="1:24" ht="24.75" customHeight="1" x14ac:dyDescent="0.2">
      <c r="A20" s="279" t="s">
        <v>34</v>
      </c>
      <c r="B20" s="279"/>
      <c r="C20" s="280"/>
      <c r="D20" s="38">
        <v>965</v>
      </c>
      <c r="E20" s="38">
        <v>10</v>
      </c>
      <c r="F20" s="38">
        <v>955</v>
      </c>
      <c r="G20" s="39">
        <v>328</v>
      </c>
      <c r="H20" s="38">
        <v>4</v>
      </c>
      <c r="I20" s="38">
        <v>324</v>
      </c>
      <c r="J20" s="39">
        <v>142</v>
      </c>
      <c r="K20" s="38">
        <v>2</v>
      </c>
      <c r="L20" s="38">
        <v>140</v>
      </c>
      <c r="M20" s="39">
        <v>125</v>
      </c>
      <c r="N20" s="38">
        <v>3</v>
      </c>
      <c r="O20" s="38">
        <v>122</v>
      </c>
      <c r="P20" s="39">
        <v>269</v>
      </c>
      <c r="Q20" s="38">
        <v>1</v>
      </c>
      <c r="R20" s="38">
        <v>268</v>
      </c>
      <c r="S20" s="39">
        <v>48</v>
      </c>
      <c r="T20" s="38">
        <v>0</v>
      </c>
      <c r="U20" s="38">
        <v>48</v>
      </c>
      <c r="V20" s="39">
        <v>53</v>
      </c>
      <c r="W20" s="38">
        <v>0</v>
      </c>
      <c r="X20" s="38">
        <v>53</v>
      </c>
    </row>
    <row r="21" spans="1:24" ht="24.75" customHeight="1" x14ac:dyDescent="0.2">
      <c r="A21" s="17"/>
      <c r="B21" s="35" t="s">
        <v>33</v>
      </c>
      <c r="C21" s="16"/>
      <c r="D21" s="39">
        <v>398</v>
      </c>
      <c r="E21" s="38">
        <v>1</v>
      </c>
      <c r="F21" s="38">
        <v>397</v>
      </c>
      <c r="G21" s="39">
        <v>127</v>
      </c>
      <c r="H21" s="38">
        <v>1</v>
      </c>
      <c r="I21" s="38">
        <v>126</v>
      </c>
      <c r="J21" s="39">
        <v>52</v>
      </c>
      <c r="K21" s="38">
        <v>0</v>
      </c>
      <c r="L21" s="38">
        <v>52</v>
      </c>
      <c r="M21" s="39">
        <v>50</v>
      </c>
      <c r="N21" s="38">
        <v>0</v>
      </c>
      <c r="O21" s="38">
        <v>50</v>
      </c>
      <c r="P21" s="39">
        <v>128</v>
      </c>
      <c r="Q21" s="38">
        <v>0</v>
      </c>
      <c r="R21" s="38">
        <v>128</v>
      </c>
      <c r="S21" s="39">
        <v>12</v>
      </c>
      <c r="T21" s="38">
        <v>0</v>
      </c>
      <c r="U21" s="38">
        <v>12</v>
      </c>
      <c r="V21" s="39">
        <v>29</v>
      </c>
      <c r="W21" s="38">
        <v>0</v>
      </c>
      <c r="X21" s="38">
        <v>29</v>
      </c>
    </row>
    <row r="22" spans="1:24" ht="24.75" customHeight="1" x14ac:dyDescent="0.2">
      <c r="A22" s="17"/>
      <c r="B22" s="35" t="s">
        <v>32</v>
      </c>
      <c r="C22" s="16"/>
      <c r="D22" s="39">
        <v>113</v>
      </c>
      <c r="E22" s="38">
        <v>0</v>
      </c>
      <c r="F22" s="38">
        <v>113</v>
      </c>
      <c r="G22" s="39">
        <v>40</v>
      </c>
      <c r="H22" s="38">
        <v>0</v>
      </c>
      <c r="I22" s="38">
        <v>40</v>
      </c>
      <c r="J22" s="39">
        <v>26</v>
      </c>
      <c r="K22" s="38">
        <v>0</v>
      </c>
      <c r="L22" s="38">
        <v>26</v>
      </c>
      <c r="M22" s="39">
        <v>10</v>
      </c>
      <c r="N22" s="38">
        <v>0</v>
      </c>
      <c r="O22" s="38">
        <v>10</v>
      </c>
      <c r="P22" s="39">
        <v>26</v>
      </c>
      <c r="Q22" s="38">
        <v>0</v>
      </c>
      <c r="R22" s="38">
        <v>26</v>
      </c>
      <c r="S22" s="39">
        <v>4</v>
      </c>
      <c r="T22" s="38">
        <v>0</v>
      </c>
      <c r="U22" s="38">
        <v>4</v>
      </c>
      <c r="V22" s="39">
        <v>7</v>
      </c>
      <c r="W22" s="38">
        <v>0</v>
      </c>
      <c r="X22" s="38">
        <v>7</v>
      </c>
    </row>
    <row r="23" spans="1:24" ht="24.75" customHeight="1" x14ac:dyDescent="0.2">
      <c r="A23" s="17"/>
      <c r="B23" s="35" t="s">
        <v>31</v>
      </c>
      <c r="C23" s="16"/>
      <c r="D23" s="38">
        <v>454</v>
      </c>
      <c r="E23" s="38">
        <v>9</v>
      </c>
      <c r="F23" s="38">
        <v>445</v>
      </c>
      <c r="G23" s="39">
        <v>161</v>
      </c>
      <c r="H23" s="38">
        <v>3</v>
      </c>
      <c r="I23" s="38">
        <v>158</v>
      </c>
      <c r="J23" s="39">
        <v>64</v>
      </c>
      <c r="K23" s="38">
        <v>2</v>
      </c>
      <c r="L23" s="38">
        <v>62</v>
      </c>
      <c r="M23" s="39">
        <v>65</v>
      </c>
      <c r="N23" s="38">
        <v>3</v>
      </c>
      <c r="O23" s="38">
        <v>62</v>
      </c>
      <c r="P23" s="39">
        <v>115</v>
      </c>
      <c r="Q23" s="38">
        <v>1</v>
      </c>
      <c r="R23" s="38">
        <v>114</v>
      </c>
      <c r="S23" s="39">
        <v>32</v>
      </c>
      <c r="T23" s="38">
        <v>0</v>
      </c>
      <c r="U23" s="38">
        <v>32</v>
      </c>
      <c r="V23" s="39">
        <v>17</v>
      </c>
      <c r="W23" s="38">
        <v>0</v>
      </c>
      <c r="X23" s="38">
        <v>17</v>
      </c>
    </row>
    <row r="24" spans="1:24" ht="24.75" customHeight="1" x14ac:dyDescent="0.2">
      <c r="A24" s="17"/>
      <c r="B24" s="35"/>
      <c r="C24" s="16"/>
      <c r="D24" s="39"/>
      <c r="E24" s="38"/>
      <c r="F24" s="38"/>
      <c r="G24" s="39"/>
      <c r="H24" s="38"/>
      <c r="I24" s="41"/>
      <c r="J24" s="38"/>
      <c r="K24" s="38"/>
      <c r="L24" s="38"/>
      <c r="M24" s="39"/>
      <c r="N24" s="38"/>
      <c r="O24" s="41"/>
      <c r="P24" s="38"/>
      <c r="Q24" s="38"/>
      <c r="R24" s="38"/>
      <c r="S24" s="39"/>
      <c r="T24" s="38"/>
      <c r="U24" s="41"/>
      <c r="V24" s="38"/>
      <c r="W24" s="38"/>
      <c r="X24" s="38"/>
    </row>
    <row r="25" spans="1:24" ht="24.75" customHeight="1" x14ac:dyDescent="0.2">
      <c r="A25" s="279" t="s">
        <v>30</v>
      </c>
      <c r="B25" s="279"/>
      <c r="C25" s="280"/>
      <c r="D25" s="38">
        <v>2513</v>
      </c>
      <c r="E25" s="38">
        <v>30</v>
      </c>
      <c r="F25" s="38">
        <v>2483</v>
      </c>
      <c r="G25" s="39">
        <v>841</v>
      </c>
      <c r="H25" s="38">
        <v>14</v>
      </c>
      <c r="I25" s="38">
        <v>827</v>
      </c>
      <c r="J25" s="39">
        <v>303</v>
      </c>
      <c r="K25" s="38">
        <v>4</v>
      </c>
      <c r="L25" s="38">
        <v>299</v>
      </c>
      <c r="M25" s="39">
        <v>348</v>
      </c>
      <c r="N25" s="38">
        <v>8</v>
      </c>
      <c r="O25" s="38">
        <v>340</v>
      </c>
      <c r="P25" s="39">
        <v>744</v>
      </c>
      <c r="Q25" s="38">
        <v>2</v>
      </c>
      <c r="R25" s="38">
        <v>742</v>
      </c>
      <c r="S25" s="39">
        <v>134</v>
      </c>
      <c r="T25" s="38">
        <v>1</v>
      </c>
      <c r="U25" s="38">
        <v>133</v>
      </c>
      <c r="V25" s="39">
        <v>143</v>
      </c>
      <c r="W25" s="38">
        <v>1</v>
      </c>
      <c r="X25" s="38">
        <v>142</v>
      </c>
    </row>
    <row r="26" spans="1:24" ht="24.75" customHeight="1" x14ac:dyDescent="0.2">
      <c r="A26" s="17"/>
      <c r="B26" s="35" t="s">
        <v>29</v>
      </c>
      <c r="C26" s="16"/>
      <c r="D26" s="38">
        <v>763</v>
      </c>
      <c r="E26" s="38">
        <v>9</v>
      </c>
      <c r="F26" s="38">
        <v>754</v>
      </c>
      <c r="G26" s="39">
        <v>271</v>
      </c>
      <c r="H26" s="38">
        <v>5</v>
      </c>
      <c r="I26" s="38">
        <v>266</v>
      </c>
      <c r="J26" s="39">
        <v>87</v>
      </c>
      <c r="K26" s="38">
        <v>3</v>
      </c>
      <c r="L26" s="38">
        <v>84</v>
      </c>
      <c r="M26" s="39">
        <v>97</v>
      </c>
      <c r="N26" s="42">
        <v>0</v>
      </c>
      <c r="O26" s="41">
        <v>97</v>
      </c>
      <c r="P26" s="39">
        <v>232</v>
      </c>
      <c r="Q26" s="38">
        <v>0</v>
      </c>
      <c r="R26" s="38">
        <v>232</v>
      </c>
      <c r="S26" s="39">
        <v>34</v>
      </c>
      <c r="T26" s="38">
        <v>0</v>
      </c>
      <c r="U26" s="41">
        <v>34</v>
      </c>
      <c r="V26" s="39">
        <v>42</v>
      </c>
      <c r="W26" s="38">
        <v>1</v>
      </c>
      <c r="X26" s="38">
        <v>41</v>
      </c>
    </row>
    <row r="27" spans="1:24" ht="24.75" customHeight="1" x14ac:dyDescent="0.2">
      <c r="A27" s="17"/>
      <c r="B27" s="35" t="s">
        <v>28</v>
      </c>
      <c r="C27" s="16"/>
      <c r="D27" s="39">
        <v>213</v>
      </c>
      <c r="E27" s="38">
        <v>4</v>
      </c>
      <c r="F27" s="38">
        <v>209</v>
      </c>
      <c r="G27" s="39">
        <v>66</v>
      </c>
      <c r="H27" s="38">
        <v>1</v>
      </c>
      <c r="I27" s="41">
        <v>65</v>
      </c>
      <c r="J27" s="39">
        <v>30</v>
      </c>
      <c r="K27" s="38">
        <v>0</v>
      </c>
      <c r="L27" s="38">
        <v>30</v>
      </c>
      <c r="M27" s="39">
        <v>32</v>
      </c>
      <c r="N27" s="38">
        <v>2</v>
      </c>
      <c r="O27" s="41">
        <v>30</v>
      </c>
      <c r="P27" s="39">
        <v>70</v>
      </c>
      <c r="Q27" s="38">
        <v>1</v>
      </c>
      <c r="R27" s="38">
        <v>69</v>
      </c>
      <c r="S27" s="39">
        <v>5</v>
      </c>
      <c r="T27" s="38">
        <v>0</v>
      </c>
      <c r="U27" s="41">
        <v>5</v>
      </c>
      <c r="V27" s="39">
        <v>10</v>
      </c>
      <c r="W27" s="38">
        <v>0</v>
      </c>
      <c r="X27" s="38">
        <v>10</v>
      </c>
    </row>
    <row r="28" spans="1:24" ht="24.75" customHeight="1" x14ac:dyDescent="0.2">
      <c r="A28" s="17"/>
      <c r="B28" s="35" t="s">
        <v>27</v>
      </c>
      <c r="C28" s="16"/>
      <c r="D28" s="38">
        <v>393</v>
      </c>
      <c r="E28" s="38">
        <v>1</v>
      </c>
      <c r="F28" s="38">
        <v>392</v>
      </c>
      <c r="G28" s="39">
        <v>129</v>
      </c>
      <c r="H28" s="38">
        <v>1</v>
      </c>
      <c r="I28" s="41">
        <v>128</v>
      </c>
      <c r="J28" s="39">
        <v>48</v>
      </c>
      <c r="K28" s="38">
        <v>0</v>
      </c>
      <c r="L28" s="38">
        <v>48</v>
      </c>
      <c r="M28" s="39">
        <v>65</v>
      </c>
      <c r="N28" s="38">
        <v>0</v>
      </c>
      <c r="O28" s="41">
        <v>65</v>
      </c>
      <c r="P28" s="39">
        <v>106</v>
      </c>
      <c r="Q28" s="38">
        <v>0</v>
      </c>
      <c r="R28" s="38">
        <v>106</v>
      </c>
      <c r="S28" s="39">
        <v>21</v>
      </c>
      <c r="T28" s="38">
        <v>0</v>
      </c>
      <c r="U28" s="41">
        <v>21</v>
      </c>
      <c r="V28" s="39">
        <v>24</v>
      </c>
      <c r="W28" s="38">
        <v>0</v>
      </c>
      <c r="X28" s="38">
        <v>24</v>
      </c>
    </row>
    <row r="29" spans="1:24" ht="24.75" customHeight="1" x14ac:dyDescent="0.2">
      <c r="A29" s="17"/>
      <c r="B29" s="35" t="s">
        <v>26</v>
      </c>
      <c r="C29" s="16"/>
      <c r="D29" s="39">
        <v>358</v>
      </c>
      <c r="E29" s="38">
        <v>4</v>
      </c>
      <c r="F29" s="38">
        <v>354</v>
      </c>
      <c r="G29" s="39">
        <v>123</v>
      </c>
      <c r="H29" s="38">
        <v>2</v>
      </c>
      <c r="I29" s="41">
        <v>121</v>
      </c>
      <c r="J29" s="39">
        <v>51</v>
      </c>
      <c r="K29" s="38">
        <v>0</v>
      </c>
      <c r="L29" s="38">
        <v>51</v>
      </c>
      <c r="M29" s="39">
        <v>47</v>
      </c>
      <c r="N29" s="38">
        <v>1</v>
      </c>
      <c r="O29" s="41">
        <v>46</v>
      </c>
      <c r="P29" s="39">
        <v>97</v>
      </c>
      <c r="Q29" s="38">
        <v>1</v>
      </c>
      <c r="R29" s="38">
        <v>96</v>
      </c>
      <c r="S29" s="39">
        <v>25</v>
      </c>
      <c r="T29" s="38">
        <v>0</v>
      </c>
      <c r="U29" s="41">
        <v>25</v>
      </c>
      <c r="V29" s="39">
        <v>15</v>
      </c>
      <c r="W29" s="38">
        <v>0</v>
      </c>
      <c r="X29" s="38">
        <v>15</v>
      </c>
    </row>
    <row r="30" spans="1:24" ht="24.75" customHeight="1" x14ac:dyDescent="0.2">
      <c r="A30" s="17"/>
      <c r="B30" s="35" t="s">
        <v>25</v>
      </c>
      <c r="C30" s="16"/>
      <c r="D30" s="39">
        <v>152</v>
      </c>
      <c r="E30" s="38">
        <v>1</v>
      </c>
      <c r="F30" s="38">
        <v>151</v>
      </c>
      <c r="G30" s="39">
        <v>54</v>
      </c>
      <c r="H30" s="38">
        <v>0</v>
      </c>
      <c r="I30" s="41">
        <v>54</v>
      </c>
      <c r="J30" s="39">
        <v>16</v>
      </c>
      <c r="K30" s="38">
        <v>1</v>
      </c>
      <c r="L30" s="38">
        <v>15</v>
      </c>
      <c r="M30" s="39">
        <v>14</v>
      </c>
      <c r="N30" s="38">
        <v>0</v>
      </c>
      <c r="O30" s="41">
        <v>14</v>
      </c>
      <c r="P30" s="39">
        <v>42</v>
      </c>
      <c r="Q30" s="38">
        <v>0</v>
      </c>
      <c r="R30" s="38">
        <v>42</v>
      </c>
      <c r="S30" s="39">
        <v>11</v>
      </c>
      <c r="T30" s="38">
        <v>0</v>
      </c>
      <c r="U30" s="41">
        <v>11</v>
      </c>
      <c r="V30" s="39">
        <v>15</v>
      </c>
      <c r="W30" s="38">
        <v>0</v>
      </c>
      <c r="X30" s="38">
        <v>15</v>
      </c>
    </row>
    <row r="31" spans="1:24" ht="24.75" customHeight="1" x14ac:dyDescent="0.2">
      <c r="A31" s="17"/>
      <c r="B31" s="35" t="s">
        <v>24</v>
      </c>
      <c r="C31" s="16"/>
      <c r="D31" s="39">
        <v>634</v>
      </c>
      <c r="E31" s="38">
        <v>11</v>
      </c>
      <c r="F31" s="38">
        <v>623</v>
      </c>
      <c r="G31" s="39">
        <v>198</v>
      </c>
      <c r="H31" s="38">
        <v>5</v>
      </c>
      <c r="I31" s="41">
        <v>193</v>
      </c>
      <c r="J31" s="39">
        <v>71</v>
      </c>
      <c r="K31" s="38">
        <v>0</v>
      </c>
      <c r="L31" s="38">
        <v>71</v>
      </c>
      <c r="M31" s="39">
        <v>93</v>
      </c>
      <c r="N31" s="38">
        <v>5</v>
      </c>
      <c r="O31" s="41">
        <v>88</v>
      </c>
      <c r="P31" s="39">
        <v>197</v>
      </c>
      <c r="Q31" s="38">
        <v>0</v>
      </c>
      <c r="R31" s="38">
        <v>197</v>
      </c>
      <c r="S31" s="39">
        <v>38</v>
      </c>
      <c r="T31" s="38">
        <v>1</v>
      </c>
      <c r="U31" s="41">
        <v>37</v>
      </c>
      <c r="V31" s="39">
        <v>37</v>
      </c>
      <c r="W31" s="38">
        <v>0</v>
      </c>
      <c r="X31" s="38">
        <v>37</v>
      </c>
    </row>
    <row r="32" spans="1:24" ht="24.75" customHeight="1" x14ac:dyDescent="0.2">
      <c r="A32" s="17"/>
      <c r="B32" s="35"/>
      <c r="C32" s="16"/>
      <c r="D32" s="39"/>
      <c r="E32" s="38"/>
      <c r="F32" s="38"/>
      <c r="G32" s="39"/>
      <c r="H32" s="38"/>
      <c r="I32" s="41"/>
      <c r="J32" s="38"/>
      <c r="K32" s="38"/>
      <c r="L32" s="38"/>
      <c r="M32" s="39"/>
      <c r="N32" s="38"/>
      <c r="O32" s="41"/>
      <c r="P32" s="38"/>
      <c r="Q32" s="38"/>
      <c r="R32" s="38"/>
      <c r="S32" s="39"/>
      <c r="T32" s="38"/>
      <c r="U32" s="41"/>
      <c r="V32" s="38"/>
      <c r="W32" s="38"/>
      <c r="X32" s="38"/>
    </row>
    <row r="33" spans="1:26" ht="24.75" customHeight="1" x14ac:dyDescent="0.2">
      <c r="A33" s="281" t="s">
        <v>23</v>
      </c>
      <c r="B33" s="281"/>
      <c r="C33" s="282"/>
      <c r="D33" s="38">
        <v>1670</v>
      </c>
      <c r="E33" s="38">
        <v>12</v>
      </c>
      <c r="F33" s="38">
        <v>1658</v>
      </c>
      <c r="G33" s="39">
        <v>527</v>
      </c>
      <c r="H33" s="38">
        <v>2</v>
      </c>
      <c r="I33" s="38">
        <v>525</v>
      </c>
      <c r="J33" s="39">
        <v>253</v>
      </c>
      <c r="K33" s="38">
        <v>4</v>
      </c>
      <c r="L33" s="38">
        <v>249</v>
      </c>
      <c r="M33" s="39">
        <v>202</v>
      </c>
      <c r="N33" s="38">
        <v>5</v>
      </c>
      <c r="O33" s="38">
        <v>197</v>
      </c>
      <c r="P33" s="39">
        <v>437</v>
      </c>
      <c r="Q33" s="38">
        <v>0</v>
      </c>
      <c r="R33" s="38">
        <v>437</v>
      </c>
      <c r="S33" s="39">
        <v>103</v>
      </c>
      <c r="T33" s="38">
        <v>0</v>
      </c>
      <c r="U33" s="38">
        <v>103</v>
      </c>
      <c r="V33" s="39">
        <v>148</v>
      </c>
      <c r="W33" s="38">
        <v>1</v>
      </c>
      <c r="X33" s="38">
        <v>147</v>
      </c>
    </row>
    <row r="34" spans="1:26" ht="24.75" customHeight="1" x14ac:dyDescent="0.2">
      <c r="A34" s="17"/>
      <c r="B34" s="35" t="s">
        <v>22</v>
      </c>
      <c r="C34" s="16"/>
      <c r="D34" s="38">
        <v>235</v>
      </c>
      <c r="E34" s="38">
        <v>2</v>
      </c>
      <c r="F34" s="38">
        <v>233</v>
      </c>
      <c r="G34" s="39">
        <v>60</v>
      </c>
      <c r="H34" s="42">
        <v>0</v>
      </c>
      <c r="I34" s="38">
        <v>60</v>
      </c>
      <c r="J34" s="39">
        <v>39</v>
      </c>
      <c r="K34" s="38">
        <v>1</v>
      </c>
      <c r="L34" s="38">
        <v>38</v>
      </c>
      <c r="M34" s="39">
        <v>31</v>
      </c>
      <c r="N34" s="38">
        <v>1</v>
      </c>
      <c r="O34" s="41">
        <v>30</v>
      </c>
      <c r="P34" s="39">
        <v>65</v>
      </c>
      <c r="Q34" s="38">
        <v>0</v>
      </c>
      <c r="R34" s="38">
        <v>65</v>
      </c>
      <c r="S34" s="39">
        <v>13</v>
      </c>
      <c r="T34" s="38">
        <v>0</v>
      </c>
      <c r="U34" s="41">
        <v>13</v>
      </c>
      <c r="V34" s="39">
        <v>27</v>
      </c>
      <c r="W34" s="38">
        <v>0</v>
      </c>
      <c r="X34" s="38">
        <v>27</v>
      </c>
      <c r="Z34" s="18">
        <f>W34+T34+Q34+N34+K34+H34</f>
        <v>2</v>
      </c>
    </row>
    <row r="35" spans="1:26" ht="24.75" customHeight="1" x14ac:dyDescent="0.2">
      <c r="A35" s="17"/>
      <c r="B35" s="35" t="s">
        <v>21</v>
      </c>
      <c r="C35" s="16"/>
      <c r="D35" s="38">
        <v>119</v>
      </c>
      <c r="E35" s="38">
        <v>0</v>
      </c>
      <c r="F35" s="38">
        <v>119</v>
      </c>
      <c r="G35" s="39">
        <v>43</v>
      </c>
      <c r="H35" s="42">
        <v>0</v>
      </c>
      <c r="I35" s="41">
        <v>43</v>
      </c>
      <c r="J35" s="39">
        <v>21</v>
      </c>
      <c r="K35" s="38">
        <v>0</v>
      </c>
      <c r="L35" s="38">
        <v>21</v>
      </c>
      <c r="M35" s="39">
        <v>12</v>
      </c>
      <c r="N35" s="38">
        <v>0</v>
      </c>
      <c r="O35" s="41">
        <v>12</v>
      </c>
      <c r="P35" s="39">
        <v>31</v>
      </c>
      <c r="Q35" s="38">
        <v>0</v>
      </c>
      <c r="R35" s="38">
        <v>31</v>
      </c>
      <c r="S35" s="39">
        <v>8</v>
      </c>
      <c r="T35" s="38">
        <v>0</v>
      </c>
      <c r="U35" s="41">
        <v>8</v>
      </c>
      <c r="V35" s="39">
        <v>4</v>
      </c>
      <c r="W35" s="38">
        <v>0</v>
      </c>
      <c r="X35" s="38">
        <v>4</v>
      </c>
    </row>
    <row r="36" spans="1:26" ht="24.75" customHeight="1" x14ac:dyDescent="0.2">
      <c r="A36" s="17"/>
      <c r="B36" s="35" t="s">
        <v>20</v>
      </c>
      <c r="C36" s="16"/>
      <c r="D36" s="38">
        <v>374</v>
      </c>
      <c r="E36" s="38">
        <v>4</v>
      </c>
      <c r="F36" s="38">
        <v>370</v>
      </c>
      <c r="G36" s="39">
        <v>117</v>
      </c>
      <c r="H36" s="42">
        <v>0</v>
      </c>
      <c r="I36" s="41">
        <v>117</v>
      </c>
      <c r="J36" s="39">
        <v>49</v>
      </c>
      <c r="K36" s="38">
        <v>1</v>
      </c>
      <c r="L36" s="38">
        <v>48</v>
      </c>
      <c r="M36" s="39">
        <v>48</v>
      </c>
      <c r="N36" s="38">
        <v>2</v>
      </c>
      <c r="O36" s="41">
        <v>46</v>
      </c>
      <c r="P36" s="39">
        <v>103</v>
      </c>
      <c r="Q36" s="38">
        <v>0</v>
      </c>
      <c r="R36" s="38">
        <v>103</v>
      </c>
      <c r="S36" s="39">
        <v>19</v>
      </c>
      <c r="T36" s="38">
        <v>0</v>
      </c>
      <c r="U36" s="41">
        <v>19</v>
      </c>
      <c r="V36" s="39">
        <v>38</v>
      </c>
      <c r="W36" s="38">
        <v>1</v>
      </c>
      <c r="X36" s="38">
        <v>37</v>
      </c>
    </row>
    <row r="37" spans="1:26" ht="24.75" customHeight="1" x14ac:dyDescent="0.2">
      <c r="A37" s="17"/>
      <c r="B37" s="46" t="s">
        <v>19</v>
      </c>
      <c r="C37" s="16"/>
      <c r="D37" s="39">
        <v>942</v>
      </c>
      <c r="E37" s="38">
        <v>6</v>
      </c>
      <c r="F37" s="38">
        <v>936</v>
      </c>
      <c r="G37" s="39">
        <v>307</v>
      </c>
      <c r="H37" s="38">
        <v>2</v>
      </c>
      <c r="I37" s="38">
        <v>305</v>
      </c>
      <c r="J37" s="39">
        <v>144</v>
      </c>
      <c r="K37" s="38">
        <v>2</v>
      </c>
      <c r="L37" s="38">
        <v>142</v>
      </c>
      <c r="M37" s="39">
        <v>111</v>
      </c>
      <c r="N37" s="38">
        <v>2</v>
      </c>
      <c r="O37" s="41">
        <v>109</v>
      </c>
      <c r="P37" s="39">
        <v>238</v>
      </c>
      <c r="Q37" s="38">
        <v>0</v>
      </c>
      <c r="R37" s="38">
        <v>238</v>
      </c>
      <c r="S37" s="39">
        <v>63</v>
      </c>
      <c r="T37" s="38">
        <v>0</v>
      </c>
      <c r="U37" s="41">
        <v>63</v>
      </c>
      <c r="V37" s="39">
        <v>79</v>
      </c>
      <c r="W37" s="38">
        <v>0</v>
      </c>
      <c r="X37" s="38">
        <v>79</v>
      </c>
    </row>
    <row r="38" spans="1:26" ht="24.75" customHeight="1" x14ac:dyDescent="0.2">
      <c r="A38" s="17"/>
      <c r="B38" s="35"/>
      <c r="C38" s="16"/>
      <c r="D38" s="39"/>
      <c r="E38" s="38"/>
      <c r="F38" s="38"/>
      <c r="G38" s="39"/>
      <c r="H38" s="38"/>
      <c r="I38" s="41"/>
      <c r="J38" s="38"/>
      <c r="K38" s="38"/>
      <c r="L38" s="38"/>
      <c r="M38" s="39"/>
      <c r="N38" s="38"/>
      <c r="O38" s="41"/>
      <c r="P38" s="38"/>
      <c r="Q38" s="38"/>
      <c r="R38" s="38"/>
      <c r="S38" s="39"/>
      <c r="T38" s="38"/>
      <c r="U38" s="41"/>
      <c r="V38" s="38"/>
      <c r="W38" s="38"/>
      <c r="X38" s="38"/>
    </row>
    <row r="39" spans="1:26" ht="24.75" customHeight="1" x14ac:dyDescent="0.2">
      <c r="A39" s="279" t="s">
        <v>18</v>
      </c>
      <c r="B39" s="279"/>
      <c r="C39" s="280"/>
      <c r="D39" s="39">
        <v>3374</v>
      </c>
      <c r="E39" s="38">
        <v>72</v>
      </c>
      <c r="F39" s="38">
        <v>3302</v>
      </c>
      <c r="G39" s="39">
        <v>1294</v>
      </c>
      <c r="H39" s="38">
        <v>41</v>
      </c>
      <c r="I39" s="38">
        <v>1253</v>
      </c>
      <c r="J39" s="39">
        <v>486</v>
      </c>
      <c r="K39" s="38">
        <v>8</v>
      </c>
      <c r="L39" s="38">
        <v>478</v>
      </c>
      <c r="M39" s="39">
        <v>473</v>
      </c>
      <c r="N39" s="38">
        <v>7</v>
      </c>
      <c r="O39" s="38">
        <v>466</v>
      </c>
      <c r="P39" s="39">
        <v>766</v>
      </c>
      <c r="Q39" s="38">
        <v>6</v>
      </c>
      <c r="R39" s="38">
        <v>760</v>
      </c>
      <c r="S39" s="39">
        <v>177</v>
      </c>
      <c r="T39" s="38">
        <v>5</v>
      </c>
      <c r="U39" s="38">
        <v>172</v>
      </c>
      <c r="V39" s="39">
        <v>178</v>
      </c>
      <c r="W39" s="38">
        <v>5</v>
      </c>
      <c r="X39" s="38">
        <v>173</v>
      </c>
    </row>
    <row r="40" spans="1:26" ht="24.75" customHeight="1" x14ac:dyDescent="0.2">
      <c r="A40" s="17"/>
      <c r="B40" s="35" t="s">
        <v>17</v>
      </c>
      <c r="C40" s="16"/>
      <c r="D40" s="39">
        <v>469</v>
      </c>
      <c r="E40" s="38">
        <v>7</v>
      </c>
      <c r="F40" s="38">
        <v>462</v>
      </c>
      <c r="G40" s="39">
        <v>178</v>
      </c>
      <c r="H40" s="38">
        <v>4</v>
      </c>
      <c r="I40" s="41">
        <v>174</v>
      </c>
      <c r="J40" s="39">
        <v>62</v>
      </c>
      <c r="K40" s="38">
        <v>0</v>
      </c>
      <c r="L40" s="38">
        <v>62</v>
      </c>
      <c r="M40" s="39">
        <v>72</v>
      </c>
      <c r="N40" s="38">
        <v>0</v>
      </c>
      <c r="O40" s="41">
        <v>72</v>
      </c>
      <c r="P40" s="39">
        <v>119</v>
      </c>
      <c r="Q40" s="38">
        <v>2</v>
      </c>
      <c r="R40" s="38">
        <v>117</v>
      </c>
      <c r="S40" s="39">
        <v>25</v>
      </c>
      <c r="T40" s="38">
        <v>1</v>
      </c>
      <c r="U40" s="41">
        <v>24</v>
      </c>
      <c r="V40" s="39">
        <v>13</v>
      </c>
      <c r="W40" s="38">
        <v>0</v>
      </c>
      <c r="X40" s="38">
        <v>13</v>
      </c>
    </row>
    <row r="41" spans="1:26" ht="24.75" customHeight="1" x14ac:dyDescent="0.2">
      <c r="A41" s="17"/>
      <c r="B41" s="35" t="s">
        <v>16</v>
      </c>
      <c r="C41" s="16"/>
      <c r="D41" s="39">
        <v>436</v>
      </c>
      <c r="E41" s="38">
        <v>22</v>
      </c>
      <c r="F41" s="38">
        <v>414</v>
      </c>
      <c r="G41" s="39">
        <v>166</v>
      </c>
      <c r="H41" s="38">
        <v>15</v>
      </c>
      <c r="I41" s="41">
        <v>151</v>
      </c>
      <c r="J41" s="39">
        <v>69</v>
      </c>
      <c r="K41" s="38">
        <v>4</v>
      </c>
      <c r="L41" s="38">
        <v>65</v>
      </c>
      <c r="M41" s="39">
        <v>54</v>
      </c>
      <c r="N41" s="38">
        <v>0</v>
      </c>
      <c r="O41" s="41">
        <v>54</v>
      </c>
      <c r="P41" s="39">
        <v>96</v>
      </c>
      <c r="Q41" s="38">
        <v>1</v>
      </c>
      <c r="R41" s="38">
        <v>95</v>
      </c>
      <c r="S41" s="39">
        <v>21</v>
      </c>
      <c r="T41" s="38">
        <v>1</v>
      </c>
      <c r="U41" s="41">
        <v>20</v>
      </c>
      <c r="V41" s="39">
        <v>30</v>
      </c>
      <c r="W41" s="38">
        <v>1</v>
      </c>
      <c r="X41" s="38">
        <v>29</v>
      </c>
    </row>
    <row r="42" spans="1:26" ht="24.75" customHeight="1" x14ac:dyDescent="0.2">
      <c r="A42" s="17"/>
      <c r="B42" s="35" t="s">
        <v>15</v>
      </c>
      <c r="C42" s="16"/>
      <c r="D42" s="39">
        <v>327</v>
      </c>
      <c r="E42" s="38">
        <v>5</v>
      </c>
      <c r="F42" s="38">
        <v>322</v>
      </c>
      <c r="G42" s="39">
        <v>122</v>
      </c>
      <c r="H42" s="38">
        <v>1</v>
      </c>
      <c r="I42" s="41">
        <v>121</v>
      </c>
      <c r="J42" s="39">
        <v>45</v>
      </c>
      <c r="K42" s="38">
        <v>1</v>
      </c>
      <c r="L42" s="38">
        <v>44</v>
      </c>
      <c r="M42" s="39">
        <v>51</v>
      </c>
      <c r="N42" s="38">
        <v>2</v>
      </c>
      <c r="O42" s="41">
        <v>49</v>
      </c>
      <c r="P42" s="39">
        <v>80</v>
      </c>
      <c r="Q42" s="38">
        <v>0</v>
      </c>
      <c r="R42" s="38">
        <v>80</v>
      </c>
      <c r="S42" s="39">
        <v>18</v>
      </c>
      <c r="T42" s="38">
        <v>1</v>
      </c>
      <c r="U42" s="41">
        <v>17</v>
      </c>
      <c r="V42" s="39">
        <v>11</v>
      </c>
      <c r="W42" s="38">
        <v>0</v>
      </c>
      <c r="X42" s="38">
        <v>11</v>
      </c>
    </row>
    <row r="43" spans="1:26" ht="24.75" customHeight="1" x14ac:dyDescent="0.2">
      <c r="A43" s="17"/>
      <c r="B43" s="35" t="s">
        <v>14</v>
      </c>
      <c r="C43" s="16"/>
      <c r="D43" s="39">
        <v>1275</v>
      </c>
      <c r="E43" s="38">
        <v>21</v>
      </c>
      <c r="F43" s="38">
        <v>1254</v>
      </c>
      <c r="G43" s="39">
        <v>482</v>
      </c>
      <c r="H43" s="38">
        <v>13</v>
      </c>
      <c r="I43" s="41">
        <v>469</v>
      </c>
      <c r="J43" s="39">
        <v>200</v>
      </c>
      <c r="K43" s="38">
        <v>1</v>
      </c>
      <c r="L43" s="38">
        <v>199</v>
      </c>
      <c r="M43" s="39">
        <v>196</v>
      </c>
      <c r="N43" s="38">
        <v>1</v>
      </c>
      <c r="O43" s="41">
        <v>195</v>
      </c>
      <c r="P43" s="39">
        <v>245</v>
      </c>
      <c r="Q43" s="38">
        <v>1</v>
      </c>
      <c r="R43" s="38">
        <v>244</v>
      </c>
      <c r="S43" s="39">
        <v>68</v>
      </c>
      <c r="T43" s="38">
        <v>2</v>
      </c>
      <c r="U43" s="41">
        <v>66</v>
      </c>
      <c r="V43" s="39">
        <v>84</v>
      </c>
      <c r="W43" s="38">
        <v>3</v>
      </c>
      <c r="X43" s="38">
        <v>81</v>
      </c>
    </row>
    <row r="44" spans="1:26" ht="24.75" customHeight="1" x14ac:dyDescent="0.2">
      <c r="A44" s="17"/>
      <c r="B44" s="35" t="s">
        <v>13</v>
      </c>
      <c r="C44" s="16"/>
      <c r="D44" s="39">
        <v>867</v>
      </c>
      <c r="E44" s="38">
        <v>17</v>
      </c>
      <c r="F44" s="38">
        <v>850</v>
      </c>
      <c r="G44" s="39">
        <v>346</v>
      </c>
      <c r="H44" s="38">
        <v>8</v>
      </c>
      <c r="I44" s="41">
        <v>338</v>
      </c>
      <c r="J44" s="39">
        <v>110</v>
      </c>
      <c r="K44" s="38">
        <v>2</v>
      </c>
      <c r="L44" s="38">
        <v>108</v>
      </c>
      <c r="M44" s="39">
        <v>100</v>
      </c>
      <c r="N44" s="38">
        <v>4</v>
      </c>
      <c r="O44" s="41">
        <v>96</v>
      </c>
      <c r="P44" s="39">
        <v>226</v>
      </c>
      <c r="Q44" s="38">
        <v>2</v>
      </c>
      <c r="R44" s="38">
        <v>224</v>
      </c>
      <c r="S44" s="39">
        <v>45</v>
      </c>
      <c r="T44" s="38">
        <v>0</v>
      </c>
      <c r="U44" s="41">
        <v>45</v>
      </c>
      <c r="V44" s="39">
        <v>40</v>
      </c>
      <c r="W44" s="38">
        <v>1</v>
      </c>
      <c r="X44" s="38">
        <v>39</v>
      </c>
    </row>
    <row r="45" spans="1:26" ht="24.75" customHeight="1" x14ac:dyDescent="0.2">
      <c r="A45" s="15"/>
      <c r="B45" s="14"/>
      <c r="C45" s="13"/>
      <c r="D45" s="43"/>
      <c r="E45" s="43"/>
      <c r="F45" s="43"/>
      <c r="G45" s="44"/>
      <c r="H45" s="43"/>
      <c r="I45" s="45"/>
      <c r="J45" s="43"/>
      <c r="K45" s="43"/>
      <c r="L45" s="43"/>
      <c r="M45" s="44"/>
      <c r="N45" s="43"/>
      <c r="O45" s="45"/>
      <c r="P45" s="43"/>
      <c r="Q45" s="43"/>
      <c r="R45" s="43"/>
      <c r="S45" s="44"/>
      <c r="T45" s="43"/>
      <c r="U45" s="45"/>
      <c r="V45" s="43"/>
      <c r="W45" s="43"/>
      <c r="X45" s="43"/>
    </row>
    <row r="46" spans="1:26" ht="24.75" customHeight="1" x14ac:dyDescent="0.2">
      <c r="A46" s="17"/>
      <c r="B46" s="35"/>
      <c r="C46" s="16"/>
      <c r="D46" s="40"/>
      <c r="E46" s="40"/>
      <c r="F46" s="40"/>
      <c r="G46" s="39"/>
      <c r="H46" s="38"/>
      <c r="I46" s="41"/>
      <c r="J46" s="38"/>
      <c r="K46" s="38"/>
      <c r="L46" s="38"/>
      <c r="M46" s="39"/>
      <c r="N46" s="38"/>
      <c r="O46" s="41"/>
      <c r="P46" s="38"/>
      <c r="Q46" s="38"/>
      <c r="R46" s="38"/>
      <c r="S46" s="39"/>
      <c r="T46" s="38"/>
      <c r="U46" s="41"/>
      <c r="V46" s="38"/>
      <c r="W46" s="38"/>
      <c r="X46" s="38"/>
    </row>
    <row r="47" spans="1:26" ht="24.75" customHeight="1" x14ac:dyDescent="0.2">
      <c r="A47" s="17"/>
      <c r="B47" s="35" t="s">
        <v>12</v>
      </c>
      <c r="C47" s="16"/>
      <c r="D47" s="39">
        <v>11778</v>
      </c>
      <c r="E47" s="38">
        <v>201</v>
      </c>
      <c r="F47" s="38">
        <v>11577</v>
      </c>
      <c r="G47" s="39">
        <v>4580</v>
      </c>
      <c r="H47" s="38">
        <v>77</v>
      </c>
      <c r="I47" s="41">
        <v>4503</v>
      </c>
      <c r="J47" s="39">
        <v>1937</v>
      </c>
      <c r="K47" s="38">
        <v>38</v>
      </c>
      <c r="L47" s="38">
        <v>1899</v>
      </c>
      <c r="M47" s="39">
        <v>1449</v>
      </c>
      <c r="N47" s="38">
        <v>46</v>
      </c>
      <c r="O47" s="41">
        <v>1403</v>
      </c>
      <c r="P47" s="39">
        <v>2321</v>
      </c>
      <c r="Q47" s="38">
        <v>20</v>
      </c>
      <c r="R47" s="38">
        <v>2301</v>
      </c>
      <c r="S47" s="39">
        <v>700</v>
      </c>
      <c r="T47" s="38">
        <v>3</v>
      </c>
      <c r="U47" s="41">
        <v>697</v>
      </c>
      <c r="V47" s="39">
        <v>791</v>
      </c>
      <c r="W47" s="38">
        <v>17</v>
      </c>
      <c r="X47" s="38">
        <v>774</v>
      </c>
    </row>
    <row r="48" spans="1:26" ht="24.75" customHeight="1" x14ac:dyDescent="0.2">
      <c r="A48" s="17"/>
      <c r="B48" s="35" t="s">
        <v>11</v>
      </c>
      <c r="C48" s="16"/>
      <c r="D48" s="39">
        <v>11898</v>
      </c>
      <c r="E48" s="38">
        <v>205</v>
      </c>
      <c r="F48" s="38">
        <v>11693</v>
      </c>
      <c r="G48" s="39">
        <v>4570</v>
      </c>
      <c r="H48" s="38">
        <v>89</v>
      </c>
      <c r="I48" s="41">
        <v>4481</v>
      </c>
      <c r="J48" s="39">
        <v>1792</v>
      </c>
      <c r="K48" s="38">
        <v>40</v>
      </c>
      <c r="L48" s="38">
        <v>1752</v>
      </c>
      <c r="M48" s="39">
        <v>1517</v>
      </c>
      <c r="N48" s="38">
        <v>36</v>
      </c>
      <c r="O48" s="41">
        <v>1481</v>
      </c>
      <c r="P48" s="39">
        <v>2535</v>
      </c>
      <c r="Q48" s="38">
        <v>16</v>
      </c>
      <c r="R48" s="38">
        <v>2519</v>
      </c>
      <c r="S48" s="39">
        <v>807</v>
      </c>
      <c r="T48" s="38">
        <v>5</v>
      </c>
      <c r="U48" s="41">
        <v>802</v>
      </c>
      <c r="V48" s="39">
        <v>677</v>
      </c>
      <c r="W48" s="38">
        <v>19</v>
      </c>
      <c r="X48" s="38">
        <v>658</v>
      </c>
    </row>
    <row r="49" spans="1:24" ht="24.75" customHeight="1" x14ac:dyDescent="0.2">
      <c r="A49" s="17"/>
      <c r="B49" s="35" t="s">
        <v>10</v>
      </c>
      <c r="C49" s="16"/>
      <c r="D49" s="39">
        <v>4089</v>
      </c>
      <c r="E49" s="38">
        <v>49</v>
      </c>
      <c r="F49" s="38">
        <v>4040</v>
      </c>
      <c r="G49" s="39">
        <v>1567</v>
      </c>
      <c r="H49" s="38">
        <v>20</v>
      </c>
      <c r="I49" s="41">
        <v>1547</v>
      </c>
      <c r="J49" s="39">
        <v>610</v>
      </c>
      <c r="K49" s="38">
        <v>10</v>
      </c>
      <c r="L49" s="38">
        <v>600</v>
      </c>
      <c r="M49" s="39">
        <v>524</v>
      </c>
      <c r="N49" s="38">
        <v>10</v>
      </c>
      <c r="O49" s="41">
        <v>514</v>
      </c>
      <c r="P49" s="39">
        <v>910</v>
      </c>
      <c r="Q49" s="38">
        <v>6</v>
      </c>
      <c r="R49" s="38">
        <v>904</v>
      </c>
      <c r="S49" s="39">
        <v>219</v>
      </c>
      <c r="T49" s="38">
        <v>2</v>
      </c>
      <c r="U49" s="41">
        <v>217</v>
      </c>
      <c r="V49" s="39">
        <v>259</v>
      </c>
      <c r="W49" s="38">
        <v>1</v>
      </c>
      <c r="X49" s="38">
        <v>258</v>
      </c>
    </row>
    <row r="50" spans="1:24" ht="24.75" customHeight="1" x14ac:dyDescent="0.2">
      <c r="A50" s="17"/>
      <c r="B50" s="35" t="s">
        <v>9</v>
      </c>
      <c r="C50" s="16"/>
      <c r="D50" s="39">
        <v>6262</v>
      </c>
      <c r="E50" s="38">
        <v>144</v>
      </c>
      <c r="F50" s="38">
        <v>6118</v>
      </c>
      <c r="G50" s="39">
        <v>2379</v>
      </c>
      <c r="H50" s="38">
        <v>64</v>
      </c>
      <c r="I50" s="41">
        <v>2315</v>
      </c>
      <c r="J50" s="39">
        <v>1014</v>
      </c>
      <c r="K50" s="38">
        <v>21</v>
      </c>
      <c r="L50" s="38">
        <v>993</v>
      </c>
      <c r="M50" s="39">
        <v>817</v>
      </c>
      <c r="N50" s="38">
        <v>29</v>
      </c>
      <c r="O50" s="41">
        <v>788</v>
      </c>
      <c r="P50" s="39">
        <v>1302</v>
      </c>
      <c r="Q50" s="38">
        <v>11</v>
      </c>
      <c r="R50" s="38">
        <v>1291</v>
      </c>
      <c r="S50" s="39">
        <v>397</v>
      </c>
      <c r="T50" s="38">
        <v>6</v>
      </c>
      <c r="U50" s="41">
        <v>391</v>
      </c>
      <c r="V50" s="39">
        <v>353</v>
      </c>
      <c r="W50" s="38">
        <v>13</v>
      </c>
      <c r="X50" s="38">
        <v>340</v>
      </c>
    </row>
    <row r="51" spans="1:24" ht="24.75" customHeight="1" x14ac:dyDescent="0.2">
      <c r="A51" s="17"/>
      <c r="B51" s="35" t="s">
        <v>8</v>
      </c>
      <c r="C51" s="16"/>
      <c r="D51" s="39">
        <v>6751</v>
      </c>
      <c r="E51" s="38">
        <v>171</v>
      </c>
      <c r="F51" s="38">
        <v>6580</v>
      </c>
      <c r="G51" s="39">
        <v>2582</v>
      </c>
      <c r="H51" s="38">
        <v>79</v>
      </c>
      <c r="I51" s="41">
        <v>2503</v>
      </c>
      <c r="J51" s="39">
        <v>1101</v>
      </c>
      <c r="K51" s="38">
        <v>32</v>
      </c>
      <c r="L51" s="38">
        <v>1069</v>
      </c>
      <c r="M51" s="39">
        <v>1106</v>
      </c>
      <c r="N51" s="38">
        <v>30</v>
      </c>
      <c r="O51" s="41">
        <v>1076</v>
      </c>
      <c r="P51" s="39">
        <v>1281</v>
      </c>
      <c r="Q51" s="38">
        <v>13</v>
      </c>
      <c r="R51" s="38">
        <v>1268</v>
      </c>
      <c r="S51" s="39">
        <v>325</v>
      </c>
      <c r="T51" s="38">
        <v>8</v>
      </c>
      <c r="U51" s="41">
        <v>317</v>
      </c>
      <c r="V51" s="39">
        <v>356</v>
      </c>
      <c r="W51" s="38">
        <v>9</v>
      </c>
      <c r="X51" s="38">
        <v>347</v>
      </c>
    </row>
    <row r="52" spans="1:24" ht="24.75" customHeight="1" x14ac:dyDescent="0.2">
      <c r="A52" s="17"/>
      <c r="B52" s="35" t="s">
        <v>7</v>
      </c>
      <c r="C52" s="16"/>
      <c r="D52" s="39">
        <v>2207</v>
      </c>
      <c r="E52" s="38">
        <v>25</v>
      </c>
      <c r="F52" s="38">
        <v>2182</v>
      </c>
      <c r="G52" s="39">
        <v>744</v>
      </c>
      <c r="H52" s="38">
        <v>7</v>
      </c>
      <c r="I52" s="41">
        <v>737</v>
      </c>
      <c r="J52" s="39">
        <v>332</v>
      </c>
      <c r="K52" s="38">
        <v>8</v>
      </c>
      <c r="L52" s="38">
        <v>324</v>
      </c>
      <c r="M52" s="39">
        <v>279</v>
      </c>
      <c r="N52" s="38">
        <v>7</v>
      </c>
      <c r="O52" s="41">
        <v>272</v>
      </c>
      <c r="P52" s="39">
        <v>559</v>
      </c>
      <c r="Q52" s="38">
        <v>1</v>
      </c>
      <c r="R52" s="38">
        <v>558</v>
      </c>
      <c r="S52" s="39">
        <v>130</v>
      </c>
      <c r="T52" s="38">
        <v>1</v>
      </c>
      <c r="U52" s="41">
        <v>129</v>
      </c>
      <c r="V52" s="39">
        <v>163</v>
      </c>
      <c r="W52" s="38">
        <v>1</v>
      </c>
      <c r="X52" s="38">
        <v>162</v>
      </c>
    </row>
    <row r="53" spans="1:24" ht="24.75" customHeight="1" x14ac:dyDescent="0.2">
      <c r="A53" s="17"/>
      <c r="B53" s="35" t="s">
        <v>6</v>
      </c>
      <c r="C53" s="16"/>
      <c r="D53" s="39">
        <v>2357</v>
      </c>
      <c r="E53" s="38">
        <v>49</v>
      </c>
      <c r="F53" s="38">
        <v>2308</v>
      </c>
      <c r="G53" s="39">
        <v>894</v>
      </c>
      <c r="H53" s="38">
        <v>20</v>
      </c>
      <c r="I53" s="41">
        <v>874</v>
      </c>
      <c r="J53" s="39">
        <v>367</v>
      </c>
      <c r="K53" s="38">
        <v>9</v>
      </c>
      <c r="L53" s="38">
        <v>358</v>
      </c>
      <c r="M53" s="39">
        <v>282</v>
      </c>
      <c r="N53" s="38">
        <v>7</v>
      </c>
      <c r="O53" s="41">
        <v>275</v>
      </c>
      <c r="P53" s="39">
        <v>550</v>
      </c>
      <c r="Q53" s="38">
        <v>7</v>
      </c>
      <c r="R53" s="38">
        <v>543</v>
      </c>
      <c r="S53" s="39">
        <v>143</v>
      </c>
      <c r="T53" s="38">
        <v>2</v>
      </c>
      <c r="U53" s="41">
        <v>141</v>
      </c>
      <c r="V53" s="39">
        <v>121</v>
      </c>
      <c r="W53" s="38">
        <v>4</v>
      </c>
      <c r="X53" s="38">
        <v>117</v>
      </c>
    </row>
    <row r="54" spans="1:24" ht="24.75" customHeight="1" x14ac:dyDescent="0.2">
      <c r="A54" s="17"/>
      <c r="B54" s="35" t="s">
        <v>5</v>
      </c>
      <c r="C54" s="16"/>
      <c r="D54" s="39">
        <v>3385</v>
      </c>
      <c r="E54" s="38">
        <v>34</v>
      </c>
      <c r="F54" s="38">
        <v>3351</v>
      </c>
      <c r="G54" s="39">
        <v>1259</v>
      </c>
      <c r="H54" s="38">
        <v>19</v>
      </c>
      <c r="I54" s="41">
        <v>1240</v>
      </c>
      <c r="J54" s="39">
        <v>495</v>
      </c>
      <c r="K54" s="38">
        <v>5</v>
      </c>
      <c r="L54" s="38">
        <v>490</v>
      </c>
      <c r="M54" s="39">
        <v>532</v>
      </c>
      <c r="N54" s="38">
        <v>7</v>
      </c>
      <c r="O54" s="41">
        <v>525</v>
      </c>
      <c r="P54" s="39">
        <v>693</v>
      </c>
      <c r="Q54" s="38">
        <v>2</v>
      </c>
      <c r="R54" s="38">
        <v>691</v>
      </c>
      <c r="S54" s="39">
        <v>207</v>
      </c>
      <c r="T54" s="38">
        <v>0</v>
      </c>
      <c r="U54" s="41">
        <v>207</v>
      </c>
      <c r="V54" s="39">
        <v>199</v>
      </c>
      <c r="W54" s="38">
        <v>1</v>
      </c>
      <c r="X54" s="38">
        <v>198</v>
      </c>
    </row>
    <row r="55" spans="1:24" ht="24.75" customHeight="1" x14ac:dyDescent="0.2">
      <c r="A55" s="17"/>
      <c r="B55" s="35" t="s">
        <v>4</v>
      </c>
      <c r="C55" s="16"/>
      <c r="D55" s="39">
        <v>2348</v>
      </c>
      <c r="E55" s="38">
        <v>32</v>
      </c>
      <c r="F55" s="38">
        <v>2316</v>
      </c>
      <c r="G55" s="39">
        <v>898</v>
      </c>
      <c r="H55" s="38">
        <v>14</v>
      </c>
      <c r="I55" s="41">
        <v>884</v>
      </c>
      <c r="J55" s="39">
        <v>372</v>
      </c>
      <c r="K55" s="38">
        <v>7</v>
      </c>
      <c r="L55" s="38">
        <v>365</v>
      </c>
      <c r="M55" s="39">
        <v>372</v>
      </c>
      <c r="N55" s="38">
        <v>5</v>
      </c>
      <c r="O55" s="41">
        <v>367</v>
      </c>
      <c r="P55" s="39">
        <v>448</v>
      </c>
      <c r="Q55" s="38">
        <v>4</v>
      </c>
      <c r="R55" s="38">
        <v>444</v>
      </c>
      <c r="S55" s="39">
        <v>131</v>
      </c>
      <c r="T55" s="38">
        <v>0</v>
      </c>
      <c r="U55" s="41">
        <v>131</v>
      </c>
      <c r="V55" s="39">
        <v>127</v>
      </c>
      <c r="W55" s="38">
        <v>2</v>
      </c>
      <c r="X55" s="38">
        <v>125</v>
      </c>
    </row>
    <row r="56" spans="1:24" ht="24.75" customHeight="1" x14ac:dyDescent="0.2">
      <c r="A56" s="17"/>
      <c r="B56" s="35" t="s">
        <v>3</v>
      </c>
      <c r="C56" s="16"/>
      <c r="D56" s="39">
        <v>2276</v>
      </c>
      <c r="E56" s="38">
        <v>30</v>
      </c>
      <c r="F56" s="38">
        <v>2246</v>
      </c>
      <c r="G56" s="39">
        <v>952</v>
      </c>
      <c r="H56" s="38">
        <v>13</v>
      </c>
      <c r="I56" s="41">
        <v>939</v>
      </c>
      <c r="J56" s="39">
        <v>308</v>
      </c>
      <c r="K56" s="38">
        <v>8</v>
      </c>
      <c r="L56" s="38">
        <v>300</v>
      </c>
      <c r="M56" s="39">
        <v>275</v>
      </c>
      <c r="N56" s="38">
        <v>5</v>
      </c>
      <c r="O56" s="41">
        <v>270</v>
      </c>
      <c r="P56" s="39">
        <v>464</v>
      </c>
      <c r="Q56" s="38">
        <v>2</v>
      </c>
      <c r="R56" s="38">
        <v>462</v>
      </c>
      <c r="S56" s="39">
        <v>141</v>
      </c>
      <c r="T56" s="38">
        <v>0</v>
      </c>
      <c r="U56" s="41">
        <v>141</v>
      </c>
      <c r="V56" s="39">
        <v>136</v>
      </c>
      <c r="W56" s="38">
        <v>2</v>
      </c>
      <c r="X56" s="38">
        <v>134</v>
      </c>
    </row>
    <row r="57" spans="1:24" ht="24.75" customHeight="1" x14ac:dyDescent="0.2">
      <c r="A57" s="17"/>
      <c r="B57" s="35" t="s">
        <v>2</v>
      </c>
      <c r="C57" s="16"/>
      <c r="D57" s="39">
        <v>2171</v>
      </c>
      <c r="E57" s="38">
        <v>28</v>
      </c>
      <c r="F57" s="38">
        <v>2143</v>
      </c>
      <c r="G57" s="39">
        <v>701</v>
      </c>
      <c r="H57" s="38">
        <v>10</v>
      </c>
      <c r="I57" s="41">
        <v>691</v>
      </c>
      <c r="J57" s="39">
        <v>306</v>
      </c>
      <c r="K57" s="38">
        <v>8</v>
      </c>
      <c r="L57" s="38">
        <v>298</v>
      </c>
      <c r="M57" s="39">
        <v>364</v>
      </c>
      <c r="N57" s="38">
        <v>7</v>
      </c>
      <c r="O57" s="41">
        <v>357</v>
      </c>
      <c r="P57" s="39">
        <v>479</v>
      </c>
      <c r="Q57" s="38">
        <v>2</v>
      </c>
      <c r="R57" s="38">
        <v>477</v>
      </c>
      <c r="S57" s="39">
        <v>156</v>
      </c>
      <c r="T57" s="38">
        <v>1</v>
      </c>
      <c r="U57" s="41">
        <v>155</v>
      </c>
      <c r="V57" s="39">
        <v>165</v>
      </c>
      <c r="W57" s="38">
        <v>0</v>
      </c>
      <c r="X57" s="38">
        <v>165</v>
      </c>
    </row>
    <row r="58" spans="1:24" ht="24.75" customHeight="1" x14ac:dyDescent="0.2">
      <c r="A58" s="15"/>
      <c r="B58" s="14" t="s">
        <v>1</v>
      </c>
      <c r="C58" s="13"/>
      <c r="D58" s="44">
        <v>1559</v>
      </c>
      <c r="E58" s="43">
        <v>31</v>
      </c>
      <c r="F58" s="43">
        <v>1528</v>
      </c>
      <c r="G58" s="44">
        <v>648</v>
      </c>
      <c r="H58" s="43">
        <v>16</v>
      </c>
      <c r="I58" s="45">
        <v>632</v>
      </c>
      <c r="J58" s="44">
        <v>245</v>
      </c>
      <c r="K58" s="43">
        <v>8</v>
      </c>
      <c r="L58" s="43">
        <v>237</v>
      </c>
      <c r="M58" s="44">
        <v>203</v>
      </c>
      <c r="N58" s="43">
        <v>5</v>
      </c>
      <c r="O58" s="45">
        <v>198</v>
      </c>
      <c r="P58" s="44">
        <v>286</v>
      </c>
      <c r="Q58" s="43">
        <v>2</v>
      </c>
      <c r="R58" s="43">
        <v>284</v>
      </c>
      <c r="S58" s="44">
        <v>86</v>
      </c>
      <c r="T58" s="43">
        <v>0</v>
      </c>
      <c r="U58" s="45">
        <v>86</v>
      </c>
      <c r="V58" s="44">
        <v>91</v>
      </c>
      <c r="W58" s="43">
        <v>0</v>
      </c>
      <c r="X58" s="43">
        <v>91</v>
      </c>
    </row>
    <row r="59" spans="1:24" ht="24.75" customHeight="1" x14ac:dyDescent="0.2">
      <c r="A59" s="1" t="s">
        <v>0</v>
      </c>
      <c r="B59" s="12"/>
      <c r="C59" s="11"/>
      <c r="D59" s="3"/>
      <c r="E59" s="3"/>
      <c r="F59" s="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x14ac:dyDescent="0.2">
      <c r="D60" s="8"/>
      <c r="E60" s="8"/>
      <c r="F60" s="8"/>
      <c r="G60" s="6"/>
      <c r="I60" s="6"/>
      <c r="J60" s="7"/>
      <c r="L60" s="6"/>
      <c r="M60" s="6"/>
      <c r="O60" s="6"/>
      <c r="P60" s="7"/>
      <c r="R60" s="6"/>
      <c r="S60" s="6"/>
      <c r="U60" s="6"/>
      <c r="V60" s="6"/>
      <c r="X60" s="6"/>
    </row>
    <row r="61" spans="1:24" x14ac:dyDescent="0.2">
      <c r="D61" s="8"/>
      <c r="E61" s="8"/>
      <c r="F61" s="8"/>
      <c r="G61" s="6"/>
      <c r="I61" s="6"/>
      <c r="J61" s="7"/>
      <c r="L61" s="6"/>
      <c r="M61" s="6"/>
      <c r="O61" s="6"/>
      <c r="P61" s="7"/>
      <c r="R61" s="6"/>
      <c r="S61" s="6"/>
      <c r="U61" s="6"/>
      <c r="V61" s="6"/>
      <c r="X61" s="6"/>
    </row>
    <row r="62" spans="1:24" x14ac:dyDescent="0.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2">
      <c r="D63" s="8"/>
      <c r="E63" s="8"/>
      <c r="F63" s="8"/>
      <c r="G63" s="6"/>
      <c r="I63" s="6"/>
      <c r="J63" s="7"/>
      <c r="L63" s="6"/>
      <c r="M63" s="6"/>
      <c r="O63" s="6"/>
      <c r="P63" s="7"/>
      <c r="R63" s="6"/>
      <c r="S63" s="6"/>
      <c r="U63" s="6"/>
      <c r="V63" s="6"/>
      <c r="X63" s="6"/>
    </row>
    <row r="64" spans="1:24" x14ac:dyDescent="0.2">
      <c r="D64" s="8"/>
      <c r="E64" s="8"/>
      <c r="F64" s="8"/>
      <c r="G64" s="6"/>
      <c r="I64" s="6"/>
      <c r="J64" s="7"/>
      <c r="L64" s="6"/>
      <c r="M64" s="6"/>
      <c r="O64" s="6"/>
      <c r="P64" s="7"/>
      <c r="R64" s="6"/>
      <c r="S64" s="6"/>
      <c r="U64" s="6"/>
      <c r="V64" s="6"/>
      <c r="X64" s="6"/>
    </row>
    <row r="65" spans="4:24" x14ac:dyDescent="0.2">
      <c r="D65" s="8"/>
      <c r="E65" s="8"/>
      <c r="F65" s="8"/>
      <c r="G65" s="6"/>
      <c r="I65" s="6"/>
      <c r="J65" s="7"/>
      <c r="L65" s="6"/>
      <c r="M65" s="6"/>
      <c r="O65" s="6"/>
      <c r="P65" s="7"/>
      <c r="R65" s="6"/>
      <c r="S65" s="6"/>
      <c r="U65" s="6"/>
      <c r="V65" s="6"/>
      <c r="X65" s="6"/>
    </row>
    <row r="66" spans="4:24" x14ac:dyDescent="0.2">
      <c r="D66" s="8"/>
      <c r="E66" s="8"/>
      <c r="F66" s="8"/>
      <c r="G66" s="6"/>
      <c r="I66" s="6"/>
      <c r="J66" s="7"/>
      <c r="L66" s="6"/>
      <c r="M66" s="6"/>
      <c r="O66" s="6"/>
      <c r="P66" s="7"/>
      <c r="R66" s="6"/>
      <c r="S66" s="6"/>
      <c r="U66" s="6"/>
      <c r="V66" s="6"/>
      <c r="X66" s="6"/>
    </row>
    <row r="67" spans="4:24" x14ac:dyDescent="0.2">
      <c r="D67" s="8"/>
      <c r="E67" s="8"/>
      <c r="F67" s="8"/>
      <c r="G67" s="6"/>
      <c r="I67" s="6"/>
      <c r="J67" s="7"/>
      <c r="L67" s="6"/>
      <c r="M67" s="6"/>
      <c r="O67" s="6"/>
      <c r="P67" s="7"/>
      <c r="R67" s="6"/>
      <c r="S67" s="6"/>
      <c r="U67" s="6"/>
      <c r="V67" s="6"/>
      <c r="X67" s="6"/>
    </row>
    <row r="68" spans="4:24" x14ac:dyDescent="0.2">
      <c r="D68" s="8"/>
      <c r="E68" s="8"/>
      <c r="F68" s="8"/>
      <c r="G68" s="6"/>
      <c r="I68" s="6"/>
      <c r="J68" s="7"/>
      <c r="L68" s="6"/>
      <c r="M68" s="6"/>
      <c r="O68" s="6"/>
      <c r="P68" s="7"/>
      <c r="R68" s="6"/>
      <c r="S68" s="6"/>
      <c r="U68" s="6"/>
      <c r="V68" s="6"/>
      <c r="X68" s="6"/>
    </row>
    <row r="69" spans="4:24" x14ac:dyDescent="0.2">
      <c r="D69" s="8"/>
      <c r="E69" s="8"/>
      <c r="F69" s="8"/>
      <c r="G69" s="6"/>
      <c r="I69" s="6"/>
      <c r="J69" s="7"/>
      <c r="L69" s="6"/>
      <c r="M69" s="6"/>
      <c r="O69" s="6"/>
      <c r="P69" s="7"/>
      <c r="R69" s="6"/>
      <c r="S69" s="6"/>
      <c r="U69" s="6"/>
      <c r="V69" s="6"/>
      <c r="X69" s="6"/>
    </row>
    <row r="70" spans="4:24" x14ac:dyDescent="0.2">
      <c r="D70" s="8"/>
      <c r="E70" s="8"/>
      <c r="F70" s="8"/>
      <c r="G70" s="6"/>
      <c r="I70" s="6"/>
      <c r="J70" s="7"/>
      <c r="L70" s="6"/>
      <c r="M70" s="6"/>
      <c r="O70" s="6"/>
      <c r="P70" s="7"/>
      <c r="R70" s="6"/>
      <c r="S70" s="6"/>
      <c r="U70" s="6"/>
      <c r="V70" s="6"/>
      <c r="X70" s="6"/>
    </row>
    <row r="71" spans="4:24" x14ac:dyDescent="0.2">
      <c r="D71" s="8"/>
      <c r="E71" s="8"/>
      <c r="F71" s="8"/>
      <c r="G71" s="6"/>
      <c r="I71" s="6"/>
      <c r="J71" s="7"/>
      <c r="L71" s="6"/>
      <c r="M71" s="6"/>
      <c r="O71" s="6"/>
      <c r="P71" s="7"/>
      <c r="R71" s="6"/>
      <c r="S71" s="6"/>
      <c r="U71" s="6"/>
      <c r="V71" s="6"/>
      <c r="X71" s="6"/>
    </row>
    <row r="72" spans="4:24" x14ac:dyDescent="0.2">
      <c r="D72" s="8"/>
      <c r="E72" s="8"/>
      <c r="F72" s="8"/>
      <c r="G72" s="6"/>
      <c r="I72" s="6"/>
      <c r="J72" s="7"/>
      <c r="L72" s="6"/>
      <c r="M72" s="6"/>
      <c r="O72" s="6"/>
      <c r="P72" s="7"/>
      <c r="R72" s="6"/>
      <c r="S72" s="6"/>
      <c r="U72" s="6"/>
      <c r="V72" s="6"/>
      <c r="X72" s="6"/>
    </row>
    <row r="73" spans="4:24" x14ac:dyDescent="0.2">
      <c r="D73" s="8"/>
      <c r="E73" s="8"/>
      <c r="F73" s="8"/>
      <c r="G73" s="6"/>
      <c r="I73" s="6"/>
      <c r="J73" s="7"/>
      <c r="L73" s="6"/>
      <c r="M73" s="6"/>
      <c r="O73" s="6"/>
      <c r="P73" s="7"/>
      <c r="R73" s="6"/>
      <c r="S73" s="6"/>
      <c r="U73" s="6"/>
      <c r="V73" s="6"/>
      <c r="X73" s="6"/>
    </row>
    <row r="74" spans="4:24" x14ac:dyDescent="0.2">
      <c r="D74" s="8"/>
      <c r="E74" s="8"/>
      <c r="F74" s="8"/>
      <c r="G74" s="6"/>
      <c r="I74" s="6"/>
      <c r="J74" s="7"/>
      <c r="L74" s="6"/>
      <c r="M74" s="6"/>
      <c r="O74" s="6"/>
      <c r="P74" s="7"/>
      <c r="R74" s="6"/>
      <c r="S74" s="6"/>
      <c r="U74" s="6"/>
      <c r="V74" s="6"/>
      <c r="X74" s="6"/>
    </row>
    <row r="75" spans="4:24" x14ac:dyDescent="0.2">
      <c r="D75" s="8"/>
      <c r="E75" s="8"/>
      <c r="F75" s="8"/>
      <c r="G75" s="6"/>
      <c r="I75" s="6"/>
      <c r="J75" s="7"/>
      <c r="L75" s="6"/>
      <c r="M75" s="6"/>
      <c r="O75" s="6"/>
      <c r="P75" s="7"/>
      <c r="R75" s="6"/>
      <c r="S75" s="6"/>
      <c r="U75" s="6"/>
      <c r="V75" s="6"/>
      <c r="X75" s="6"/>
    </row>
    <row r="76" spans="4:24" x14ac:dyDescent="0.2">
      <c r="D76" s="8"/>
      <c r="E76" s="8"/>
      <c r="F76" s="8"/>
      <c r="G76" s="6"/>
      <c r="I76" s="6"/>
      <c r="J76" s="7"/>
      <c r="L76" s="6"/>
      <c r="M76" s="6"/>
      <c r="O76" s="6"/>
      <c r="P76" s="7"/>
      <c r="R76" s="6"/>
      <c r="S76" s="6"/>
      <c r="U76" s="6"/>
      <c r="V76" s="6"/>
      <c r="X76" s="6"/>
    </row>
    <row r="77" spans="4:24" x14ac:dyDescent="0.2">
      <c r="D77" s="8"/>
      <c r="E77" s="8"/>
      <c r="F77" s="8"/>
      <c r="G77" s="6"/>
      <c r="I77" s="6"/>
      <c r="J77" s="7"/>
      <c r="L77" s="6"/>
      <c r="M77" s="6"/>
      <c r="O77" s="6"/>
      <c r="P77" s="7"/>
      <c r="R77" s="6"/>
      <c r="S77" s="6"/>
      <c r="U77" s="6"/>
      <c r="V77" s="6"/>
      <c r="X77" s="6"/>
    </row>
    <row r="78" spans="4:24" x14ac:dyDescent="0.2">
      <c r="D78" s="8"/>
      <c r="E78" s="8"/>
      <c r="F78" s="8"/>
      <c r="G78" s="6"/>
      <c r="I78" s="6"/>
      <c r="J78" s="7"/>
      <c r="L78" s="6"/>
      <c r="M78" s="6"/>
      <c r="O78" s="6"/>
      <c r="P78" s="7"/>
      <c r="R78" s="6"/>
      <c r="S78" s="6"/>
      <c r="U78" s="6"/>
      <c r="V78" s="6"/>
      <c r="X78" s="6"/>
    </row>
    <row r="79" spans="4:24" x14ac:dyDescent="0.2">
      <c r="D79" s="8"/>
      <c r="E79" s="8"/>
      <c r="F79" s="8"/>
      <c r="G79" s="6"/>
      <c r="I79" s="6"/>
      <c r="J79" s="7"/>
      <c r="L79" s="6"/>
      <c r="M79" s="6"/>
      <c r="O79" s="6"/>
      <c r="P79" s="7"/>
      <c r="R79" s="6"/>
      <c r="S79" s="6"/>
      <c r="U79" s="6"/>
      <c r="V79" s="6"/>
      <c r="X79" s="6"/>
    </row>
    <row r="80" spans="4:24" x14ac:dyDescent="0.2">
      <c r="D80" s="8"/>
      <c r="E80" s="8"/>
      <c r="F80" s="8"/>
      <c r="G80" s="6"/>
      <c r="I80" s="6"/>
      <c r="J80" s="7"/>
      <c r="L80" s="6"/>
      <c r="M80" s="6"/>
      <c r="O80" s="6"/>
      <c r="P80" s="7"/>
      <c r="R80" s="6"/>
      <c r="S80" s="6"/>
      <c r="U80" s="6"/>
      <c r="V80" s="6"/>
      <c r="X80" s="6"/>
    </row>
    <row r="81" spans="4:24" x14ac:dyDescent="0.2">
      <c r="D81" s="8"/>
      <c r="E81" s="8"/>
      <c r="F81" s="8"/>
      <c r="G81" s="6"/>
      <c r="I81" s="6"/>
      <c r="J81" s="7"/>
      <c r="L81" s="6"/>
      <c r="M81" s="6"/>
      <c r="O81" s="6"/>
      <c r="P81" s="7"/>
      <c r="R81" s="6"/>
      <c r="S81" s="6"/>
      <c r="U81" s="6"/>
      <c r="V81" s="6"/>
      <c r="X81" s="6"/>
    </row>
    <row r="82" spans="4:24" x14ac:dyDescent="0.2">
      <c r="D82" s="8"/>
      <c r="E82" s="8"/>
      <c r="F82" s="8"/>
      <c r="G82" s="6"/>
      <c r="I82" s="6"/>
      <c r="J82" s="7"/>
      <c r="L82" s="6"/>
      <c r="M82" s="6"/>
      <c r="O82" s="6"/>
      <c r="P82" s="7"/>
      <c r="R82" s="6"/>
      <c r="S82" s="6"/>
      <c r="U82" s="6"/>
      <c r="V82" s="6"/>
      <c r="X82" s="6"/>
    </row>
    <row r="83" spans="4:24" x14ac:dyDescent="0.2">
      <c r="D83" s="8"/>
      <c r="E83" s="8"/>
      <c r="F83" s="8"/>
      <c r="G83" s="6"/>
      <c r="I83" s="6"/>
      <c r="J83" s="7"/>
      <c r="L83" s="6"/>
      <c r="M83" s="6"/>
      <c r="O83" s="6"/>
      <c r="P83" s="7"/>
      <c r="R83" s="6"/>
      <c r="S83" s="6"/>
      <c r="U83" s="6"/>
      <c r="V83" s="6"/>
      <c r="X83" s="6"/>
    </row>
    <row r="84" spans="4:24" x14ac:dyDescent="0.2">
      <c r="D84" s="8"/>
      <c r="E84" s="8"/>
      <c r="F84" s="8"/>
      <c r="G84" s="6"/>
      <c r="I84" s="6"/>
      <c r="J84" s="7"/>
      <c r="L84" s="6"/>
      <c r="M84" s="6"/>
      <c r="O84" s="6"/>
      <c r="P84" s="7"/>
      <c r="R84" s="6"/>
      <c r="S84" s="6"/>
      <c r="U84" s="6"/>
      <c r="V84" s="6"/>
      <c r="X84" s="6"/>
    </row>
    <row r="85" spans="4:24" x14ac:dyDescent="0.2">
      <c r="D85" s="8"/>
      <c r="E85" s="8"/>
      <c r="F85" s="8"/>
      <c r="G85" s="6"/>
      <c r="I85" s="6"/>
      <c r="J85" s="7"/>
      <c r="L85" s="6"/>
      <c r="M85" s="6"/>
      <c r="O85" s="6"/>
      <c r="P85" s="7"/>
      <c r="R85" s="6"/>
      <c r="S85" s="6"/>
      <c r="U85" s="6"/>
      <c r="V85" s="6"/>
      <c r="X85" s="6"/>
    </row>
    <row r="86" spans="4:24" x14ac:dyDescent="0.2">
      <c r="D86" s="8"/>
      <c r="E86" s="8"/>
      <c r="F86" s="8"/>
      <c r="G86" s="6"/>
      <c r="I86" s="6"/>
      <c r="J86" s="7"/>
      <c r="L86" s="6"/>
      <c r="M86" s="6"/>
      <c r="O86" s="6"/>
      <c r="P86" s="7"/>
      <c r="R86" s="6"/>
      <c r="S86" s="6"/>
      <c r="U86" s="6"/>
      <c r="V86" s="6"/>
      <c r="X86" s="6"/>
    </row>
    <row r="87" spans="4:24" x14ac:dyDescent="0.2">
      <c r="D87" s="8"/>
      <c r="E87" s="8"/>
      <c r="F87" s="8"/>
      <c r="G87" s="6"/>
      <c r="I87" s="6"/>
      <c r="J87" s="7"/>
      <c r="L87" s="6"/>
      <c r="M87" s="6"/>
      <c r="O87" s="6"/>
      <c r="P87" s="7"/>
      <c r="R87" s="6"/>
      <c r="S87" s="6"/>
      <c r="U87" s="6"/>
      <c r="V87" s="6"/>
      <c r="X87" s="6"/>
    </row>
    <row r="88" spans="4:24" x14ac:dyDescent="0.2">
      <c r="D88" s="8"/>
      <c r="E88" s="8"/>
      <c r="F88" s="8"/>
      <c r="G88" s="6"/>
      <c r="I88" s="6"/>
      <c r="J88" s="7"/>
      <c r="L88" s="6"/>
      <c r="M88" s="6"/>
      <c r="O88" s="6"/>
      <c r="P88" s="7"/>
      <c r="R88" s="6"/>
      <c r="S88" s="6"/>
      <c r="U88" s="6"/>
      <c r="V88" s="6"/>
      <c r="X88" s="6"/>
    </row>
    <row r="89" spans="4:24" x14ac:dyDescent="0.2">
      <c r="D89" s="8"/>
      <c r="E89" s="8"/>
      <c r="F89" s="8"/>
      <c r="G89" s="6"/>
      <c r="I89" s="6"/>
      <c r="J89" s="7"/>
      <c r="L89" s="6"/>
      <c r="M89" s="6"/>
      <c r="O89" s="6"/>
      <c r="P89" s="7"/>
      <c r="R89" s="6"/>
      <c r="S89" s="6"/>
      <c r="U89" s="6"/>
      <c r="V89" s="6"/>
      <c r="X89" s="6"/>
    </row>
    <row r="90" spans="4:24" x14ac:dyDescent="0.2">
      <c r="D90" s="8"/>
      <c r="E90" s="8"/>
      <c r="F90" s="8"/>
      <c r="G90" s="6"/>
      <c r="I90" s="6"/>
      <c r="J90" s="7"/>
      <c r="L90" s="6"/>
      <c r="M90" s="6"/>
      <c r="O90" s="6"/>
      <c r="P90" s="7"/>
      <c r="R90" s="6"/>
      <c r="S90" s="6"/>
      <c r="U90" s="6"/>
      <c r="V90" s="6"/>
      <c r="X90" s="6"/>
    </row>
    <row r="91" spans="4:24" x14ac:dyDescent="0.2">
      <c r="D91" s="8"/>
      <c r="E91" s="8"/>
      <c r="F91" s="8"/>
      <c r="G91" s="6"/>
      <c r="I91" s="6"/>
      <c r="J91" s="7"/>
      <c r="L91" s="6"/>
      <c r="M91" s="6"/>
      <c r="O91" s="6"/>
      <c r="P91" s="7"/>
      <c r="R91" s="6"/>
      <c r="S91" s="6"/>
      <c r="U91" s="6"/>
      <c r="V91" s="6"/>
      <c r="X91" s="6"/>
    </row>
    <row r="92" spans="4:24" x14ac:dyDescent="0.2">
      <c r="D92" s="8"/>
      <c r="E92" s="8"/>
      <c r="F92" s="8"/>
      <c r="G92" s="6"/>
      <c r="I92" s="6"/>
      <c r="J92" s="7"/>
      <c r="L92" s="6"/>
      <c r="M92" s="6"/>
      <c r="O92" s="6"/>
      <c r="P92" s="7"/>
      <c r="R92" s="6"/>
      <c r="S92" s="6"/>
      <c r="U92" s="6"/>
      <c r="V92" s="6"/>
      <c r="X92" s="6"/>
    </row>
    <row r="93" spans="4:24" x14ac:dyDescent="0.2">
      <c r="D93" s="8"/>
      <c r="E93" s="8"/>
      <c r="F93" s="8"/>
      <c r="G93" s="6"/>
      <c r="I93" s="6"/>
      <c r="J93" s="7"/>
      <c r="L93" s="6"/>
      <c r="M93" s="6"/>
      <c r="O93" s="6"/>
      <c r="P93" s="7"/>
      <c r="R93" s="6"/>
      <c r="S93" s="6"/>
      <c r="U93" s="6"/>
      <c r="V93" s="6"/>
      <c r="X93" s="6"/>
    </row>
    <row r="94" spans="4:24" x14ac:dyDescent="0.2">
      <c r="D94" s="8"/>
      <c r="E94" s="8"/>
      <c r="F94" s="8"/>
      <c r="G94" s="6"/>
      <c r="I94" s="6"/>
      <c r="J94" s="7"/>
      <c r="L94" s="6"/>
      <c r="M94" s="6"/>
      <c r="O94" s="6"/>
      <c r="P94" s="7"/>
      <c r="R94" s="6"/>
      <c r="S94" s="6"/>
      <c r="U94" s="6"/>
      <c r="V94" s="6"/>
      <c r="X94" s="6"/>
    </row>
    <row r="95" spans="4:24" x14ac:dyDescent="0.2">
      <c r="D95" s="8"/>
      <c r="E95" s="8"/>
      <c r="F95" s="8"/>
      <c r="G95" s="6"/>
      <c r="I95" s="6"/>
      <c r="J95" s="7"/>
      <c r="L95" s="6"/>
      <c r="M95" s="6"/>
      <c r="O95" s="6"/>
      <c r="P95" s="7"/>
      <c r="R95" s="6"/>
      <c r="S95" s="6"/>
      <c r="U95" s="6"/>
      <c r="V95" s="6"/>
      <c r="X95" s="6"/>
    </row>
    <row r="96" spans="4:24" x14ac:dyDescent="0.2">
      <c r="D96" s="8"/>
      <c r="E96" s="8"/>
      <c r="F96" s="8"/>
      <c r="G96" s="6"/>
      <c r="I96" s="6"/>
      <c r="J96" s="7"/>
      <c r="L96" s="6"/>
      <c r="M96" s="6"/>
      <c r="O96" s="6"/>
      <c r="P96" s="7"/>
      <c r="R96" s="6"/>
      <c r="S96" s="6"/>
      <c r="U96" s="6"/>
      <c r="V96" s="6"/>
      <c r="X96" s="6"/>
    </row>
    <row r="97" spans="4:24" x14ac:dyDescent="0.2">
      <c r="D97" s="8"/>
      <c r="E97" s="8"/>
      <c r="F97" s="8"/>
      <c r="G97" s="6"/>
      <c r="I97" s="6"/>
      <c r="J97" s="7"/>
      <c r="L97" s="6"/>
      <c r="M97" s="6"/>
      <c r="O97" s="6"/>
      <c r="P97" s="7"/>
      <c r="R97" s="6"/>
      <c r="S97" s="6"/>
      <c r="U97" s="6"/>
      <c r="V97" s="6"/>
      <c r="X97" s="6"/>
    </row>
    <row r="98" spans="4:24" x14ac:dyDescent="0.2">
      <c r="D98" s="8"/>
      <c r="E98" s="8"/>
      <c r="F98" s="8"/>
      <c r="G98" s="6"/>
      <c r="I98" s="6"/>
      <c r="J98" s="7"/>
      <c r="L98" s="6"/>
      <c r="M98" s="6"/>
      <c r="O98" s="6"/>
      <c r="P98" s="7"/>
      <c r="R98" s="6"/>
      <c r="S98" s="6"/>
      <c r="U98" s="6"/>
      <c r="V98" s="6"/>
      <c r="X98" s="6"/>
    </row>
    <row r="99" spans="4:24" x14ac:dyDescent="0.2">
      <c r="D99" s="8"/>
      <c r="E99" s="8"/>
      <c r="F99" s="8"/>
      <c r="G99" s="6"/>
      <c r="I99" s="6"/>
      <c r="J99" s="7"/>
      <c r="L99" s="6"/>
      <c r="M99" s="6"/>
      <c r="O99" s="6"/>
      <c r="P99" s="7"/>
      <c r="R99" s="6"/>
      <c r="S99" s="6"/>
      <c r="U99" s="6"/>
      <c r="V99" s="6"/>
      <c r="X99" s="6"/>
    </row>
    <row r="100" spans="4:24" x14ac:dyDescent="0.2">
      <c r="D100" s="8"/>
      <c r="E100" s="8"/>
      <c r="F100" s="8"/>
      <c r="G100" s="6"/>
      <c r="I100" s="6"/>
      <c r="J100" s="7"/>
      <c r="L100" s="6"/>
      <c r="M100" s="6"/>
      <c r="O100" s="6"/>
      <c r="P100" s="7"/>
      <c r="R100" s="6"/>
      <c r="S100" s="6"/>
      <c r="U100" s="6"/>
      <c r="V100" s="6"/>
      <c r="X100" s="6"/>
    </row>
    <row r="101" spans="4:24" x14ac:dyDescent="0.2">
      <c r="D101" s="8"/>
      <c r="E101" s="8"/>
      <c r="F101" s="8"/>
      <c r="G101" s="6"/>
      <c r="I101" s="6"/>
      <c r="J101" s="7"/>
      <c r="L101" s="6"/>
      <c r="M101" s="6"/>
      <c r="O101" s="6"/>
      <c r="P101" s="7"/>
      <c r="R101" s="6"/>
      <c r="S101" s="6"/>
      <c r="U101" s="6"/>
      <c r="V101" s="6"/>
      <c r="X101" s="6"/>
    </row>
    <row r="102" spans="4:24" x14ac:dyDescent="0.2">
      <c r="D102" s="8"/>
      <c r="E102" s="8"/>
      <c r="F102" s="8"/>
      <c r="G102" s="6"/>
      <c r="I102" s="6"/>
      <c r="J102" s="7"/>
      <c r="L102" s="6"/>
      <c r="M102" s="6"/>
      <c r="O102" s="6"/>
      <c r="P102" s="7"/>
      <c r="R102" s="6"/>
      <c r="S102" s="6"/>
      <c r="U102" s="6"/>
      <c r="V102" s="6"/>
      <c r="X102" s="6"/>
    </row>
    <row r="103" spans="4:24" x14ac:dyDescent="0.2">
      <c r="D103" s="8"/>
      <c r="E103" s="8"/>
      <c r="F103" s="8"/>
      <c r="G103" s="6"/>
      <c r="I103" s="6"/>
      <c r="J103" s="7"/>
      <c r="L103" s="6"/>
      <c r="M103" s="6"/>
      <c r="O103" s="6"/>
      <c r="P103" s="7"/>
      <c r="R103" s="6"/>
      <c r="S103" s="6"/>
      <c r="U103" s="6"/>
      <c r="V103" s="6"/>
      <c r="X103" s="6"/>
    </row>
    <row r="104" spans="4:24" x14ac:dyDescent="0.2">
      <c r="D104" s="8"/>
      <c r="E104" s="8"/>
      <c r="F104" s="8"/>
      <c r="G104" s="6"/>
      <c r="I104" s="6"/>
      <c r="J104" s="7"/>
      <c r="L104" s="6"/>
      <c r="M104" s="6"/>
      <c r="O104" s="6"/>
      <c r="P104" s="7"/>
      <c r="R104" s="6"/>
      <c r="S104" s="6"/>
      <c r="U104" s="6"/>
      <c r="V104" s="6"/>
      <c r="X104" s="6"/>
    </row>
    <row r="105" spans="4:24" x14ac:dyDescent="0.2">
      <c r="D105" s="8"/>
      <c r="E105" s="8"/>
      <c r="F105" s="8"/>
      <c r="G105" s="6"/>
      <c r="I105" s="6"/>
      <c r="J105" s="7"/>
      <c r="L105" s="6"/>
      <c r="M105" s="6"/>
      <c r="O105" s="6"/>
      <c r="P105" s="7"/>
      <c r="R105" s="6"/>
      <c r="S105" s="6"/>
      <c r="U105" s="6"/>
      <c r="V105" s="6"/>
      <c r="X105" s="6"/>
    </row>
    <row r="106" spans="4:24" x14ac:dyDescent="0.2">
      <c r="D106" s="8"/>
      <c r="E106" s="8"/>
      <c r="F106" s="8"/>
      <c r="G106" s="6"/>
      <c r="I106" s="6"/>
      <c r="J106" s="7"/>
      <c r="L106" s="6"/>
      <c r="M106" s="6"/>
      <c r="O106" s="6"/>
      <c r="P106" s="7"/>
      <c r="R106" s="6"/>
      <c r="S106" s="6"/>
      <c r="U106" s="6"/>
      <c r="V106" s="6"/>
      <c r="X106" s="6"/>
    </row>
    <row r="107" spans="4:24" x14ac:dyDescent="0.2">
      <c r="D107" s="8"/>
      <c r="E107" s="8"/>
      <c r="F107" s="8"/>
      <c r="G107" s="6"/>
      <c r="I107" s="6"/>
      <c r="J107" s="7"/>
      <c r="L107" s="6"/>
      <c r="M107" s="6"/>
      <c r="O107" s="6"/>
      <c r="P107" s="7"/>
      <c r="R107" s="6"/>
      <c r="S107" s="6"/>
      <c r="U107" s="6"/>
      <c r="V107" s="6"/>
      <c r="X107" s="6"/>
    </row>
    <row r="108" spans="4:24" x14ac:dyDescent="0.2">
      <c r="D108" s="8"/>
      <c r="E108" s="8"/>
      <c r="F108" s="8"/>
      <c r="G108" s="6"/>
      <c r="I108" s="6"/>
      <c r="J108" s="7"/>
      <c r="L108" s="6"/>
      <c r="M108" s="6"/>
      <c r="O108" s="6"/>
      <c r="P108" s="7"/>
      <c r="R108" s="6"/>
      <c r="S108" s="6"/>
      <c r="U108" s="6"/>
      <c r="V108" s="6"/>
      <c r="X108" s="6"/>
    </row>
    <row r="109" spans="4:24" x14ac:dyDescent="0.2">
      <c r="D109" s="8"/>
      <c r="E109" s="8"/>
      <c r="F109" s="8"/>
      <c r="G109" s="6"/>
      <c r="I109" s="6"/>
      <c r="J109" s="7"/>
      <c r="L109" s="6"/>
      <c r="M109" s="6"/>
      <c r="O109" s="6"/>
      <c r="P109" s="7"/>
      <c r="R109" s="6"/>
      <c r="S109" s="6"/>
      <c r="U109" s="6"/>
      <c r="V109" s="6"/>
      <c r="X109" s="6"/>
    </row>
    <row r="110" spans="4:24" x14ac:dyDescent="0.2">
      <c r="D110" s="8"/>
      <c r="E110" s="8"/>
      <c r="F110" s="8"/>
      <c r="G110" s="6"/>
      <c r="I110" s="6"/>
      <c r="J110" s="7"/>
      <c r="L110" s="6"/>
      <c r="M110" s="6"/>
      <c r="O110" s="6"/>
      <c r="P110" s="7"/>
      <c r="R110" s="6"/>
      <c r="S110" s="6"/>
      <c r="U110" s="6"/>
      <c r="V110" s="6"/>
      <c r="X110" s="6"/>
    </row>
    <row r="111" spans="4:24" x14ac:dyDescent="0.2">
      <c r="D111" s="8"/>
      <c r="E111" s="8"/>
      <c r="F111" s="8"/>
      <c r="G111" s="6"/>
      <c r="I111" s="6"/>
      <c r="J111" s="7"/>
      <c r="L111" s="6"/>
      <c r="M111" s="6"/>
      <c r="O111" s="6"/>
      <c r="P111" s="7"/>
      <c r="R111" s="6"/>
      <c r="S111" s="6"/>
      <c r="U111" s="6"/>
      <c r="V111" s="6"/>
      <c r="X111" s="6"/>
    </row>
    <row r="112" spans="4:24" x14ac:dyDescent="0.2">
      <c r="D112" s="8"/>
      <c r="E112" s="8"/>
      <c r="F112" s="8"/>
      <c r="G112" s="6"/>
      <c r="I112" s="6"/>
      <c r="J112" s="7"/>
      <c r="L112" s="6"/>
      <c r="M112" s="6"/>
      <c r="O112" s="6"/>
      <c r="P112" s="7"/>
      <c r="R112" s="6"/>
      <c r="S112" s="6"/>
      <c r="U112" s="6"/>
      <c r="V112" s="6"/>
      <c r="X112" s="6"/>
    </row>
    <row r="113" spans="4:24" x14ac:dyDescent="0.2">
      <c r="D113" s="8"/>
      <c r="E113" s="8"/>
      <c r="F113" s="8"/>
      <c r="G113" s="6"/>
      <c r="I113" s="6"/>
      <c r="J113" s="7"/>
      <c r="L113" s="6"/>
      <c r="M113" s="6"/>
      <c r="O113" s="6"/>
      <c r="P113" s="7"/>
      <c r="R113" s="6"/>
      <c r="S113" s="6"/>
      <c r="U113" s="6"/>
      <c r="V113" s="6"/>
      <c r="X113" s="6"/>
    </row>
    <row r="114" spans="4:24" x14ac:dyDescent="0.2">
      <c r="D114" s="8"/>
      <c r="E114" s="8"/>
      <c r="F114" s="8"/>
      <c r="G114" s="6"/>
      <c r="I114" s="6"/>
      <c r="J114" s="7"/>
      <c r="L114" s="6"/>
      <c r="M114" s="6"/>
      <c r="O114" s="6"/>
      <c r="P114" s="7"/>
      <c r="R114" s="6"/>
      <c r="S114" s="6"/>
      <c r="U114" s="6"/>
      <c r="V114" s="6"/>
      <c r="X114" s="6"/>
    </row>
    <row r="115" spans="4:24" x14ac:dyDescent="0.2">
      <c r="D115" s="8"/>
      <c r="E115" s="8"/>
      <c r="F115" s="8"/>
      <c r="G115" s="6"/>
      <c r="I115" s="6"/>
      <c r="J115" s="7"/>
      <c r="L115" s="6"/>
      <c r="M115" s="6"/>
      <c r="O115" s="6"/>
      <c r="P115" s="7"/>
      <c r="R115" s="6"/>
      <c r="S115" s="6"/>
      <c r="U115" s="6"/>
      <c r="V115" s="6"/>
      <c r="X115" s="6"/>
    </row>
    <row r="116" spans="4:24" x14ac:dyDescent="0.2">
      <c r="D116" s="8"/>
      <c r="E116" s="8"/>
      <c r="F116" s="8"/>
      <c r="G116" s="6"/>
      <c r="I116" s="6"/>
      <c r="J116" s="7"/>
      <c r="L116" s="6"/>
      <c r="M116" s="6"/>
      <c r="O116" s="6"/>
      <c r="P116" s="7"/>
      <c r="R116" s="6"/>
      <c r="S116" s="6"/>
      <c r="U116" s="6"/>
      <c r="V116" s="6"/>
      <c r="X116" s="6"/>
    </row>
    <row r="117" spans="4:24" x14ac:dyDescent="0.2">
      <c r="D117" s="8"/>
      <c r="E117" s="8"/>
      <c r="F117" s="8"/>
      <c r="G117" s="6"/>
      <c r="I117" s="6"/>
      <c r="J117" s="7"/>
      <c r="L117" s="6"/>
      <c r="M117" s="6"/>
      <c r="O117" s="6"/>
      <c r="P117" s="7"/>
      <c r="R117" s="6"/>
      <c r="S117" s="6"/>
      <c r="U117" s="6"/>
      <c r="V117" s="6"/>
      <c r="X117" s="6"/>
    </row>
    <row r="118" spans="4:24" x14ac:dyDescent="0.2">
      <c r="D118" s="8"/>
      <c r="E118" s="8"/>
      <c r="F118" s="8"/>
      <c r="G118" s="6"/>
      <c r="I118" s="6"/>
      <c r="J118" s="7"/>
      <c r="L118" s="6"/>
      <c r="M118" s="6"/>
      <c r="O118" s="6"/>
      <c r="P118" s="7"/>
      <c r="R118" s="6"/>
      <c r="S118" s="6"/>
      <c r="U118" s="6"/>
      <c r="V118" s="6"/>
      <c r="X118" s="6"/>
    </row>
    <row r="119" spans="4:24" x14ac:dyDescent="0.2">
      <c r="D119" s="8"/>
      <c r="E119" s="8"/>
      <c r="F119" s="8"/>
      <c r="G119" s="6"/>
      <c r="I119" s="6"/>
      <c r="J119" s="7"/>
      <c r="L119" s="6"/>
      <c r="M119" s="6"/>
      <c r="O119" s="6"/>
      <c r="P119" s="7"/>
      <c r="R119" s="6"/>
      <c r="S119" s="6"/>
      <c r="U119" s="6"/>
      <c r="V119" s="6"/>
      <c r="X119" s="6"/>
    </row>
    <row r="120" spans="4:24" x14ac:dyDescent="0.2">
      <c r="D120" s="8"/>
      <c r="E120" s="8"/>
      <c r="F120" s="8"/>
      <c r="G120" s="6"/>
      <c r="I120" s="6"/>
      <c r="J120" s="7"/>
      <c r="L120" s="6"/>
      <c r="M120" s="6"/>
      <c r="O120" s="6"/>
      <c r="P120" s="7"/>
      <c r="R120" s="6"/>
      <c r="S120" s="6"/>
      <c r="U120" s="6"/>
      <c r="V120" s="6"/>
      <c r="X120" s="6"/>
    </row>
    <row r="121" spans="4:24" x14ac:dyDescent="0.2">
      <c r="D121" s="8"/>
      <c r="E121" s="8"/>
      <c r="F121" s="8"/>
      <c r="G121" s="6"/>
      <c r="I121" s="6"/>
      <c r="J121" s="7"/>
      <c r="L121" s="6"/>
      <c r="M121" s="6"/>
      <c r="O121" s="6"/>
      <c r="P121" s="7"/>
      <c r="R121" s="6"/>
      <c r="S121" s="6"/>
      <c r="U121" s="6"/>
      <c r="V121" s="6"/>
      <c r="X121" s="6"/>
    </row>
    <row r="122" spans="4:24" x14ac:dyDescent="0.2">
      <c r="D122" s="8"/>
      <c r="E122" s="8"/>
      <c r="F122" s="8"/>
      <c r="G122" s="6"/>
      <c r="I122" s="6"/>
      <c r="J122" s="7"/>
      <c r="L122" s="6"/>
      <c r="M122" s="6"/>
      <c r="O122" s="6"/>
      <c r="P122" s="7"/>
      <c r="R122" s="6"/>
      <c r="S122" s="6"/>
      <c r="U122" s="6"/>
      <c r="V122" s="6"/>
      <c r="X122" s="6"/>
    </row>
    <row r="123" spans="4:24" x14ac:dyDescent="0.2">
      <c r="D123" s="8"/>
      <c r="E123" s="8"/>
      <c r="F123" s="8"/>
      <c r="G123" s="6"/>
      <c r="I123" s="6"/>
      <c r="J123" s="7"/>
      <c r="L123" s="6"/>
      <c r="M123" s="6"/>
      <c r="O123" s="6"/>
      <c r="P123" s="7"/>
      <c r="R123" s="6"/>
      <c r="S123" s="6"/>
      <c r="U123" s="6"/>
      <c r="V123" s="6"/>
      <c r="X123" s="6"/>
    </row>
    <row r="124" spans="4:24" x14ac:dyDescent="0.2">
      <c r="D124" s="8"/>
      <c r="E124" s="8"/>
      <c r="F124" s="8"/>
      <c r="G124" s="6"/>
      <c r="I124" s="6"/>
      <c r="J124" s="7"/>
      <c r="L124" s="6"/>
      <c r="M124" s="6"/>
      <c r="O124" s="6"/>
      <c r="P124" s="7"/>
      <c r="R124" s="6"/>
      <c r="S124" s="6"/>
      <c r="U124" s="6"/>
      <c r="V124" s="6"/>
      <c r="X124" s="6"/>
    </row>
    <row r="125" spans="4:24" x14ac:dyDescent="0.2">
      <c r="D125" s="8"/>
      <c r="E125" s="8"/>
      <c r="F125" s="8"/>
      <c r="G125" s="6"/>
      <c r="I125" s="6"/>
      <c r="J125" s="7"/>
      <c r="L125" s="6"/>
      <c r="M125" s="6"/>
      <c r="O125" s="6"/>
      <c r="P125" s="7"/>
      <c r="R125" s="6"/>
      <c r="S125" s="6"/>
      <c r="U125" s="6"/>
      <c r="V125" s="6"/>
      <c r="X125" s="6"/>
    </row>
    <row r="126" spans="4:24" x14ac:dyDescent="0.2">
      <c r="D126" s="8"/>
      <c r="E126" s="8"/>
      <c r="F126" s="8"/>
      <c r="G126" s="6"/>
      <c r="I126" s="6"/>
      <c r="J126" s="7"/>
      <c r="L126" s="6"/>
      <c r="M126" s="6"/>
      <c r="O126" s="6"/>
      <c r="P126" s="7"/>
      <c r="R126" s="6"/>
      <c r="S126" s="6"/>
      <c r="U126" s="6"/>
      <c r="V126" s="6"/>
      <c r="X126" s="6"/>
    </row>
    <row r="127" spans="4:24" x14ac:dyDescent="0.2">
      <c r="D127" s="8"/>
      <c r="E127" s="8"/>
      <c r="F127" s="8"/>
      <c r="G127" s="6"/>
      <c r="I127" s="6"/>
      <c r="J127" s="7"/>
      <c r="L127" s="6"/>
      <c r="M127" s="6"/>
      <c r="O127" s="6"/>
      <c r="P127" s="7"/>
      <c r="R127" s="6"/>
      <c r="S127" s="6"/>
      <c r="U127" s="6"/>
      <c r="V127" s="6"/>
      <c r="X127" s="6"/>
    </row>
    <row r="128" spans="4:24" x14ac:dyDescent="0.2">
      <c r="D128" s="8"/>
      <c r="E128" s="8"/>
      <c r="F128" s="8"/>
      <c r="G128" s="6"/>
      <c r="I128" s="6"/>
      <c r="J128" s="7"/>
      <c r="L128" s="6"/>
      <c r="M128" s="6"/>
      <c r="O128" s="6"/>
      <c r="P128" s="7"/>
      <c r="R128" s="6"/>
      <c r="S128" s="6"/>
      <c r="U128" s="6"/>
      <c r="V128" s="6"/>
      <c r="X128" s="6"/>
    </row>
    <row r="129" spans="4:24" x14ac:dyDescent="0.2">
      <c r="D129" s="8"/>
      <c r="E129" s="8"/>
      <c r="F129" s="8"/>
      <c r="G129" s="6"/>
      <c r="I129" s="6"/>
      <c r="J129" s="7"/>
      <c r="L129" s="6"/>
      <c r="M129" s="6"/>
      <c r="O129" s="6"/>
      <c r="P129" s="7"/>
      <c r="R129" s="6"/>
      <c r="S129" s="6"/>
      <c r="U129" s="6"/>
      <c r="V129" s="6"/>
      <c r="X129" s="6"/>
    </row>
    <row r="130" spans="4:24" x14ac:dyDescent="0.2">
      <c r="D130" s="8"/>
      <c r="E130" s="8"/>
      <c r="F130" s="8"/>
      <c r="G130" s="6"/>
      <c r="I130" s="6"/>
      <c r="J130" s="7"/>
      <c r="L130" s="6"/>
      <c r="M130" s="6"/>
      <c r="O130" s="6"/>
      <c r="P130" s="7"/>
      <c r="R130" s="6"/>
      <c r="S130" s="6"/>
      <c r="U130" s="6"/>
      <c r="V130" s="6"/>
      <c r="X130" s="6"/>
    </row>
    <row r="131" spans="4:24" x14ac:dyDescent="0.2">
      <c r="D131" s="8"/>
      <c r="E131" s="8"/>
      <c r="F131" s="8"/>
      <c r="G131" s="6"/>
      <c r="I131" s="6"/>
      <c r="J131" s="7"/>
      <c r="L131" s="6"/>
      <c r="M131" s="6"/>
      <c r="O131" s="6"/>
      <c r="P131" s="7"/>
      <c r="R131" s="6"/>
      <c r="S131" s="6"/>
      <c r="U131" s="6"/>
      <c r="V131" s="6"/>
      <c r="X131" s="6"/>
    </row>
    <row r="132" spans="4:24" x14ac:dyDescent="0.2">
      <c r="D132" s="8"/>
      <c r="E132" s="8"/>
      <c r="F132" s="8"/>
      <c r="G132" s="6"/>
      <c r="I132" s="6"/>
      <c r="J132" s="7"/>
      <c r="L132" s="6"/>
      <c r="M132" s="6"/>
      <c r="O132" s="6"/>
      <c r="P132" s="7"/>
      <c r="R132" s="6"/>
      <c r="S132" s="6"/>
      <c r="U132" s="6"/>
      <c r="V132" s="6"/>
      <c r="X132" s="6"/>
    </row>
    <row r="133" spans="4:24" x14ac:dyDescent="0.2">
      <c r="D133" s="8"/>
      <c r="E133" s="8"/>
      <c r="F133" s="8"/>
      <c r="G133" s="6"/>
      <c r="I133" s="6"/>
      <c r="J133" s="7"/>
      <c r="L133" s="6"/>
      <c r="M133" s="6"/>
      <c r="O133" s="6"/>
      <c r="P133" s="7"/>
      <c r="R133" s="6"/>
      <c r="S133" s="6"/>
      <c r="U133" s="6"/>
      <c r="V133" s="6"/>
      <c r="X133" s="6"/>
    </row>
    <row r="134" spans="4:24" x14ac:dyDescent="0.2">
      <c r="D134" s="8"/>
      <c r="E134" s="8"/>
      <c r="F134" s="8"/>
      <c r="G134" s="6"/>
      <c r="I134" s="6"/>
      <c r="J134" s="7"/>
      <c r="L134" s="6"/>
      <c r="M134" s="6"/>
      <c r="O134" s="6"/>
      <c r="P134" s="7"/>
      <c r="R134" s="6"/>
      <c r="S134" s="6"/>
      <c r="U134" s="6"/>
      <c r="V134" s="6"/>
      <c r="X134" s="6"/>
    </row>
    <row r="135" spans="4:24" x14ac:dyDescent="0.2">
      <c r="D135" s="8"/>
      <c r="E135" s="8"/>
      <c r="F135" s="8"/>
      <c r="G135" s="6"/>
      <c r="I135" s="6"/>
      <c r="J135" s="7"/>
      <c r="L135" s="6"/>
      <c r="M135" s="6"/>
      <c r="O135" s="6"/>
      <c r="P135" s="7"/>
      <c r="R135" s="6"/>
      <c r="S135" s="6"/>
      <c r="U135" s="6"/>
      <c r="V135" s="6"/>
      <c r="X135" s="6"/>
    </row>
    <row r="136" spans="4:24" x14ac:dyDescent="0.2">
      <c r="D136" s="8"/>
      <c r="E136" s="8"/>
      <c r="F136" s="8"/>
      <c r="G136" s="6"/>
      <c r="I136" s="6"/>
      <c r="J136" s="7"/>
      <c r="L136" s="6"/>
      <c r="M136" s="6"/>
      <c r="O136" s="6"/>
      <c r="P136" s="7"/>
      <c r="R136" s="6"/>
      <c r="S136" s="6"/>
      <c r="U136" s="6"/>
      <c r="V136" s="6"/>
      <c r="X136" s="6"/>
    </row>
    <row r="137" spans="4:24" x14ac:dyDescent="0.2">
      <c r="D137" s="8"/>
      <c r="E137" s="8"/>
      <c r="F137" s="8"/>
      <c r="G137" s="6"/>
      <c r="I137" s="6"/>
      <c r="J137" s="7"/>
      <c r="L137" s="6"/>
      <c r="M137" s="6"/>
      <c r="O137" s="6"/>
      <c r="P137" s="7"/>
      <c r="R137" s="6"/>
      <c r="S137" s="6"/>
      <c r="U137" s="6"/>
      <c r="V137" s="6"/>
      <c r="X137" s="6"/>
    </row>
    <row r="138" spans="4:24" x14ac:dyDescent="0.2">
      <c r="D138" s="8"/>
      <c r="E138" s="8"/>
      <c r="F138" s="8"/>
      <c r="G138" s="6"/>
      <c r="I138" s="6"/>
      <c r="J138" s="7"/>
      <c r="L138" s="6"/>
      <c r="M138" s="6"/>
      <c r="O138" s="6"/>
      <c r="P138" s="7"/>
      <c r="R138" s="6"/>
      <c r="S138" s="6"/>
      <c r="U138" s="6"/>
      <c r="V138" s="6"/>
      <c r="X138" s="6"/>
    </row>
    <row r="139" spans="4:24" x14ac:dyDescent="0.2">
      <c r="D139" s="8"/>
      <c r="E139" s="8"/>
      <c r="F139" s="8"/>
      <c r="G139" s="6"/>
      <c r="I139" s="6"/>
      <c r="J139" s="7"/>
      <c r="L139" s="6"/>
      <c r="M139" s="6"/>
      <c r="O139" s="6"/>
      <c r="P139" s="7"/>
      <c r="R139" s="6"/>
      <c r="S139" s="6"/>
      <c r="U139" s="6"/>
      <c r="V139" s="6"/>
      <c r="X139" s="6"/>
    </row>
    <row r="140" spans="4:24" x14ac:dyDescent="0.2">
      <c r="D140" s="8"/>
      <c r="E140" s="8"/>
      <c r="F140" s="8"/>
      <c r="G140" s="6"/>
      <c r="I140" s="6"/>
      <c r="J140" s="7"/>
      <c r="L140" s="6"/>
      <c r="M140" s="6"/>
      <c r="O140" s="6"/>
      <c r="P140" s="7"/>
      <c r="R140" s="6"/>
      <c r="S140" s="6"/>
      <c r="U140" s="6"/>
      <c r="V140" s="6"/>
      <c r="X140" s="6"/>
    </row>
    <row r="141" spans="4:24" x14ac:dyDescent="0.2">
      <c r="D141" s="8"/>
      <c r="E141" s="8"/>
      <c r="F141" s="8"/>
      <c r="G141" s="6"/>
      <c r="I141" s="6"/>
      <c r="J141" s="7"/>
      <c r="L141" s="6"/>
      <c r="M141" s="6"/>
      <c r="O141" s="6"/>
      <c r="P141" s="7"/>
      <c r="R141" s="6"/>
      <c r="S141" s="6"/>
      <c r="U141" s="6"/>
      <c r="V141" s="6"/>
      <c r="X141" s="6"/>
    </row>
    <row r="142" spans="4:24" x14ac:dyDescent="0.2">
      <c r="D142" s="8"/>
      <c r="E142" s="8"/>
      <c r="F142" s="8"/>
      <c r="G142" s="6"/>
      <c r="I142" s="6"/>
      <c r="J142" s="7"/>
      <c r="L142" s="6"/>
      <c r="M142" s="6"/>
      <c r="O142" s="6"/>
      <c r="P142" s="7"/>
      <c r="R142" s="6"/>
      <c r="S142" s="6"/>
      <c r="U142" s="6"/>
      <c r="V142" s="6"/>
      <c r="X142" s="6"/>
    </row>
    <row r="143" spans="4:24" x14ac:dyDescent="0.2">
      <c r="D143" s="8"/>
      <c r="E143" s="8"/>
      <c r="F143" s="8"/>
      <c r="G143" s="6"/>
      <c r="I143" s="6"/>
      <c r="J143" s="7"/>
      <c r="L143" s="6"/>
      <c r="M143" s="6"/>
      <c r="O143" s="6"/>
      <c r="P143" s="7"/>
      <c r="R143" s="6"/>
      <c r="S143" s="6"/>
      <c r="U143" s="6"/>
      <c r="V143" s="6"/>
      <c r="X143" s="6"/>
    </row>
    <row r="144" spans="4:24" x14ac:dyDescent="0.2">
      <c r="D144" s="8"/>
      <c r="E144" s="8"/>
      <c r="F144" s="8"/>
      <c r="G144" s="6"/>
      <c r="I144" s="6"/>
      <c r="J144" s="7"/>
      <c r="L144" s="6"/>
      <c r="M144" s="6"/>
      <c r="O144" s="6"/>
      <c r="P144" s="7"/>
      <c r="R144" s="6"/>
      <c r="S144" s="6"/>
      <c r="U144" s="6"/>
      <c r="V144" s="6"/>
      <c r="X144" s="6"/>
    </row>
    <row r="145" spans="4:24" x14ac:dyDescent="0.2">
      <c r="D145" s="8"/>
      <c r="E145" s="8"/>
      <c r="F145" s="8"/>
      <c r="G145" s="6"/>
      <c r="I145" s="6"/>
      <c r="J145" s="7"/>
      <c r="L145" s="6"/>
      <c r="M145" s="6"/>
      <c r="O145" s="6"/>
      <c r="P145" s="7"/>
      <c r="R145" s="6"/>
      <c r="S145" s="6"/>
      <c r="U145" s="6"/>
      <c r="V145" s="6"/>
      <c r="X145" s="6"/>
    </row>
    <row r="146" spans="4:24" x14ac:dyDescent="0.2">
      <c r="D146" s="8"/>
      <c r="E146" s="8"/>
      <c r="F146" s="8"/>
      <c r="G146" s="6"/>
      <c r="I146" s="6"/>
      <c r="J146" s="7"/>
      <c r="L146" s="6"/>
      <c r="M146" s="6"/>
      <c r="O146" s="6"/>
      <c r="P146" s="7"/>
      <c r="R146" s="6"/>
      <c r="S146" s="6"/>
      <c r="U146" s="6"/>
      <c r="V146" s="6"/>
      <c r="X146" s="6"/>
    </row>
    <row r="147" spans="4:24" x14ac:dyDescent="0.2">
      <c r="D147" s="8"/>
      <c r="E147" s="8"/>
      <c r="F147" s="8"/>
      <c r="G147" s="6"/>
      <c r="I147" s="6"/>
      <c r="J147" s="7"/>
      <c r="L147" s="6"/>
      <c r="M147" s="6"/>
      <c r="O147" s="6"/>
      <c r="P147" s="7"/>
      <c r="R147" s="6"/>
      <c r="S147" s="6"/>
      <c r="U147" s="6"/>
      <c r="V147" s="6"/>
      <c r="X147" s="6"/>
    </row>
    <row r="148" spans="4:24" x14ac:dyDescent="0.2">
      <c r="D148" s="8"/>
      <c r="E148" s="8"/>
      <c r="F148" s="8"/>
      <c r="G148" s="6"/>
      <c r="I148" s="6"/>
      <c r="J148" s="7"/>
      <c r="L148" s="6"/>
      <c r="M148" s="6"/>
      <c r="O148" s="6"/>
      <c r="P148" s="7"/>
      <c r="R148" s="6"/>
      <c r="S148" s="6"/>
      <c r="U148" s="6"/>
      <c r="V148" s="6"/>
      <c r="X148" s="6"/>
    </row>
    <row r="149" spans="4:24" x14ac:dyDescent="0.2">
      <c r="D149" s="8"/>
      <c r="E149" s="8"/>
      <c r="F149" s="8"/>
      <c r="G149" s="6"/>
      <c r="I149" s="6"/>
      <c r="J149" s="7"/>
      <c r="L149" s="6"/>
      <c r="M149" s="6"/>
      <c r="O149" s="6"/>
      <c r="P149" s="7"/>
      <c r="R149" s="6"/>
      <c r="S149" s="6"/>
      <c r="U149" s="6"/>
      <c r="V149" s="6"/>
      <c r="X149" s="6"/>
    </row>
    <row r="150" spans="4:24" x14ac:dyDescent="0.2">
      <c r="D150" s="8"/>
      <c r="E150" s="8"/>
      <c r="F150" s="8"/>
      <c r="G150" s="6"/>
      <c r="I150" s="6"/>
      <c r="J150" s="7"/>
      <c r="L150" s="6"/>
      <c r="M150" s="6"/>
      <c r="O150" s="6"/>
      <c r="P150" s="7"/>
      <c r="R150" s="6"/>
      <c r="S150" s="6"/>
      <c r="U150" s="6"/>
      <c r="V150" s="6"/>
      <c r="X150" s="6"/>
    </row>
    <row r="151" spans="4:24" x14ac:dyDescent="0.2">
      <c r="D151" s="8"/>
      <c r="E151" s="8"/>
      <c r="F151" s="8"/>
      <c r="G151" s="6"/>
      <c r="I151" s="6"/>
      <c r="J151" s="7"/>
      <c r="L151" s="6"/>
      <c r="M151" s="6"/>
      <c r="O151" s="6"/>
      <c r="P151" s="7"/>
      <c r="R151" s="6"/>
      <c r="S151" s="6"/>
      <c r="U151" s="6"/>
      <c r="V151" s="6"/>
      <c r="X151" s="6"/>
    </row>
    <row r="152" spans="4:24" x14ac:dyDescent="0.2">
      <c r="D152" s="8"/>
      <c r="E152" s="8"/>
      <c r="F152" s="8"/>
      <c r="G152" s="6"/>
      <c r="I152" s="6"/>
      <c r="J152" s="7"/>
      <c r="L152" s="6"/>
      <c r="M152" s="6"/>
      <c r="O152" s="6"/>
      <c r="P152" s="7"/>
      <c r="R152" s="6"/>
      <c r="S152" s="6"/>
      <c r="U152" s="6"/>
      <c r="V152" s="6"/>
      <c r="X152" s="6"/>
    </row>
    <row r="153" spans="4:24" x14ac:dyDescent="0.2">
      <c r="D153" s="8"/>
      <c r="E153" s="8"/>
      <c r="F153" s="8"/>
      <c r="G153" s="6"/>
      <c r="I153" s="6"/>
      <c r="J153" s="7"/>
      <c r="L153" s="6"/>
      <c r="M153" s="6"/>
      <c r="O153" s="6"/>
      <c r="P153" s="7"/>
      <c r="R153" s="6"/>
      <c r="S153" s="6"/>
      <c r="U153" s="6"/>
      <c r="V153" s="6"/>
      <c r="X153" s="6"/>
    </row>
    <row r="154" spans="4:24" x14ac:dyDescent="0.2">
      <c r="D154" s="8"/>
      <c r="E154" s="8"/>
      <c r="F154" s="8"/>
      <c r="G154" s="6"/>
      <c r="I154" s="6"/>
      <c r="J154" s="7"/>
      <c r="L154" s="6"/>
      <c r="M154" s="6"/>
      <c r="O154" s="6"/>
      <c r="P154" s="7"/>
      <c r="R154" s="6"/>
      <c r="S154" s="6"/>
      <c r="U154" s="6"/>
      <c r="V154" s="6"/>
      <c r="X154" s="6"/>
    </row>
    <row r="155" spans="4:24" x14ac:dyDescent="0.2">
      <c r="D155" s="8"/>
      <c r="E155" s="8"/>
      <c r="F155" s="8"/>
      <c r="G155" s="6"/>
      <c r="I155" s="6"/>
      <c r="J155" s="7"/>
      <c r="L155" s="6"/>
      <c r="M155" s="6"/>
      <c r="O155" s="6"/>
      <c r="P155" s="7"/>
      <c r="R155" s="6"/>
      <c r="S155" s="6"/>
      <c r="U155" s="6"/>
      <c r="V155" s="6"/>
      <c r="X155" s="6"/>
    </row>
    <row r="156" spans="4:24" x14ac:dyDescent="0.2">
      <c r="D156" s="8"/>
      <c r="E156" s="8"/>
      <c r="F156" s="8"/>
      <c r="G156" s="6"/>
      <c r="I156" s="6"/>
      <c r="J156" s="7"/>
      <c r="L156" s="6"/>
      <c r="M156" s="6"/>
      <c r="O156" s="6"/>
      <c r="P156" s="7"/>
      <c r="R156" s="6"/>
      <c r="S156" s="6"/>
      <c r="U156" s="6"/>
      <c r="V156" s="6"/>
      <c r="X156" s="6"/>
    </row>
    <row r="157" spans="4:24" x14ac:dyDescent="0.2">
      <c r="D157" s="8"/>
      <c r="E157" s="8"/>
      <c r="F157" s="8"/>
      <c r="G157" s="6"/>
      <c r="I157" s="6"/>
      <c r="J157" s="7"/>
      <c r="L157" s="6"/>
      <c r="M157" s="6"/>
      <c r="O157" s="6"/>
      <c r="P157" s="7"/>
      <c r="R157" s="6"/>
      <c r="S157" s="6"/>
      <c r="U157" s="6"/>
      <c r="V157" s="6"/>
      <c r="X157" s="6"/>
    </row>
    <row r="158" spans="4:24" x14ac:dyDescent="0.2">
      <c r="D158" s="8"/>
      <c r="E158" s="8"/>
      <c r="F158" s="8"/>
      <c r="G158" s="6"/>
      <c r="I158" s="6"/>
      <c r="J158" s="7"/>
      <c r="L158" s="6"/>
      <c r="M158" s="6"/>
      <c r="O158" s="6"/>
      <c r="P158" s="7"/>
      <c r="R158" s="6"/>
      <c r="S158" s="6"/>
      <c r="U158" s="6"/>
      <c r="V158" s="6"/>
      <c r="X158" s="6"/>
    </row>
    <row r="159" spans="4:24" x14ac:dyDescent="0.2">
      <c r="D159" s="8"/>
      <c r="E159" s="8"/>
      <c r="F159" s="8"/>
      <c r="G159" s="6"/>
      <c r="I159" s="6"/>
      <c r="J159" s="7"/>
      <c r="L159" s="6"/>
      <c r="M159" s="6"/>
      <c r="O159" s="6"/>
      <c r="P159" s="7"/>
      <c r="R159" s="6"/>
      <c r="S159" s="6"/>
      <c r="U159" s="6"/>
      <c r="V159" s="6"/>
      <c r="X159" s="6"/>
    </row>
    <row r="160" spans="4:24" x14ac:dyDescent="0.2">
      <c r="D160" s="8"/>
      <c r="E160" s="8"/>
      <c r="F160" s="8"/>
      <c r="G160" s="6"/>
      <c r="I160" s="6"/>
      <c r="J160" s="7"/>
      <c r="L160" s="6"/>
      <c r="M160" s="6"/>
      <c r="O160" s="6"/>
      <c r="P160" s="7"/>
      <c r="R160" s="6"/>
      <c r="S160" s="6"/>
      <c r="U160" s="6"/>
      <c r="V160" s="6"/>
      <c r="X160" s="6"/>
    </row>
    <row r="161" spans="4:24" x14ac:dyDescent="0.2">
      <c r="D161" s="8"/>
      <c r="E161" s="8"/>
      <c r="F161" s="8"/>
      <c r="G161" s="6"/>
      <c r="I161" s="6"/>
      <c r="J161" s="7"/>
      <c r="L161" s="6"/>
      <c r="M161" s="6"/>
      <c r="O161" s="6"/>
      <c r="P161" s="7"/>
      <c r="R161" s="6"/>
      <c r="S161" s="6"/>
      <c r="U161" s="6"/>
      <c r="V161" s="6"/>
      <c r="X161" s="6"/>
    </row>
    <row r="162" spans="4:24" x14ac:dyDescent="0.2">
      <c r="D162" s="8"/>
      <c r="E162" s="8"/>
      <c r="F162" s="8"/>
      <c r="G162" s="6"/>
      <c r="I162" s="6"/>
      <c r="J162" s="7"/>
      <c r="L162" s="6"/>
      <c r="M162" s="6"/>
      <c r="O162" s="6"/>
      <c r="P162" s="7"/>
      <c r="R162" s="6"/>
      <c r="S162" s="6"/>
      <c r="U162" s="6"/>
      <c r="V162" s="6"/>
      <c r="X162" s="6"/>
    </row>
    <row r="163" spans="4:24" x14ac:dyDescent="0.2">
      <c r="D163" s="8"/>
      <c r="E163" s="8"/>
      <c r="F163" s="8"/>
      <c r="G163" s="6"/>
      <c r="I163" s="6"/>
      <c r="J163" s="7"/>
      <c r="L163" s="6"/>
      <c r="M163" s="6"/>
      <c r="O163" s="6"/>
      <c r="P163" s="7"/>
      <c r="R163" s="6"/>
      <c r="S163" s="6"/>
      <c r="U163" s="6"/>
      <c r="V163" s="6"/>
      <c r="X163" s="6"/>
    </row>
    <row r="164" spans="4:24" x14ac:dyDescent="0.2">
      <c r="D164" s="8"/>
      <c r="E164" s="8"/>
      <c r="F164" s="8"/>
      <c r="G164" s="6"/>
      <c r="I164" s="6"/>
      <c r="J164" s="7"/>
      <c r="L164" s="6"/>
      <c r="M164" s="6"/>
      <c r="O164" s="6"/>
      <c r="P164" s="7"/>
      <c r="R164" s="6"/>
      <c r="S164" s="6"/>
      <c r="U164" s="6"/>
      <c r="V164" s="6"/>
      <c r="X164" s="6"/>
    </row>
    <row r="165" spans="4:24" x14ac:dyDescent="0.2">
      <c r="D165" s="8"/>
      <c r="E165" s="8"/>
      <c r="F165" s="8"/>
      <c r="G165" s="6"/>
      <c r="I165" s="6"/>
      <c r="J165" s="7"/>
      <c r="L165" s="6"/>
      <c r="M165" s="6"/>
      <c r="O165" s="6"/>
      <c r="P165" s="7"/>
      <c r="R165" s="6"/>
      <c r="S165" s="6"/>
      <c r="U165" s="6"/>
      <c r="V165" s="6"/>
      <c r="X165" s="6"/>
    </row>
    <row r="166" spans="4:24" x14ac:dyDescent="0.2">
      <c r="D166" s="8"/>
      <c r="E166" s="8"/>
      <c r="F166" s="8"/>
      <c r="G166" s="6"/>
      <c r="I166" s="6"/>
      <c r="J166" s="7"/>
      <c r="L166" s="6"/>
      <c r="M166" s="6"/>
      <c r="O166" s="6"/>
      <c r="P166" s="7"/>
      <c r="R166" s="6"/>
      <c r="S166" s="6"/>
      <c r="U166" s="6"/>
      <c r="V166" s="6"/>
      <c r="X166" s="6"/>
    </row>
    <row r="167" spans="4:24" x14ac:dyDescent="0.2">
      <c r="D167" s="8"/>
      <c r="E167" s="8"/>
      <c r="F167" s="8"/>
      <c r="G167" s="6"/>
      <c r="I167" s="6"/>
      <c r="J167" s="7"/>
      <c r="L167" s="6"/>
      <c r="M167" s="6"/>
      <c r="O167" s="6"/>
      <c r="P167" s="7"/>
      <c r="R167" s="6"/>
      <c r="S167" s="6"/>
      <c r="U167" s="6"/>
      <c r="V167" s="6"/>
      <c r="X167" s="6"/>
    </row>
    <row r="168" spans="4:24" x14ac:dyDescent="0.2">
      <c r="D168" s="8"/>
      <c r="E168" s="8"/>
      <c r="F168" s="8"/>
      <c r="G168" s="6"/>
      <c r="I168" s="6"/>
      <c r="J168" s="7"/>
      <c r="L168" s="6"/>
      <c r="M168" s="6"/>
      <c r="O168" s="6"/>
      <c r="P168" s="7"/>
      <c r="R168" s="6"/>
      <c r="S168" s="6"/>
      <c r="U168" s="6"/>
      <c r="V168" s="6"/>
      <c r="X168" s="6"/>
    </row>
    <row r="169" spans="4:24" x14ac:dyDescent="0.2">
      <c r="D169" s="8"/>
      <c r="E169" s="8"/>
      <c r="F169" s="8"/>
      <c r="G169" s="6"/>
      <c r="I169" s="6"/>
      <c r="J169" s="7"/>
      <c r="L169" s="6"/>
      <c r="M169" s="6"/>
      <c r="O169" s="6"/>
      <c r="P169" s="7"/>
      <c r="R169" s="6"/>
      <c r="S169" s="6"/>
      <c r="U169" s="6"/>
      <c r="V169" s="6"/>
      <c r="X169" s="6"/>
    </row>
    <row r="170" spans="4:24" x14ac:dyDescent="0.2">
      <c r="D170" s="8"/>
      <c r="E170" s="8"/>
      <c r="F170" s="8"/>
      <c r="G170" s="6"/>
      <c r="I170" s="6"/>
      <c r="J170" s="7"/>
      <c r="L170" s="6"/>
      <c r="M170" s="6"/>
      <c r="O170" s="6"/>
      <c r="P170" s="7"/>
      <c r="R170" s="6"/>
      <c r="S170" s="6"/>
      <c r="U170" s="6"/>
      <c r="V170" s="6"/>
      <c r="X170" s="6"/>
    </row>
    <row r="171" spans="4:24" x14ac:dyDescent="0.2">
      <c r="D171" s="8"/>
      <c r="E171" s="8"/>
      <c r="F171" s="8"/>
      <c r="G171" s="6"/>
      <c r="I171" s="6"/>
      <c r="J171" s="7"/>
      <c r="L171" s="6"/>
      <c r="M171" s="6"/>
      <c r="O171" s="6"/>
      <c r="P171" s="7"/>
      <c r="R171" s="6"/>
      <c r="S171" s="6"/>
      <c r="U171" s="6"/>
      <c r="V171" s="6"/>
      <c r="X171" s="6"/>
    </row>
    <row r="172" spans="4:24" x14ac:dyDescent="0.2">
      <c r="D172" s="8"/>
      <c r="E172" s="8"/>
      <c r="F172" s="8"/>
      <c r="G172" s="6"/>
      <c r="I172" s="6"/>
      <c r="J172" s="7"/>
      <c r="L172" s="6"/>
      <c r="M172" s="6"/>
      <c r="O172" s="6"/>
      <c r="P172" s="7"/>
      <c r="R172" s="6"/>
      <c r="S172" s="6"/>
      <c r="U172" s="6"/>
      <c r="V172" s="6"/>
      <c r="X172" s="6"/>
    </row>
    <row r="173" spans="4:24" x14ac:dyDescent="0.2">
      <c r="D173" s="8"/>
      <c r="E173" s="8"/>
      <c r="F173" s="8"/>
      <c r="G173" s="6"/>
      <c r="I173" s="6"/>
      <c r="J173" s="7"/>
      <c r="L173" s="6"/>
      <c r="M173" s="6"/>
      <c r="O173" s="6"/>
      <c r="P173" s="7"/>
      <c r="R173" s="6"/>
      <c r="S173" s="6"/>
      <c r="U173" s="6"/>
      <c r="V173" s="6"/>
      <c r="X173" s="6"/>
    </row>
    <row r="174" spans="4:24" x14ac:dyDescent="0.2">
      <c r="D174" s="8"/>
      <c r="E174" s="8"/>
      <c r="F174" s="8"/>
      <c r="G174" s="6"/>
      <c r="I174" s="6"/>
      <c r="J174" s="7"/>
      <c r="L174" s="6"/>
      <c r="M174" s="6"/>
      <c r="O174" s="6"/>
      <c r="P174" s="7"/>
      <c r="R174" s="6"/>
      <c r="S174" s="6"/>
      <c r="U174" s="6"/>
      <c r="V174" s="6"/>
      <c r="X174" s="6"/>
    </row>
    <row r="175" spans="4:24" x14ac:dyDescent="0.2">
      <c r="D175" s="8"/>
      <c r="E175" s="8"/>
      <c r="F175" s="8"/>
      <c r="G175" s="6"/>
      <c r="I175" s="6"/>
      <c r="J175" s="7"/>
      <c r="L175" s="6"/>
      <c r="M175" s="6"/>
      <c r="O175" s="6"/>
      <c r="P175" s="7"/>
      <c r="R175" s="6"/>
      <c r="S175" s="6"/>
      <c r="U175" s="6"/>
      <c r="V175" s="6"/>
      <c r="X175" s="6"/>
    </row>
    <row r="176" spans="4:24" x14ac:dyDescent="0.2">
      <c r="D176" s="8"/>
      <c r="E176" s="8"/>
      <c r="F176" s="8"/>
      <c r="G176" s="6"/>
      <c r="I176" s="6"/>
      <c r="J176" s="7"/>
      <c r="L176" s="6"/>
      <c r="M176" s="6"/>
      <c r="O176" s="6"/>
      <c r="P176" s="7"/>
      <c r="R176" s="6"/>
      <c r="S176" s="6"/>
      <c r="U176" s="6"/>
      <c r="V176" s="6"/>
      <c r="X176" s="6"/>
    </row>
    <row r="177" spans="4:24" x14ac:dyDescent="0.2">
      <c r="D177" s="8"/>
      <c r="E177" s="8"/>
      <c r="F177" s="8"/>
      <c r="G177" s="6"/>
      <c r="I177" s="6"/>
      <c r="J177" s="7"/>
      <c r="L177" s="6"/>
      <c r="M177" s="6"/>
      <c r="O177" s="6"/>
      <c r="P177" s="7"/>
      <c r="R177" s="6"/>
      <c r="S177" s="6"/>
      <c r="U177" s="6"/>
      <c r="V177" s="6"/>
      <c r="X177" s="6"/>
    </row>
    <row r="178" spans="4:24" x14ac:dyDescent="0.2">
      <c r="D178" s="8"/>
      <c r="E178" s="8"/>
      <c r="F178" s="8"/>
      <c r="G178" s="6"/>
      <c r="I178" s="6"/>
      <c r="J178" s="7"/>
      <c r="L178" s="6"/>
      <c r="M178" s="6"/>
      <c r="O178" s="6"/>
      <c r="P178" s="7"/>
      <c r="R178" s="6"/>
      <c r="S178" s="6"/>
      <c r="U178" s="6"/>
      <c r="V178" s="6"/>
      <c r="X178" s="6"/>
    </row>
    <row r="179" spans="4:24" x14ac:dyDescent="0.2">
      <c r="D179" s="8"/>
      <c r="E179" s="8"/>
      <c r="F179" s="8"/>
      <c r="G179" s="6"/>
      <c r="I179" s="6"/>
      <c r="J179" s="7"/>
      <c r="L179" s="6"/>
      <c r="M179" s="6"/>
      <c r="O179" s="6"/>
      <c r="P179" s="7"/>
      <c r="R179" s="6"/>
      <c r="S179" s="6"/>
      <c r="U179" s="6"/>
      <c r="V179" s="6"/>
      <c r="X179" s="6"/>
    </row>
    <row r="180" spans="4:24" x14ac:dyDescent="0.2">
      <c r="D180" s="8"/>
      <c r="E180" s="8"/>
      <c r="F180" s="8"/>
      <c r="G180" s="6"/>
      <c r="I180" s="6"/>
      <c r="J180" s="7"/>
      <c r="L180" s="6"/>
      <c r="M180" s="6"/>
      <c r="O180" s="6"/>
      <c r="P180" s="7"/>
      <c r="R180" s="6"/>
      <c r="S180" s="6"/>
      <c r="U180" s="6"/>
      <c r="V180" s="6"/>
      <c r="X180" s="6"/>
    </row>
    <row r="181" spans="4:24" x14ac:dyDescent="0.2">
      <c r="D181" s="8"/>
      <c r="E181" s="8"/>
      <c r="F181" s="8"/>
      <c r="G181" s="6"/>
      <c r="I181" s="6"/>
      <c r="J181" s="7"/>
      <c r="L181" s="6"/>
      <c r="M181" s="6"/>
      <c r="O181" s="6"/>
      <c r="P181" s="7"/>
      <c r="R181" s="6"/>
      <c r="S181" s="6"/>
      <c r="U181" s="6"/>
      <c r="V181" s="6"/>
      <c r="X181" s="6"/>
    </row>
    <row r="182" spans="4:24" x14ac:dyDescent="0.2">
      <c r="D182" s="8"/>
      <c r="E182" s="8"/>
      <c r="F182" s="8"/>
      <c r="G182" s="6"/>
      <c r="I182" s="6"/>
      <c r="J182" s="7"/>
      <c r="L182" s="6"/>
      <c r="M182" s="6"/>
      <c r="O182" s="6"/>
      <c r="P182" s="7"/>
      <c r="R182" s="6"/>
      <c r="S182" s="6"/>
      <c r="U182" s="6"/>
      <c r="V182" s="6"/>
      <c r="X182" s="6"/>
    </row>
    <row r="183" spans="4:24" x14ac:dyDescent="0.2">
      <c r="D183" s="8"/>
      <c r="E183" s="8"/>
      <c r="F183" s="8"/>
      <c r="G183" s="6"/>
      <c r="I183" s="6"/>
      <c r="J183" s="7"/>
      <c r="L183" s="6"/>
      <c r="M183" s="6"/>
      <c r="O183" s="6"/>
      <c r="P183" s="7"/>
      <c r="R183" s="6"/>
      <c r="S183" s="6"/>
      <c r="U183" s="6"/>
      <c r="V183" s="6"/>
      <c r="X183" s="6"/>
    </row>
    <row r="184" spans="4:24" x14ac:dyDescent="0.2">
      <c r="D184" s="8"/>
      <c r="E184" s="8"/>
      <c r="F184" s="8"/>
      <c r="G184" s="6"/>
      <c r="I184" s="6"/>
      <c r="J184" s="7"/>
      <c r="L184" s="6"/>
      <c r="M184" s="6"/>
      <c r="O184" s="6"/>
      <c r="P184" s="7"/>
      <c r="R184" s="6"/>
      <c r="S184" s="6"/>
      <c r="U184" s="6"/>
      <c r="V184" s="6"/>
      <c r="X184" s="6"/>
    </row>
    <row r="185" spans="4:24" x14ac:dyDescent="0.2">
      <c r="D185" s="8"/>
      <c r="E185" s="8"/>
      <c r="F185" s="8"/>
      <c r="G185" s="6"/>
      <c r="I185" s="6"/>
      <c r="J185" s="7"/>
      <c r="L185" s="6"/>
      <c r="M185" s="6"/>
      <c r="O185" s="6"/>
      <c r="P185" s="7"/>
      <c r="R185" s="6"/>
      <c r="S185" s="6"/>
      <c r="U185" s="6"/>
      <c r="V185" s="6"/>
      <c r="X185" s="6"/>
    </row>
    <row r="186" spans="4:24" x14ac:dyDescent="0.2">
      <c r="D186" s="8"/>
      <c r="E186" s="8"/>
      <c r="F186" s="8"/>
      <c r="G186" s="6"/>
      <c r="I186" s="6"/>
      <c r="J186" s="7"/>
      <c r="L186" s="6"/>
      <c r="M186" s="6"/>
      <c r="O186" s="6"/>
      <c r="P186" s="7"/>
      <c r="R186" s="6"/>
      <c r="S186" s="6"/>
      <c r="U186" s="6"/>
      <c r="V186" s="6"/>
      <c r="X186" s="6"/>
    </row>
    <row r="187" spans="4:24" x14ac:dyDescent="0.2">
      <c r="D187" s="8"/>
      <c r="E187" s="8"/>
      <c r="F187" s="8"/>
      <c r="G187" s="6"/>
      <c r="I187" s="6"/>
      <c r="J187" s="7"/>
      <c r="L187" s="6"/>
      <c r="M187" s="6"/>
      <c r="O187" s="6"/>
      <c r="P187" s="7"/>
      <c r="R187" s="6"/>
      <c r="S187" s="6"/>
      <c r="U187" s="6"/>
      <c r="V187" s="6"/>
      <c r="X187" s="6"/>
    </row>
    <row r="188" spans="4:24" x14ac:dyDescent="0.2">
      <c r="D188" s="8"/>
      <c r="E188" s="8"/>
      <c r="F188" s="8"/>
      <c r="G188" s="6"/>
      <c r="I188" s="6"/>
      <c r="J188" s="7"/>
      <c r="L188" s="6"/>
      <c r="M188" s="6"/>
      <c r="O188" s="6"/>
      <c r="P188" s="7"/>
      <c r="R188" s="6"/>
      <c r="S188" s="6"/>
      <c r="U188" s="6"/>
      <c r="V188" s="6"/>
      <c r="X188" s="6"/>
    </row>
    <row r="189" spans="4:24" x14ac:dyDescent="0.2">
      <c r="D189" s="8"/>
      <c r="E189" s="8"/>
      <c r="F189" s="8"/>
      <c r="G189" s="6"/>
      <c r="I189" s="6"/>
      <c r="J189" s="7"/>
      <c r="L189" s="6"/>
      <c r="M189" s="6"/>
      <c r="O189" s="6"/>
      <c r="P189" s="7"/>
      <c r="R189" s="6"/>
      <c r="S189" s="6"/>
      <c r="U189" s="6"/>
      <c r="V189" s="6"/>
      <c r="X189" s="6"/>
    </row>
    <row r="190" spans="4:24" x14ac:dyDescent="0.2">
      <c r="D190" s="8"/>
      <c r="E190" s="8"/>
      <c r="F190" s="8"/>
      <c r="G190" s="6"/>
      <c r="I190" s="6"/>
      <c r="J190" s="7"/>
      <c r="L190" s="6"/>
      <c r="M190" s="6"/>
      <c r="O190" s="6"/>
      <c r="P190" s="7"/>
      <c r="R190" s="6"/>
      <c r="S190" s="6"/>
      <c r="U190" s="6"/>
      <c r="V190" s="6"/>
      <c r="X190" s="6"/>
    </row>
    <row r="191" spans="4:24" x14ac:dyDescent="0.2">
      <c r="D191" s="8"/>
      <c r="E191" s="8"/>
      <c r="F191" s="8"/>
      <c r="G191" s="6"/>
      <c r="I191" s="6"/>
      <c r="J191" s="7"/>
      <c r="L191" s="6"/>
      <c r="M191" s="6"/>
      <c r="O191" s="6"/>
      <c r="P191" s="7"/>
      <c r="R191" s="6"/>
      <c r="S191" s="6"/>
      <c r="U191" s="6"/>
      <c r="V191" s="6"/>
      <c r="X191" s="6"/>
    </row>
    <row r="192" spans="4:24" x14ac:dyDescent="0.2">
      <c r="D192" s="8"/>
      <c r="E192" s="8"/>
      <c r="F192" s="8"/>
      <c r="G192" s="6"/>
      <c r="I192" s="6"/>
      <c r="J192" s="7"/>
      <c r="L192" s="6"/>
      <c r="M192" s="6"/>
      <c r="O192" s="6"/>
      <c r="P192" s="7"/>
      <c r="R192" s="6"/>
      <c r="S192" s="6"/>
      <c r="U192" s="6"/>
      <c r="V192" s="6"/>
      <c r="X192" s="6"/>
    </row>
    <row r="193" spans="4:24" x14ac:dyDescent="0.2">
      <c r="D193" s="8"/>
      <c r="E193" s="8"/>
      <c r="F193" s="8"/>
      <c r="G193" s="6"/>
      <c r="I193" s="6"/>
      <c r="J193" s="7"/>
      <c r="L193" s="6"/>
      <c r="M193" s="6"/>
      <c r="O193" s="6"/>
      <c r="P193" s="7"/>
      <c r="R193" s="6"/>
      <c r="S193" s="6"/>
      <c r="U193" s="6"/>
      <c r="V193" s="6"/>
      <c r="X193" s="6"/>
    </row>
    <row r="194" spans="4:24" x14ac:dyDescent="0.2">
      <c r="D194" s="8"/>
      <c r="E194" s="8"/>
      <c r="F194" s="8"/>
      <c r="G194" s="6"/>
      <c r="I194" s="6"/>
      <c r="J194" s="7"/>
      <c r="L194" s="6"/>
      <c r="M194" s="6"/>
      <c r="O194" s="6"/>
      <c r="P194" s="7"/>
      <c r="R194" s="6"/>
      <c r="S194" s="6"/>
      <c r="U194" s="6"/>
      <c r="V194" s="6"/>
      <c r="X194" s="6"/>
    </row>
    <row r="195" spans="4:24" x14ac:dyDescent="0.2">
      <c r="D195" s="8"/>
      <c r="E195" s="8"/>
      <c r="F195" s="8"/>
      <c r="G195" s="6"/>
      <c r="I195" s="6"/>
      <c r="J195" s="7"/>
      <c r="L195" s="6"/>
      <c r="M195" s="6"/>
      <c r="O195" s="6"/>
      <c r="P195" s="7"/>
      <c r="R195" s="6"/>
      <c r="S195" s="6"/>
      <c r="U195" s="6"/>
      <c r="V195" s="6"/>
      <c r="X195" s="6"/>
    </row>
    <row r="196" spans="4:24" x14ac:dyDescent="0.2">
      <c r="D196" s="8"/>
      <c r="E196" s="8"/>
      <c r="F196" s="8"/>
      <c r="G196" s="6"/>
      <c r="I196" s="6"/>
      <c r="J196" s="7"/>
      <c r="L196" s="6"/>
      <c r="M196" s="6"/>
      <c r="O196" s="6"/>
      <c r="P196" s="7"/>
      <c r="R196" s="6"/>
      <c r="S196" s="6"/>
      <c r="U196" s="6"/>
      <c r="V196" s="6"/>
      <c r="X196" s="6"/>
    </row>
    <row r="197" spans="4:24" x14ac:dyDescent="0.2">
      <c r="D197" s="8"/>
      <c r="E197" s="8"/>
      <c r="F197" s="8"/>
      <c r="G197" s="6"/>
      <c r="I197" s="6"/>
      <c r="J197" s="7"/>
      <c r="L197" s="6"/>
      <c r="M197" s="6"/>
      <c r="O197" s="6"/>
      <c r="P197" s="7"/>
      <c r="R197" s="6"/>
      <c r="S197" s="6"/>
      <c r="U197" s="6"/>
      <c r="V197" s="6"/>
      <c r="X197" s="6"/>
    </row>
    <row r="198" spans="4:24" x14ac:dyDescent="0.2">
      <c r="D198" s="8"/>
      <c r="E198" s="8"/>
      <c r="F198" s="8"/>
      <c r="G198" s="6"/>
      <c r="I198" s="6"/>
      <c r="J198" s="7"/>
      <c r="L198" s="6"/>
      <c r="M198" s="6"/>
      <c r="O198" s="6"/>
      <c r="P198" s="7"/>
      <c r="R198" s="6"/>
      <c r="S198" s="6"/>
      <c r="U198" s="6"/>
      <c r="V198" s="6"/>
      <c r="X198" s="6"/>
    </row>
    <row r="199" spans="4:24" x14ac:dyDescent="0.2">
      <c r="D199" s="8"/>
      <c r="E199" s="8"/>
      <c r="F199" s="8"/>
      <c r="G199" s="6"/>
      <c r="I199" s="6"/>
      <c r="J199" s="7"/>
      <c r="L199" s="6"/>
      <c r="M199" s="6"/>
      <c r="O199" s="6"/>
      <c r="P199" s="7"/>
      <c r="R199" s="6"/>
      <c r="S199" s="6"/>
      <c r="U199" s="6"/>
      <c r="V199" s="6"/>
      <c r="X199" s="6"/>
    </row>
    <row r="200" spans="4:24" x14ac:dyDescent="0.2">
      <c r="D200" s="8"/>
      <c r="E200" s="8"/>
      <c r="F200" s="8"/>
      <c r="G200" s="6"/>
      <c r="I200" s="6"/>
      <c r="J200" s="7"/>
      <c r="L200" s="6"/>
      <c r="M200" s="6"/>
      <c r="O200" s="6"/>
      <c r="P200" s="7"/>
      <c r="R200" s="6"/>
      <c r="S200" s="6"/>
      <c r="U200" s="6"/>
      <c r="V200" s="6"/>
      <c r="X200" s="6"/>
    </row>
    <row r="201" spans="4:24" x14ac:dyDescent="0.2">
      <c r="D201" s="8"/>
      <c r="E201" s="8"/>
      <c r="F201" s="8"/>
      <c r="G201" s="6"/>
      <c r="I201" s="6"/>
      <c r="J201" s="7"/>
      <c r="L201" s="6"/>
      <c r="M201" s="6"/>
      <c r="O201" s="6"/>
      <c r="P201" s="7"/>
      <c r="R201" s="6"/>
      <c r="S201" s="6"/>
      <c r="U201" s="6"/>
      <c r="V201" s="6"/>
      <c r="X201" s="6"/>
    </row>
    <row r="202" spans="4:24" x14ac:dyDescent="0.2">
      <c r="D202" s="8"/>
      <c r="E202" s="8"/>
      <c r="F202" s="8"/>
      <c r="G202" s="6"/>
      <c r="I202" s="6"/>
      <c r="J202" s="7"/>
      <c r="L202" s="6"/>
      <c r="M202" s="6"/>
      <c r="O202" s="6"/>
      <c r="P202" s="7"/>
      <c r="R202" s="6"/>
      <c r="S202" s="6"/>
      <c r="U202" s="6"/>
      <c r="V202" s="6"/>
      <c r="X202" s="6"/>
    </row>
    <row r="203" spans="4:24" x14ac:dyDescent="0.2">
      <c r="D203" s="8"/>
      <c r="E203" s="8"/>
      <c r="F203" s="8"/>
      <c r="G203" s="6"/>
      <c r="I203" s="6"/>
      <c r="J203" s="7"/>
      <c r="L203" s="6"/>
      <c r="M203" s="6"/>
      <c r="O203" s="6"/>
      <c r="P203" s="7"/>
      <c r="R203" s="6"/>
      <c r="S203" s="6"/>
      <c r="U203" s="6"/>
      <c r="V203" s="6"/>
      <c r="X203" s="6"/>
    </row>
    <row r="204" spans="4:24" x14ac:dyDescent="0.2">
      <c r="D204" s="8"/>
      <c r="E204" s="8"/>
      <c r="F204" s="8"/>
      <c r="G204" s="6"/>
      <c r="I204" s="6"/>
      <c r="J204" s="7"/>
      <c r="L204" s="6"/>
      <c r="M204" s="6"/>
      <c r="O204" s="6"/>
      <c r="P204" s="7"/>
      <c r="R204" s="6"/>
      <c r="S204" s="6"/>
      <c r="U204" s="6"/>
      <c r="V204" s="6"/>
      <c r="X204" s="6"/>
    </row>
    <row r="205" spans="4:24" x14ac:dyDescent="0.2">
      <c r="D205" s="8"/>
      <c r="E205" s="8"/>
      <c r="F205" s="8"/>
      <c r="G205" s="6"/>
      <c r="I205" s="6"/>
      <c r="J205" s="7"/>
      <c r="L205" s="6"/>
      <c r="M205" s="6"/>
      <c r="O205" s="6"/>
      <c r="P205" s="7"/>
      <c r="R205" s="6"/>
      <c r="S205" s="6"/>
      <c r="U205" s="6"/>
      <c r="V205" s="6"/>
      <c r="X205" s="6"/>
    </row>
    <row r="206" spans="4:24" x14ac:dyDescent="0.2">
      <c r="D206" s="8"/>
      <c r="E206" s="8"/>
      <c r="F206" s="8"/>
      <c r="G206" s="6"/>
      <c r="I206" s="6"/>
      <c r="J206" s="7"/>
      <c r="L206" s="6"/>
      <c r="M206" s="6"/>
      <c r="O206" s="6"/>
      <c r="P206" s="7"/>
      <c r="R206" s="6"/>
      <c r="S206" s="6"/>
      <c r="U206" s="6"/>
      <c r="V206" s="6"/>
      <c r="X206" s="6"/>
    </row>
    <row r="207" spans="4:24" x14ac:dyDescent="0.2">
      <c r="D207" s="8"/>
      <c r="E207" s="8"/>
      <c r="F207" s="8"/>
      <c r="G207" s="6"/>
      <c r="I207" s="6"/>
      <c r="J207" s="7"/>
      <c r="L207" s="6"/>
      <c r="M207" s="6"/>
      <c r="O207" s="6"/>
      <c r="P207" s="7"/>
      <c r="R207" s="6"/>
      <c r="S207" s="6"/>
      <c r="U207" s="6"/>
      <c r="V207" s="6"/>
      <c r="X207" s="6"/>
    </row>
    <row r="208" spans="4:24" x14ac:dyDescent="0.2">
      <c r="D208" s="8"/>
      <c r="E208" s="8"/>
      <c r="F208" s="8"/>
      <c r="G208" s="6"/>
      <c r="I208" s="6"/>
      <c r="J208" s="7"/>
      <c r="L208" s="6"/>
      <c r="M208" s="6"/>
      <c r="O208" s="6"/>
      <c r="P208" s="7"/>
      <c r="R208" s="6"/>
      <c r="S208" s="6"/>
      <c r="U208" s="6"/>
      <c r="V208" s="6"/>
      <c r="X208" s="6"/>
    </row>
    <row r="209" spans="4:24" x14ac:dyDescent="0.2">
      <c r="D209" s="8"/>
      <c r="E209" s="8"/>
      <c r="F209" s="8"/>
      <c r="G209" s="6"/>
      <c r="I209" s="6"/>
      <c r="J209" s="7"/>
      <c r="L209" s="6"/>
      <c r="M209" s="6"/>
      <c r="O209" s="6"/>
      <c r="P209" s="7"/>
      <c r="R209" s="6"/>
      <c r="S209" s="6"/>
      <c r="U209" s="6"/>
      <c r="V209" s="6"/>
      <c r="X209" s="6"/>
    </row>
    <row r="210" spans="4:24" x14ac:dyDescent="0.2">
      <c r="D210" s="8"/>
      <c r="E210" s="8"/>
      <c r="F210" s="8"/>
      <c r="G210" s="6"/>
      <c r="I210" s="6"/>
      <c r="J210" s="7"/>
      <c r="L210" s="6"/>
      <c r="M210" s="6"/>
      <c r="O210" s="6"/>
      <c r="P210" s="7"/>
      <c r="R210" s="6"/>
      <c r="S210" s="6"/>
      <c r="U210" s="6"/>
      <c r="V210" s="6"/>
      <c r="X210" s="6"/>
    </row>
    <row r="211" spans="4:24" x14ac:dyDescent="0.2">
      <c r="D211" s="8"/>
      <c r="E211" s="8"/>
      <c r="F211" s="8"/>
      <c r="G211" s="6"/>
      <c r="I211" s="6"/>
      <c r="J211" s="7"/>
      <c r="L211" s="6"/>
      <c r="M211" s="6"/>
      <c r="O211" s="6"/>
      <c r="P211" s="7"/>
      <c r="R211" s="6"/>
      <c r="S211" s="6"/>
      <c r="U211" s="6"/>
      <c r="V211" s="6"/>
      <c r="X211" s="6"/>
    </row>
    <row r="212" spans="4:24" x14ac:dyDescent="0.2">
      <c r="D212" s="8"/>
      <c r="E212" s="8"/>
      <c r="F212" s="8"/>
      <c r="G212" s="6"/>
      <c r="I212" s="6"/>
      <c r="J212" s="7"/>
      <c r="L212" s="6"/>
      <c r="M212" s="6"/>
      <c r="O212" s="6"/>
      <c r="P212" s="7"/>
      <c r="R212" s="6"/>
      <c r="S212" s="6"/>
      <c r="U212" s="6"/>
      <c r="V212" s="6"/>
      <c r="X212" s="6"/>
    </row>
    <row r="213" spans="4:24" x14ac:dyDescent="0.2">
      <c r="D213" s="8"/>
      <c r="E213" s="8"/>
      <c r="F213" s="8"/>
      <c r="G213" s="6"/>
      <c r="I213" s="6"/>
      <c r="J213" s="7"/>
      <c r="L213" s="6"/>
      <c r="M213" s="6"/>
      <c r="O213" s="6"/>
      <c r="P213" s="7"/>
      <c r="R213" s="6"/>
      <c r="S213" s="6"/>
      <c r="U213" s="6"/>
      <c r="V213" s="6"/>
      <c r="X213" s="6"/>
    </row>
    <row r="214" spans="4:24" x14ac:dyDescent="0.2">
      <c r="D214" s="8"/>
      <c r="E214" s="8"/>
      <c r="F214" s="8"/>
      <c r="G214" s="6"/>
      <c r="I214" s="6"/>
      <c r="J214" s="7"/>
      <c r="L214" s="6"/>
      <c r="M214" s="6"/>
      <c r="O214" s="6"/>
      <c r="P214" s="7"/>
      <c r="R214" s="6"/>
      <c r="S214" s="6"/>
      <c r="U214" s="6"/>
      <c r="V214" s="6"/>
      <c r="X214" s="6"/>
    </row>
    <row r="215" spans="4:24" x14ac:dyDescent="0.2">
      <c r="D215" s="8"/>
      <c r="E215" s="8"/>
      <c r="F215" s="8"/>
      <c r="G215" s="6"/>
      <c r="I215" s="6"/>
      <c r="J215" s="7"/>
      <c r="L215" s="6"/>
      <c r="M215" s="6"/>
      <c r="O215" s="6"/>
      <c r="P215" s="7"/>
      <c r="R215" s="6"/>
      <c r="S215" s="6"/>
      <c r="U215" s="6"/>
      <c r="V215" s="6"/>
      <c r="X215" s="6"/>
    </row>
    <row r="216" spans="4:24" x14ac:dyDescent="0.2">
      <c r="D216" s="8"/>
      <c r="E216" s="8"/>
      <c r="F216" s="8"/>
      <c r="G216" s="6"/>
      <c r="I216" s="6"/>
      <c r="J216" s="7"/>
      <c r="L216" s="6"/>
      <c r="M216" s="6"/>
      <c r="O216" s="6"/>
      <c r="P216" s="7"/>
      <c r="R216" s="6"/>
      <c r="S216" s="6"/>
      <c r="U216" s="6"/>
      <c r="V216" s="6"/>
      <c r="X216" s="6"/>
    </row>
    <row r="217" spans="4:24" x14ac:dyDescent="0.2">
      <c r="D217" s="8"/>
      <c r="E217" s="8"/>
      <c r="F217" s="8"/>
      <c r="G217" s="6"/>
      <c r="I217" s="6"/>
      <c r="J217" s="7"/>
      <c r="L217" s="6"/>
      <c r="M217" s="6"/>
      <c r="O217" s="6"/>
      <c r="P217" s="7"/>
      <c r="R217" s="6"/>
      <c r="S217" s="6"/>
      <c r="U217" s="6"/>
      <c r="V217" s="6"/>
      <c r="X217" s="6"/>
    </row>
    <row r="218" spans="4:24" x14ac:dyDescent="0.2">
      <c r="D218" s="8"/>
      <c r="E218" s="8"/>
      <c r="F218" s="8"/>
      <c r="G218" s="6"/>
      <c r="I218" s="6"/>
      <c r="J218" s="7"/>
      <c r="L218" s="6"/>
      <c r="M218" s="6"/>
      <c r="O218" s="6"/>
      <c r="P218" s="7"/>
      <c r="R218" s="6"/>
      <c r="S218" s="6"/>
      <c r="U218" s="6"/>
      <c r="V218" s="6"/>
      <c r="X218" s="6"/>
    </row>
    <row r="219" spans="4:24" x14ac:dyDescent="0.2">
      <c r="D219" s="8"/>
      <c r="E219" s="8"/>
      <c r="F219" s="8"/>
      <c r="G219" s="6"/>
      <c r="I219" s="6"/>
      <c r="J219" s="7"/>
      <c r="L219" s="6"/>
      <c r="M219" s="6"/>
      <c r="O219" s="6"/>
      <c r="P219" s="7"/>
      <c r="R219" s="6"/>
      <c r="S219" s="6"/>
      <c r="U219" s="6"/>
      <c r="V219" s="6"/>
      <c r="X219" s="6"/>
    </row>
    <row r="220" spans="4:24" x14ac:dyDescent="0.2">
      <c r="D220" s="8"/>
      <c r="E220" s="8"/>
      <c r="F220" s="8"/>
      <c r="G220" s="6"/>
      <c r="I220" s="6"/>
      <c r="J220" s="7"/>
      <c r="L220" s="6"/>
      <c r="M220" s="6"/>
      <c r="O220" s="6"/>
      <c r="P220" s="7"/>
      <c r="R220" s="6"/>
      <c r="S220" s="6"/>
      <c r="U220" s="6"/>
      <c r="V220" s="6"/>
      <c r="X220" s="6"/>
    </row>
    <row r="221" spans="4:24" x14ac:dyDescent="0.2">
      <c r="D221" s="8"/>
      <c r="E221" s="8"/>
      <c r="F221" s="8"/>
      <c r="G221" s="6"/>
      <c r="I221" s="6"/>
      <c r="J221" s="7"/>
      <c r="L221" s="6"/>
      <c r="M221" s="6"/>
      <c r="O221" s="6"/>
      <c r="P221" s="7"/>
      <c r="R221" s="6"/>
      <c r="S221" s="6"/>
      <c r="U221" s="6"/>
      <c r="V221" s="6"/>
      <c r="X221" s="6"/>
    </row>
    <row r="222" spans="4:24" x14ac:dyDescent="0.2">
      <c r="D222" s="8"/>
      <c r="E222" s="8"/>
      <c r="F222" s="8"/>
      <c r="G222" s="6"/>
      <c r="I222" s="6"/>
      <c r="J222" s="7"/>
      <c r="L222" s="6"/>
      <c r="M222" s="6"/>
      <c r="O222" s="6"/>
      <c r="P222" s="7"/>
      <c r="R222" s="6"/>
      <c r="S222" s="6"/>
      <c r="U222" s="6"/>
      <c r="V222" s="6"/>
      <c r="X222" s="6"/>
    </row>
    <row r="223" spans="4:24" x14ac:dyDescent="0.2">
      <c r="D223" s="8"/>
      <c r="E223" s="8"/>
      <c r="F223" s="8"/>
      <c r="G223" s="6"/>
      <c r="I223" s="6"/>
      <c r="J223" s="7"/>
      <c r="L223" s="6"/>
      <c r="M223" s="6"/>
      <c r="O223" s="6"/>
      <c r="P223" s="7"/>
      <c r="R223" s="6"/>
      <c r="S223" s="6"/>
      <c r="U223" s="6"/>
      <c r="V223" s="6"/>
      <c r="X223" s="6"/>
    </row>
    <row r="224" spans="4:24" x14ac:dyDescent="0.2">
      <c r="D224" s="8"/>
      <c r="E224" s="8"/>
      <c r="F224" s="8"/>
      <c r="G224" s="6"/>
      <c r="I224" s="6"/>
      <c r="J224" s="7"/>
      <c r="L224" s="6"/>
      <c r="M224" s="6"/>
      <c r="O224" s="6"/>
      <c r="P224" s="7"/>
      <c r="R224" s="6"/>
      <c r="S224" s="6"/>
      <c r="U224" s="6"/>
      <c r="V224" s="6"/>
      <c r="X224" s="6"/>
    </row>
    <row r="225" spans="4:24" x14ac:dyDescent="0.2">
      <c r="D225" s="8"/>
      <c r="E225" s="8"/>
      <c r="F225" s="8"/>
      <c r="G225" s="6"/>
      <c r="I225" s="6"/>
      <c r="J225" s="7"/>
      <c r="L225" s="6"/>
      <c r="M225" s="6"/>
      <c r="O225" s="6"/>
      <c r="P225" s="7"/>
      <c r="R225" s="6"/>
      <c r="S225" s="6"/>
      <c r="U225" s="6"/>
      <c r="V225" s="6"/>
      <c r="X225" s="6"/>
    </row>
    <row r="226" spans="4:24" x14ac:dyDescent="0.2">
      <c r="D226" s="8"/>
      <c r="E226" s="8"/>
      <c r="F226" s="8"/>
      <c r="G226" s="6"/>
      <c r="I226" s="6"/>
      <c r="J226" s="7"/>
      <c r="L226" s="6"/>
      <c r="M226" s="6"/>
      <c r="O226" s="6"/>
      <c r="P226" s="7"/>
      <c r="R226" s="6"/>
      <c r="S226" s="6"/>
      <c r="U226" s="6"/>
      <c r="V226" s="6"/>
      <c r="X226" s="6"/>
    </row>
    <row r="227" spans="4:24" x14ac:dyDescent="0.2">
      <c r="D227" s="8"/>
      <c r="E227" s="8"/>
      <c r="F227" s="8"/>
      <c r="G227" s="6"/>
      <c r="I227" s="6"/>
      <c r="J227" s="7"/>
      <c r="L227" s="6"/>
      <c r="M227" s="6"/>
      <c r="O227" s="6"/>
      <c r="P227" s="7"/>
      <c r="R227" s="6"/>
      <c r="S227" s="6"/>
      <c r="U227" s="6"/>
      <c r="V227" s="6"/>
      <c r="X227" s="6"/>
    </row>
    <row r="228" spans="4:24" x14ac:dyDescent="0.2">
      <c r="D228" s="8"/>
      <c r="E228" s="8"/>
      <c r="F228" s="8"/>
      <c r="G228" s="6"/>
      <c r="I228" s="6"/>
      <c r="J228" s="7"/>
      <c r="L228" s="6"/>
      <c r="M228" s="6"/>
      <c r="O228" s="6"/>
      <c r="P228" s="7"/>
      <c r="R228" s="6"/>
      <c r="S228" s="6"/>
      <c r="U228" s="6"/>
      <c r="V228" s="6"/>
      <c r="X228" s="6"/>
    </row>
    <row r="229" spans="4:24" x14ac:dyDescent="0.2">
      <c r="D229" s="8"/>
      <c r="E229" s="8"/>
      <c r="F229" s="8"/>
      <c r="G229" s="6"/>
      <c r="I229" s="6"/>
      <c r="J229" s="7"/>
      <c r="L229" s="6"/>
      <c r="M229" s="6"/>
      <c r="O229" s="6"/>
      <c r="P229" s="7"/>
      <c r="R229" s="6"/>
      <c r="S229" s="6"/>
      <c r="U229" s="6"/>
      <c r="V229" s="6"/>
      <c r="X229" s="6"/>
    </row>
    <row r="230" spans="4:24" x14ac:dyDescent="0.2">
      <c r="D230" s="8"/>
      <c r="E230" s="8"/>
      <c r="F230" s="8"/>
      <c r="G230" s="6"/>
      <c r="I230" s="6"/>
      <c r="J230" s="7"/>
      <c r="L230" s="6"/>
      <c r="M230" s="6"/>
      <c r="O230" s="6"/>
      <c r="P230" s="7"/>
      <c r="R230" s="6"/>
      <c r="S230" s="6"/>
      <c r="U230" s="6"/>
      <c r="V230" s="6"/>
      <c r="X230" s="6"/>
    </row>
    <row r="231" spans="4:24" x14ac:dyDescent="0.2">
      <c r="D231" s="8"/>
      <c r="E231" s="8"/>
      <c r="F231" s="8"/>
      <c r="G231" s="6"/>
      <c r="I231" s="6"/>
      <c r="J231" s="7"/>
      <c r="L231" s="6"/>
      <c r="M231" s="6"/>
      <c r="O231" s="6"/>
      <c r="P231" s="7"/>
      <c r="R231" s="6"/>
      <c r="S231" s="6"/>
      <c r="U231" s="6"/>
      <c r="V231" s="6"/>
      <c r="X231" s="6"/>
    </row>
    <row r="232" spans="4:24" x14ac:dyDescent="0.2">
      <c r="D232" s="8"/>
      <c r="E232" s="8"/>
      <c r="F232" s="8"/>
      <c r="G232" s="6"/>
      <c r="I232" s="6"/>
      <c r="J232" s="7"/>
      <c r="L232" s="6"/>
      <c r="M232" s="6"/>
      <c r="O232" s="6"/>
      <c r="P232" s="7"/>
      <c r="R232" s="6"/>
      <c r="S232" s="6"/>
      <c r="U232" s="6"/>
      <c r="V232" s="6"/>
      <c r="X232" s="6"/>
    </row>
    <row r="233" spans="4:24" x14ac:dyDescent="0.2">
      <c r="D233" s="8"/>
      <c r="E233" s="8"/>
      <c r="F233" s="8"/>
      <c r="G233" s="6"/>
      <c r="I233" s="6"/>
      <c r="J233" s="7"/>
      <c r="L233" s="6"/>
      <c r="M233" s="6"/>
      <c r="O233" s="6"/>
      <c r="P233" s="7"/>
      <c r="R233" s="6"/>
      <c r="S233" s="6"/>
      <c r="U233" s="6"/>
      <c r="V233" s="6"/>
      <c r="X233" s="6"/>
    </row>
    <row r="234" spans="4:24" x14ac:dyDescent="0.2">
      <c r="D234" s="8"/>
      <c r="E234" s="8"/>
      <c r="F234" s="8"/>
      <c r="G234" s="6"/>
      <c r="I234" s="6"/>
      <c r="J234" s="7"/>
      <c r="L234" s="6"/>
      <c r="M234" s="6"/>
      <c r="O234" s="6"/>
      <c r="P234" s="7"/>
      <c r="R234" s="6"/>
      <c r="S234" s="6"/>
      <c r="U234" s="6"/>
      <c r="V234" s="6"/>
      <c r="X234" s="6"/>
    </row>
    <row r="235" spans="4:24" x14ac:dyDescent="0.2">
      <c r="D235" s="8"/>
      <c r="E235" s="8"/>
      <c r="F235" s="8"/>
      <c r="G235" s="6"/>
      <c r="I235" s="6"/>
      <c r="J235" s="7"/>
      <c r="L235" s="6"/>
      <c r="M235" s="6"/>
      <c r="O235" s="6"/>
      <c r="P235" s="7"/>
      <c r="R235" s="6"/>
      <c r="S235" s="6"/>
      <c r="U235" s="6"/>
      <c r="V235" s="6"/>
      <c r="X235" s="6"/>
    </row>
    <row r="236" spans="4:24" x14ac:dyDescent="0.2">
      <c r="D236" s="8"/>
      <c r="E236" s="8"/>
      <c r="F236" s="8"/>
      <c r="G236" s="6"/>
      <c r="I236" s="6"/>
      <c r="J236" s="7"/>
      <c r="L236" s="6"/>
      <c r="M236" s="6"/>
      <c r="O236" s="6"/>
      <c r="P236" s="7"/>
      <c r="R236" s="6"/>
      <c r="S236" s="6"/>
      <c r="U236" s="6"/>
      <c r="V236" s="6"/>
      <c r="X236" s="6"/>
    </row>
    <row r="237" spans="4:24" x14ac:dyDescent="0.2">
      <c r="D237" s="8"/>
      <c r="E237" s="8"/>
      <c r="F237" s="8"/>
      <c r="G237" s="6"/>
      <c r="I237" s="6"/>
      <c r="J237" s="7"/>
      <c r="L237" s="6"/>
      <c r="M237" s="6"/>
      <c r="O237" s="6"/>
      <c r="P237" s="7"/>
      <c r="R237" s="6"/>
      <c r="S237" s="6"/>
      <c r="U237" s="6"/>
      <c r="V237" s="6"/>
      <c r="X237" s="6"/>
    </row>
    <row r="238" spans="4:24" x14ac:dyDescent="0.2">
      <c r="D238" s="8"/>
      <c r="E238" s="8"/>
      <c r="F238" s="8"/>
      <c r="G238" s="6"/>
      <c r="I238" s="6"/>
      <c r="J238" s="7"/>
      <c r="L238" s="6"/>
      <c r="M238" s="6"/>
      <c r="O238" s="6"/>
      <c r="P238" s="7"/>
      <c r="R238" s="6"/>
      <c r="S238" s="6"/>
      <c r="U238" s="6"/>
      <c r="V238" s="6"/>
      <c r="X238" s="6"/>
    </row>
    <row r="239" spans="4:24" x14ac:dyDescent="0.2">
      <c r="D239" s="8"/>
      <c r="E239" s="8"/>
      <c r="F239" s="8"/>
      <c r="G239" s="6"/>
      <c r="I239" s="6"/>
      <c r="J239" s="7"/>
      <c r="L239" s="6"/>
      <c r="M239" s="6"/>
      <c r="O239" s="6"/>
      <c r="P239" s="7"/>
      <c r="R239" s="6"/>
      <c r="S239" s="6"/>
      <c r="U239" s="6"/>
      <c r="V239" s="6"/>
      <c r="X239" s="6"/>
    </row>
    <row r="240" spans="4:24" x14ac:dyDescent="0.2">
      <c r="D240" s="8"/>
      <c r="E240" s="8"/>
      <c r="F240" s="8"/>
      <c r="G240" s="6"/>
      <c r="I240" s="6"/>
      <c r="J240" s="7"/>
      <c r="L240" s="6"/>
      <c r="M240" s="6"/>
      <c r="O240" s="6"/>
      <c r="P240" s="7"/>
      <c r="R240" s="6"/>
      <c r="S240" s="6"/>
      <c r="U240" s="6"/>
      <c r="V240" s="6"/>
      <c r="X240" s="6"/>
    </row>
    <row r="241" spans="4:24" x14ac:dyDescent="0.2">
      <c r="D241" s="8"/>
      <c r="E241" s="8"/>
      <c r="F241" s="8"/>
      <c r="G241" s="6"/>
      <c r="I241" s="6"/>
      <c r="J241" s="7"/>
      <c r="L241" s="6"/>
      <c r="M241" s="6"/>
      <c r="O241" s="6"/>
      <c r="P241" s="7"/>
      <c r="R241" s="6"/>
      <c r="S241" s="6"/>
      <c r="U241" s="6"/>
      <c r="V241" s="6"/>
      <c r="X241" s="6"/>
    </row>
    <row r="242" spans="4:24" x14ac:dyDescent="0.2">
      <c r="D242" s="8"/>
      <c r="E242" s="8"/>
      <c r="F242" s="8"/>
      <c r="G242" s="6"/>
      <c r="I242" s="6"/>
      <c r="J242" s="7"/>
      <c r="L242" s="6"/>
      <c r="M242" s="6"/>
      <c r="O242" s="6"/>
      <c r="P242" s="7"/>
      <c r="R242" s="6"/>
      <c r="S242" s="6"/>
      <c r="U242" s="6"/>
      <c r="V242" s="6"/>
      <c r="X242" s="6"/>
    </row>
    <row r="243" spans="4:24" x14ac:dyDescent="0.2">
      <c r="D243" s="8"/>
      <c r="E243" s="8"/>
      <c r="F243" s="8"/>
      <c r="G243" s="6"/>
      <c r="I243" s="6"/>
      <c r="J243" s="7"/>
      <c r="L243" s="6"/>
      <c r="M243" s="6"/>
      <c r="O243" s="6"/>
      <c r="P243" s="7"/>
      <c r="R243" s="6"/>
      <c r="S243" s="6"/>
      <c r="U243" s="6"/>
      <c r="V243" s="6"/>
      <c r="X243" s="6"/>
    </row>
    <row r="244" spans="4:24" x14ac:dyDescent="0.2">
      <c r="D244" s="8"/>
      <c r="E244" s="8"/>
      <c r="F244" s="8"/>
      <c r="G244" s="6"/>
      <c r="I244" s="6"/>
      <c r="J244" s="7"/>
      <c r="L244" s="6"/>
      <c r="M244" s="6"/>
      <c r="O244" s="6"/>
      <c r="P244" s="7"/>
      <c r="R244" s="6"/>
      <c r="S244" s="6"/>
      <c r="U244" s="6"/>
      <c r="V244" s="6"/>
      <c r="X244" s="6"/>
    </row>
    <row r="245" spans="4:24" x14ac:dyDescent="0.2">
      <c r="D245" s="8"/>
      <c r="E245" s="8"/>
      <c r="F245" s="8"/>
      <c r="G245" s="6"/>
      <c r="I245" s="6"/>
      <c r="J245" s="7"/>
      <c r="L245" s="6"/>
      <c r="M245" s="6"/>
      <c r="O245" s="6"/>
      <c r="P245" s="7"/>
      <c r="R245" s="6"/>
      <c r="S245" s="6"/>
      <c r="U245" s="6"/>
      <c r="V245" s="6"/>
      <c r="X245" s="6"/>
    </row>
    <row r="246" spans="4:24" x14ac:dyDescent="0.2">
      <c r="D246" s="8"/>
      <c r="E246" s="8"/>
      <c r="F246" s="8"/>
      <c r="G246" s="6"/>
      <c r="I246" s="6"/>
      <c r="J246" s="7"/>
      <c r="L246" s="6"/>
      <c r="M246" s="6"/>
      <c r="O246" s="6"/>
      <c r="P246" s="7"/>
      <c r="R246" s="6"/>
      <c r="S246" s="6"/>
      <c r="U246" s="6"/>
      <c r="V246" s="6"/>
      <c r="X246" s="6"/>
    </row>
    <row r="247" spans="4:24" x14ac:dyDescent="0.2">
      <c r="D247" s="8"/>
      <c r="E247" s="8"/>
      <c r="F247" s="8"/>
      <c r="G247" s="6"/>
      <c r="I247" s="6"/>
      <c r="J247" s="7"/>
      <c r="L247" s="6"/>
      <c r="M247" s="6"/>
      <c r="O247" s="6"/>
      <c r="P247" s="7"/>
      <c r="R247" s="6"/>
      <c r="S247" s="6"/>
      <c r="U247" s="6"/>
      <c r="V247" s="6"/>
      <c r="X247" s="6"/>
    </row>
    <row r="248" spans="4:24" x14ac:dyDescent="0.2">
      <c r="D248" s="8"/>
      <c r="E248" s="8"/>
      <c r="F248" s="8"/>
      <c r="G248" s="6"/>
      <c r="I248" s="6"/>
      <c r="J248" s="7"/>
      <c r="L248" s="6"/>
      <c r="M248" s="6"/>
      <c r="O248" s="6"/>
      <c r="P248" s="7"/>
      <c r="R248" s="6"/>
      <c r="S248" s="6"/>
      <c r="U248" s="6"/>
      <c r="V248" s="6"/>
      <c r="X248" s="6"/>
    </row>
    <row r="249" spans="4:24" x14ac:dyDescent="0.2">
      <c r="D249" s="8"/>
      <c r="E249" s="8"/>
      <c r="F249" s="8"/>
      <c r="G249" s="6"/>
      <c r="I249" s="6"/>
      <c r="J249" s="7"/>
      <c r="L249" s="6"/>
      <c r="M249" s="6"/>
      <c r="O249" s="6"/>
      <c r="P249" s="7"/>
      <c r="R249" s="6"/>
      <c r="S249" s="6"/>
      <c r="U249" s="6"/>
      <c r="V249" s="6"/>
      <c r="X249" s="6"/>
    </row>
    <row r="250" spans="4:24" x14ac:dyDescent="0.2">
      <c r="D250" s="8"/>
      <c r="E250" s="8"/>
      <c r="F250" s="8"/>
      <c r="G250" s="6"/>
      <c r="I250" s="6"/>
      <c r="J250" s="7"/>
      <c r="L250" s="6"/>
      <c r="M250" s="6"/>
      <c r="O250" s="6"/>
      <c r="P250" s="7"/>
      <c r="R250" s="6"/>
      <c r="S250" s="6"/>
      <c r="U250" s="6"/>
      <c r="V250" s="6"/>
      <c r="X250" s="6"/>
    </row>
    <row r="251" spans="4:24" x14ac:dyDescent="0.2">
      <c r="D251" s="8"/>
      <c r="E251" s="8"/>
      <c r="F251" s="8"/>
      <c r="G251" s="6"/>
      <c r="I251" s="6"/>
      <c r="J251" s="7"/>
      <c r="L251" s="6"/>
      <c r="M251" s="6"/>
      <c r="O251" s="6"/>
      <c r="P251" s="7"/>
      <c r="R251" s="6"/>
      <c r="S251" s="6"/>
      <c r="U251" s="6"/>
      <c r="V251" s="6"/>
      <c r="X251" s="6"/>
    </row>
    <row r="252" spans="4:24" x14ac:dyDescent="0.2">
      <c r="D252" s="8"/>
      <c r="E252" s="8"/>
      <c r="F252" s="8"/>
      <c r="G252" s="6"/>
      <c r="I252" s="6"/>
      <c r="J252" s="7"/>
      <c r="L252" s="6"/>
      <c r="M252" s="6"/>
      <c r="O252" s="6"/>
      <c r="P252" s="7"/>
      <c r="R252" s="6"/>
      <c r="S252" s="6"/>
      <c r="U252" s="6"/>
      <c r="V252" s="6"/>
      <c r="X252" s="6"/>
    </row>
    <row r="253" spans="4:24" x14ac:dyDescent="0.2">
      <c r="D253" s="8"/>
      <c r="E253" s="8"/>
      <c r="F253" s="8"/>
      <c r="G253" s="6"/>
      <c r="I253" s="6"/>
      <c r="J253" s="7"/>
      <c r="L253" s="6"/>
      <c r="M253" s="6"/>
      <c r="O253" s="6"/>
      <c r="P253" s="7"/>
      <c r="R253" s="6"/>
      <c r="S253" s="6"/>
      <c r="U253" s="6"/>
      <c r="V253" s="6"/>
      <c r="X253" s="6"/>
    </row>
    <row r="254" spans="4:24" x14ac:dyDescent="0.2">
      <c r="D254" s="8"/>
      <c r="E254" s="8"/>
      <c r="F254" s="8"/>
      <c r="G254" s="6"/>
      <c r="I254" s="6"/>
      <c r="J254" s="7"/>
      <c r="L254" s="6"/>
      <c r="M254" s="6"/>
      <c r="O254" s="6"/>
      <c r="P254" s="7"/>
      <c r="R254" s="6"/>
      <c r="S254" s="6"/>
      <c r="U254" s="6"/>
      <c r="V254" s="6"/>
      <c r="X254" s="6"/>
    </row>
    <row r="255" spans="4:24" x14ac:dyDescent="0.2">
      <c r="D255" s="8"/>
      <c r="E255" s="8"/>
      <c r="F255" s="8"/>
      <c r="G255" s="6"/>
      <c r="I255" s="6"/>
      <c r="J255" s="7"/>
      <c r="L255" s="6"/>
      <c r="M255" s="6"/>
      <c r="O255" s="6"/>
      <c r="P255" s="7"/>
      <c r="R255" s="6"/>
      <c r="S255" s="6"/>
      <c r="U255" s="6"/>
      <c r="V255" s="6"/>
      <c r="X255" s="6"/>
    </row>
    <row r="256" spans="4:24" x14ac:dyDescent="0.2">
      <c r="D256" s="8"/>
      <c r="E256" s="8"/>
      <c r="F256" s="8"/>
      <c r="G256" s="6"/>
      <c r="I256" s="6"/>
      <c r="J256" s="7"/>
      <c r="L256" s="6"/>
      <c r="M256" s="6"/>
      <c r="O256" s="6"/>
      <c r="P256" s="7"/>
      <c r="R256" s="6"/>
      <c r="S256" s="6"/>
      <c r="U256" s="6"/>
      <c r="V256" s="6"/>
      <c r="X256" s="6"/>
    </row>
    <row r="257" spans="4:24" x14ac:dyDescent="0.2">
      <c r="D257" s="8"/>
      <c r="E257" s="8"/>
      <c r="F257" s="8"/>
      <c r="G257" s="6"/>
      <c r="I257" s="6"/>
      <c r="J257" s="7"/>
      <c r="L257" s="6"/>
      <c r="M257" s="6"/>
      <c r="O257" s="6"/>
      <c r="P257" s="7"/>
      <c r="R257" s="6"/>
      <c r="S257" s="6"/>
      <c r="U257" s="6"/>
      <c r="V257" s="6"/>
      <c r="X257" s="6"/>
    </row>
    <row r="258" spans="4:24" x14ac:dyDescent="0.2">
      <c r="D258" s="8"/>
      <c r="E258" s="8"/>
      <c r="F258" s="8"/>
      <c r="G258" s="6"/>
      <c r="I258" s="6"/>
      <c r="J258" s="7"/>
      <c r="L258" s="6"/>
      <c r="M258" s="6"/>
      <c r="O258" s="6"/>
      <c r="P258" s="7"/>
      <c r="R258" s="6"/>
      <c r="S258" s="6"/>
      <c r="U258" s="6"/>
      <c r="V258" s="6"/>
      <c r="X258" s="6"/>
    </row>
    <row r="259" spans="4:24" x14ac:dyDescent="0.2">
      <c r="D259" s="8"/>
      <c r="E259" s="8"/>
      <c r="F259" s="8"/>
      <c r="G259" s="6"/>
      <c r="I259" s="6"/>
      <c r="J259" s="7"/>
      <c r="L259" s="6"/>
      <c r="M259" s="6"/>
      <c r="O259" s="6"/>
      <c r="P259" s="7"/>
      <c r="R259" s="6"/>
      <c r="S259" s="6"/>
      <c r="U259" s="6"/>
      <c r="V259" s="6"/>
      <c r="X259" s="6"/>
    </row>
    <row r="260" spans="4:24" x14ac:dyDescent="0.2">
      <c r="D260" s="8"/>
      <c r="E260" s="8"/>
      <c r="F260" s="8"/>
      <c r="G260" s="6"/>
      <c r="I260" s="6"/>
      <c r="J260" s="7"/>
      <c r="L260" s="6"/>
      <c r="M260" s="6"/>
      <c r="O260" s="6"/>
      <c r="P260" s="7"/>
      <c r="R260" s="6"/>
      <c r="S260" s="6"/>
      <c r="U260" s="6"/>
      <c r="V260" s="6"/>
      <c r="X260" s="6"/>
    </row>
    <row r="261" spans="4:24" x14ac:dyDescent="0.2">
      <c r="D261" s="8"/>
      <c r="E261" s="8"/>
      <c r="F261" s="8"/>
      <c r="G261" s="6"/>
      <c r="I261" s="6"/>
      <c r="J261" s="7"/>
      <c r="L261" s="6"/>
      <c r="M261" s="6"/>
      <c r="O261" s="6"/>
      <c r="P261" s="7"/>
      <c r="R261" s="6"/>
      <c r="S261" s="6"/>
      <c r="U261" s="6"/>
      <c r="V261" s="6"/>
      <c r="X261" s="6"/>
    </row>
    <row r="262" spans="4:24" x14ac:dyDescent="0.2">
      <c r="D262" s="8"/>
      <c r="E262" s="8"/>
      <c r="F262" s="8"/>
      <c r="G262" s="6"/>
      <c r="I262" s="6"/>
      <c r="J262" s="7"/>
      <c r="L262" s="6"/>
      <c r="M262" s="6"/>
      <c r="O262" s="6"/>
      <c r="P262" s="7"/>
      <c r="R262" s="6"/>
      <c r="S262" s="6"/>
      <c r="U262" s="6"/>
      <c r="V262" s="6"/>
      <c r="X262" s="6"/>
    </row>
    <row r="263" spans="4:24" x14ac:dyDescent="0.2">
      <c r="D263" s="8"/>
      <c r="E263" s="8"/>
      <c r="F263" s="8"/>
      <c r="G263" s="6"/>
      <c r="I263" s="6"/>
      <c r="J263" s="7"/>
      <c r="L263" s="6"/>
      <c r="M263" s="6"/>
      <c r="O263" s="6"/>
      <c r="P263" s="7"/>
      <c r="R263" s="6"/>
      <c r="S263" s="6"/>
      <c r="U263" s="6"/>
      <c r="V263" s="6"/>
      <c r="X263" s="6"/>
    </row>
    <row r="264" spans="4:24" x14ac:dyDescent="0.2">
      <c r="D264" s="8"/>
      <c r="E264" s="8"/>
      <c r="F264" s="8"/>
      <c r="G264" s="6"/>
      <c r="I264" s="6"/>
      <c r="J264" s="7"/>
      <c r="L264" s="6"/>
      <c r="M264" s="6"/>
      <c r="O264" s="6"/>
      <c r="P264" s="7"/>
      <c r="R264" s="6"/>
      <c r="S264" s="6"/>
      <c r="U264" s="6"/>
      <c r="V264" s="6"/>
      <c r="X264" s="6"/>
    </row>
    <row r="265" spans="4:24" x14ac:dyDescent="0.2">
      <c r="D265" s="8"/>
      <c r="E265" s="8"/>
      <c r="F265" s="8"/>
      <c r="G265" s="6"/>
      <c r="I265" s="6"/>
      <c r="J265" s="7"/>
      <c r="L265" s="6"/>
      <c r="M265" s="6"/>
      <c r="O265" s="6"/>
      <c r="P265" s="7"/>
      <c r="R265" s="6"/>
      <c r="S265" s="6"/>
      <c r="U265" s="6"/>
      <c r="V265" s="6"/>
      <c r="X265" s="6"/>
    </row>
    <row r="266" spans="4:24" x14ac:dyDescent="0.2">
      <c r="D266" s="8"/>
      <c r="E266" s="8"/>
      <c r="F266" s="8"/>
      <c r="G266" s="6"/>
      <c r="I266" s="6"/>
      <c r="J266" s="7"/>
      <c r="L266" s="6"/>
      <c r="M266" s="6"/>
      <c r="O266" s="6"/>
      <c r="P266" s="7"/>
      <c r="R266" s="6"/>
      <c r="S266" s="6"/>
      <c r="U266" s="6"/>
      <c r="V266" s="6"/>
      <c r="X266" s="6"/>
    </row>
    <row r="267" spans="4:24" x14ac:dyDescent="0.2">
      <c r="D267" s="8"/>
      <c r="E267" s="8"/>
      <c r="F267" s="8"/>
      <c r="G267" s="6"/>
      <c r="I267" s="6"/>
      <c r="J267" s="7"/>
      <c r="L267" s="6"/>
      <c r="M267" s="6"/>
      <c r="O267" s="6"/>
      <c r="P267" s="7"/>
      <c r="R267" s="6"/>
      <c r="S267" s="6"/>
      <c r="U267" s="6"/>
      <c r="V267" s="6"/>
      <c r="X267" s="6"/>
    </row>
    <row r="268" spans="4:24" x14ac:dyDescent="0.2">
      <c r="D268" s="8"/>
      <c r="E268" s="8"/>
      <c r="F268" s="8"/>
      <c r="G268" s="6"/>
      <c r="I268" s="6"/>
      <c r="J268" s="7"/>
      <c r="L268" s="6"/>
      <c r="M268" s="6"/>
      <c r="O268" s="6"/>
      <c r="P268" s="7"/>
      <c r="R268" s="6"/>
      <c r="S268" s="6"/>
      <c r="U268" s="6"/>
      <c r="V268" s="6"/>
      <c r="X268" s="6"/>
    </row>
    <row r="269" spans="4:24" x14ac:dyDescent="0.2">
      <c r="D269" s="8"/>
      <c r="E269" s="8"/>
      <c r="F269" s="8"/>
      <c r="G269" s="6"/>
      <c r="I269" s="6"/>
      <c r="J269" s="7"/>
      <c r="L269" s="6"/>
      <c r="M269" s="6"/>
      <c r="O269" s="6"/>
      <c r="P269" s="7"/>
      <c r="R269" s="6"/>
      <c r="S269" s="6"/>
      <c r="U269" s="6"/>
      <c r="V269" s="6"/>
      <c r="X269" s="6"/>
    </row>
    <row r="270" spans="4:24" x14ac:dyDescent="0.2">
      <c r="D270" s="8"/>
      <c r="E270" s="8"/>
      <c r="F270" s="8"/>
      <c r="G270" s="6"/>
      <c r="I270" s="6"/>
      <c r="J270" s="7"/>
      <c r="L270" s="6"/>
      <c r="M270" s="6"/>
      <c r="O270" s="6"/>
      <c r="P270" s="7"/>
      <c r="R270" s="6"/>
      <c r="S270" s="6"/>
      <c r="U270" s="6"/>
      <c r="V270" s="6"/>
      <c r="X270" s="6"/>
    </row>
  </sheetData>
  <mergeCells count="17">
    <mergeCell ref="A13:C13"/>
    <mergeCell ref="D3:F3"/>
    <mergeCell ref="G3:I3"/>
    <mergeCell ref="J3:L3"/>
    <mergeCell ref="M3:O3"/>
    <mergeCell ref="V3:X3"/>
    <mergeCell ref="A5:C5"/>
    <mergeCell ref="A6:C6"/>
    <mergeCell ref="A7:C7"/>
    <mergeCell ref="A9:C9"/>
    <mergeCell ref="P3:R3"/>
    <mergeCell ref="S3:U3"/>
    <mergeCell ref="A16:C16"/>
    <mergeCell ref="A20:C20"/>
    <mergeCell ref="A25:C25"/>
    <mergeCell ref="A33:C33"/>
    <mergeCell ref="A39:C39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5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4AA5F-BBA1-4F27-81C9-F2753E3EA49B}">
  <sheetPr>
    <pageSetUpPr fitToPage="1"/>
  </sheetPr>
  <dimension ref="A1:E33"/>
  <sheetViews>
    <sheetView zoomScaleNormal="100" workbookViewId="0">
      <pane xSplit="1" ySplit="3" topLeftCell="B4" activePane="bottomRight" state="frozen"/>
      <selection activeCell="K11" sqref="K11"/>
      <selection pane="topRight" activeCell="K11" sqref="K11"/>
      <selection pane="bottomLeft" activeCell="K11" sqref="K11"/>
      <selection pane="bottomRight" activeCell="B14" sqref="B14"/>
    </sheetView>
  </sheetViews>
  <sheetFormatPr defaultColWidth="13.36328125" defaultRowHeight="13" x14ac:dyDescent="0.2"/>
  <cols>
    <col min="1" max="1" width="11.453125" style="108" customWidth="1"/>
    <col min="2" max="4" width="22.453125" style="108" customWidth="1"/>
    <col min="5" max="5" width="13.36328125" style="235"/>
    <col min="6" max="16384" width="13.36328125" style="108"/>
  </cols>
  <sheetData>
    <row r="1" spans="1:5" ht="16.5" x14ac:dyDescent="0.2">
      <c r="A1" s="253" t="s">
        <v>203</v>
      </c>
    </row>
    <row r="2" spans="1:5" ht="14.25" customHeight="1" thickBot="1" x14ac:dyDescent="0.25">
      <c r="A2" s="48"/>
      <c r="B2" s="48"/>
      <c r="C2" s="48"/>
      <c r="D2" s="252" t="s">
        <v>202</v>
      </c>
    </row>
    <row r="3" spans="1:5" ht="18.5" customHeight="1" thickTop="1" x14ac:dyDescent="0.2">
      <c r="A3" s="251"/>
      <c r="B3" s="250" t="s">
        <v>201</v>
      </c>
      <c r="C3" s="250" t="s">
        <v>200</v>
      </c>
      <c r="D3" s="164" t="s">
        <v>199</v>
      </c>
    </row>
    <row r="4" spans="1:5" ht="18.5" customHeight="1" x14ac:dyDescent="0.2">
      <c r="A4" s="249" t="s">
        <v>198</v>
      </c>
      <c r="B4" s="247">
        <v>5648</v>
      </c>
      <c r="C4" s="246">
        <v>5272</v>
      </c>
      <c r="D4" s="243">
        <v>93.342776203966011</v>
      </c>
    </row>
    <row r="5" spans="1:5" ht="18.5" customHeight="1" x14ac:dyDescent="0.2">
      <c r="A5" s="249"/>
      <c r="B5" s="247"/>
      <c r="C5" s="246"/>
      <c r="D5" s="243"/>
    </row>
    <row r="6" spans="1:5" ht="18.5" customHeight="1" x14ac:dyDescent="0.2">
      <c r="A6" s="248">
        <v>11</v>
      </c>
      <c r="B6" s="247">
        <v>5485</v>
      </c>
      <c r="C6" s="246">
        <v>5200</v>
      </c>
      <c r="D6" s="243">
        <v>94.80401093892435</v>
      </c>
      <c r="E6" s="242"/>
    </row>
    <row r="7" spans="1:5" ht="18.5" customHeight="1" x14ac:dyDescent="0.2">
      <c r="A7" s="188">
        <v>12</v>
      </c>
      <c r="B7" s="241">
        <v>5436</v>
      </c>
      <c r="C7" s="240">
        <v>5102</v>
      </c>
      <c r="D7" s="245">
        <v>93.855776305999996</v>
      </c>
    </row>
    <row r="8" spans="1:5" ht="18.5" customHeight="1" x14ac:dyDescent="0.2">
      <c r="A8" s="188">
        <v>13</v>
      </c>
      <c r="B8" s="241">
        <v>5388</v>
      </c>
      <c r="C8" s="240">
        <v>5076</v>
      </c>
      <c r="D8" s="243">
        <v>94.209354120267264</v>
      </c>
      <c r="E8" s="242"/>
    </row>
    <row r="9" spans="1:5" ht="18.5" customHeight="1" x14ac:dyDescent="0.2">
      <c r="A9" s="188">
        <v>14</v>
      </c>
      <c r="B9" s="241">
        <v>5388</v>
      </c>
      <c r="C9" s="240">
        <v>5085</v>
      </c>
      <c r="D9" s="243">
        <v>94.376391982182625</v>
      </c>
    </row>
    <row r="10" spans="1:5" ht="18.5" customHeight="1" x14ac:dyDescent="0.2">
      <c r="A10" s="188">
        <v>15</v>
      </c>
      <c r="B10" s="241">
        <v>5388</v>
      </c>
      <c r="C10" s="240">
        <v>4918</v>
      </c>
      <c r="D10" s="243">
        <v>91.27691165553081</v>
      </c>
      <c r="E10" s="242"/>
    </row>
    <row r="11" spans="1:5" ht="18.5" customHeight="1" x14ac:dyDescent="0.2">
      <c r="A11" s="188"/>
      <c r="B11" s="241"/>
      <c r="C11" s="240"/>
      <c r="D11" s="243"/>
      <c r="E11" s="242"/>
    </row>
    <row r="12" spans="1:5" ht="18.5" customHeight="1" x14ac:dyDescent="0.2">
      <c r="A12" s="188">
        <v>16</v>
      </c>
      <c r="B12" s="241">
        <v>5388</v>
      </c>
      <c r="C12" s="240">
        <v>4910</v>
      </c>
      <c r="D12" s="243">
        <v>91.128433556050481</v>
      </c>
    </row>
    <row r="13" spans="1:5" ht="18.5" customHeight="1" x14ac:dyDescent="0.2">
      <c r="A13" s="188">
        <v>17</v>
      </c>
      <c r="B13" s="241">
        <v>5281</v>
      </c>
      <c r="C13" s="240">
        <v>4875</v>
      </c>
      <c r="D13" s="243">
        <v>92.312062109448974</v>
      </c>
      <c r="E13" s="242"/>
    </row>
    <row r="14" spans="1:5" ht="18.5" customHeight="1" x14ac:dyDescent="0.2">
      <c r="A14" s="188">
        <v>18</v>
      </c>
      <c r="B14" s="241">
        <v>5261</v>
      </c>
      <c r="C14" s="240">
        <v>4846</v>
      </c>
      <c r="D14" s="243">
        <v>92.111765823987838</v>
      </c>
    </row>
    <row r="15" spans="1:5" ht="18.5" customHeight="1" x14ac:dyDescent="0.2">
      <c r="A15" s="188">
        <v>19</v>
      </c>
      <c r="B15" s="241">
        <v>5261</v>
      </c>
      <c r="C15" s="240">
        <v>4816</v>
      </c>
      <c r="D15" s="243">
        <v>91.541532028131527</v>
      </c>
      <c r="E15" s="242"/>
    </row>
    <row r="16" spans="1:5" ht="18.5" customHeight="1" x14ac:dyDescent="0.2">
      <c r="A16" s="188">
        <v>20</v>
      </c>
      <c r="B16" s="241">
        <v>5261</v>
      </c>
      <c r="C16" s="240">
        <v>4826</v>
      </c>
      <c r="D16" s="243">
        <v>91.731609960083631</v>
      </c>
    </row>
    <row r="17" spans="1:5" ht="18.5" customHeight="1" x14ac:dyDescent="0.2">
      <c r="A17" s="188"/>
      <c r="B17" s="241"/>
      <c r="C17" s="240"/>
      <c r="D17" s="243"/>
    </row>
    <row r="18" spans="1:5" ht="18.5" customHeight="1" x14ac:dyDescent="0.2">
      <c r="A18" s="188">
        <v>21</v>
      </c>
      <c r="B18" s="241">
        <v>5261</v>
      </c>
      <c r="C18" s="240">
        <v>4783</v>
      </c>
      <c r="D18" s="243">
        <v>90.914274852689601</v>
      </c>
      <c r="E18" s="242"/>
    </row>
    <row r="19" spans="1:5" ht="18.5" customHeight="1" x14ac:dyDescent="0.2">
      <c r="A19" s="188">
        <v>22</v>
      </c>
      <c r="B19" s="241">
        <v>5261</v>
      </c>
      <c r="C19" s="240">
        <v>4815</v>
      </c>
      <c r="D19" s="243">
        <v>91.522524234936327</v>
      </c>
    </row>
    <row r="20" spans="1:5" ht="18.5" customHeight="1" x14ac:dyDescent="0.2">
      <c r="A20" s="188">
        <v>23</v>
      </c>
      <c r="B20" s="241">
        <v>5261</v>
      </c>
      <c r="C20" s="240">
        <v>4701</v>
      </c>
      <c r="D20" s="243">
        <v>89.355635810682372</v>
      </c>
      <c r="E20" s="242"/>
    </row>
    <row r="21" spans="1:5" ht="18.5" customHeight="1" x14ac:dyDescent="0.2">
      <c r="A21" s="188">
        <v>24</v>
      </c>
      <c r="B21" s="241">
        <v>5213</v>
      </c>
      <c r="C21" s="240">
        <v>4650</v>
      </c>
      <c r="D21" s="243">
        <v>89.200076731248799</v>
      </c>
    </row>
    <row r="22" spans="1:5" ht="18.5" customHeight="1" x14ac:dyDescent="0.2">
      <c r="A22" s="188">
        <v>25</v>
      </c>
      <c r="B22" s="241">
        <v>5186</v>
      </c>
      <c r="C22" s="240">
        <v>4587</v>
      </c>
      <c r="D22" s="243">
        <v>88.449672194369455</v>
      </c>
      <c r="E22" s="242"/>
    </row>
    <row r="23" spans="1:5" ht="18.5" customHeight="1" x14ac:dyDescent="0.2">
      <c r="A23" s="188"/>
      <c r="B23" s="241"/>
      <c r="C23" s="240"/>
      <c r="D23" s="243"/>
      <c r="E23" s="242"/>
    </row>
    <row r="24" spans="1:5" ht="18.5" customHeight="1" x14ac:dyDescent="0.2">
      <c r="A24" s="188">
        <v>26</v>
      </c>
      <c r="B24" s="241">
        <v>5186</v>
      </c>
      <c r="C24" s="240">
        <v>4561</v>
      </c>
      <c r="D24" s="243">
        <v>87.948322406478979</v>
      </c>
    </row>
    <row r="25" spans="1:5" ht="18.5" customHeight="1" x14ac:dyDescent="0.2">
      <c r="A25" s="188">
        <v>27</v>
      </c>
      <c r="B25" s="241">
        <v>5186</v>
      </c>
      <c r="C25" s="240">
        <v>4529</v>
      </c>
      <c r="D25" s="243">
        <v>87.33127651369071</v>
      </c>
      <c r="E25" s="242"/>
    </row>
    <row r="26" spans="1:5" ht="18.5" customHeight="1" x14ac:dyDescent="0.2">
      <c r="A26" s="188">
        <v>28</v>
      </c>
      <c r="B26" s="241">
        <v>5058</v>
      </c>
      <c r="C26" s="240">
        <v>4480</v>
      </c>
      <c r="D26" s="243">
        <v>88.572558323448007</v>
      </c>
    </row>
    <row r="27" spans="1:5" ht="18.5" customHeight="1" x14ac:dyDescent="0.2">
      <c r="A27" s="244">
        <v>29</v>
      </c>
      <c r="B27" s="240">
        <v>5025</v>
      </c>
      <c r="C27" s="240">
        <v>4545</v>
      </c>
      <c r="D27" s="243">
        <v>90.447761194029852</v>
      </c>
      <c r="E27" s="242"/>
    </row>
    <row r="28" spans="1:5" ht="18.5" customHeight="1" x14ac:dyDescent="0.2">
      <c r="A28" s="244">
        <v>30</v>
      </c>
      <c r="B28" s="241">
        <v>5047</v>
      </c>
      <c r="C28" s="240">
        <v>4478</v>
      </c>
      <c r="D28" s="239">
        <v>88.7</v>
      </c>
    </row>
    <row r="29" spans="1:5" ht="18.5" customHeight="1" x14ac:dyDescent="0.2">
      <c r="A29" s="188"/>
      <c r="B29" s="241"/>
      <c r="C29" s="240"/>
      <c r="D29" s="243"/>
      <c r="E29" s="242"/>
    </row>
    <row r="30" spans="1:5" ht="18.5" customHeight="1" x14ac:dyDescent="0.2">
      <c r="A30" s="187" t="s">
        <v>162</v>
      </c>
      <c r="B30" s="241">
        <v>4993</v>
      </c>
      <c r="C30" s="240">
        <v>4414</v>
      </c>
      <c r="D30" s="239">
        <v>88.4</v>
      </c>
    </row>
    <row r="31" spans="1:5" ht="18.5" customHeight="1" x14ac:dyDescent="0.2">
      <c r="A31" s="182">
        <v>2</v>
      </c>
      <c r="B31" s="238">
        <v>4993</v>
      </c>
      <c r="C31" s="237">
        <v>4481</v>
      </c>
      <c r="D31" s="236">
        <v>89.745643900999994</v>
      </c>
    </row>
    <row r="32" spans="1:5" ht="18.5" customHeight="1" x14ac:dyDescent="0.2">
      <c r="A32" s="108" t="s">
        <v>161</v>
      </c>
    </row>
    <row r="33" ht="18.5" customHeight="1" x14ac:dyDescent="0.2"/>
  </sheetData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orientation="portrait" horizontalDpi="4294967292" vertic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57667-9FFF-47F8-A0F0-EB98410C436A}">
  <sheetPr>
    <pageSetUpPr fitToPage="1"/>
  </sheetPr>
  <dimension ref="A1:K3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5" sqref="K25"/>
    </sheetView>
  </sheetViews>
  <sheetFormatPr defaultColWidth="13.36328125" defaultRowHeight="13" x14ac:dyDescent="0.2"/>
  <cols>
    <col min="1" max="1" width="11" style="108" customWidth="1"/>
    <col min="2" max="2" width="10.36328125" style="108" customWidth="1"/>
    <col min="3" max="9" width="9.453125" style="108" customWidth="1"/>
    <col min="10" max="10" width="13.36328125" style="235"/>
    <col min="11" max="16384" width="13.36328125" style="108"/>
  </cols>
  <sheetData>
    <row r="1" spans="1:11" ht="16.5" x14ac:dyDescent="0.2">
      <c r="A1" s="198" t="s">
        <v>214</v>
      </c>
      <c r="H1" s="278"/>
      <c r="I1" s="48"/>
    </row>
    <row r="2" spans="1:11" ht="13.5" customHeight="1" thickBot="1" x14ac:dyDescent="0.25">
      <c r="A2" s="196"/>
      <c r="B2" s="48"/>
      <c r="C2" s="48"/>
      <c r="D2" s="48"/>
      <c r="E2" s="48"/>
      <c r="F2" s="48"/>
      <c r="G2" s="48"/>
      <c r="H2" s="122"/>
      <c r="I2" s="121" t="s">
        <v>213</v>
      </c>
    </row>
    <row r="3" spans="1:11" ht="28.5" customHeight="1" thickTop="1" x14ac:dyDescent="0.2">
      <c r="A3" s="251"/>
      <c r="B3" s="277" t="s">
        <v>212</v>
      </c>
      <c r="C3" s="276" t="s">
        <v>211</v>
      </c>
      <c r="D3" s="275" t="s">
        <v>210</v>
      </c>
      <c r="E3" s="275" t="s">
        <v>209</v>
      </c>
      <c r="F3" s="275" t="s">
        <v>208</v>
      </c>
      <c r="G3" s="275" t="s">
        <v>207</v>
      </c>
      <c r="H3" s="275" t="s">
        <v>206</v>
      </c>
      <c r="I3" s="275" t="s">
        <v>144</v>
      </c>
    </row>
    <row r="4" spans="1:11" ht="21.5" customHeight="1" x14ac:dyDescent="0.2">
      <c r="A4" s="249" t="s">
        <v>205</v>
      </c>
      <c r="B4" s="273">
        <v>5648</v>
      </c>
      <c r="C4" s="268">
        <v>131</v>
      </c>
      <c r="D4" s="268">
        <v>607</v>
      </c>
      <c r="E4" s="268">
        <v>805</v>
      </c>
      <c r="F4" s="268">
        <v>2847</v>
      </c>
      <c r="G4" s="268">
        <v>1002</v>
      </c>
      <c r="H4" s="268">
        <v>1</v>
      </c>
      <c r="I4" s="268">
        <v>255</v>
      </c>
      <c r="K4" s="199"/>
    </row>
    <row r="5" spans="1:11" ht="21.5" customHeight="1" x14ac:dyDescent="0.2">
      <c r="A5" s="274">
        <v>10</v>
      </c>
      <c r="B5" s="273">
        <v>5262</v>
      </c>
      <c r="C5" s="268">
        <v>108</v>
      </c>
      <c r="D5" s="268">
        <v>595</v>
      </c>
      <c r="E5" s="268">
        <v>701</v>
      </c>
      <c r="F5" s="268">
        <v>2715</v>
      </c>
      <c r="G5" s="268">
        <v>953</v>
      </c>
      <c r="H5" s="268">
        <v>0</v>
      </c>
      <c r="I5" s="268">
        <v>190</v>
      </c>
      <c r="K5" s="199"/>
    </row>
    <row r="6" spans="1:11" ht="21.5" customHeight="1" x14ac:dyDescent="0.2">
      <c r="A6" s="274"/>
      <c r="B6" s="273"/>
      <c r="C6" s="268"/>
      <c r="D6" s="268"/>
      <c r="E6" s="268"/>
      <c r="F6" s="268"/>
      <c r="G6" s="268"/>
      <c r="H6" s="268"/>
      <c r="I6" s="268"/>
      <c r="K6" s="199"/>
    </row>
    <row r="7" spans="1:11" ht="21.5" customHeight="1" x14ac:dyDescent="0.2">
      <c r="A7" s="248">
        <v>11</v>
      </c>
      <c r="B7" s="273">
        <v>5200</v>
      </c>
      <c r="C7" s="268">
        <v>86</v>
      </c>
      <c r="D7" s="268">
        <v>564</v>
      </c>
      <c r="E7" s="268">
        <v>695</v>
      </c>
      <c r="F7" s="268">
        <v>2617</v>
      </c>
      <c r="G7" s="268">
        <v>989</v>
      </c>
      <c r="H7" s="268">
        <v>0</v>
      </c>
      <c r="I7" s="268">
        <v>249</v>
      </c>
      <c r="K7" s="199"/>
    </row>
    <row r="8" spans="1:11" ht="21.5" customHeight="1" x14ac:dyDescent="0.2">
      <c r="A8" s="188">
        <v>12</v>
      </c>
      <c r="B8" s="267">
        <v>5102</v>
      </c>
      <c r="C8" s="270">
        <v>55</v>
      </c>
      <c r="D8" s="270">
        <v>580</v>
      </c>
      <c r="E8" s="270">
        <v>638</v>
      </c>
      <c r="F8" s="270">
        <v>2595</v>
      </c>
      <c r="G8" s="270">
        <v>1029</v>
      </c>
      <c r="H8" s="268">
        <v>0</v>
      </c>
      <c r="I8" s="272">
        <v>205</v>
      </c>
      <c r="K8" s="199"/>
    </row>
    <row r="9" spans="1:11" ht="21.5" customHeight="1" x14ac:dyDescent="0.2">
      <c r="A9" s="188">
        <v>13</v>
      </c>
      <c r="B9" s="267">
        <v>5076</v>
      </c>
      <c r="C9" s="270">
        <v>39</v>
      </c>
      <c r="D9" s="270">
        <v>561</v>
      </c>
      <c r="E9" s="270">
        <v>571</v>
      </c>
      <c r="F9" s="270">
        <v>2798</v>
      </c>
      <c r="G9" s="270">
        <v>1096</v>
      </c>
      <c r="H9" s="268">
        <v>2</v>
      </c>
      <c r="I9" s="272">
        <v>9</v>
      </c>
      <c r="K9" s="199"/>
    </row>
    <row r="10" spans="1:11" ht="21.5" customHeight="1" x14ac:dyDescent="0.2">
      <c r="A10" s="188">
        <v>14</v>
      </c>
      <c r="B10" s="267">
        <v>5065</v>
      </c>
      <c r="C10" s="270">
        <v>31</v>
      </c>
      <c r="D10" s="270">
        <v>562</v>
      </c>
      <c r="E10" s="270">
        <v>582</v>
      </c>
      <c r="F10" s="270">
        <v>2797</v>
      </c>
      <c r="G10" s="270">
        <v>1082</v>
      </c>
      <c r="H10" s="271" t="s">
        <v>92</v>
      </c>
      <c r="I10" s="270">
        <v>11</v>
      </c>
      <c r="K10" s="199"/>
    </row>
    <row r="11" spans="1:11" ht="21.5" customHeight="1" x14ac:dyDescent="0.2">
      <c r="A11" s="188">
        <v>15</v>
      </c>
      <c r="B11" s="267">
        <v>4918</v>
      </c>
      <c r="C11" s="270">
        <v>16</v>
      </c>
      <c r="D11" s="270">
        <v>509</v>
      </c>
      <c r="E11" s="270">
        <v>494</v>
      </c>
      <c r="F11" s="270">
        <v>2679</v>
      </c>
      <c r="G11" s="270">
        <v>1208</v>
      </c>
      <c r="H11" s="271" t="s">
        <v>92</v>
      </c>
      <c r="I11" s="270">
        <v>12</v>
      </c>
      <c r="K11" s="199"/>
    </row>
    <row r="12" spans="1:11" ht="21.5" customHeight="1" x14ac:dyDescent="0.2">
      <c r="A12" s="188"/>
      <c r="B12" s="267"/>
      <c r="C12" s="270"/>
      <c r="D12" s="270"/>
      <c r="E12" s="270"/>
      <c r="F12" s="270"/>
      <c r="G12" s="270"/>
      <c r="H12" s="271"/>
      <c r="I12" s="270"/>
      <c r="K12" s="199"/>
    </row>
    <row r="13" spans="1:11" ht="21.5" customHeight="1" x14ac:dyDescent="0.2">
      <c r="A13" s="188">
        <v>16</v>
      </c>
      <c r="B13" s="267">
        <v>4910</v>
      </c>
      <c r="C13" s="270">
        <v>18</v>
      </c>
      <c r="D13" s="270">
        <v>499</v>
      </c>
      <c r="E13" s="270">
        <v>491</v>
      </c>
      <c r="F13" s="270">
        <v>2661</v>
      </c>
      <c r="G13" s="270">
        <v>1229</v>
      </c>
      <c r="H13" s="270">
        <v>2</v>
      </c>
      <c r="I13" s="270">
        <v>10</v>
      </c>
      <c r="K13" s="199"/>
    </row>
    <row r="14" spans="1:11" ht="21.5" customHeight="1" x14ac:dyDescent="0.2">
      <c r="A14" s="188">
        <v>17</v>
      </c>
      <c r="B14" s="267">
        <v>4875</v>
      </c>
      <c r="C14" s="270">
        <v>10</v>
      </c>
      <c r="D14" s="270">
        <v>464</v>
      </c>
      <c r="E14" s="270">
        <v>467</v>
      </c>
      <c r="F14" s="270">
        <v>2657</v>
      </c>
      <c r="G14" s="270">
        <v>1267</v>
      </c>
      <c r="H14" s="270">
        <v>2</v>
      </c>
      <c r="I14" s="270">
        <v>8</v>
      </c>
      <c r="K14" s="199"/>
    </row>
    <row r="15" spans="1:11" ht="21.5" customHeight="1" x14ac:dyDescent="0.2">
      <c r="A15" s="188">
        <v>18</v>
      </c>
      <c r="B15" s="267">
        <v>4846</v>
      </c>
      <c r="C15" s="270">
        <v>12</v>
      </c>
      <c r="D15" s="270">
        <v>455</v>
      </c>
      <c r="E15" s="270">
        <v>465</v>
      </c>
      <c r="F15" s="270">
        <v>2650</v>
      </c>
      <c r="G15" s="270">
        <v>1258</v>
      </c>
      <c r="H15" s="271" t="s">
        <v>92</v>
      </c>
      <c r="I15" s="270">
        <v>6</v>
      </c>
      <c r="K15" s="199"/>
    </row>
    <row r="16" spans="1:11" ht="21.5" customHeight="1" x14ac:dyDescent="0.2">
      <c r="A16" s="188">
        <v>19</v>
      </c>
      <c r="B16" s="267">
        <v>4816</v>
      </c>
      <c r="C16" s="270">
        <v>17</v>
      </c>
      <c r="D16" s="270">
        <v>426</v>
      </c>
      <c r="E16" s="270">
        <v>569</v>
      </c>
      <c r="F16" s="270">
        <v>2560</v>
      </c>
      <c r="G16" s="270">
        <v>1233</v>
      </c>
      <c r="H16" s="271" t="s">
        <v>92</v>
      </c>
      <c r="I16" s="270">
        <v>11</v>
      </c>
      <c r="K16" s="199"/>
    </row>
    <row r="17" spans="1:11" ht="21.5" customHeight="1" x14ac:dyDescent="0.2">
      <c r="A17" s="188">
        <v>20</v>
      </c>
      <c r="B17" s="267">
        <v>4826</v>
      </c>
      <c r="C17" s="270">
        <v>14</v>
      </c>
      <c r="D17" s="270">
        <v>448</v>
      </c>
      <c r="E17" s="270">
        <v>451</v>
      </c>
      <c r="F17" s="270">
        <v>2568</v>
      </c>
      <c r="G17" s="270">
        <v>1340</v>
      </c>
      <c r="H17" s="271" t="s">
        <v>92</v>
      </c>
      <c r="I17" s="270">
        <v>5</v>
      </c>
      <c r="K17" s="199"/>
    </row>
    <row r="18" spans="1:11" ht="21.5" customHeight="1" x14ac:dyDescent="0.2">
      <c r="A18" s="188"/>
      <c r="B18" s="267"/>
      <c r="C18" s="270"/>
      <c r="D18" s="270"/>
      <c r="E18" s="270"/>
      <c r="F18" s="270"/>
      <c r="G18" s="270"/>
      <c r="H18" s="271"/>
      <c r="I18" s="270"/>
      <c r="K18" s="199"/>
    </row>
    <row r="19" spans="1:11" ht="21.5" customHeight="1" x14ac:dyDescent="0.2">
      <c r="A19" s="188">
        <v>21</v>
      </c>
      <c r="B19" s="267">
        <v>4783</v>
      </c>
      <c r="C19" s="270">
        <v>16</v>
      </c>
      <c r="D19" s="270">
        <v>419</v>
      </c>
      <c r="E19" s="270">
        <v>429</v>
      </c>
      <c r="F19" s="270">
        <v>2568</v>
      </c>
      <c r="G19" s="270">
        <v>1332</v>
      </c>
      <c r="H19" s="270">
        <v>4</v>
      </c>
      <c r="I19" s="270">
        <v>15</v>
      </c>
      <c r="K19" s="199"/>
    </row>
    <row r="20" spans="1:11" ht="21.5" customHeight="1" x14ac:dyDescent="0.2">
      <c r="A20" s="188">
        <v>22</v>
      </c>
      <c r="B20" s="267">
        <v>4815</v>
      </c>
      <c r="C20" s="270">
        <v>13</v>
      </c>
      <c r="D20" s="270">
        <v>402</v>
      </c>
      <c r="E20" s="270">
        <v>462</v>
      </c>
      <c r="F20" s="270">
        <v>2572</v>
      </c>
      <c r="G20" s="270">
        <v>1348</v>
      </c>
      <c r="H20" s="270">
        <v>2</v>
      </c>
      <c r="I20" s="270">
        <v>16</v>
      </c>
      <c r="K20" s="199"/>
    </row>
    <row r="21" spans="1:11" ht="21.5" customHeight="1" x14ac:dyDescent="0.2">
      <c r="A21" s="188">
        <v>23</v>
      </c>
      <c r="B21" s="267">
        <v>4701</v>
      </c>
      <c r="C21" s="270">
        <v>21</v>
      </c>
      <c r="D21" s="270">
        <v>386</v>
      </c>
      <c r="E21" s="270">
        <v>428</v>
      </c>
      <c r="F21" s="270">
        <v>2520</v>
      </c>
      <c r="G21" s="270">
        <v>1322</v>
      </c>
      <c r="H21" s="270">
        <v>2</v>
      </c>
      <c r="I21" s="270">
        <v>22</v>
      </c>
      <c r="K21" s="199"/>
    </row>
    <row r="22" spans="1:11" ht="21.5" customHeight="1" x14ac:dyDescent="0.2">
      <c r="A22" s="188">
        <v>24</v>
      </c>
      <c r="B22" s="267">
        <v>4650</v>
      </c>
      <c r="C22" s="270">
        <v>12</v>
      </c>
      <c r="D22" s="270">
        <v>367</v>
      </c>
      <c r="E22" s="270">
        <v>404</v>
      </c>
      <c r="F22" s="270">
        <v>2525</v>
      </c>
      <c r="G22" s="270">
        <v>1322</v>
      </c>
      <c r="H22" s="271" t="s">
        <v>92</v>
      </c>
      <c r="I22" s="270">
        <v>20</v>
      </c>
      <c r="K22" s="199"/>
    </row>
    <row r="23" spans="1:11" ht="21.5" customHeight="1" x14ac:dyDescent="0.2">
      <c r="A23" s="188">
        <v>25</v>
      </c>
      <c r="B23" s="267">
        <v>4587</v>
      </c>
      <c r="C23" s="270">
        <v>13</v>
      </c>
      <c r="D23" s="270">
        <v>373</v>
      </c>
      <c r="E23" s="270">
        <v>418</v>
      </c>
      <c r="F23" s="270">
        <v>2425</v>
      </c>
      <c r="G23" s="270">
        <v>1339</v>
      </c>
      <c r="H23" s="271">
        <v>2</v>
      </c>
      <c r="I23" s="270">
        <v>17</v>
      </c>
      <c r="K23" s="199"/>
    </row>
    <row r="24" spans="1:11" ht="21.5" customHeight="1" x14ac:dyDescent="0.2">
      <c r="A24" s="188"/>
      <c r="B24" s="267"/>
      <c r="C24" s="270"/>
      <c r="D24" s="270"/>
      <c r="E24" s="270"/>
      <c r="F24" s="270"/>
      <c r="G24" s="270"/>
      <c r="H24" s="271"/>
      <c r="I24" s="270"/>
      <c r="K24" s="199"/>
    </row>
    <row r="25" spans="1:11" ht="21.5" customHeight="1" x14ac:dyDescent="0.2">
      <c r="A25" s="188">
        <v>26</v>
      </c>
      <c r="B25" s="267">
        <v>4561</v>
      </c>
      <c r="C25" s="265">
        <v>21</v>
      </c>
      <c r="D25" s="265">
        <v>346</v>
      </c>
      <c r="E25" s="265">
        <v>435</v>
      </c>
      <c r="F25" s="265">
        <v>2406</v>
      </c>
      <c r="G25" s="265">
        <v>1333</v>
      </c>
      <c r="H25" s="266">
        <v>1</v>
      </c>
      <c r="I25" s="265">
        <v>19</v>
      </c>
      <c r="K25" s="199"/>
    </row>
    <row r="26" spans="1:11" ht="21.5" customHeight="1" x14ac:dyDescent="0.2">
      <c r="A26" s="188">
        <v>27</v>
      </c>
      <c r="B26" s="267">
        <v>4529</v>
      </c>
      <c r="C26" s="265">
        <v>27</v>
      </c>
      <c r="D26" s="265">
        <v>327</v>
      </c>
      <c r="E26" s="265">
        <v>411</v>
      </c>
      <c r="F26" s="265">
        <v>2417</v>
      </c>
      <c r="G26" s="265">
        <v>1325</v>
      </c>
      <c r="H26" s="266">
        <v>0</v>
      </c>
      <c r="I26" s="265">
        <v>22</v>
      </c>
      <c r="K26" s="199"/>
    </row>
    <row r="27" spans="1:11" ht="21.5" customHeight="1" x14ac:dyDescent="0.2">
      <c r="A27" s="188">
        <v>28</v>
      </c>
      <c r="B27" s="269">
        <v>4480</v>
      </c>
      <c r="C27" s="268">
        <v>24</v>
      </c>
      <c r="D27" s="268">
        <v>346</v>
      </c>
      <c r="E27" s="268">
        <v>407</v>
      </c>
      <c r="F27" s="268">
        <v>2359</v>
      </c>
      <c r="G27" s="268">
        <v>1325</v>
      </c>
      <c r="H27" s="268">
        <v>2</v>
      </c>
      <c r="I27" s="268">
        <v>17</v>
      </c>
      <c r="K27" s="199"/>
    </row>
    <row r="28" spans="1:11" ht="21.5" customHeight="1" x14ac:dyDescent="0.2">
      <c r="A28" s="188">
        <v>29</v>
      </c>
      <c r="B28" s="267">
        <v>4545</v>
      </c>
      <c r="C28" s="265">
        <v>30</v>
      </c>
      <c r="D28" s="265">
        <v>341</v>
      </c>
      <c r="E28" s="265">
        <v>429</v>
      </c>
      <c r="F28" s="265">
        <v>2340</v>
      </c>
      <c r="G28" s="265">
        <v>1384</v>
      </c>
      <c r="H28" s="266">
        <v>1</v>
      </c>
      <c r="I28" s="265">
        <v>20</v>
      </c>
      <c r="K28" s="199"/>
    </row>
    <row r="29" spans="1:11" ht="21.5" customHeight="1" x14ac:dyDescent="0.2">
      <c r="A29" s="188">
        <v>30</v>
      </c>
      <c r="B29" s="267">
        <v>4478</v>
      </c>
      <c r="C29" s="265">
        <v>40</v>
      </c>
      <c r="D29" s="265">
        <v>356</v>
      </c>
      <c r="E29" s="265">
        <v>388</v>
      </c>
      <c r="F29" s="265">
        <v>2273</v>
      </c>
      <c r="G29" s="265">
        <v>1395</v>
      </c>
      <c r="H29" s="266">
        <v>1</v>
      </c>
      <c r="I29" s="265">
        <v>25</v>
      </c>
      <c r="K29" s="199"/>
    </row>
    <row r="30" spans="1:11" ht="21.5" customHeight="1" x14ac:dyDescent="0.2">
      <c r="A30" s="48"/>
      <c r="B30" s="267"/>
      <c r="C30" s="265"/>
      <c r="D30" s="265"/>
      <c r="E30" s="265"/>
      <c r="F30" s="265"/>
      <c r="G30" s="265"/>
      <c r="H30" s="266"/>
      <c r="I30" s="265"/>
      <c r="K30" s="199"/>
    </row>
    <row r="31" spans="1:11" s="255" customFormat="1" ht="21.5" customHeight="1" x14ac:dyDescent="0.2">
      <c r="A31" s="264" t="s">
        <v>162</v>
      </c>
      <c r="B31" s="263">
        <v>4414</v>
      </c>
      <c r="C31" s="262">
        <v>31</v>
      </c>
      <c r="D31" s="262">
        <v>348</v>
      </c>
      <c r="E31" s="262">
        <v>361</v>
      </c>
      <c r="F31" s="262">
        <v>2227</v>
      </c>
      <c r="G31" s="262">
        <v>1433</v>
      </c>
      <c r="H31" s="262">
        <v>1</v>
      </c>
      <c r="I31" s="262">
        <v>13</v>
      </c>
      <c r="J31" s="256"/>
      <c r="K31" s="200"/>
    </row>
    <row r="32" spans="1:11" ht="21.5" customHeight="1" x14ac:dyDescent="0.2">
      <c r="A32" s="188">
        <v>2</v>
      </c>
      <c r="B32" s="261">
        <v>4481</v>
      </c>
      <c r="C32" s="260">
        <v>35</v>
      </c>
      <c r="D32" s="260">
        <v>381</v>
      </c>
      <c r="E32" s="260">
        <v>394</v>
      </c>
      <c r="F32" s="260">
        <v>2208</v>
      </c>
      <c r="G32" s="260">
        <v>1443</v>
      </c>
      <c r="H32" s="260">
        <v>0</v>
      </c>
      <c r="I32" s="260">
        <v>20</v>
      </c>
      <c r="K32" s="199"/>
    </row>
    <row r="33" spans="1:11" s="255" customFormat="1" ht="21.5" customHeight="1" x14ac:dyDescent="0.2">
      <c r="A33" s="259" t="s">
        <v>204</v>
      </c>
      <c r="B33" s="258">
        <f t="shared" ref="B33:I33" si="0">+B32/$B$32</f>
        <v>1</v>
      </c>
      <c r="C33" s="257">
        <f t="shared" si="0"/>
        <v>7.8107565275608122E-3</v>
      </c>
      <c r="D33" s="257">
        <f t="shared" si="0"/>
        <v>8.5025663914304841E-2</v>
      </c>
      <c r="E33" s="257">
        <f t="shared" si="0"/>
        <v>8.7926802053113151E-2</v>
      </c>
      <c r="F33" s="257">
        <f t="shared" si="0"/>
        <v>0.49274715465297925</v>
      </c>
      <c r="G33" s="257">
        <f t="shared" si="0"/>
        <v>0.32202633340772147</v>
      </c>
      <c r="H33" s="257">
        <f t="shared" si="0"/>
        <v>0</v>
      </c>
      <c r="I33" s="257">
        <f t="shared" si="0"/>
        <v>4.4632894443204646E-3</v>
      </c>
      <c r="J33" s="256"/>
      <c r="K33" s="200"/>
    </row>
    <row r="34" spans="1:11" ht="21.5" customHeight="1" x14ac:dyDescent="0.2">
      <c r="A34" s="108" t="s">
        <v>161</v>
      </c>
      <c r="B34" s="254"/>
      <c r="C34" s="254"/>
      <c r="D34" s="254"/>
      <c r="E34" s="254"/>
      <c r="F34" s="254"/>
      <c r="G34" s="254"/>
      <c r="H34" s="254"/>
      <c r="I34" s="254"/>
      <c r="K34" s="199"/>
    </row>
  </sheetData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AE31F-997D-425C-B321-6D9E1FA09DA6}">
  <sheetPr>
    <pageSetUpPr fitToPage="1"/>
  </sheetPr>
  <dimension ref="A1:W61"/>
  <sheetViews>
    <sheetView zoomScale="70" zoomScaleNormal="70" zoomScaleSheetLayoutView="100" workbookViewId="0">
      <pane xSplit="3" ySplit="4" topLeftCell="D20" activePane="bottomRight" state="frozen"/>
      <selection activeCell="E15" sqref="E15"/>
      <selection pane="topRight" activeCell="E15" sqref="E15"/>
      <selection pane="bottomLeft" activeCell="E15" sqref="E15"/>
      <selection pane="bottomRight" activeCell="K14" sqref="K14"/>
    </sheetView>
  </sheetViews>
  <sheetFormatPr defaultColWidth="9" defaultRowHeight="13" x14ac:dyDescent="0.2"/>
  <cols>
    <col min="1" max="1" width="6.81640625" style="48" customWidth="1"/>
    <col min="2" max="2" width="10.90625" style="48" bestFit="1" customWidth="1"/>
    <col min="3" max="3" width="4.90625" style="48" customWidth="1"/>
    <col min="4" max="4" width="8.1796875" style="48" customWidth="1"/>
    <col min="5" max="5" width="8.1796875" style="79" customWidth="1"/>
    <col min="6" max="6" width="8.1796875" style="48" customWidth="1"/>
    <col min="7" max="7" width="8.1796875" style="49" customWidth="1"/>
    <col min="8" max="8" width="8.1796875" style="79" customWidth="1"/>
    <col min="9" max="9" width="8.1796875" style="48" customWidth="1"/>
    <col min="10" max="10" width="8.1796875" style="50" customWidth="1"/>
    <col min="11" max="11" width="8.1796875" style="79" customWidth="1"/>
    <col min="12" max="12" width="8.1796875" style="48" customWidth="1"/>
    <col min="13" max="13" width="8.1796875" style="49" customWidth="1"/>
    <col min="14" max="14" width="8.1796875" style="79" customWidth="1"/>
    <col min="15" max="15" width="8.1796875" style="48" customWidth="1"/>
    <col min="16" max="16" width="8.1796875" style="50" customWidth="1"/>
    <col min="17" max="17" width="8.1796875" style="79" customWidth="1"/>
    <col min="18" max="18" width="8.1796875" style="48" customWidth="1"/>
    <col min="19" max="19" width="8.1796875" style="49" customWidth="1"/>
    <col min="20" max="20" width="8.1796875" style="80" customWidth="1"/>
    <col min="21" max="21" width="8.08984375" style="48" bestFit="1" customWidth="1"/>
    <col min="22" max="22" width="8.08984375" style="48" customWidth="1"/>
    <col min="23" max="23" width="8.36328125" style="48" bestFit="1" customWidth="1"/>
    <col min="24" max="24" width="8.08984375" style="48" customWidth="1"/>
    <col min="25" max="16384" width="9" style="48"/>
  </cols>
  <sheetData>
    <row r="1" spans="1:23" ht="25" customHeight="1" x14ac:dyDescent="0.2">
      <c r="A1" s="47" t="s">
        <v>58</v>
      </c>
      <c r="E1" s="48"/>
      <c r="H1" s="49"/>
      <c r="K1" s="50"/>
      <c r="N1" s="49"/>
      <c r="Q1" s="50"/>
      <c r="T1" s="49"/>
    </row>
    <row r="2" spans="1:23" s="32" customFormat="1" ht="18" customHeight="1" thickBot="1" x14ac:dyDescent="0.25">
      <c r="A2" s="51"/>
      <c r="G2" s="6"/>
      <c r="H2" s="6"/>
      <c r="J2" s="7"/>
      <c r="K2" s="7"/>
      <c r="M2" s="6"/>
      <c r="N2" s="6"/>
      <c r="P2" s="7"/>
      <c r="Q2" s="7"/>
      <c r="R2" s="52"/>
      <c r="S2" s="53"/>
      <c r="T2" s="53"/>
      <c r="U2" s="54" t="s">
        <v>59</v>
      </c>
    </row>
    <row r="3" spans="1:23" s="57" customFormat="1" ht="27.15" customHeight="1" thickTop="1" x14ac:dyDescent="0.2">
      <c r="A3" s="55"/>
      <c r="B3" s="55"/>
      <c r="C3" s="56"/>
      <c r="D3" s="284" t="s">
        <v>55</v>
      </c>
      <c r="E3" s="284"/>
      <c r="F3" s="285"/>
      <c r="G3" s="285" t="s">
        <v>60</v>
      </c>
      <c r="H3" s="290"/>
      <c r="I3" s="283"/>
      <c r="J3" s="290" t="s">
        <v>61</v>
      </c>
      <c r="K3" s="290"/>
      <c r="L3" s="290"/>
      <c r="M3" s="291" t="s">
        <v>62</v>
      </c>
      <c r="N3" s="292"/>
      <c r="O3" s="293"/>
      <c r="P3" s="290" t="s">
        <v>63</v>
      </c>
      <c r="Q3" s="290"/>
      <c r="R3" s="290"/>
      <c r="S3" s="285" t="s">
        <v>64</v>
      </c>
      <c r="T3" s="290"/>
      <c r="U3" s="290"/>
      <c r="V3" s="32"/>
      <c r="W3" s="32"/>
    </row>
    <row r="4" spans="1:23" s="57" customFormat="1" ht="39" customHeight="1" x14ac:dyDescent="0.2">
      <c r="A4" s="58"/>
      <c r="B4" s="58"/>
      <c r="C4" s="59"/>
      <c r="D4" s="25" t="s">
        <v>48</v>
      </c>
      <c r="E4" s="23" t="s">
        <v>47</v>
      </c>
      <c r="F4" s="22" t="s">
        <v>46</v>
      </c>
      <c r="G4" s="25" t="s">
        <v>48</v>
      </c>
      <c r="H4" s="23" t="s">
        <v>47</v>
      </c>
      <c r="I4" s="23" t="s">
        <v>46</v>
      </c>
      <c r="J4" s="24" t="s">
        <v>48</v>
      </c>
      <c r="K4" s="23" t="s">
        <v>47</v>
      </c>
      <c r="L4" s="22" t="s">
        <v>46</v>
      </c>
      <c r="M4" s="25" t="s">
        <v>48</v>
      </c>
      <c r="N4" s="23" t="s">
        <v>47</v>
      </c>
      <c r="O4" s="23" t="s">
        <v>46</v>
      </c>
      <c r="P4" s="24" t="s">
        <v>48</v>
      </c>
      <c r="Q4" s="23" t="s">
        <v>47</v>
      </c>
      <c r="R4" s="22" t="s">
        <v>46</v>
      </c>
      <c r="S4" s="25" t="s">
        <v>48</v>
      </c>
      <c r="T4" s="23" t="s">
        <v>47</v>
      </c>
      <c r="U4" s="22" t="s">
        <v>46</v>
      </c>
      <c r="V4" s="32"/>
      <c r="W4" s="32"/>
    </row>
    <row r="5" spans="1:23" s="57" customFormat="1" ht="24" customHeight="1" x14ac:dyDescent="0.2">
      <c r="A5" s="298" t="s">
        <v>45</v>
      </c>
      <c r="B5" s="298"/>
      <c r="C5" s="299"/>
      <c r="D5" s="60">
        <v>68088</v>
      </c>
      <c r="E5" s="61">
        <v>1169</v>
      </c>
      <c r="F5" s="61">
        <v>66919</v>
      </c>
      <c r="G5" s="60">
        <v>3820</v>
      </c>
      <c r="H5" s="61">
        <v>40</v>
      </c>
      <c r="I5" s="61">
        <v>3780</v>
      </c>
      <c r="J5" s="60">
        <v>7264</v>
      </c>
      <c r="K5" s="61">
        <v>221</v>
      </c>
      <c r="L5" s="61">
        <v>7043</v>
      </c>
      <c r="M5" s="60">
        <v>693</v>
      </c>
      <c r="N5" s="61">
        <v>3</v>
      </c>
      <c r="O5" s="61">
        <v>690</v>
      </c>
      <c r="P5" s="60">
        <v>32735</v>
      </c>
      <c r="Q5" s="61">
        <v>682</v>
      </c>
      <c r="R5" s="61">
        <v>32053</v>
      </c>
      <c r="S5" s="60">
        <v>23576</v>
      </c>
      <c r="T5" s="61">
        <v>223</v>
      </c>
      <c r="U5" s="61">
        <v>23353</v>
      </c>
      <c r="V5" s="62"/>
      <c r="W5" s="62"/>
    </row>
    <row r="6" spans="1:23" s="57" customFormat="1" ht="24" customHeight="1" x14ac:dyDescent="0.2">
      <c r="A6" s="300" t="s">
        <v>44</v>
      </c>
      <c r="B6" s="300"/>
      <c r="C6" s="301"/>
      <c r="D6" s="63">
        <v>11007</v>
      </c>
      <c r="E6" s="3">
        <v>170</v>
      </c>
      <c r="F6" s="3">
        <v>10837</v>
      </c>
      <c r="G6" s="63">
        <v>626</v>
      </c>
      <c r="H6" s="3">
        <v>6</v>
      </c>
      <c r="I6" s="3">
        <v>620</v>
      </c>
      <c r="J6" s="63">
        <v>1431</v>
      </c>
      <c r="K6" s="3">
        <v>26</v>
      </c>
      <c r="L6" s="3">
        <v>1405</v>
      </c>
      <c r="M6" s="63">
        <v>113</v>
      </c>
      <c r="N6" s="3">
        <v>0</v>
      </c>
      <c r="O6" s="3">
        <v>113</v>
      </c>
      <c r="P6" s="63">
        <v>5234</v>
      </c>
      <c r="Q6" s="3">
        <v>97</v>
      </c>
      <c r="R6" s="3">
        <v>5137</v>
      </c>
      <c r="S6" s="63">
        <v>3603</v>
      </c>
      <c r="T6" s="3">
        <v>41</v>
      </c>
      <c r="U6" s="3">
        <v>3562</v>
      </c>
      <c r="V6" s="62"/>
      <c r="W6" s="62"/>
    </row>
    <row r="7" spans="1:23" s="57" customFormat="1" ht="24" customHeight="1" x14ac:dyDescent="0.2">
      <c r="A7" s="300" t="s">
        <v>43</v>
      </c>
      <c r="B7" s="300"/>
      <c r="C7" s="301"/>
      <c r="D7" s="63">
        <v>57081</v>
      </c>
      <c r="E7" s="3">
        <v>999</v>
      </c>
      <c r="F7" s="3">
        <v>56082</v>
      </c>
      <c r="G7" s="63">
        <v>3194</v>
      </c>
      <c r="H7" s="3">
        <v>34</v>
      </c>
      <c r="I7" s="3">
        <v>3160</v>
      </c>
      <c r="J7" s="63">
        <v>5833</v>
      </c>
      <c r="K7" s="3">
        <v>195</v>
      </c>
      <c r="L7" s="3">
        <v>5638</v>
      </c>
      <c r="M7" s="63">
        <v>580</v>
      </c>
      <c r="N7" s="3">
        <v>3</v>
      </c>
      <c r="O7" s="3">
        <v>577</v>
      </c>
      <c r="P7" s="63">
        <v>27501</v>
      </c>
      <c r="Q7" s="3">
        <v>585</v>
      </c>
      <c r="R7" s="3">
        <v>26916</v>
      </c>
      <c r="S7" s="63">
        <v>19973</v>
      </c>
      <c r="T7" s="3">
        <v>182</v>
      </c>
      <c r="U7" s="3">
        <v>19791</v>
      </c>
      <c r="V7" s="62"/>
      <c r="W7" s="62"/>
    </row>
    <row r="8" spans="1:23" s="57" customFormat="1" ht="24" customHeight="1" x14ac:dyDescent="0.2">
      <c r="A8" s="32"/>
      <c r="B8" s="64"/>
      <c r="C8" s="65"/>
      <c r="D8" s="18"/>
      <c r="E8" s="3"/>
      <c r="F8" s="18"/>
      <c r="G8" s="63"/>
      <c r="H8" s="3"/>
      <c r="I8" s="66"/>
      <c r="J8" s="3"/>
      <c r="K8" s="3"/>
      <c r="L8" s="3"/>
      <c r="M8" s="63"/>
      <c r="N8" s="3"/>
      <c r="O8" s="66"/>
      <c r="P8" s="3"/>
      <c r="Q8" s="3"/>
      <c r="R8" s="3"/>
      <c r="S8" s="63"/>
      <c r="T8" s="3"/>
      <c r="U8" s="3"/>
      <c r="V8" s="62"/>
      <c r="W8" s="62"/>
    </row>
    <row r="9" spans="1:23" s="32" customFormat="1" ht="24" customHeight="1" x14ac:dyDescent="0.2">
      <c r="A9" s="294" t="s">
        <v>42</v>
      </c>
      <c r="B9" s="294"/>
      <c r="C9" s="295"/>
      <c r="D9" s="63">
        <v>1097</v>
      </c>
      <c r="E9" s="3">
        <v>26</v>
      </c>
      <c r="F9" s="3">
        <v>1071</v>
      </c>
      <c r="G9" s="67">
        <v>56</v>
      </c>
      <c r="H9" s="10">
        <v>0</v>
      </c>
      <c r="I9" s="68">
        <v>56</v>
      </c>
      <c r="J9" s="67">
        <v>115</v>
      </c>
      <c r="K9" s="10">
        <v>2</v>
      </c>
      <c r="L9" s="68">
        <v>113</v>
      </c>
      <c r="M9" s="67">
        <v>10</v>
      </c>
      <c r="N9" s="10">
        <v>0</v>
      </c>
      <c r="O9" s="68">
        <v>10</v>
      </c>
      <c r="P9" s="67">
        <v>554</v>
      </c>
      <c r="Q9" s="10">
        <v>14</v>
      </c>
      <c r="R9" s="68">
        <v>540</v>
      </c>
      <c r="S9" s="67">
        <v>362</v>
      </c>
      <c r="T9" s="10">
        <v>10</v>
      </c>
      <c r="U9" s="10">
        <v>352</v>
      </c>
      <c r="V9" s="62"/>
      <c r="W9" s="62"/>
    </row>
    <row r="10" spans="1:23" s="32" customFormat="1" ht="24" customHeight="1" x14ac:dyDescent="0.2">
      <c r="B10" s="12" t="s">
        <v>41</v>
      </c>
      <c r="C10" s="69"/>
      <c r="D10" s="63">
        <v>450</v>
      </c>
      <c r="E10" s="3">
        <v>6</v>
      </c>
      <c r="F10" s="3">
        <v>444</v>
      </c>
      <c r="G10" s="67">
        <v>20</v>
      </c>
      <c r="H10" s="10">
        <v>0</v>
      </c>
      <c r="I10" s="68">
        <v>20</v>
      </c>
      <c r="J10" s="67">
        <v>37</v>
      </c>
      <c r="K10" s="10">
        <v>0</v>
      </c>
      <c r="L10" s="10">
        <v>37</v>
      </c>
      <c r="M10" s="67">
        <v>3</v>
      </c>
      <c r="N10" s="10">
        <v>0</v>
      </c>
      <c r="O10" s="68">
        <v>3</v>
      </c>
      <c r="P10" s="67">
        <v>237</v>
      </c>
      <c r="Q10" s="10">
        <v>4</v>
      </c>
      <c r="R10" s="10">
        <v>233</v>
      </c>
      <c r="S10" s="67">
        <v>153</v>
      </c>
      <c r="T10" s="10">
        <v>2</v>
      </c>
      <c r="U10" s="10">
        <v>151</v>
      </c>
      <c r="V10" s="62"/>
      <c r="W10" s="62"/>
    </row>
    <row r="11" spans="1:23" s="32" customFormat="1" ht="24" customHeight="1" x14ac:dyDescent="0.2">
      <c r="B11" s="12" t="s">
        <v>40</v>
      </c>
      <c r="C11" s="69"/>
      <c r="D11" s="63">
        <v>647</v>
      </c>
      <c r="E11" s="3">
        <v>20</v>
      </c>
      <c r="F11" s="3">
        <v>627</v>
      </c>
      <c r="G11" s="67">
        <v>36</v>
      </c>
      <c r="H11" s="10">
        <v>0</v>
      </c>
      <c r="I11" s="68">
        <v>36</v>
      </c>
      <c r="J11" s="67">
        <v>78</v>
      </c>
      <c r="K11" s="10">
        <v>2</v>
      </c>
      <c r="L11" s="10">
        <v>76</v>
      </c>
      <c r="M11" s="67">
        <v>7</v>
      </c>
      <c r="N11" s="10">
        <v>0</v>
      </c>
      <c r="O11" s="68">
        <v>7</v>
      </c>
      <c r="P11" s="67">
        <v>317</v>
      </c>
      <c r="Q11" s="10">
        <v>10</v>
      </c>
      <c r="R11" s="10">
        <v>307</v>
      </c>
      <c r="S11" s="67">
        <v>209</v>
      </c>
      <c r="T11" s="10">
        <v>8</v>
      </c>
      <c r="U11" s="10">
        <v>201</v>
      </c>
      <c r="V11" s="62"/>
      <c r="W11" s="62"/>
    </row>
    <row r="12" spans="1:23" s="32" customFormat="1" ht="24" customHeight="1" x14ac:dyDescent="0.2">
      <c r="B12" s="12"/>
      <c r="C12" s="69"/>
      <c r="D12" s="67"/>
      <c r="E12" s="10"/>
      <c r="F12" s="10"/>
      <c r="G12" s="67"/>
      <c r="H12" s="10"/>
      <c r="I12" s="68"/>
      <c r="J12" s="10"/>
      <c r="K12" s="10"/>
      <c r="L12" s="10"/>
      <c r="M12" s="67"/>
      <c r="N12" s="10"/>
      <c r="O12" s="68"/>
      <c r="P12" s="10"/>
      <c r="Q12" s="10"/>
      <c r="R12" s="10"/>
      <c r="S12" s="67"/>
      <c r="T12" s="10"/>
      <c r="U12" s="10"/>
      <c r="V12" s="62"/>
      <c r="W12" s="62"/>
    </row>
    <row r="13" spans="1:23" s="32" customFormat="1" ht="24" customHeight="1" x14ac:dyDescent="0.2">
      <c r="A13" s="294" t="s">
        <v>39</v>
      </c>
      <c r="B13" s="294"/>
      <c r="C13" s="295"/>
      <c r="D13" s="63">
        <v>1239</v>
      </c>
      <c r="E13" s="3">
        <v>20</v>
      </c>
      <c r="F13" s="3">
        <v>1219</v>
      </c>
      <c r="G13" s="67">
        <v>57</v>
      </c>
      <c r="H13" s="10">
        <v>1</v>
      </c>
      <c r="I13" s="68">
        <v>56</v>
      </c>
      <c r="J13" s="67">
        <v>125</v>
      </c>
      <c r="K13" s="10">
        <v>9</v>
      </c>
      <c r="L13" s="68">
        <v>116</v>
      </c>
      <c r="M13" s="67">
        <v>14</v>
      </c>
      <c r="N13" s="10">
        <v>0</v>
      </c>
      <c r="O13" s="68">
        <v>14</v>
      </c>
      <c r="P13" s="67">
        <v>581</v>
      </c>
      <c r="Q13" s="10">
        <v>7</v>
      </c>
      <c r="R13" s="68">
        <v>574</v>
      </c>
      <c r="S13" s="67">
        <v>462</v>
      </c>
      <c r="T13" s="10">
        <v>3</v>
      </c>
      <c r="U13" s="10">
        <v>459</v>
      </c>
      <c r="V13" s="62"/>
      <c r="W13" s="62"/>
    </row>
    <row r="14" spans="1:23" s="32" customFormat="1" ht="24" customHeight="1" x14ac:dyDescent="0.2">
      <c r="B14" s="12" t="s">
        <v>38</v>
      </c>
      <c r="C14" s="69"/>
      <c r="D14" s="63">
        <v>1239</v>
      </c>
      <c r="E14" s="3">
        <v>20</v>
      </c>
      <c r="F14" s="3">
        <v>1219</v>
      </c>
      <c r="G14" s="67">
        <v>57</v>
      </c>
      <c r="H14" s="10">
        <v>1</v>
      </c>
      <c r="I14" s="68">
        <v>56</v>
      </c>
      <c r="J14" s="67">
        <v>125</v>
      </c>
      <c r="K14" s="10">
        <v>9</v>
      </c>
      <c r="L14" s="10">
        <v>116</v>
      </c>
      <c r="M14" s="67">
        <v>14</v>
      </c>
      <c r="N14" s="10">
        <v>0</v>
      </c>
      <c r="O14" s="68">
        <v>14</v>
      </c>
      <c r="P14" s="67">
        <v>581</v>
      </c>
      <c r="Q14" s="10">
        <v>7</v>
      </c>
      <c r="R14" s="10">
        <v>574</v>
      </c>
      <c r="S14" s="67">
        <v>462</v>
      </c>
      <c r="T14" s="10">
        <v>3</v>
      </c>
      <c r="U14" s="10">
        <v>459</v>
      </c>
      <c r="V14" s="62"/>
      <c r="W14" s="62"/>
    </row>
    <row r="15" spans="1:23" s="32" customFormat="1" ht="24" customHeight="1" x14ac:dyDescent="0.2">
      <c r="B15" s="12"/>
      <c r="C15" s="69"/>
      <c r="D15" s="67"/>
      <c r="E15" s="10"/>
      <c r="F15" s="10"/>
      <c r="G15" s="67"/>
      <c r="H15" s="10"/>
      <c r="I15" s="68"/>
      <c r="J15" s="10"/>
      <c r="K15" s="10"/>
      <c r="L15" s="10"/>
      <c r="M15" s="67"/>
      <c r="N15" s="10"/>
      <c r="O15" s="68"/>
      <c r="P15" s="10"/>
      <c r="Q15" s="10"/>
      <c r="R15" s="10"/>
      <c r="S15" s="67"/>
      <c r="T15" s="10"/>
      <c r="U15" s="10"/>
      <c r="V15" s="62"/>
      <c r="W15" s="62"/>
    </row>
    <row r="16" spans="1:23" s="32" customFormat="1" ht="24" customHeight="1" x14ac:dyDescent="0.2">
      <c r="A16" s="294" t="s">
        <v>37</v>
      </c>
      <c r="B16" s="294"/>
      <c r="C16" s="295"/>
      <c r="D16" s="63">
        <v>149</v>
      </c>
      <c r="E16" s="3">
        <v>0</v>
      </c>
      <c r="F16" s="3">
        <v>149</v>
      </c>
      <c r="G16" s="67">
        <v>12</v>
      </c>
      <c r="H16" s="10">
        <v>0</v>
      </c>
      <c r="I16" s="68">
        <v>12</v>
      </c>
      <c r="J16" s="67">
        <v>21</v>
      </c>
      <c r="K16" s="10">
        <v>0</v>
      </c>
      <c r="L16" s="68">
        <v>21</v>
      </c>
      <c r="M16" s="67">
        <v>5</v>
      </c>
      <c r="N16" s="10">
        <v>0</v>
      </c>
      <c r="O16" s="68">
        <v>5</v>
      </c>
      <c r="P16" s="67">
        <v>61</v>
      </c>
      <c r="Q16" s="10">
        <v>0</v>
      </c>
      <c r="R16" s="68">
        <v>61</v>
      </c>
      <c r="S16" s="67">
        <v>50</v>
      </c>
      <c r="T16" s="10">
        <v>0</v>
      </c>
      <c r="U16" s="10">
        <v>50</v>
      </c>
      <c r="V16" s="62"/>
      <c r="W16" s="62"/>
    </row>
    <row r="17" spans="1:23" s="32" customFormat="1" ht="24" customHeight="1" x14ac:dyDescent="0.2">
      <c r="B17" s="12" t="s">
        <v>36</v>
      </c>
      <c r="C17" s="69"/>
      <c r="D17" s="63">
        <v>52</v>
      </c>
      <c r="E17" s="3">
        <v>0</v>
      </c>
      <c r="F17" s="3">
        <v>52</v>
      </c>
      <c r="G17" s="67">
        <v>2</v>
      </c>
      <c r="H17" s="10">
        <v>0</v>
      </c>
      <c r="I17" s="68">
        <v>2</v>
      </c>
      <c r="J17" s="67">
        <v>6</v>
      </c>
      <c r="K17" s="10">
        <v>0</v>
      </c>
      <c r="L17" s="10">
        <v>6</v>
      </c>
      <c r="M17" s="67">
        <v>1</v>
      </c>
      <c r="N17" s="10">
        <v>0</v>
      </c>
      <c r="O17" s="68">
        <v>1</v>
      </c>
      <c r="P17" s="67">
        <v>24</v>
      </c>
      <c r="Q17" s="10">
        <v>0</v>
      </c>
      <c r="R17" s="10">
        <v>24</v>
      </c>
      <c r="S17" s="67">
        <v>19</v>
      </c>
      <c r="T17" s="10">
        <v>0</v>
      </c>
      <c r="U17" s="10">
        <v>19</v>
      </c>
      <c r="V17" s="62"/>
      <c r="W17" s="62"/>
    </row>
    <row r="18" spans="1:23" s="32" customFormat="1" ht="24" customHeight="1" x14ac:dyDescent="0.2">
      <c r="B18" s="12" t="s">
        <v>65</v>
      </c>
      <c r="C18" s="69"/>
      <c r="D18" s="63">
        <v>97</v>
      </c>
      <c r="E18" s="3">
        <v>0</v>
      </c>
      <c r="F18" s="3">
        <v>97</v>
      </c>
      <c r="G18" s="67">
        <v>10</v>
      </c>
      <c r="H18" s="10">
        <v>0</v>
      </c>
      <c r="I18" s="68">
        <v>10</v>
      </c>
      <c r="J18" s="67">
        <v>15</v>
      </c>
      <c r="K18" s="10">
        <v>0</v>
      </c>
      <c r="L18" s="10">
        <v>15</v>
      </c>
      <c r="M18" s="67">
        <v>4</v>
      </c>
      <c r="N18" s="10">
        <v>0</v>
      </c>
      <c r="O18" s="68">
        <v>4</v>
      </c>
      <c r="P18" s="67">
        <v>37</v>
      </c>
      <c r="Q18" s="10">
        <v>0</v>
      </c>
      <c r="R18" s="10">
        <v>37</v>
      </c>
      <c r="S18" s="67">
        <v>31</v>
      </c>
      <c r="T18" s="10">
        <v>0</v>
      </c>
      <c r="U18" s="10">
        <v>31</v>
      </c>
      <c r="V18" s="62"/>
      <c r="W18" s="62"/>
    </row>
    <row r="19" spans="1:23" s="32" customFormat="1" ht="24" customHeight="1" x14ac:dyDescent="0.2">
      <c r="B19" s="12"/>
      <c r="C19" s="69"/>
      <c r="D19" s="67"/>
      <c r="E19" s="10"/>
      <c r="F19" s="10"/>
      <c r="G19" s="67"/>
      <c r="H19" s="10"/>
      <c r="I19" s="68"/>
      <c r="J19" s="10"/>
      <c r="K19" s="10"/>
      <c r="L19" s="10"/>
      <c r="M19" s="67"/>
      <c r="N19" s="10"/>
      <c r="O19" s="68"/>
      <c r="P19" s="10"/>
      <c r="Q19" s="10"/>
      <c r="R19" s="10"/>
      <c r="S19" s="67"/>
      <c r="T19" s="10"/>
      <c r="U19" s="10"/>
      <c r="V19" s="62"/>
      <c r="W19" s="62"/>
    </row>
    <row r="20" spans="1:23" s="32" customFormat="1" ht="24" customHeight="1" x14ac:dyDescent="0.2">
      <c r="A20" s="294" t="s">
        <v>34</v>
      </c>
      <c r="B20" s="294"/>
      <c r="C20" s="295"/>
      <c r="D20" s="63">
        <v>965</v>
      </c>
      <c r="E20" s="3">
        <v>10</v>
      </c>
      <c r="F20" s="3">
        <v>955</v>
      </c>
      <c r="G20" s="67">
        <v>51</v>
      </c>
      <c r="H20" s="10">
        <v>1</v>
      </c>
      <c r="I20" s="68">
        <v>50</v>
      </c>
      <c r="J20" s="10">
        <v>117</v>
      </c>
      <c r="K20" s="10">
        <v>2</v>
      </c>
      <c r="L20" s="68">
        <v>115</v>
      </c>
      <c r="M20" s="10">
        <v>3</v>
      </c>
      <c r="N20" s="10">
        <v>0</v>
      </c>
      <c r="O20" s="68">
        <v>3</v>
      </c>
      <c r="P20" s="10">
        <v>469</v>
      </c>
      <c r="Q20" s="10">
        <v>7</v>
      </c>
      <c r="R20" s="68">
        <v>462</v>
      </c>
      <c r="S20" s="10">
        <v>325</v>
      </c>
      <c r="T20" s="10">
        <v>0</v>
      </c>
      <c r="U20" s="10">
        <v>325</v>
      </c>
      <c r="V20" s="62"/>
      <c r="W20" s="62"/>
    </row>
    <row r="21" spans="1:23" s="32" customFormat="1" ht="24" customHeight="1" x14ac:dyDescent="0.2">
      <c r="B21" s="12" t="s">
        <v>33</v>
      </c>
      <c r="C21" s="69"/>
      <c r="D21" s="63">
        <v>398</v>
      </c>
      <c r="E21" s="3">
        <v>1</v>
      </c>
      <c r="F21" s="3">
        <v>397</v>
      </c>
      <c r="G21" s="67">
        <v>18</v>
      </c>
      <c r="H21" s="10">
        <v>0</v>
      </c>
      <c r="I21" s="68">
        <v>18</v>
      </c>
      <c r="J21" s="67">
        <v>55</v>
      </c>
      <c r="K21" s="10">
        <v>0</v>
      </c>
      <c r="L21" s="10">
        <v>55</v>
      </c>
      <c r="M21" s="67">
        <v>2</v>
      </c>
      <c r="N21" s="10">
        <v>0</v>
      </c>
      <c r="O21" s="68">
        <v>2</v>
      </c>
      <c r="P21" s="67">
        <v>202</v>
      </c>
      <c r="Q21" s="10">
        <v>1</v>
      </c>
      <c r="R21" s="10">
        <v>201</v>
      </c>
      <c r="S21" s="67">
        <v>121</v>
      </c>
      <c r="T21" s="10">
        <v>0</v>
      </c>
      <c r="U21" s="10">
        <v>121</v>
      </c>
      <c r="V21" s="62"/>
      <c r="W21" s="62"/>
    </row>
    <row r="22" spans="1:23" s="32" customFormat="1" ht="24" customHeight="1" x14ac:dyDescent="0.2">
      <c r="B22" s="12" t="s">
        <v>32</v>
      </c>
      <c r="C22" s="69"/>
      <c r="D22" s="63">
        <v>113</v>
      </c>
      <c r="E22" s="3">
        <v>0</v>
      </c>
      <c r="F22" s="3">
        <v>113</v>
      </c>
      <c r="G22" s="67">
        <v>7</v>
      </c>
      <c r="H22" s="10">
        <v>0</v>
      </c>
      <c r="I22" s="68">
        <v>7</v>
      </c>
      <c r="J22" s="67">
        <v>18</v>
      </c>
      <c r="K22" s="10">
        <v>0</v>
      </c>
      <c r="L22" s="10">
        <v>18</v>
      </c>
      <c r="M22" s="67">
        <v>0</v>
      </c>
      <c r="N22" s="10">
        <v>0</v>
      </c>
      <c r="O22" s="68">
        <v>0</v>
      </c>
      <c r="P22" s="67">
        <v>47</v>
      </c>
      <c r="Q22" s="10">
        <v>0</v>
      </c>
      <c r="R22" s="10">
        <v>47</v>
      </c>
      <c r="S22" s="67">
        <v>41</v>
      </c>
      <c r="T22" s="10">
        <v>0</v>
      </c>
      <c r="U22" s="10">
        <v>41</v>
      </c>
      <c r="V22" s="62"/>
      <c r="W22" s="62"/>
    </row>
    <row r="23" spans="1:23" s="32" customFormat="1" ht="24" customHeight="1" x14ac:dyDescent="0.2">
      <c r="B23" s="12" t="s">
        <v>31</v>
      </c>
      <c r="C23" s="69"/>
      <c r="D23" s="63">
        <v>454</v>
      </c>
      <c r="E23" s="3">
        <v>9</v>
      </c>
      <c r="F23" s="3">
        <v>445</v>
      </c>
      <c r="G23" s="67">
        <v>26</v>
      </c>
      <c r="H23" s="10">
        <v>1</v>
      </c>
      <c r="I23" s="68">
        <v>25</v>
      </c>
      <c r="J23" s="67">
        <v>44</v>
      </c>
      <c r="K23" s="10">
        <v>2</v>
      </c>
      <c r="L23" s="10">
        <v>42</v>
      </c>
      <c r="M23" s="67">
        <v>1</v>
      </c>
      <c r="N23" s="10">
        <v>0</v>
      </c>
      <c r="O23" s="68">
        <v>1</v>
      </c>
      <c r="P23" s="67">
        <v>220</v>
      </c>
      <c r="Q23" s="10">
        <v>6</v>
      </c>
      <c r="R23" s="10">
        <v>214</v>
      </c>
      <c r="S23" s="67">
        <v>163</v>
      </c>
      <c r="T23" s="10">
        <v>0</v>
      </c>
      <c r="U23" s="10">
        <v>163</v>
      </c>
      <c r="V23" s="62"/>
      <c r="W23" s="62"/>
    </row>
    <row r="24" spans="1:23" s="32" customFormat="1" ht="24" customHeight="1" x14ac:dyDescent="0.2">
      <c r="B24" s="12"/>
      <c r="C24" s="69"/>
      <c r="D24" s="67"/>
      <c r="E24" s="10"/>
      <c r="F24" s="10"/>
      <c r="G24" s="67"/>
      <c r="H24" s="10"/>
      <c r="I24" s="68"/>
      <c r="J24" s="10"/>
      <c r="K24" s="10"/>
      <c r="L24" s="10"/>
      <c r="M24" s="67"/>
      <c r="N24" s="10"/>
      <c r="O24" s="68"/>
      <c r="P24" s="10"/>
      <c r="Q24" s="10"/>
      <c r="R24" s="10"/>
      <c r="S24" s="67"/>
      <c r="T24" s="10"/>
      <c r="U24" s="10"/>
      <c r="V24" s="62"/>
      <c r="W24" s="62"/>
    </row>
    <row r="25" spans="1:23" s="32" customFormat="1" ht="24" customHeight="1" x14ac:dyDescent="0.2">
      <c r="A25" s="294" t="s">
        <v>66</v>
      </c>
      <c r="B25" s="294"/>
      <c r="C25" s="295"/>
      <c r="D25" s="63">
        <v>2513</v>
      </c>
      <c r="E25" s="3">
        <v>30</v>
      </c>
      <c r="F25" s="3">
        <v>2483</v>
      </c>
      <c r="G25" s="67">
        <v>158</v>
      </c>
      <c r="H25" s="10">
        <v>2</v>
      </c>
      <c r="I25" s="68">
        <v>156</v>
      </c>
      <c r="J25" s="10">
        <v>497</v>
      </c>
      <c r="K25" s="10">
        <v>2</v>
      </c>
      <c r="L25" s="68">
        <v>495</v>
      </c>
      <c r="M25" s="10">
        <v>26</v>
      </c>
      <c r="N25" s="10">
        <v>0</v>
      </c>
      <c r="O25" s="68">
        <v>26</v>
      </c>
      <c r="P25" s="10">
        <v>1061</v>
      </c>
      <c r="Q25" s="10">
        <v>19</v>
      </c>
      <c r="R25" s="68">
        <v>1042</v>
      </c>
      <c r="S25" s="10">
        <v>771</v>
      </c>
      <c r="T25" s="10">
        <v>7</v>
      </c>
      <c r="U25" s="10">
        <v>764</v>
      </c>
      <c r="V25" s="62"/>
      <c r="W25" s="62"/>
    </row>
    <row r="26" spans="1:23" s="32" customFormat="1" ht="24" customHeight="1" x14ac:dyDescent="0.2">
      <c r="B26" s="12" t="s">
        <v>29</v>
      </c>
      <c r="C26" s="69"/>
      <c r="D26" s="63">
        <v>763</v>
      </c>
      <c r="E26" s="3">
        <v>9</v>
      </c>
      <c r="F26" s="3">
        <v>754</v>
      </c>
      <c r="G26" s="67">
        <v>40</v>
      </c>
      <c r="H26" s="10">
        <v>0</v>
      </c>
      <c r="I26" s="68">
        <v>40</v>
      </c>
      <c r="J26" s="67">
        <v>166</v>
      </c>
      <c r="K26" s="10">
        <v>0</v>
      </c>
      <c r="L26" s="10">
        <v>166</v>
      </c>
      <c r="M26" s="67">
        <v>12</v>
      </c>
      <c r="N26" s="10">
        <v>0</v>
      </c>
      <c r="O26" s="68">
        <v>12</v>
      </c>
      <c r="P26" s="67">
        <v>268</v>
      </c>
      <c r="Q26" s="10">
        <v>6</v>
      </c>
      <c r="R26" s="10">
        <v>262</v>
      </c>
      <c r="S26" s="67">
        <v>277</v>
      </c>
      <c r="T26" s="10">
        <v>3</v>
      </c>
      <c r="U26" s="10">
        <v>274</v>
      </c>
      <c r="V26" s="62"/>
      <c r="W26" s="62"/>
    </row>
    <row r="27" spans="1:23" s="32" customFormat="1" ht="24" customHeight="1" x14ac:dyDescent="0.2">
      <c r="B27" s="12" t="s">
        <v>28</v>
      </c>
      <c r="C27" s="69"/>
      <c r="D27" s="63">
        <v>213</v>
      </c>
      <c r="E27" s="3">
        <v>4</v>
      </c>
      <c r="F27" s="3">
        <v>209</v>
      </c>
      <c r="G27" s="67">
        <v>11</v>
      </c>
      <c r="H27" s="10">
        <v>1</v>
      </c>
      <c r="I27" s="68">
        <v>10</v>
      </c>
      <c r="J27" s="67">
        <v>42</v>
      </c>
      <c r="K27" s="10">
        <v>1</v>
      </c>
      <c r="L27" s="10">
        <v>41</v>
      </c>
      <c r="M27" s="67">
        <v>3</v>
      </c>
      <c r="N27" s="10">
        <v>0</v>
      </c>
      <c r="O27" s="68">
        <v>3</v>
      </c>
      <c r="P27" s="67">
        <v>94</v>
      </c>
      <c r="Q27" s="10">
        <v>2</v>
      </c>
      <c r="R27" s="10">
        <v>92</v>
      </c>
      <c r="S27" s="67">
        <v>63</v>
      </c>
      <c r="T27" s="10">
        <v>0</v>
      </c>
      <c r="U27" s="10">
        <v>63</v>
      </c>
      <c r="V27" s="62"/>
      <c r="W27" s="62"/>
    </row>
    <row r="28" spans="1:23" s="32" customFormat="1" ht="24" customHeight="1" x14ac:dyDescent="0.2">
      <c r="B28" s="12" t="s">
        <v>27</v>
      </c>
      <c r="C28" s="69"/>
      <c r="D28" s="63">
        <v>393</v>
      </c>
      <c r="E28" s="3">
        <v>1</v>
      </c>
      <c r="F28" s="3">
        <v>392</v>
      </c>
      <c r="G28" s="67">
        <v>20</v>
      </c>
      <c r="H28" s="10">
        <v>0</v>
      </c>
      <c r="I28" s="68">
        <v>20</v>
      </c>
      <c r="J28" s="67">
        <v>61</v>
      </c>
      <c r="K28" s="10">
        <v>0</v>
      </c>
      <c r="L28" s="10">
        <v>61</v>
      </c>
      <c r="M28" s="67">
        <v>2</v>
      </c>
      <c r="N28" s="10">
        <v>0</v>
      </c>
      <c r="O28" s="68">
        <v>2</v>
      </c>
      <c r="P28" s="67">
        <v>185</v>
      </c>
      <c r="Q28" s="10">
        <v>1</v>
      </c>
      <c r="R28" s="10">
        <v>184</v>
      </c>
      <c r="S28" s="67">
        <v>125</v>
      </c>
      <c r="T28" s="10">
        <v>0</v>
      </c>
      <c r="U28" s="10">
        <v>125</v>
      </c>
      <c r="V28" s="62"/>
      <c r="W28" s="62"/>
    </row>
    <row r="29" spans="1:23" s="32" customFormat="1" ht="24" customHeight="1" x14ac:dyDescent="0.2">
      <c r="B29" s="12" t="s">
        <v>26</v>
      </c>
      <c r="C29" s="69"/>
      <c r="D29" s="63">
        <v>358</v>
      </c>
      <c r="E29" s="3">
        <v>4</v>
      </c>
      <c r="F29" s="3">
        <v>354</v>
      </c>
      <c r="G29" s="67">
        <v>53</v>
      </c>
      <c r="H29" s="10">
        <v>0</v>
      </c>
      <c r="I29" s="68">
        <v>53</v>
      </c>
      <c r="J29" s="67">
        <v>39</v>
      </c>
      <c r="K29" s="10">
        <v>0</v>
      </c>
      <c r="L29" s="10">
        <v>39</v>
      </c>
      <c r="M29" s="67">
        <v>1</v>
      </c>
      <c r="N29" s="10">
        <v>0</v>
      </c>
      <c r="O29" s="68">
        <v>1</v>
      </c>
      <c r="P29" s="67">
        <v>171</v>
      </c>
      <c r="Q29" s="10">
        <v>3</v>
      </c>
      <c r="R29" s="10">
        <v>168</v>
      </c>
      <c r="S29" s="67">
        <v>94</v>
      </c>
      <c r="T29" s="10">
        <v>1</v>
      </c>
      <c r="U29" s="10">
        <v>93</v>
      </c>
      <c r="V29" s="62"/>
      <c r="W29" s="62"/>
    </row>
    <row r="30" spans="1:23" s="32" customFormat="1" ht="24" customHeight="1" x14ac:dyDescent="0.2">
      <c r="B30" s="12" t="s">
        <v>25</v>
      </c>
      <c r="C30" s="69"/>
      <c r="D30" s="63">
        <v>152</v>
      </c>
      <c r="E30" s="3">
        <v>1</v>
      </c>
      <c r="F30" s="3">
        <v>151</v>
      </c>
      <c r="G30" s="67">
        <v>4</v>
      </c>
      <c r="H30" s="10">
        <v>0</v>
      </c>
      <c r="I30" s="68">
        <v>4</v>
      </c>
      <c r="J30" s="67">
        <v>34</v>
      </c>
      <c r="K30" s="10">
        <v>1</v>
      </c>
      <c r="L30" s="10">
        <v>33</v>
      </c>
      <c r="M30" s="67">
        <v>1</v>
      </c>
      <c r="N30" s="10">
        <v>0</v>
      </c>
      <c r="O30" s="68">
        <v>1</v>
      </c>
      <c r="P30" s="67">
        <v>68</v>
      </c>
      <c r="Q30" s="10">
        <v>0</v>
      </c>
      <c r="R30" s="10">
        <v>68</v>
      </c>
      <c r="S30" s="67">
        <v>45</v>
      </c>
      <c r="T30" s="10">
        <v>0</v>
      </c>
      <c r="U30" s="10">
        <v>45</v>
      </c>
      <c r="V30" s="62"/>
      <c r="W30" s="62"/>
    </row>
    <row r="31" spans="1:23" s="32" customFormat="1" ht="24" customHeight="1" x14ac:dyDescent="0.2">
      <c r="B31" s="12" t="s">
        <v>24</v>
      </c>
      <c r="C31" s="69"/>
      <c r="D31" s="63">
        <v>634</v>
      </c>
      <c r="E31" s="3">
        <v>11</v>
      </c>
      <c r="F31" s="3">
        <v>623</v>
      </c>
      <c r="G31" s="67">
        <v>30</v>
      </c>
      <c r="H31" s="10">
        <v>1</v>
      </c>
      <c r="I31" s="68">
        <v>29</v>
      </c>
      <c r="J31" s="67">
        <v>155</v>
      </c>
      <c r="K31" s="10">
        <v>0</v>
      </c>
      <c r="L31" s="10">
        <v>155</v>
      </c>
      <c r="M31" s="67">
        <v>7</v>
      </c>
      <c r="N31" s="10">
        <v>0</v>
      </c>
      <c r="O31" s="68">
        <v>7</v>
      </c>
      <c r="P31" s="67">
        <v>275</v>
      </c>
      <c r="Q31" s="10">
        <v>7</v>
      </c>
      <c r="R31" s="10">
        <v>268</v>
      </c>
      <c r="S31" s="67">
        <v>167</v>
      </c>
      <c r="T31" s="10">
        <v>3</v>
      </c>
      <c r="U31" s="10">
        <v>164</v>
      </c>
      <c r="V31" s="62"/>
      <c r="W31" s="62"/>
    </row>
    <row r="32" spans="1:23" s="32" customFormat="1" ht="24" customHeight="1" x14ac:dyDescent="0.2">
      <c r="B32" s="12"/>
      <c r="C32" s="69"/>
      <c r="D32" s="67"/>
      <c r="E32" s="10"/>
      <c r="F32" s="10"/>
      <c r="G32" s="67"/>
      <c r="H32" s="10"/>
      <c r="I32" s="68"/>
      <c r="J32" s="10"/>
      <c r="K32" s="10"/>
      <c r="L32" s="10"/>
      <c r="M32" s="67"/>
      <c r="N32" s="10"/>
      <c r="O32" s="68"/>
      <c r="P32" s="10"/>
      <c r="Q32" s="10"/>
      <c r="R32" s="10"/>
      <c r="S32" s="67"/>
      <c r="T32" s="10"/>
      <c r="U32" s="10"/>
      <c r="V32" s="62"/>
      <c r="W32" s="62"/>
    </row>
    <row r="33" spans="1:23" s="32" customFormat="1" ht="24" customHeight="1" x14ac:dyDescent="0.2">
      <c r="A33" s="296" t="s">
        <v>23</v>
      </c>
      <c r="B33" s="296"/>
      <c r="C33" s="297"/>
      <c r="D33" s="63">
        <v>1670</v>
      </c>
      <c r="E33" s="3">
        <v>12</v>
      </c>
      <c r="F33" s="3">
        <v>1658</v>
      </c>
      <c r="G33" s="67">
        <v>101</v>
      </c>
      <c r="H33" s="10">
        <v>0</v>
      </c>
      <c r="I33" s="68">
        <v>101</v>
      </c>
      <c r="J33" s="10">
        <v>275</v>
      </c>
      <c r="K33" s="10">
        <v>5</v>
      </c>
      <c r="L33" s="68">
        <v>270</v>
      </c>
      <c r="M33" s="10">
        <v>16</v>
      </c>
      <c r="N33" s="10">
        <v>0</v>
      </c>
      <c r="O33" s="68">
        <v>16</v>
      </c>
      <c r="P33" s="10">
        <v>789</v>
      </c>
      <c r="Q33" s="10">
        <v>4</v>
      </c>
      <c r="R33" s="68">
        <v>785</v>
      </c>
      <c r="S33" s="10">
        <v>489</v>
      </c>
      <c r="T33" s="10">
        <v>3</v>
      </c>
      <c r="U33" s="10">
        <v>486</v>
      </c>
      <c r="V33" s="62"/>
      <c r="W33" s="62"/>
    </row>
    <row r="34" spans="1:23" s="32" customFormat="1" ht="24" customHeight="1" x14ac:dyDescent="0.2">
      <c r="B34" s="12" t="s">
        <v>22</v>
      </c>
      <c r="C34" s="69"/>
      <c r="D34" s="63">
        <v>235</v>
      </c>
      <c r="E34" s="3">
        <v>2</v>
      </c>
      <c r="F34" s="3">
        <v>233</v>
      </c>
      <c r="G34" s="67">
        <v>7</v>
      </c>
      <c r="H34" s="10">
        <v>0</v>
      </c>
      <c r="I34" s="68">
        <v>7</v>
      </c>
      <c r="J34" s="67">
        <v>41</v>
      </c>
      <c r="K34" s="10">
        <v>1</v>
      </c>
      <c r="L34" s="10">
        <v>40</v>
      </c>
      <c r="M34" s="67">
        <v>0</v>
      </c>
      <c r="N34" s="10">
        <v>0</v>
      </c>
      <c r="O34" s="68">
        <v>0</v>
      </c>
      <c r="P34" s="67">
        <v>120</v>
      </c>
      <c r="Q34" s="10">
        <v>0</v>
      </c>
      <c r="R34" s="10">
        <v>120</v>
      </c>
      <c r="S34" s="67">
        <v>67</v>
      </c>
      <c r="T34" s="10">
        <v>1</v>
      </c>
      <c r="U34" s="10">
        <v>66</v>
      </c>
      <c r="V34" s="62"/>
      <c r="W34" s="62"/>
    </row>
    <row r="35" spans="1:23" s="32" customFormat="1" ht="24" customHeight="1" x14ac:dyDescent="0.2">
      <c r="B35" s="12" t="s">
        <v>21</v>
      </c>
      <c r="C35" s="69"/>
      <c r="D35" s="63">
        <v>119</v>
      </c>
      <c r="E35" s="3">
        <v>0</v>
      </c>
      <c r="F35" s="3">
        <v>119</v>
      </c>
      <c r="G35" s="67">
        <v>5</v>
      </c>
      <c r="H35" s="10">
        <v>0</v>
      </c>
      <c r="I35" s="68">
        <v>5</v>
      </c>
      <c r="J35" s="67">
        <v>16</v>
      </c>
      <c r="K35" s="10">
        <v>0</v>
      </c>
      <c r="L35" s="10">
        <v>16</v>
      </c>
      <c r="M35" s="67">
        <v>0</v>
      </c>
      <c r="N35" s="10">
        <v>0</v>
      </c>
      <c r="O35" s="68">
        <v>0</v>
      </c>
      <c r="P35" s="67">
        <v>59</v>
      </c>
      <c r="Q35" s="10">
        <v>0</v>
      </c>
      <c r="R35" s="10">
        <v>59</v>
      </c>
      <c r="S35" s="67">
        <v>39</v>
      </c>
      <c r="T35" s="10">
        <v>0</v>
      </c>
      <c r="U35" s="10">
        <v>39</v>
      </c>
      <c r="V35" s="62"/>
      <c r="W35" s="62"/>
    </row>
    <row r="36" spans="1:23" s="32" customFormat="1" ht="24" customHeight="1" x14ac:dyDescent="0.2">
      <c r="B36" s="12" t="s">
        <v>20</v>
      </c>
      <c r="C36" s="69"/>
      <c r="D36" s="63">
        <v>374</v>
      </c>
      <c r="E36" s="3">
        <v>4</v>
      </c>
      <c r="F36" s="3">
        <v>370</v>
      </c>
      <c r="G36" s="67">
        <v>18</v>
      </c>
      <c r="H36" s="10">
        <v>0</v>
      </c>
      <c r="I36" s="68">
        <v>18</v>
      </c>
      <c r="J36" s="67">
        <v>70</v>
      </c>
      <c r="K36" s="10">
        <v>1</v>
      </c>
      <c r="L36" s="10">
        <v>69</v>
      </c>
      <c r="M36" s="67">
        <v>7</v>
      </c>
      <c r="N36" s="10">
        <v>0</v>
      </c>
      <c r="O36" s="68">
        <v>7</v>
      </c>
      <c r="P36" s="67">
        <v>170</v>
      </c>
      <c r="Q36" s="10">
        <v>1</v>
      </c>
      <c r="R36" s="10">
        <v>169</v>
      </c>
      <c r="S36" s="67">
        <v>109</v>
      </c>
      <c r="T36" s="10">
        <v>2</v>
      </c>
      <c r="U36" s="10">
        <v>107</v>
      </c>
      <c r="V36" s="62"/>
      <c r="W36" s="62"/>
    </row>
    <row r="37" spans="1:23" s="32" customFormat="1" ht="24" customHeight="1" x14ac:dyDescent="0.2">
      <c r="B37" s="12" t="s">
        <v>19</v>
      </c>
      <c r="C37" s="69"/>
      <c r="D37" s="63">
        <v>942</v>
      </c>
      <c r="E37" s="3">
        <v>6</v>
      </c>
      <c r="F37" s="3">
        <v>936</v>
      </c>
      <c r="G37" s="67">
        <v>71</v>
      </c>
      <c r="H37" s="10">
        <v>0</v>
      </c>
      <c r="I37" s="68">
        <v>71</v>
      </c>
      <c r="J37" s="67">
        <v>148</v>
      </c>
      <c r="K37" s="10">
        <v>3</v>
      </c>
      <c r="L37" s="10">
        <v>145</v>
      </c>
      <c r="M37" s="67">
        <v>9</v>
      </c>
      <c r="N37" s="10">
        <v>0</v>
      </c>
      <c r="O37" s="68">
        <v>9</v>
      </c>
      <c r="P37" s="67">
        <v>440</v>
      </c>
      <c r="Q37" s="10">
        <v>3</v>
      </c>
      <c r="R37" s="10">
        <v>437</v>
      </c>
      <c r="S37" s="67">
        <v>274</v>
      </c>
      <c r="T37" s="10">
        <v>0</v>
      </c>
      <c r="U37" s="10">
        <v>274</v>
      </c>
      <c r="V37" s="62"/>
      <c r="W37" s="62"/>
    </row>
    <row r="38" spans="1:23" s="32" customFormat="1" ht="24" customHeight="1" x14ac:dyDescent="0.2">
      <c r="B38" s="12"/>
      <c r="C38" s="69"/>
      <c r="D38" s="67"/>
      <c r="E38" s="10"/>
      <c r="F38" s="10"/>
      <c r="G38" s="67"/>
      <c r="H38" s="10"/>
      <c r="I38" s="68"/>
      <c r="J38" s="10"/>
      <c r="K38" s="10"/>
      <c r="L38" s="10"/>
      <c r="M38" s="67"/>
      <c r="N38" s="10"/>
      <c r="O38" s="68"/>
      <c r="P38" s="10"/>
      <c r="Q38" s="10"/>
      <c r="R38" s="10"/>
      <c r="S38" s="67"/>
      <c r="T38" s="10"/>
      <c r="U38" s="10"/>
      <c r="V38" s="62"/>
      <c r="W38" s="62"/>
    </row>
    <row r="39" spans="1:23" s="32" customFormat="1" ht="24" customHeight="1" x14ac:dyDescent="0.2">
      <c r="A39" s="294" t="s">
        <v>18</v>
      </c>
      <c r="B39" s="294"/>
      <c r="C39" s="295"/>
      <c r="D39" s="63">
        <v>3374</v>
      </c>
      <c r="E39" s="3">
        <v>72</v>
      </c>
      <c r="F39" s="3">
        <v>3302</v>
      </c>
      <c r="G39" s="67">
        <v>191</v>
      </c>
      <c r="H39" s="10">
        <v>2</v>
      </c>
      <c r="I39" s="68">
        <v>189</v>
      </c>
      <c r="J39" s="10">
        <v>281</v>
      </c>
      <c r="K39" s="10">
        <v>6</v>
      </c>
      <c r="L39" s="68">
        <v>275</v>
      </c>
      <c r="M39" s="10">
        <v>39</v>
      </c>
      <c r="N39" s="10">
        <v>0</v>
      </c>
      <c r="O39" s="68">
        <v>39</v>
      </c>
      <c r="P39" s="10">
        <v>1719</v>
      </c>
      <c r="Q39" s="10">
        <v>46</v>
      </c>
      <c r="R39" s="68">
        <v>1673</v>
      </c>
      <c r="S39" s="10">
        <v>1144</v>
      </c>
      <c r="T39" s="10">
        <v>18</v>
      </c>
      <c r="U39" s="10">
        <v>1126</v>
      </c>
      <c r="V39" s="62"/>
      <c r="W39" s="62"/>
    </row>
    <row r="40" spans="1:23" s="32" customFormat="1" ht="24" customHeight="1" x14ac:dyDescent="0.2">
      <c r="B40" s="12" t="s">
        <v>17</v>
      </c>
      <c r="C40" s="69"/>
      <c r="D40" s="63">
        <v>469</v>
      </c>
      <c r="E40" s="3">
        <v>7</v>
      </c>
      <c r="F40" s="3">
        <v>462</v>
      </c>
      <c r="G40" s="67">
        <v>19</v>
      </c>
      <c r="H40" s="10">
        <v>1</v>
      </c>
      <c r="I40" s="68">
        <v>18</v>
      </c>
      <c r="J40" s="67">
        <v>43</v>
      </c>
      <c r="K40" s="10">
        <v>0</v>
      </c>
      <c r="L40" s="10">
        <v>43</v>
      </c>
      <c r="M40" s="67">
        <v>3</v>
      </c>
      <c r="N40" s="10">
        <v>0</v>
      </c>
      <c r="O40" s="68">
        <v>3</v>
      </c>
      <c r="P40" s="67">
        <v>236</v>
      </c>
      <c r="Q40" s="10">
        <v>5</v>
      </c>
      <c r="R40" s="10">
        <v>231</v>
      </c>
      <c r="S40" s="67">
        <v>168</v>
      </c>
      <c r="T40" s="10">
        <v>1</v>
      </c>
      <c r="U40" s="10">
        <v>167</v>
      </c>
      <c r="V40" s="62"/>
      <c r="W40" s="62"/>
    </row>
    <row r="41" spans="1:23" s="32" customFormat="1" ht="24" customHeight="1" x14ac:dyDescent="0.2">
      <c r="B41" s="12" t="s">
        <v>16</v>
      </c>
      <c r="C41" s="69"/>
      <c r="D41" s="63">
        <v>436</v>
      </c>
      <c r="E41" s="3">
        <v>22</v>
      </c>
      <c r="F41" s="3">
        <v>414</v>
      </c>
      <c r="G41" s="67">
        <v>28</v>
      </c>
      <c r="H41" s="10">
        <v>0</v>
      </c>
      <c r="I41" s="68">
        <v>28</v>
      </c>
      <c r="J41" s="67">
        <v>40</v>
      </c>
      <c r="K41" s="10">
        <v>2</v>
      </c>
      <c r="L41" s="10">
        <v>38</v>
      </c>
      <c r="M41" s="67">
        <v>12</v>
      </c>
      <c r="N41" s="10">
        <v>0</v>
      </c>
      <c r="O41" s="68">
        <v>12</v>
      </c>
      <c r="P41" s="67">
        <v>238</v>
      </c>
      <c r="Q41" s="10">
        <v>10</v>
      </c>
      <c r="R41" s="10">
        <v>228</v>
      </c>
      <c r="S41" s="67">
        <v>118</v>
      </c>
      <c r="T41" s="10">
        <v>10</v>
      </c>
      <c r="U41" s="10">
        <v>108</v>
      </c>
      <c r="V41" s="62"/>
      <c r="W41" s="62"/>
    </row>
    <row r="42" spans="1:23" s="32" customFormat="1" ht="24" customHeight="1" x14ac:dyDescent="0.2">
      <c r="B42" s="12" t="s">
        <v>15</v>
      </c>
      <c r="C42" s="69"/>
      <c r="D42" s="63">
        <v>327</v>
      </c>
      <c r="E42" s="3">
        <v>5</v>
      </c>
      <c r="F42" s="3">
        <v>322</v>
      </c>
      <c r="G42" s="67">
        <v>15</v>
      </c>
      <c r="H42" s="10">
        <v>0</v>
      </c>
      <c r="I42" s="68">
        <v>15</v>
      </c>
      <c r="J42" s="67">
        <v>25</v>
      </c>
      <c r="K42" s="10">
        <v>1</v>
      </c>
      <c r="L42" s="10">
        <v>24</v>
      </c>
      <c r="M42" s="67">
        <v>9</v>
      </c>
      <c r="N42" s="10">
        <v>0</v>
      </c>
      <c r="O42" s="68">
        <v>9</v>
      </c>
      <c r="P42" s="67">
        <v>158</v>
      </c>
      <c r="Q42" s="10">
        <v>4</v>
      </c>
      <c r="R42" s="10">
        <v>154</v>
      </c>
      <c r="S42" s="67">
        <v>120</v>
      </c>
      <c r="T42" s="10">
        <v>0</v>
      </c>
      <c r="U42" s="10">
        <v>120</v>
      </c>
      <c r="V42" s="62"/>
      <c r="W42" s="62"/>
    </row>
    <row r="43" spans="1:23" s="32" customFormat="1" ht="24" customHeight="1" x14ac:dyDescent="0.2">
      <c r="B43" s="12" t="s">
        <v>14</v>
      </c>
      <c r="C43" s="69"/>
      <c r="D43" s="63">
        <v>1275</v>
      </c>
      <c r="E43" s="3">
        <v>21</v>
      </c>
      <c r="F43" s="3">
        <v>1254</v>
      </c>
      <c r="G43" s="67">
        <v>82</v>
      </c>
      <c r="H43" s="10">
        <v>1</v>
      </c>
      <c r="I43" s="68">
        <v>81</v>
      </c>
      <c r="J43" s="67">
        <v>116</v>
      </c>
      <c r="K43" s="10">
        <v>2</v>
      </c>
      <c r="L43" s="10">
        <v>114</v>
      </c>
      <c r="M43" s="67">
        <v>8</v>
      </c>
      <c r="N43" s="10">
        <v>0</v>
      </c>
      <c r="O43" s="68">
        <v>8</v>
      </c>
      <c r="P43" s="67">
        <v>630</v>
      </c>
      <c r="Q43" s="10">
        <v>14</v>
      </c>
      <c r="R43" s="10">
        <v>616</v>
      </c>
      <c r="S43" s="67">
        <v>439</v>
      </c>
      <c r="T43" s="10">
        <v>4</v>
      </c>
      <c r="U43" s="10">
        <v>435</v>
      </c>
      <c r="V43" s="62"/>
      <c r="W43" s="62"/>
    </row>
    <row r="44" spans="1:23" s="32" customFormat="1" ht="24" customHeight="1" x14ac:dyDescent="0.2">
      <c r="B44" s="12" t="s">
        <v>13</v>
      </c>
      <c r="C44" s="69"/>
      <c r="D44" s="63">
        <v>867</v>
      </c>
      <c r="E44" s="3">
        <v>17</v>
      </c>
      <c r="F44" s="3">
        <v>850</v>
      </c>
      <c r="G44" s="67">
        <v>47</v>
      </c>
      <c r="H44" s="10">
        <v>0</v>
      </c>
      <c r="I44" s="68">
        <v>47</v>
      </c>
      <c r="J44" s="67">
        <v>57</v>
      </c>
      <c r="K44" s="10">
        <v>1</v>
      </c>
      <c r="L44" s="10">
        <v>56</v>
      </c>
      <c r="M44" s="67">
        <v>7</v>
      </c>
      <c r="N44" s="10">
        <v>0</v>
      </c>
      <c r="O44" s="68">
        <v>7</v>
      </c>
      <c r="P44" s="67">
        <v>457</v>
      </c>
      <c r="Q44" s="10">
        <v>13</v>
      </c>
      <c r="R44" s="10">
        <v>444</v>
      </c>
      <c r="S44" s="67">
        <v>299</v>
      </c>
      <c r="T44" s="10">
        <v>3</v>
      </c>
      <c r="U44" s="10">
        <v>296</v>
      </c>
      <c r="V44" s="62"/>
      <c r="W44" s="62"/>
    </row>
    <row r="45" spans="1:23" s="32" customFormat="1" ht="24" customHeight="1" x14ac:dyDescent="0.2">
      <c r="A45" s="70"/>
      <c r="B45" s="71"/>
      <c r="C45" s="72"/>
      <c r="D45" s="73"/>
      <c r="E45" s="73"/>
      <c r="F45" s="73"/>
      <c r="G45" s="74" t="s">
        <v>68</v>
      </c>
      <c r="H45" s="75"/>
      <c r="I45" s="76"/>
      <c r="J45" s="75" t="s">
        <v>68</v>
      </c>
      <c r="K45" s="75"/>
      <c r="L45" s="75"/>
      <c r="M45" s="74" t="s">
        <v>68</v>
      </c>
      <c r="N45" s="75"/>
      <c r="O45" s="76"/>
      <c r="P45" s="75" t="s">
        <v>68</v>
      </c>
      <c r="Q45" s="75"/>
      <c r="R45" s="75"/>
      <c r="S45" s="74" t="s">
        <v>68</v>
      </c>
      <c r="T45" s="75"/>
      <c r="U45" s="75"/>
      <c r="V45" s="62"/>
      <c r="W45" s="62"/>
    </row>
    <row r="46" spans="1:23" s="32" customFormat="1" ht="24" customHeight="1" x14ac:dyDescent="0.2">
      <c r="B46" s="12"/>
      <c r="C46" s="69"/>
      <c r="D46" s="18"/>
      <c r="E46" s="18"/>
      <c r="F46" s="18"/>
      <c r="G46" s="67"/>
      <c r="H46" s="10"/>
      <c r="I46" s="68"/>
      <c r="J46" s="10"/>
      <c r="K46" s="10"/>
      <c r="L46" s="10"/>
      <c r="M46" s="67"/>
      <c r="N46" s="10"/>
      <c r="O46" s="68"/>
      <c r="P46" s="10"/>
      <c r="Q46" s="10"/>
      <c r="R46" s="10"/>
      <c r="S46" s="67"/>
      <c r="T46" s="10"/>
      <c r="U46" s="10"/>
      <c r="V46" s="62"/>
      <c r="W46" s="62"/>
    </row>
    <row r="47" spans="1:23" s="32" customFormat="1" ht="24" customHeight="1" x14ac:dyDescent="0.2">
      <c r="B47" s="12" t="s">
        <v>12</v>
      </c>
      <c r="C47" s="69"/>
      <c r="D47" s="63">
        <v>11778</v>
      </c>
      <c r="E47" s="3">
        <v>201</v>
      </c>
      <c r="F47" s="3">
        <v>11577</v>
      </c>
      <c r="G47" s="67">
        <v>731</v>
      </c>
      <c r="H47" s="10">
        <v>7</v>
      </c>
      <c r="I47" s="68">
        <v>724</v>
      </c>
      <c r="J47" s="67">
        <v>1334</v>
      </c>
      <c r="K47" s="10">
        <v>42</v>
      </c>
      <c r="L47" s="10">
        <v>1292</v>
      </c>
      <c r="M47" s="67">
        <v>105</v>
      </c>
      <c r="N47" s="10">
        <v>2</v>
      </c>
      <c r="O47" s="68">
        <v>103</v>
      </c>
      <c r="P47" s="67">
        <v>5581</v>
      </c>
      <c r="Q47" s="10">
        <v>109</v>
      </c>
      <c r="R47" s="10">
        <v>5472</v>
      </c>
      <c r="S47" s="67">
        <v>4027</v>
      </c>
      <c r="T47" s="10">
        <v>41</v>
      </c>
      <c r="U47" s="10">
        <v>3986</v>
      </c>
      <c r="V47" s="62"/>
      <c r="W47" s="62"/>
    </row>
    <row r="48" spans="1:23" s="32" customFormat="1" ht="24" customHeight="1" x14ac:dyDescent="0.2">
      <c r="B48" s="12" t="s">
        <v>11</v>
      </c>
      <c r="C48" s="69"/>
      <c r="D48" s="63">
        <v>11898</v>
      </c>
      <c r="E48" s="3">
        <v>205</v>
      </c>
      <c r="F48" s="3">
        <v>11693</v>
      </c>
      <c r="G48" s="67">
        <v>654</v>
      </c>
      <c r="H48" s="10">
        <v>5</v>
      </c>
      <c r="I48" s="68">
        <v>649</v>
      </c>
      <c r="J48" s="67">
        <v>1148</v>
      </c>
      <c r="K48" s="10">
        <v>47</v>
      </c>
      <c r="L48" s="10">
        <v>1101</v>
      </c>
      <c r="M48" s="67">
        <v>120</v>
      </c>
      <c r="N48" s="10">
        <v>0</v>
      </c>
      <c r="O48" s="68">
        <v>120</v>
      </c>
      <c r="P48" s="67">
        <v>5694</v>
      </c>
      <c r="Q48" s="10">
        <v>120</v>
      </c>
      <c r="R48" s="10">
        <v>5574</v>
      </c>
      <c r="S48" s="67">
        <v>4282</v>
      </c>
      <c r="T48" s="10">
        <v>33</v>
      </c>
      <c r="U48" s="10">
        <v>4249</v>
      </c>
      <c r="V48" s="62"/>
      <c r="W48" s="62"/>
    </row>
    <row r="49" spans="1:23" s="32" customFormat="1" ht="24" customHeight="1" x14ac:dyDescent="0.2">
      <c r="B49" s="12" t="s">
        <v>10</v>
      </c>
      <c r="C49" s="69"/>
      <c r="D49" s="63">
        <v>4089</v>
      </c>
      <c r="E49" s="3">
        <v>49</v>
      </c>
      <c r="F49" s="3">
        <v>4040</v>
      </c>
      <c r="G49" s="67">
        <v>196</v>
      </c>
      <c r="H49" s="10">
        <v>1</v>
      </c>
      <c r="I49" s="68">
        <v>195</v>
      </c>
      <c r="J49" s="67">
        <v>439</v>
      </c>
      <c r="K49" s="10">
        <v>8</v>
      </c>
      <c r="L49" s="10">
        <v>431</v>
      </c>
      <c r="M49" s="67">
        <v>36</v>
      </c>
      <c r="N49" s="10">
        <v>0</v>
      </c>
      <c r="O49" s="68">
        <v>36</v>
      </c>
      <c r="P49" s="67">
        <v>1967</v>
      </c>
      <c r="Q49" s="10">
        <v>33</v>
      </c>
      <c r="R49" s="10">
        <v>1934</v>
      </c>
      <c r="S49" s="67">
        <v>1451</v>
      </c>
      <c r="T49" s="10">
        <v>7</v>
      </c>
      <c r="U49" s="10">
        <v>1444</v>
      </c>
      <c r="V49" s="62"/>
      <c r="W49" s="62"/>
    </row>
    <row r="50" spans="1:23" s="32" customFormat="1" ht="24" customHeight="1" x14ac:dyDescent="0.2">
      <c r="B50" s="12" t="s">
        <v>9</v>
      </c>
      <c r="C50" s="69"/>
      <c r="D50" s="63">
        <v>6262</v>
      </c>
      <c r="E50" s="3">
        <v>144</v>
      </c>
      <c r="F50" s="3">
        <v>6118</v>
      </c>
      <c r="G50" s="67">
        <v>345</v>
      </c>
      <c r="H50" s="10">
        <v>2</v>
      </c>
      <c r="I50" s="68">
        <v>343</v>
      </c>
      <c r="J50" s="67">
        <v>581</v>
      </c>
      <c r="K50" s="10">
        <v>21</v>
      </c>
      <c r="L50" s="10">
        <v>560</v>
      </c>
      <c r="M50" s="67">
        <v>70</v>
      </c>
      <c r="N50" s="10">
        <v>1</v>
      </c>
      <c r="O50" s="68">
        <v>69</v>
      </c>
      <c r="P50" s="67">
        <v>3136</v>
      </c>
      <c r="Q50" s="10">
        <v>94</v>
      </c>
      <c r="R50" s="10">
        <v>3042</v>
      </c>
      <c r="S50" s="67">
        <v>2130</v>
      </c>
      <c r="T50" s="10">
        <v>26</v>
      </c>
      <c r="U50" s="10">
        <v>2104</v>
      </c>
      <c r="V50" s="62"/>
      <c r="W50" s="62"/>
    </row>
    <row r="51" spans="1:23" s="32" customFormat="1" ht="24" customHeight="1" x14ac:dyDescent="0.2">
      <c r="B51" s="12" t="s">
        <v>8</v>
      </c>
      <c r="C51" s="69"/>
      <c r="D51" s="63">
        <v>6751</v>
      </c>
      <c r="E51" s="3">
        <v>171</v>
      </c>
      <c r="F51" s="3">
        <v>6580</v>
      </c>
      <c r="G51" s="67">
        <v>347</v>
      </c>
      <c r="H51" s="10">
        <v>10</v>
      </c>
      <c r="I51" s="68">
        <v>337</v>
      </c>
      <c r="J51" s="67">
        <v>582</v>
      </c>
      <c r="K51" s="10">
        <v>30</v>
      </c>
      <c r="L51" s="10">
        <v>552</v>
      </c>
      <c r="M51" s="67">
        <v>92</v>
      </c>
      <c r="N51" s="10">
        <v>0</v>
      </c>
      <c r="O51" s="68">
        <v>92</v>
      </c>
      <c r="P51" s="67">
        <v>3352</v>
      </c>
      <c r="Q51" s="10">
        <v>101</v>
      </c>
      <c r="R51" s="10">
        <v>3251</v>
      </c>
      <c r="S51" s="67">
        <v>2378</v>
      </c>
      <c r="T51" s="10">
        <v>30</v>
      </c>
      <c r="U51" s="10">
        <v>2348</v>
      </c>
      <c r="V51" s="62"/>
      <c r="W51" s="62"/>
    </row>
    <row r="52" spans="1:23" s="32" customFormat="1" ht="24" customHeight="1" x14ac:dyDescent="0.2">
      <c r="B52" s="12" t="s">
        <v>7</v>
      </c>
      <c r="C52" s="69"/>
      <c r="D52" s="63">
        <v>2207</v>
      </c>
      <c r="E52" s="3">
        <v>25</v>
      </c>
      <c r="F52" s="3">
        <v>2182</v>
      </c>
      <c r="G52" s="67">
        <v>136</v>
      </c>
      <c r="H52" s="10">
        <v>2</v>
      </c>
      <c r="I52" s="68">
        <v>134</v>
      </c>
      <c r="J52" s="67">
        <v>348</v>
      </c>
      <c r="K52" s="10">
        <v>8</v>
      </c>
      <c r="L52" s="10">
        <v>340</v>
      </c>
      <c r="M52" s="67">
        <v>15</v>
      </c>
      <c r="N52" s="10">
        <v>0</v>
      </c>
      <c r="O52" s="68">
        <v>15</v>
      </c>
      <c r="P52" s="67">
        <v>971</v>
      </c>
      <c r="Q52" s="10">
        <v>10</v>
      </c>
      <c r="R52" s="10">
        <v>961</v>
      </c>
      <c r="S52" s="67">
        <v>737</v>
      </c>
      <c r="T52" s="10">
        <v>5</v>
      </c>
      <c r="U52" s="10">
        <v>732</v>
      </c>
      <c r="V52" s="62"/>
      <c r="W52" s="62"/>
    </row>
    <row r="53" spans="1:23" s="32" customFormat="1" ht="24" customHeight="1" x14ac:dyDescent="0.2">
      <c r="B53" s="12" t="s">
        <v>6</v>
      </c>
      <c r="C53" s="69"/>
      <c r="D53" s="63">
        <v>2357</v>
      </c>
      <c r="E53" s="3">
        <v>49</v>
      </c>
      <c r="F53" s="3">
        <v>2308</v>
      </c>
      <c r="G53" s="67">
        <v>124</v>
      </c>
      <c r="H53" s="10">
        <v>4</v>
      </c>
      <c r="I53" s="68">
        <v>120</v>
      </c>
      <c r="J53" s="67">
        <v>193</v>
      </c>
      <c r="K53" s="10">
        <v>10</v>
      </c>
      <c r="L53" s="10">
        <v>183</v>
      </c>
      <c r="M53" s="67">
        <v>27</v>
      </c>
      <c r="N53" s="10">
        <v>0</v>
      </c>
      <c r="O53" s="68">
        <v>27</v>
      </c>
      <c r="P53" s="67">
        <v>1197</v>
      </c>
      <c r="Q53" s="10">
        <v>24</v>
      </c>
      <c r="R53" s="10">
        <v>1173</v>
      </c>
      <c r="S53" s="67">
        <v>816</v>
      </c>
      <c r="T53" s="10">
        <v>11</v>
      </c>
      <c r="U53" s="10">
        <v>805</v>
      </c>
      <c r="V53" s="62"/>
      <c r="W53" s="62"/>
    </row>
    <row r="54" spans="1:23" s="32" customFormat="1" ht="24" customHeight="1" x14ac:dyDescent="0.2">
      <c r="B54" s="12" t="s">
        <v>5</v>
      </c>
      <c r="C54" s="69"/>
      <c r="D54" s="63">
        <v>3385</v>
      </c>
      <c r="E54" s="3">
        <v>34</v>
      </c>
      <c r="F54" s="3">
        <v>3351</v>
      </c>
      <c r="G54" s="67">
        <v>196</v>
      </c>
      <c r="H54" s="10">
        <v>0</v>
      </c>
      <c r="I54" s="68">
        <v>196</v>
      </c>
      <c r="J54" s="67">
        <v>311</v>
      </c>
      <c r="K54" s="10">
        <v>3</v>
      </c>
      <c r="L54" s="10">
        <v>308</v>
      </c>
      <c r="M54" s="67">
        <v>43</v>
      </c>
      <c r="N54" s="10">
        <v>0</v>
      </c>
      <c r="O54" s="68">
        <v>43</v>
      </c>
      <c r="P54" s="67">
        <v>1700</v>
      </c>
      <c r="Q54" s="10">
        <v>20</v>
      </c>
      <c r="R54" s="10">
        <v>1680</v>
      </c>
      <c r="S54" s="67">
        <v>1135</v>
      </c>
      <c r="T54" s="10">
        <v>11</v>
      </c>
      <c r="U54" s="10">
        <v>1124</v>
      </c>
      <c r="V54" s="62"/>
      <c r="W54" s="62"/>
    </row>
    <row r="55" spans="1:23" s="32" customFormat="1" ht="24" customHeight="1" x14ac:dyDescent="0.2">
      <c r="B55" s="12" t="s">
        <v>4</v>
      </c>
      <c r="C55" s="69"/>
      <c r="D55" s="63">
        <v>2348</v>
      </c>
      <c r="E55" s="3">
        <v>32</v>
      </c>
      <c r="F55" s="3">
        <v>2316</v>
      </c>
      <c r="G55" s="67">
        <v>136</v>
      </c>
      <c r="H55" s="10">
        <v>0</v>
      </c>
      <c r="I55" s="68">
        <v>136</v>
      </c>
      <c r="J55" s="67">
        <v>220</v>
      </c>
      <c r="K55" s="10">
        <v>10</v>
      </c>
      <c r="L55" s="10">
        <v>210</v>
      </c>
      <c r="M55" s="67">
        <v>27</v>
      </c>
      <c r="N55" s="10">
        <v>0</v>
      </c>
      <c r="O55" s="68">
        <v>27</v>
      </c>
      <c r="P55" s="67">
        <v>1095</v>
      </c>
      <c r="Q55" s="10">
        <v>17</v>
      </c>
      <c r="R55" s="10">
        <v>1078</v>
      </c>
      <c r="S55" s="67">
        <v>870</v>
      </c>
      <c r="T55" s="10">
        <v>5</v>
      </c>
      <c r="U55" s="10">
        <v>865</v>
      </c>
      <c r="V55" s="62"/>
      <c r="W55" s="62"/>
    </row>
    <row r="56" spans="1:23" s="32" customFormat="1" ht="24" customHeight="1" x14ac:dyDescent="0.2">
      <c r="B56" s="12" t="s">
        <v>3</v>
      </c>
      <c r="C56" s="69"/>
      <c r="D56" s="63">
        <v>2276</v>
      </c>
      <c r="E56" s="3">
        <v>30</v>
      </c>
      <c r="F56" s="3">
        <v>2246</v>
      </c>
      <c r="G56" s="67">
        <v>122</v>
      </c>
      <c r="H56" s="10">
        <v>2</v>
      </c>
      <c r="I56" s="68">
        <v>120</v>
      </c>
      <c r="J56" s="67">
        <v>206</v>
      </c>
      <c r="K56" s="10">
        <v>8</v>
      </c>
      <c r="L56" s="10">
        <v>198</v>
      </c>
      <c r="M56" s="67">
        <v>14</v>
      </c>
      <c r="N56" s="10">
        <v>0</v>
      </c>
      <c r="O56" s="68">
        <v>14</v>
      </c>
      <c r="P56" s="67">
        <v>1031</v>
      </c>
      <c r="Q56" s="10">
        <v>18</v>
      </c>
      <c r="R56" s="10">
        <v>1013</v>
      </c>
      <c r="S56" s="67">
        <v>903</v>
      </c>
      <c r="T56" s="10">
        <v>2</v>
      </c>
      <c r="U56" s="10">
        <v>901</v>
      </c>
      <c r="V56" s="62"/>
      <c r="W56" s="62"/>
    </row>
    <row r="57" spans="1:23" s="32" customFormat="1" ht="24" customHeight="1" x14ac:dyDescent="0.2">
      <c r="B57" s="12" t="s">
        <v>2</v>
      </c>
      <c r="C57" s="69"/>
      <c r="D57" s="63">
        <v>2171</v>
      </c>
      <c r="E57" s="3">
        <v>28</v>
      </c>
      <c r="F57" s="3">
        <v>2143</v>
      </c>
      <c r="G57" s="67">
        <v>134</v>
      </c>
      <c r="H57" s="10">
        <v>0</v>
      </c>
      <c r="I57" s="68">
        <v>134</v>
      </c>
      <c r="J57" s="67">
        <v>337</v>
      </c>
      <c r="K57" s="10">
        <v>2</v>
      </c>
      <c r="L57" s="10">
        <v>335</v>
      </c>
      <c r="M57" s="67">
        <v>14</v>
      </c>
      <c r="N57" s="10">
        <v>0</v>
      </c>
      <c r="O57" s="68">
        <v>14</v>
      </c>
      <c r="P57" s="67">
        <v>994</v>
      </c>
      <c r="Q57" s="10">
        <v>18</v>
      </c>
      <c r="R57" s="10">
        <v>976</v>
      </c>
      <c r="S57" s="67">
        <v>692</v>
      </c>
      <c r="T57" s="10">
        <v>8</v>
      </c>
      <c r="U57" s="10">
        <v>684</v>
      </c>
      <c r="V57" s="62"/>
      <c r="W57" s="62"/>
    </row>
    <row r="58" spans="1:23" s="32" customFormat="1" ht="24" customHeight="1" x14ac:dyDescent="0.2">
      <c r="A58" s="70"/>
      <c r="B58" s="71" t="s">
        <v>69</v>
      </c>
      <c r="C58" s="72"/>
      <c r="D58" s="77">
        <v>1559</v>
      </c>
      <c r="E58" s="73">
        <v>31</v>
      </c>
      <c r="F58" s="73">
        <v>1528</v>
      </c>
      <c r="G58" s="74">
        <v>73</v>
      </c>
      <c r="H58" s="75">
        <v>1</v>
      </c>
      <c r="I58" s="76">
        <v>72</v>
      </c>
      <c r="J58" s="74">
        <v>134</v>
      </c>
      <c r="K58" s="75">
        <v>6</v>
      </c>
      <c r="L58" s="75">
        <v>128</v>
      </c>
      <c r="M58" s="74">
        <v>17</v>
      </c>
      <c r="N58" s="75">
        <v>0</v>
      </c>
      <c r="O58" s="76">
        <v>17</v>
      </c>
      <c r="P58" s="74">
        <v>783</v>
      </c>
      <c r="Q58" s="75">
        <v>21</v>
      </c>
      <c r="R58" s="75">
        <v>762</v>
      </c>
      <c r="S58" s="74">
        <v>552</v>
      </c>
      <c r="T58" s="75">
        <v>3</v>
      </c>
      <c r="U58" s="75">
        <v>549</v>
      </c>
      <c r="V58" s="62"/>
      <c r="W58" s="62"/>
    </row>
    <row r="59" spans="1:23" s="32" customFormat="1" ht="24" customHeight="1" x14ac:dyDescent="0.2">
      <c r="A59" s="32" t="s">
        <v>0</v>
      </c>
      <c r="V59" s="62"/>
      <c r="W59" s="62"/>
    </row>
    <row r="60" spans="1:23" x14ac:dyDescent="0.2">
      <c r="E60" s="48"/>
      <c r="G60" s="48"/>
      <c r="H60" s="48"/>
      <c r="J60" s="48"/>
      <c r="K60" s="48"/>
      <c r="M60" s="48"/>
      <c r="N60" s="48"/>
      <c r="P60" s="48"/>
      <c r="Q60" s="48"/>
      <c r="S60" s="48"/>
      <c r="T60" s="48"/>
      <c r="V60" s="78"/>
      <c r="W60" s="78"/>
    </row>
    <row r="61" spans="1:23" x14ac:dyDescent="0.2">
      <c r="E61" s="78"/>
    </row>
  </sheetData>
  <mergeCells count="16">
    <mergeCell ref="A20:C20"/>
    <mergeCell ref="A25:C25"/>
    <mergeCell ref="A33:C33"/>
    <mergeCell ref="A39:C39"/>
    <mergeCell ref="A5:C5"/>
    <mergeCell ref="A6:C6"/>
    <mergeCell ref="A7:C7"/>
    <mergeCell ref="A9:C9"/>
    <mergeCell ref="A13:C13"/>
    <mergeCell ref="A16:C16"/>
    <mergeCell ref="S3:U3"/>
    <mergeCell ref="D3:F3"/>
    <mergeCell ref="G3:I3"/>
    <mergeCell ref="J3:L3"/>
    <mergeCell ref="M3:O3"/>
    <mergeCell ref="P3:R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A217D-BA34-4F45-9A27-451589D23BA2}">
  <sheetPr>
    <pageSetUpPr fitToPage="1"/>
  </sheetPr>
  <dimension ref="A1:T67"/>
  <sheetViews>
    <sheetView zoomScale="90" zoomScaleNormal="9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9" sqref="I19"/>
    </sheetView>
  </sheetViews>
  <sheetFormatPr defaultColWidth="9" defaultRowHeight="13" x14ac:dyDescent="0.2"/>
  <cols>
    <col min="1" max="1" width="7" style="50" customWidth="1"/>
    <col min="2" max="2" width="13.81640625" style="50" customWidth="1"/>
    <col min="3" max="3" width="4.08984375" style="50" customWidth="1"/>
    <col min="4" max="4" width="8.36328125" style="50" bestFit="1" customWidth="1"/>
    <col min="5" max="5" width="9.08984375" style="50" customWidth="1"/>
    <col min="6" max="7" width="6.90625" style="50" customWidth="1"/>
    <col min="8" max="8" width="11.54296875" style="50" customWidth="1"/>
    <col min="9" max="9" width="10.1796875" style="50" customWidth="1"/>
    <col min="10" max="10" width="14.08984375" style="50" customWidth="1"/>
    <col min="11" max="20" width="6.90625" style="50" customWidth="1"/>
    <col min="21" max="16384" width="9" style="50"/>
  </cols>
  <sheetData>
    <row r="1" spans="1:20" ht="19" x14ac:dyDescent="0.2">
      <c r="A1" s="81" t="s">
        <v>70</v>
      </c>
    </row>
    <row r="2" spans="1:20" ht="13.5" thickBot="1" x14ac:dyDescent="0.25">
      <c r="A2" s="82"/>
      <c r="Q2" s="83"/>
      <c r="R2" s="83"/>
      <c r="S2" s="83"/>
      <c r="T2" s="84" t="s">
        <v>71</v>
      </c>
    </row>
    <row r="3" spans="1:20" ht="14.25" customHeight="1" thickTop="1" x14ac:dyDescent="0.2">
      <c r="A3" s="85"/>
      <c r="B3" s="85"/>
      <c r="C3" s="86"/>
      <c r="D3" s="304" t="s">
        <v>55</v>
      </c>
      <c r="E3" s="306" t="s">
        <v>72</v>
      </c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4" spans="1:20" s="92" customFormat="1" ht="90" customHeight="1" x14ac:dyDescent="0.2">
      <c r="A4" s="87"/>
      <c r="B4" s="87"/>
      <c r="C4" s="88"/>
      <c r="D4" s="305"/>
      <c r="E4" s="89" t="s">
        <v>73</v>
      </c>
      <c r="F4" s="90" t="s">
        <v>74</v>
      </c>
      <c r="G4" s="90" t="s">
        <v>75</v>
      </c>
      <c r="H4" s="90" t="s">
        <v>76</v>
      </c>
      <c r="I4" s="90" t="s">
        <v>77</v>
      </c>
      <c r="J4" s="90" t="s">
        <v>78</v>
      </c>
      <c r="K4" s="90" t="s">
        <v>79</v>
      </c>
      <c r="L4" s="90" t="s">
        <v>80</v>
      </c>
      <c r="M4" s="90" t="s">
        <v>81</v>
      </c>
      <c r="N4" s="90" t="s">
        <v>82</v>
      </c>
      <c r="O4" s="90" t="s">
        <v>83</v>
      </c>
      <c r="P4" s="90" t="s">
        <v>84</v>
      </c>
      <c r="Q4" s="90" t="s">
        <v>85</v>
      </c>
      <c r="R4" s="90" t="s">
        <v>86</v>
      </c>
      <c r="S4" s="91" t="s">
        <v>87</v>
      </c>
      <c r="T4" s="91" t="s">
        <v>88</v>
      </c>
    </row>
    <row r="5" spans="1:20" s="97" customFormat="1" ht="17.149999999999999" customHeight="1" x14ac:dyDescent="0.2">
      <c r="A5" s="93"/>
      <c r="B5" s="94" t="s">
        <v>45</v>
      </c>
      <c r="C5" s="93"/>
      <c r="D5" s="95">
        <f>SUM(E5:T5)</f>
        <v>1944</v>
      </c>
      <c r="E5" s="96">
        <f t="shared" ref="E5:T5" si="0">E9+E12+E17+E21+E24+E27+E32+E38+E46+E53+E57+E60</f>
        <v>105</v>
      </c>
      <c r="F5" s="96">
        <f t="shared" si="0"/>
        <v>390</v>
      </c>
      <c r="G5" s="96">
        <f t="shared" si="0"/>
        <v>91</v>
      </c>
      <c r="H5" s="96">
        <f t="shared" si="0"/>
        <v>60</v>
      </c>
      <c r="I5" s="96">
        <v>5</v>
      </c>
      <c r="J5" s="96">
        <f t="shared" si="0"/>
        <v>44</v>
      </c>
      <c r="K5" s="96">
        <f t="shared" si="0"/>
        <v>894</v>
      </c>
      <c r="L5" s="96">
        <f t="shared" si="0"/>
        <v>222</v>
      </c>
      <c r="M5" s="96">
        <f t="shared" si="0"/>
        <v>25</v>
      </c>
      <c r="N5" s="96">
        <f t="shared" si="0"/>
        <v>34</v>
      </c>
      <c r="O5" s="96">
        <f t="shared" si="0"/>
        <v>0</v>
      </c>
      <c r="P5" s="96">
        <f t="shared" si="0"/>
        <v>21</v>
      </c>
      <c r="Q5" s="96">
        <f t="shared" si="0"/>
        <v>7</v>
      </c>
      <c r="R5" s="96">
        <f t="shared" si="0"/>
        <v>6</v>
      </c>
      <c r="S5" s="96">
        <f t="shared" si="0"/>
        <v>26</v>
      </c>
      <c r="T5" s="96">
        <f t="shared" si="0"/>
        <v>14</v>
      </c>
    </row>
    <row r="6" spans="1:20" s="97" customFormat="1" ht="17.149999999999999" customHeight="1" x14ac:dyDescent="0.2">
      <c r="A6" s="93"/>
      <c r="B6" s="94" t="s">
        <v>89</v>
      </c>
      <c r="C6" s="98"/>
      <c r="D6" s="95">
        <f>SUM(E6:T6)</f>
        <v>1636</v>
      </c>
      <c r="E6" s="96">
        <v>89</v>
      </c>
      <c r="F6" s="96">
        <f t="shared" ref="F6:R6" si="1">F10+F13+F18+F22+F25+F28+F33+F47+F54+F55+F58+F61</f>
        <v>333</v>
      </c>
      <c r="G6" s="96">
        <f t="shared" si="1"/>
        <v>85</v>
      </c>
      <c r="H6" s="96">
        <v>48</v>
      </c>
      <c r="I6" s="96">
        <v>3</v>
      </c>
      <c r="J6" s="96">
        <v>40</v>
      </c>
      <c r="K6" s="96">
        <f t="shared" si="1"/>
        <v>723</v>
      </c>
      <c r="L6" s="96">
        <f t="shared" si="1"/>
        <v>202</v>
      </c>
      <c r="M6" s="96">
        <v>20</v>
      </c>
      <c r="N6" s="96">
        <f t="shared" si="1"/>
        <v>32</v>
      </c>
      <c r="O6" s="96">
        <f t="shared" si="1"/>
        <v>0</v>
      </c>
      <c r="P6" s="96">
        <v>19</v>
      </c>
      <c r="Q6" s="96">
        <f t="shared" si="1"/>
        <v>6</v>
      </c>
      <c r="R6" s="96">
        <f t="shared" si="1"/>
        <v>0</v>
      </c>
      <c r="S6" s="96">
        <v>23</v>
      </c>
      <c r="T6" s="96">
        <v>13</v>
      </c>
    </row>
    <row r="7" spans="1:20" s="97" customFormat="1" ht="17.149999999999999" customHeight="1" x14ac:dyDescent="0.2">
      <c r="A7" s="93"/>
      <c r="B7" s="94" t="s">
        <v>90</v>
      </c>
      <c r="C7" s="93"/>
      <c r="D7" s="95">
        <f t="shared" ref="D7:T7" si="2">D5-D6</f>
        <v>308</v>
      </c>
      <c r="E7" s="96">
        <f t="shared" si="2"/>
        <v>16</v>
      </c>
      <c r="F7" s="96">
        <f t="shared" si="2"/>
        <v>57</v>
      </c>
      <c r="G7" s="96">
        <f t="shared" si="2"/>
        <v>6</v>
      </c>
      <c r="H7" s="96">
        <f t="shared" si="2"/>
        <v>12</v>
      </c>
      <c r="I7" s="96">
        <f t="shared" si="2"/>
        <v>2</v>
      </c>
      <c r="J7" s="96">
        <f t="shared" si="2"/>
        <v>4</v>
      </c>
      <c r="K7" s="96">
        <f t="shared" si="2"/>
        <v>171</v>
      </c>
      <c r="L7" s="96">
        <f t="shared" si="2"/>
        <v>20</v>
      </c>
      <c r="M7" s="96">
        <f t="shared" si="2"/>
        <v>5</v>
      </c>
      <c r="N7" s="96">
        <f t="shared" si="2"/>
        <v>2</v>
      </c>
      <c r="O7" s="96">
        <f t="shared" si="2"/>
        <v>0</v>
      </c>
      <c r="P7" s="96">
        <f t="shared" si="2"/>
        <v>2</v>
      </c>
      <c r="Q7" s="96">
        <f t="shared" si="2"/>
        <v>1</v>
      </c>
      <c r="R7" s="96">
        <f t="shared" si="2"/>
        <v>6</v>
      </c>
      <c r="S7" s="96">
        <f t="shared" si="2"/>
        <v>3</v>
      </c>
      <c r="T7" s="96">
        <f t="shared" si="2"/>
        <v>1</v>
      </c>
    </row>
    <row r="8" spans="1:20" ht="17.149999999999999" customHeight="1" x14ac:dyDescent="0.2">
      <c r="A8" s="93"/>
      <c r="B8" s="94"/>
      <c r="C8" s="98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s="97" customFormat="1" ht="17.149999999999999" customHeight="1" x14ac:dyDescent="0.2">
      <c r="A9" s="302" t="s">
        <v>91</v>
      </c>
      <c r="B9" s="302"/>
      <c r="C9" s="303"/>
      <c r="D9" s="95">
        <f>SUM(E9:T9)</f>
        <v>386</v>
      </c>
      <c r="E9" s="96">
        <f t="shared" ref="E9:T9" si="3">E10</f>
        <v>7</v>
      </c>
      <c r="F9" s="96">
        <f t="shared" si="3"/>
        <v>66</v>
      </c>
      <c r="G9" s="96">
        <f t="shared" si="3"/>
        <v>15</v>
      </c>
      <c r="H9" s="96">
        <f t="shared" si="3"/>
        <v>13</v>
      </c>
      <c r="I9" s="96">
        <f t="shared" si="3"/>
        <v>3</v>
      </c>
      <c r="J9" s="96">
        <f t="shared" si="3"/>
        <v>20</v>
      </c>
      <c r="K9" s="96">
        <f t="shared" si="3"/>
        <v>183</v>
      </c>
      <c r="L9" s="96">
        <f t="shared" si="3"/>
        <v>45</v>
      </c>
      <c r="M9" s="96">
        <f t="shared" si="3"/>
        <v>12</v>
      </c>
      <c r="N9" s="96">
        <f t="shared" si="3"/>
        <v>5</v>
      </c>
      <c r="O9" s="96">
        <f t="shared" si="3"/>
        <v>0</v>
      </c>
      <c r="P9" s="96">
        <f t="shared" si="3"/>
        <v>3</v>
      </c>
      <c r="Q9" s="96">
        <f t="shared" si="3"/>
        <v>5</v>
      </c>
      <c r="R9" s="96">
        <f t="shared" si="3"/>
        <v>0</v>
      </c>
      <c r="S9" s="96">
        <f t="shared" si="3"/>
        <v>6</v>
      </c>
      <c r="T9" s="96">
        <f t="shared" si="3"/>
        <v>3</v>
      </c>
    </row>
    <row r="10" spans="1:20" s="97" customFormat="1" ht="17.149999999999999" customHeight="1" x14ac:dyDescent="0.2">
      <c r="A10" s="93"/>
      <c r="B10" s="99" t="s">
        <v>12</v>
      </c>
      <c r="C10" s="98"/>
      <c r="D10" s="95">
        <f>SUM(E10:T10)</f>
        <v>386</v>
      </c>
      <c r="E10" s="96">
        <v>7</v>
      </c>
      <c r="F10" s="96">
        <v>66</v>
      </c>
      <c r="G10" s="96">
        <v>15</v>
      </c>
      <c r="H10" s="96">
        <v>13</v>
      </c>
      <c r="I10" s="96">
        <v>3</v>
      </c>
      <c r="J10" s="96">
        <v>20</v>
      </c>
      <c r="K10" s="96">
        <v>183</v>
      </c>
      <c r="L10" s="96">
        <v>45</v>
      </c>
      <c r="M10" s="96">
        <v>12</v>
      </c>
      <c r="N10" s="96">
        <v>5</v>
      </c>
      <c r="O10" s="96">
        <v>0</v>
      </c>
      <c r="P10" s="96">
        <v>3</v>
      </c>
      <c r="Q10" s="96">
        <v>5</v>
      </c>
      <c r="R10" s="96">
        <v>0</v>
      </c>
      <c r="S10" s="96">
        <v>6</v>
      </c>
      <c r="T10" s="96">
        <v>3</v>
      </c>
    </row>
    <row r="11" spans="1:20" ht="17.149999999999999" customHeight="1" x14ac:dyDescent="0.2">
      <c r="A11" s="93"/>
      <c r="B11" s="93"/>
      <c r="C11" s="98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s="97" customFormat="1" ht="17.149999999999999" customHeight="1" x14ac:dyDescent="0.2">
      <c r="A12" s="302" t="s">
        <v>42</v>
      </c>
      <c r="B12" s="302"/>
      <c r="C12" s="303"/>
      <c r="D12" s="95">
        <f t="shared" ref="D12:T12" si="4">SUM(D13:D15)</f>
        <v>132</v>
      </c>
      <c r="E12" s="96">
        <f t="shared" si="4"/>
        <v>9</v>
      </c>
      <c r="F12" s="96">
        <f t="shared" si="4"/>
        <v>25</v>
      </c>
      <c r="G12" s="96">
        <f t="shared" si="4"/>
        <v>8</v>
      </c>
      <c r="H12" s="96">
        <f t="shared" si="4"/>
        <v>6</v>
      </c>
      <c r="I12" s="96">
        <f t="shared" si="4"/>
        <v>0</v>
      </c>
      <c r="J12" s="96">
        <f t="shared" si="4"/>
        <v>1</v>
      </c>
      <c r="K12" s="96">
        <f t="shared" si="4"/>
        <v>56</v>
      </c>
      <c r="L12" s="96">
        <f t="shared" si="4"/>
        <v>11</v>
      </c>
      <c r="M12" s="96">
        <f t="shared" si="4"/>
        <v>4</v>
      </c>
      <c r="N12" s="96">
        <f t="shared" si="4"/>
        <v>3</v>
      </c>
      <c r="O12" s="96">
        <f t="shared" si="4"/>
        <v>0</v>
      </c>
      <c r="P12" s="96">
        <f t="shared" si="4"/>
        <v>1</v>
      </c>
      <c r="Q12" s="96">
        <f t="shared" si="4"/>
        <v>0</v>
      </c>
      <c r="R12" s="96">
        <f t="shared" si="4"/>
        <v>0</v>
      </c>
      <c r="S12" s="96">
        <f t="shared" si="4"/>
        <v>6</v>
      </c>
      <c r="T12" s="96">
        <f t="shared" si="4"/>
        <v>2</v>
      </c>
    </row>
    <row r="13" spans="1:20" s="97" customFormat="1" ht="17.149999999999999" customHeight="1" x14ac:dyDescent="0.2">
      <c r="A13" s="93"/>
      <c r="B13" s="99" t="s">
        <v>5</v>
      </c>
      <c r="C13" s="98"/>
      <c r="D13" s="95">
        <f>SUM(E13:T13)</f>
        <v>99</v>
      </c>
      <c r="E13" s="96">
        <v>8</v>
      </c>
      <c r="F13" s="96">
        <v>16</v>
      </c>
      <c r="G13" s="96">
        <v>7</v>
      </c>
      <c r="H13" s="96">
        <v>4</v>
      </c>
      <c r="I13" s="96" t="s">
        <v>92</v>
      </c>
      <c r="J13" s="96" t="s">
        <v>92</v>
      </c>
      <c r="K13" s="96">
        <v>42</v>
      </c>
      <c r="L13" s="96">
        <v>9</v>
      </c>
      <c r="M13" s="96">
        <v>2</v>
      </c>
      <c r="N13" s="96">
        <v>2</v>
      </c>
      <c r="O13" s="96">
        <v>0</v>
      </c>
      <c r="P13" s="96">
        <v>1</v>
      </c>
      <c r="Q13" s="96">
        <v>0</v>
      </c>
      <c r="R13" s="96">
        <v>0</v>
      </c>
      <c r="S13" s="96">
        <v>6</v>
      </c>
      <c r="T13" s="96">
        <v>2</v>
      </c>
    </row>
    <row r="14" spans="1:20" s="97" customFormat="1" ht="17.149999999999999" customHeight="1" x14ac:dyDescent="0.2">
      <c r="A14" s="93"/>
      <c r="B14" s="99" t="s">
        <v>41</v>
      </c>
      <c r="C14" s="98"/>
      <c r="D14" s="95">
        <f>SUM(E14:T14)</f>
        <v>8</v>
      </c>
      <c r="E14" s="96">
        <v>0</v>
      </c>
      <c r="F14" s="96">
        <v>4</v>
      </c>
      <c r="G14" s="96">
        <v>0</v>
      </c>
      <c r="H14" s="96">
        <v>0</v>
      </c>
      <c r="I14" s="96">
        <v>0</v>
      </c>
      <c r="J14" s="96">
        <v>0</v>
      </c>
      <c r="K14" s="96">
        <v>3</v>
      </c>
      <c r="L14" s="96" t="s">
        <v>92</v>
      </c>
      <c r="M14" s="96">
        <v>1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</row>
    <row r="15" spans="1:20" s="97" customFormat="1" ht="17.149999999999999" customHeight="1" x14ac:dyDescent="0.2">
      <c r="A15" s="93"/>
      <c r="B15" s="99" t="s">
        <v>40</v>
      </c>
      <c r="C15" s="98"/>
      <c r="D15" s="95">
        <f>SUM(E15:T15)</f>
        <v>25</v>
      </c>
      <c r="E15" s="96">
        <v>1</v>
      </c>
      <c r="F15" s="96">
        <v>5</v>
      </c>
      <c r="G15" s="96">
        <v>1</v>
      </c>
      <c r="H15" s="96">
        <v>2</v>
      </c>
      <c r="I15" s="96">
        <v>0</v>
      </c>
      <c r="J15" s="96">
        <v>1</v>
      </c>
      <c r="K15" s="96">
        <v>11</v>
      </c>
      <c r="L15" s="96">
        <v>2</v>
      </c>
      <c r="M15" s="96">
        <v>1</v>
      </c>
      <c r="N15" s="96">
        <v>1</v>
      </c>
      <c r="O15" s="96">
        <v>0</v>
      </c>
      <c r="P15" s="96" t="s">
        <v>92</v>
      </c>
      <c r="Q15" s="96">
        <v>0</v>
      </c>
      <c r="R15" s="96">
        <v>0</v>
      </c>
      <c r="S15" s="96">
        <v>0</v>
      </c>
      <c r="T15" s="96" t="s">
        <v>92</v>
      </c>
    </row>
    <row r="16" spans="1:20" ht="17.149999999999999" customHeight="1" x14ac:dyDescent="0.2">
      <c r="A16" s="93"/>
      <c r="B16" s="93"/>
      <c r="C16" s="98"/>
      <c r="D16" s="95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97" customFormat="1" ht="17.149999999999999" customHeight="1" x14ac:dyDescent="0.2">
      <c r="A17" s="302" t="s">
        <v>39</v>
      </c>
      <c r="B17" s="302"/>
      <c r="C17" s="302"/>
      <c r="D17" s="95">
        <f t="shared" ref="D17:T17" si="5">SUM(D18:D19)</f>
        <v>223</v>
      </c>
      <c r="E17" s="96">
        <f t="shared" si="5"/>
        <v>13</v>
      </c>
      <c r="F17" s="96">
        <f t="shared" si="5"/>
        <v>56</v>
      </c>
      <c r="G17" s="96">
        <f t="shared" si="5"/>
        <v>17</v>
      </c>
      <c r="H17" s="96">
        <f t="shared" si="5"/>
        <v>6</v>
      </c>
      <c r="I17" s="96">
        <f t="shared" si="5"/>
        <v>0</v>
      </c>
      <c r="J17" s="96">
        <f t="shared" si="5"/>
        <v>4</v>
      </c>
      <c r="K17" s="96">
        <f t="shared" si="5"/>
        <v>90</v>
      </c>
      <c r="L17" s="96">
        <f t="shared" si="5"/>
        <v>23</v>
      </c>
      <c r="M17" s="96">
        <f t="shared" si="5"/>
        <v>2</v>
      </c>
      <c r="N17" s="96">
        <f t="shared" si="5"/>
        <v>5</v>
      </c>
      <c r="O17" s="96">
        <f t="shared" si="5"/>
        <v>0</v>
      </c>
      <c r="P17" s="96">
        <f t="shared" si="5"/>
        <v>3</v>
      </c>
      <c r="Q17" s="96">
        <f t="shared" si="5"/>
        <v>0</v>
      </c>
      <c r="R17" s="96">
        <f t="shared" si="5"/>
        <v>0</v>
      </c>
      <c r="S17" s="96">
        <f t="shared" si="5"/>
        <v>3</v>
      </c>
      <c r="T17" s="96">
        <f t="shared" si="5"/>
        <v>1</v>
      </c>
    </row>
    <row r="18" spans="1:20" s="97" customFormat="1" ht="17.149999999999999" customHeight="1" x14ac:dyDescent="0.2">
      <c r="A18" s="93"/>
      <c r="B18" s="93" t="s">
        <v>9</v>
      </c>
      <c r="C18" s="93"/>
      <c r="D18" s="95">
        <f>SUM(E18:T18)</f>
        <v>196</v>
      </c>
      <c r="E18" s="96">
        <v>11</v>
      </c>
      <c r="F18" s="96">
        <v>50</v>
      </c>
      <c r="G18" s="96">
        <v>16</v>
      </c>
      <c r="H18" s="96">
        <v>3</v>
      </c>
      <c r="I18" s="96" t="s">
        <v>92</v>
      </c>
      <c r="J18" s="96">
        <v>2</v>
      </c>
      <c r="K18" s="96">
        <v>80</v>
      </c>
      <c r="L18" s="96">
        <v>22</v>
      </c>
      <c r="M18" s="96">
        <v>1</v>
      </c>
      <c r="N18" s="96">
        <v>5</v>
      </c>
      <c r="O18" s="96">
        <v>0</v>
      </c>
      <c r="P18" s="96">
        <v>3</v>
      </c>
      <c r="Q18" s="96">
        <v>0</v>
      </c>
      <c r="R18" s="96">
        <v>0</v>
      </c>
      <c r="S18" s="96">
        <v>3</v>
      </c>
      <c r="T18" s="96" t="s">
        <v>92</v>
      </c>
    </row>
    <row r="19" spans="1:20" s="97" customFormat="1" ht="17.149999999999999" customHeight="1" x14ac:dyDescent="0.2">
      <c r="A19" s="93"/>
      <c r="B19" s="99" t="s">
        <v>38</v>
      </c>
      <c r="C19" s="98"/>
      <c r="D19" s="95">
        <f>SUM(E19:T19)</f>
        <v>27</v>
      </c>
      <c r="E19" s="96">
        <v>2</v>
      </c>
      <c r="F19" s="96">
        <v>6</v>
      </c>
      <c r="G19" s="96">
        <v>1</v>
      </c>
      <c r="H19" s="96">
        <v>3</v>
      </c>
      <c r="I19" s="96">
        <v>0</v>
      </c>
      <c r="J19" s="96">
        <v>2</v>
      </c>
      <c r="K19" s="96">
        <v>10</v>
      </c>
      <c r="L19" s="96">
        <v>1</v>
      </c>
      <c r="M19" s="96">
        <v>1</v>
      </c>
      <c r="N19" s="96" t="s">
        <v>92</v>
      </c>
      <c r="O19" s="96">
        <v>0</v>
      </c>
      <c r="P19" s="96">
        <v>0</v>
      </c>
      <c r="Q19" s="96">
        <v>0</v>
      </c>
      <c r="R19" s="96">
        <v>0</v>
      </c>
      <c r="S19" s="96" t="s">
        <v>92</v>
      </c>
      <c r="T19" s="96">
        <v>1</v>
      </c>
    </row>
    <row r="20" spans="1:20" ht="17.149999999999999" customHeight="1" x14ac:dyDescent="0.2">
      <c r="A20" s="93"/>
      <c r="B20" s="93"/>
      <c r="C20" s="98"/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97" customFormat="1" ht="17.149999999999999" customHeight="1" x14ac:dyDescent="0.2">
      <c r="A21" s="302" t="s">
        <v>93</v>
      </c>
      <c r="B21" s="302"/>
      <c r="C21" s="303"/>
      <c r="D21" s="95">
        <f>SUM(E21:T21)</f>
        <v>313</v>
      </c>
      <c r="E21" s="96">
        <f t="shared" ref="E21:T21" si="6">E22</f>
        <v>26</v>
      </c>
      <c r="F21" s="96">
        <f t="shared" si="6"/>
        <v>61</v>
      </c>
      <c r="G21" s="96">
        <f t="shared" si="6"/>
        <v>17</v>
      </c>
      <c r="H21" s="96">
        <f t="shared" si="6"/>
        <v>14</v>
      </c>
      <c r="I21" s="96" t="str">
        <f t="shared" si="6"/>
        <v>-</v>
      </c>
      <c r="J21" s="96">
        <f t="shared" si="6"/>
        <v>7</v>
      </c>
      <c r="K21" s="96">
        <f t="shared" si="6"/>
        <v>121</v>
      </c>
      <c r="L21" s="96">
        <f t="shared" si="6"/>
        <v>49</v>
      </c>
      <c r="M21" s="96">
        <f t="shared" si="6"/>
        <v>3</v>
      </c>
      <c r="N21" s="96">
        <f t="shared" si="6"/>
        <v>5</v>
      </c>
      <c r="O21" s="96">
        <f t="shared" si="6"/>
        <v>0</v>
      </c>
      <c r="P21" s="96">
        <f t="shared" si="6"/>
        <v>4</v>
      </c>
      <c r="Q21" s="96">
        <f t="shared" si="6"/>
        <v>0</v>
      </c>
      <c r="R21" s="96">
        <f t="shared" si="6"/>
        <v>0</v>
      </c>
      <c r="S21" s="96">
        <f t="shared" si="6"/>
        <v>2</v>
      </c>
      <c r="T21" s="96">
        <f t="shared" si="6"/>
        <v>4</v>
      </c>
    </row>
    <row r="22" spans="1:20" s="97" customFormat="1" ht="17.149999999999999" customHeight="1" x14ac:dyDescent="0.2">
      <c r="A22" s="93"/>
      <c r="B22" s="99" t="s">
        <v>11</v>
      </c>
      <c r="C22" s="98"/>
      <c r="D22" s="95">
        <f>SUM(E22:T22)</f>
        <v>313</v>
      </c>
      <c r="E22" s="96">
        <v>26</v>
      </c>
      <c r="F22" s="96">
        <v>61</v>
      </c>
      <c r="G22" s="96">
        <v>17</v>
      </c>
      <c r="H22" s="96">
        <v>14</v>
      </c>
      <c r="I22" s="96" t="s">
        <v>92</v>
      </c>
      <c r="J22" s="96">
        <v>7</v>
      </c>
      <c r="K22" s="96">
        <v>121</v>
      </c>
      <c r="L22" s="96">
        <v>49</v>
      </c>
      <c r="M22" s="96">
        <v>3</v>
      </c>
      <c r="N22" s="96">
        <v>5</v>
      </c>
      <c r="O22" s="96">
        <v>0</v>
      </c>
      <c r="P22" s="96">
        <v>4</v>
      </c>
      <c r="Q22" s="96">
        <v>0</v>
      </c>
      <c r="R22" s="96">
        <v>0</v>
      </c>
      <c r="S22" s="96">
        <v>2</v>
      </c>
      <c r="T22" s="96">
        <v>4</v>
      </c>
    </row>
    <row r="23" spans="1:20" ht="17.149999999999999" customHeight="1" x14ac:dyDescent="0.2">
      <c r="A23" s="93"/>
      <c r="B23" s="99"/>
      <c r="C23" s="98"/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s="97" customFormat="1" ht="17.149999999999999" customHeight="1" x14ac:dyDescent="0.2">
      <c r="A24" s="302" t="s">
        <v>94</v>
      </c>
      <c r="B24" s="302"/>
      <c r="C24" s="302"/>
      <c r="D24" s="95">
        <f t="shared" ref="D24:T24" si="7">SUM(D25)</f>
        <v>68</v>
      </c>
      <c r="E24" s="96">
        <f t="shared" si="7"/>
        <v>3</v>
      </c>
      <c r="F24" s="96">
        <f t="shared" si="7"/>
        <v>12</v>
      </c>
      <c r="G24" s="96">
        <f t="shared" si="7"/>
        <v>0</v>
      </c>
      <c r="H24" s="96">
        <f t="shared" si="7"/>
        <v>3</v>
      </c>
      <c r="I24" s="96">
        <f t="shared" si="7"/>
        <v>0</v>
      </c>
      <c r="J24" s="96">
        <f t="shared" si="7"/>
        <v>1</v>
      </c>
      <c r="K24" s="96">
        <f t="shared" si="7"/>
        <v>34</v>
      </c>
      <c r="L24" s="96">
        <f t="shared" si="7"/>
        <v>9</v>
      </c>
      <c r="M24" s="96">
        <f t="shared" si="7"/>
        <v>0</v>
      </c>
      <c r="N24" s="96">
        <f t="shared" si="7"/>
        <v>5</v>
      </c>
      <c r="O24" s="96">
        <f t="shared" si="7"/>
        <v>0</v>
      </c>
      <c r="P24" s="96">
        <f t="shared" si="7"/>
        <v>0</v>
      </c>
      <c r="Q24" s="96">
        <f t="shared" si="7"/>
        <v>1</v>
      </c>
      <c r="R24" s="96">
        <f t="shared" si="7"/>
        <v>0</v>
      </c>
      <c r="S24" s="96">
        <f t="shared" si="7"/>
        <v>0</v>
      </c>
      <c r="T24" s="96">
        <f t="shared" si="7"/>
        <v>0</v>
      </c>
    </row>
    <row r="25" spans="1:20" s="97" customFormat="1" ht="17.149999999999999" customHeight="1" x14ac:dyDescent="0.2">
      <c r="A25" s="93"/>
      <c r="B25" s="99" t="s">
        <v>2</v>
      </c>
      <c r="C25" s="98"/>
      <c r="D25" s="95">
        <f>SUM(E25:T25)</f>
        <v>68</v>
      </c>
      <c r="E25" s="96">
        <v>3</v>
      </c>
      <c r="F25" s="96">
        <v>12</v>
      </c>
      <c r="G25" s="96">
        <v>0</v>
      </c>
      <c r="H25" s="96">
        <v>3</v>
      </c>
      <c r="I25" s="96" t="s">
        <v>92</v>
      </c>
      <c r="J25" s="96">
        <v>1</v>
      </c>
      <c r="K25" s="96">
        <v>34</v>
      </c>
      <c r="L25" s="96">
        <v>9</v>
      </c>
      <c r="M25" s="96" t="s">
        <v>92</v>
      </c>
      <c r="N25" s="96">
        <v>5</v>
      </c>
      <c r="O25" s="96">
        <v>0</v>
      </c>
      <c r="P25" s="96">
        <v>0</v>
      </c>
      <c r="Q25" s="96">
        <v>1</v>
      </c>
      <c r="R25" s="96">
        <v>0</v>
      </c>
      <c r="S25" s="96" t="s">
        <v>92</v>
      </c>
      <c r="T25" s="96" t="s">
        <v>92</v>
      </c>
    </row>
    <row r="26" spans="1:20" ht="17.149999999999999" customHeight="1" x14ac:dyDescent="0.2">
      <c r="A26" s="93"/>
      <c r="B26" s="93"/>
      <c r="C26" s="98"/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s="97" customFormat="1" ht="17.149999999999999" customHeight="1" x14ac:dyDescent="0.2">
      <c r="A27" s="302" t="s">
        <v>95</v>
      </c>
      <c r="B27" s="302"/>
      <c r="C27" s="303"/>
      <c r="D27" s="95">
        <f t="shared" ref="D27:T27" si="8">SUM(D28:D30)</f>
        <v>69</v>
      </c>
      <c r="E27" s="96">
        <f t="shared" si="8"/>
        <v>3</v>
      </c>
      <c r="F27" s="96">
        <f t="shared" si="8"/>
        <v>11</v>
      </c>
      <c r="G27" s="96">
        <f t="shared" si="8"/>
        <v>6</v>
      </c>
      <c r="H27" s="96">
        <f t="shared" si="8"/>
        <v>0</v>
      </c>
      <c r="I27" s="96">
        <f t="shared" si="8"/>
        <v>0</v>
      </c>
      <c r="J27" s="96">
        <f t="shared" si="8"/>
        <v>0</v>
      </c>
      <c r="K27" s="96">
        <f t="shared" si="8"/>
        <v>31</v>
      </c>
      <c r="L27" s="96">
        <f t="shared" si="8"/>
        <v>6</v>
      </c>
      <c r="M27" s="96">
        <f t="shared" si="8"/>
        <v>0</v>
      </c>
      <c r="N27" s="96">
        <f t="shared" si="8"/>
        <v>1</v>
      </c>
      <c r="O27" s="96">
        <f t="shared" si="8"/>
        <v>0</v>
      </c>
      <c r="P27" s="96">
        <f t="shared" si="8"/>
        <v>1</v>
      </c>
      <c r="Q27" s="96">
        <f t="shared" si="8"/>
        <v>0</v>
      </c>
      <c r="R27" s="96">
        <f t="shared" si="8"/>
        <v>6</v>
      </c>
      <c r="S27" s="96">
        <f t="shared" si="8"/>
        <v>3</v>
      </c>
      <c r="T27" s="96">
        <f t="shared" si="8"/>
        <v>1</v>
      </c>
    </row>
    <row r="28" spans="1:20" s="97" customFormat="1" ht="17.149999999999999" customHeight="1" x14ac:dyDescent="0.2">
      <c r="A28" s="93"/>
      <c r="B28" s="99" t="s">
        <v>4</v>
      </c>
      <c r="C28" s="98"/>
      <c r="D28" s="95">
        <f>SUM(E28:T28)</f>
        <v>60</v>
      </c>
      <c r="E28" s="96">
        <v>2</v>
      </c>
      <c r="F28" s="96">
        <v>11</v>
      </c>
      <c r="G28" s="96">
        <v>6</v>
      </c>
      <c r="H28" s="96" t="s">
        <v>92</v>
      </c>
      <c r="I28" s="96">
        <v>0</v>
      </c>
      <c r="J28" s="96">
        <v>0</v>
      </c>
      <c r="K28" s="96">
        <v>30</v>
      </c>
      <c r="L28" s="96">
        <v>6</v>
      </c>
      <c r="M28" s="96">
        <v>0</v>
      </c>
      <c r="N28" s="96">
        <v>0</v>
      </c>
      <c r="O28" s="96">
        <v>0</v>
      </c>
      <c r="P28" s="96">
        <v>1</v>
      </c>
      <c r="Q28" s="96">
        <v>0</v>
      </c>
      <c r="R28" s="96">
        <v>0</v>
      </c>
      <c r="S28" s="96">
        <v>3</v>
      </c>
      <c r="T28" s="96">
        <v>1</v>
      </c>
    </row>
    <row r="29" spans="1:20" s="97" customFormat="1" ht="17.149999999999999" customHeight="1" x14ac:dyDescent="0.2">
      <c r="A29" s="93"/>
      <c r="B29" s="99" t="s">
        <v>36</v>
      </c>
      <c r="C29" s="98"/>
      <c r="D29" s="95">
        <f>SUM(E29:T29)</f>
        <v>7</v>
      </c>
      <c r="E29" s="96">
        <v>1</v>
      </c>
      <c r="F29" s="96" t="s">
        <v>92</v>
      </c>
      <c r="G29" s="96">
        <v>0</v>
      </c>
      <c r="H29" s="96">
        <v>0</v>
      </c>
      <c r="I29" s="96">
        <v>0</v>
      </c>
      <c r="J29" s="96">
        <v>0</v>
      </c>
      <c r="K29" s="96" t="s">
        <v>92</v>
      </c>
      <c r="L29" s="96" t="s">
        <v>92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6</v>
      </c>
      <c r="S29" s="96">
        <v>0</v>
      </c>
      <c r="T29" s="96">
        <v>0</v>
      </c>
    </row>
    <row r="30" spans="1:20" s="97" customFormat="1" ht="17.149999999999999" customHeight="1" x14ac:dyDescent="0.2">
      <c r="A30" s="93"/>
      <c r="B30" s="99" t="s">
        <v>96</v>
      </c>
      <c r="C30" s="98"/>
      <c r="D30" s="95">
        <f>SUM(E30:T30)</f>
        <v>2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1</v>
      </c>
      <c r="L30" s="96">
        <v>0</v>
      </c>
      <c r="M30" s="96">
        <v>0</v>
      </c>
      <c r="N30" s="96">
        <v>1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</row>
    <row r="31" spans="1:20" ht="17.149999999999999" customHeight="1" x14ac:dyDescent="0.2">
      <c r="A31" s="93"/>
      <c r="B31" s="93"/>
      <c r="C31" s="98"/>
      <c r="D31" s="95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 s="97" customFormat="1" ht="17.149999999999999" customHeight="1" x14ac:dyDescent="0.2">
      <c r="A32" s="302" t="s">
        <v>34</v>
      </c>
      <c r="B32" s="302"/>
      <c r="C32" s="303"/>
      <c r="D32" s="95">
        <f t="shared" ref="D32:T32" si="9">SUM(D33:D36)</f>
        <v>68</v>
      </c>
      <c r="E32" s="96">
        <f t="shared" si="9"/>
        <v>7</v>
      </c>
      <c r="F32" s="96">
        <f t="shared" si="9"/>
        <v>13</v>
      </c>
      <c r="G32" s="96">
        <f t="shared" si="9"/>
        <v>2</v>
      </c>
      <c r="H32" s="96">
        <f t="shared" si="9"/>
        <v>0</v>
      </c>
      <c r="I32" s="96">
        <f t="shared" si="9"/>
        <v>0</v>
      </c>
      <c r="J32" s="96">
        <f t="shared" si="9"/>
        <v>0</v>
      </c>
      <c r="K32" s="96">
        <f t="shared" si="9"/>
        <v>27</v>
      </c>
      <c r="L32" s="96">
        <f t="shared" si="9"/>
        <v>11</v>
      </c>
      <c r="M32" s="96">
        <f t="shared" si="9"/>
        <v>1</v>
      </c>
      <c r="N32" s="96">
        <f t="shared" si="9"/>
        <v>2</v>
      </c>
      <c r="O32" s="96">
        <f t="shared" si="9"/>
        <v>0</v>
      </c>
      <c r="P32" s="96">
        <f t="shared" si="9"/>
        <v>1</v>
      </c>
      <c r="Q32" s="96">
        <f t="shared" si="9"/>
        <v>1</v>
      </c>
      <c r="R32" s="96">
        <f t="shared" si="9"/>
        <v>0</v>
      </c>
      <c r="S32" s="96">
        <f t="shared" si="9"/>
        <v>2</v>
      </c>
      <c r="T32" s="96">
        <f t="shared" si="9"/>
        <v>1</v>
      </c>
    </row>
    <row r="33" spans="1:20" s="97" customFormat="1" ht="17.149999999999999" customHeight="1" x14ac:dyDescent="0.2">
      <c r="A33" s="93"/>
      <c r="B33" s="99" t="s">
        <v>3</v>
      </c>
      <c r="C33" s="98"/>
      <c r="D33" s="95">
        <f>SUM(E33:T33)</f>
        <v>36</v>
      </c>
      <c r="E33" s="96">
        <v>3</v>
      </c>
      <c r="F33" s="96">
        <v>6</v>
      </c>
      <c r="G33" s="96">
        <v>1</v>
      </c>
      <c r="H33" s="96" t="s">
        <v>92</v>
      </c>
      <c r="I33" s="96">
        <v>0</v>
      </c>
      <c r="J33" s="96">
        <v>0</v>
      </c>
      <c r="K33" s="96">
        <v>13</v>
      </c>
      <c r="L33" s="96">
        <v>8</v>
      </c>
      <c r="M33" s="96">
        <v>1</v>
      </c>
      <c r="N33" s="96">
        <v>2</v>
      </c>
      <c r="O33" s="96">
        <v>0</v>
      </c>
      <c r="P33" s="96">
        <v>1</v>
      </c>
      <c r="Q33" s="96">
        <v>0</v>
      </c>
      <c r="R33" s="96">
        <v>0</v>
      </c>
      <c r="S33" s="96" t="s">
        <v>92</v>
      </c>
      <c r="T33" s="96">
        <v>1</v>
      </c>
    </row>
    <row r="34" spans="1:20" s="97" customFormat="1" ht="17.149999999999999" customHeight="1" x14ac:dyDescent="0.2">
      <c r="A34" s="93"/>
      <c r="B34" s="99" t="s">
        <v>33</v>
      </c>
      <c r="C34" s="98"/>
      <c r="D34" s="95">
        <f>SUM(E34:T34)</f>
        <v>16</v>
      </c>
      <c r="E34" s="96">
        <v>2</v>
      </c>
      <c r="F34" s="96">
        <v>1</v>
      </c>
      <c r="G34" s="96">
        <v>0</v>
      </c>
      <c r="H34" s="96" t="s">
        <v>92</v>
      </c>
      <c r="I34" s="96">
        <v>0</v>
      </c>
      <c r="J34" s="96">
        <v>0</v>
      </c>
      <c r="K34" s="96">
        <v>10</v>
      </c>
      <c r="L34" s="96">
        <v>1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2</v>
      </c>
      <c r="T34" s="96">
        <v>0</v>
      </c>
    </row>
    <row r="35" spans="1:20" s="97" customFormat="1" ht="17.149999999999999" customHeight="1" x14ac:dyDescent="0.2">
      <c r="A35" s="93"/>
      <c r="B35" s="99" t="s">
        <v>32</v>
      </c>
      <c r="C35" s="98"/>
      <c r="D35" s="95">
        <f>SUM(E35:T35)</f>
        <v>1</v>
      </c>
      <c r="E35" s="96">
        <v>0</v>
      </c>
      <c r="F35" s="96" t="s">
        <v>92</v>
      </c>
      <c r="G35" s="96">
        <v>0</v>
      </c>
      <c r="H35" s="96">
        <v>0</v>
      </c>
      <c r="I35" s="96">
        <v>0</v>
      </c>
      <c r="J35" s="96">
        <v>0</v>
      </c>
      <c r="K35" s="96" t="s">
        <v>92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1</v>
      </c>
      <c r="R35" s="96">
        <v>0</v>
      </c>
      <c r="S35" s="96">
        <v>0</v>
      </c>
      <c r="T35" s="96">
        <v>0</v>
      </c>
    </row>
    <row r="36" spans="1:20" s="97" customFormat="1" ht="17.149999999999999" customHeight="1" x14ac:dyDescent="0.2">
      <c r="A36" s="93"/>
      <c r="B36" s="99" t="s">
        <v>31</v>
      </c>
      <c r="C36" s="98"/>
      <c r="D36" s="95">
        <f>SUM(E36:T36)</f>
        <v>15</v>
      </c>
      <c r="E36" s="96">
        <v>2</v>
      </c>
      <c r="F36" s="96">
        <v>6</v>
      </c>
      <c r="G36" s="96">
        <v>1</v>
      </c>
      <c r="H36" s="96">
        <v>0</v>
      </c>
      <c r="I36" s="96">
        <v>0</v>
      </c>
      <c r="J36" s="96">
        <v>0</v>
      </c>
      <c r="K36" s="96">
        <v>4</v>
      </c>
      <c r="L36" s="96">
        <v>2</v>
      </c>
      <c r="M36" s="96">
        <v>0</v>
      </c>
      <c r="N36" s="96" t="s">
        <v>92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</row>
    <row r="37" spans="1:20" ht="17.149999999999999" customHeight="1" x14ac:dyDescent="0.2">
      <c r="A37" s="100"/>
      <c r="B37" s="100"/>
      <c r="C37" s="101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 s="97" customFormat="1" ht="17.149999999999999" customHeight="1" x14ac:dyDescent="0.2">
      <c r="A38" s="302" t="s">
        <v>97</v>
      </c>
      <c r="B38" s="302"/>
      <c r="C38" s="303"/>
      <c r="D38" s="95">
        <f t="shared" ref="D38:T38" si="10">SUM(D39:D44)</f>
        <v>98</v>
      </c>
      <c r="E38" s="96">
        <f t="shared" si="10"/>
        <v>1</v>
      </c>
      <c r="F38" s="96">
        <f t="shared" si="10"/>
        <v>6</v>
      </c>
      <c r="G38" s="96">
        <f t="shared" si="10"/>
        <v>1</v>
      </c>
      <c r="H38" s="96">
        <f t="shared" si="10"/>
        <v>3</v>
      </c>
      <c r="I38" s="96">
        <f t="shared" si="10"/>
        <v>1</v>
      </c>
      <c r="J38" s="96">
        <f t="shared" si="10"/>
        <v>1</v>
      </c>
      <c r="K38" s="96">
        <f t="shared" si="10"/>
        <v>76</v>
      </c>
      <c r="L38" s="96">
        <f t="shared" si="10"/>
        <v>6</v>
      </c>
      <c r="M38" s="96">
        <f t="shared" si="10"/>
        <v>2</v>
      </c>
      <c r="N38" s="96">
        <f t="shared" si="10"/>
        <v>0</v>
      </c>
      <c r="O38" s="96">
        <f t="shared" si="10"/>
        <v>0</v>
      </c>
      <c r="P38" s="96">
        <f t="shared" si="10"/>
        <v>1</v>
      </c>
      <c r="Q38" s="96">
        <f t="shared" si="10"/>
        <v>0</v>
      </c>
      <c r="R38" s="96">
        <f t="shared" si="10"/>
        <v>0</v>
      </c>
      <c r="S38" s="96">
        <f t="shared" si="10"/>
        <v>0</v>
      </c>
      <c r="T38" s="96">
        <f t="shared" si="10"/>
        <v>0</v>
      </c>
    </row>
    <row r="39" spans="1:20" s="102" customFormat="1" ht="17.149999999999999" customHeight="1" x14ac:dyDescent="0.2">
      <c r="A39" s="93"/>
      <c r="B39" s="99" t="s">
        <v>29</v>
      </c>
      <c r="C39" s="98"/>
      <c r="D39" s="95">
        <f t="shared" ref="D39:D44" si="11">SUM(E39:T39)</f>
        <v>37</v>
      </c>
      <c r="E39" s="96" t="s">
        <v>92</v>
      </c>
      <c r="F39" s="96">
        <v>4</v>
      </c>
      <c r="G39" s="96">
        <v>1</v>
      </c>
      <c r="H39" s="96">
        <v>1</v>
      </c>
      <c r="I39" s="96">
        <v>0</v>
      </c>
      <c r="J39" s="96">
        <v>1</v>
      </c>
      <c r="K39" s="96">
        <v>26</v>
      </c>
      <c r="L39" s="96">
        <v>2</v>
      </c>
      <c r="M39" s="96">
        <v>1</v>
      </c>
      <c r="N39" s="96">
        <v>0</v>
      </c>
      <c r="O39" s="96">
        <v>0</v>
      </c>
      <c r="P39" s="96">
        <v>1</v>
      </c>
      <c r="Q39" s="96">
        <v>0</v>
      </c>
      <c r="R39" s="96">
        <v>0</v>
      </c>
      <c r="S39" s="96">
        <v>0</v>
      </c>
      <c r="T39" s="96">
        <v>0</v>
      </c>
    </row>
    <row r="40" spans="1:20" s="97" customFormat="1" ht="17.149999999999999" customHeight="1" x14ac:dyDescent="0.2">
      <c r="A40" s="93"/>
      <c r="B40" s="99" t="s">
        <v>28</v>
      </c>
      <c r="C40" s="98"/>
      <c r="D40" s="95">
        <f t="shared" si="11"/>
        <v>5</v>
      </c>
      <c r="E40" s="96">
        <v>0</v>
      </c>
      <c r="F40" s="96" t="s">
        <v>92</v>
      </c>
      <c r="G40" s="96" t="s">
        <v>92</v>
      </c>
      <c r="H40" s="96">
        <v>0</v>
      </c>
      <c r="I40" s="96">
        <v>1</v>
      </c>
      <c r="J40" s="96">
        <v>0</v>
      </c>
      <c r="K40" s="96">
        <v>4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</row>
    <row r="41" spans="1:20" s="97" customFormat="1" ht="17.149999999999999" customHeight="1" x14ac:dyDescent="0.2">
      <c r="A41" s="93"/>
      <c r="B41" s="99" t="s">
        <v>27</v>
      </c>
      <c r="C41" s="98"/>
      <c r="D41" s="95">
        <f t="shared" si="11"/>
        <v>9</v>
      </c>
      <c r="E41" s="96">
        <v>1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7</v>
      </c>
      <c r="L41" s="96">
        <v>1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</row>
    <row r="42" spans="1:20" s="97" customFormat="1" ht="17.149999999999999" customHeight="1" x14ac:dyDescent="0.2">
      <c r="A42" s="93"/>
      <c r="B42" s="99" t="s">
        <v>26</v>
      </c>
      <c r="C42" s="98"/>
      <c r="D42" s="95">
        <f t="shared" si="11"/>
        <v>13</v>
      </c>
      <c r="E42" s="96">
        <v>0</v>
      </c>
      <c r="F42" s="96">
        <v>0</v>
      </c>
      <c r="G42" s="96" t="s">
        <v>92</v>
      </c>
      <c r="H42" s="96">
        <v>2</v>
      </c>
      <c r="I42" s="96">
        <v>0</v>
      </c>
      <c r="J42" s="96">
        <v>0</v>
      </c>
      <c r="K42" s="96">
        <v>10</v>
      </c>
      <c r="L42" s="96">
        <v>1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</row>
    <row r="43" spans="1:20" s="97" customFormat="1" ht="17.149999999999999" customHeight="1" x14ac:dyDescent="0.2">
      <c r="A43" s="93"/>
      <c r="B43" s="99" t="s">
        <v>25</v>
      </c>
      <c r="C43" s="98"/>
      <c r="D43" s="95">
        <f t="shared" si="11"/>
        <v>4</v>
      </c>
      <c r="E43" s="96" t="s">
        <v>92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3</v>
      </c>
      <c r="L43" s="96">
        <v>1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</row>
    <row r="44" spans="1:20" s="97" customFormat="1" ht="17.149999999999999" customHeight="1" x14ac:dyDescent="0.2">
      <c r="A44" s="93"/>
      <c r="B44" s="99" t="s">
        <v>98</v>
      </c>
      <c r="C44" s="98"/>
      <c r="D44" s="95">
        <f t="shared" si="11"/>
        <v>30</v>
      </c>
      <c r="E44" s="96" t="s">
        <v>92</v>
      </c>
      <c r="F44" s="96">
        <v>2</v>
      </c>
      <c r="G44" s="96" t="s">
        <v>92</v>
      </c>
      <c r="H44" s="96">
        <v>0</v>
      </c>
      <c r="I44" s="96">
        <v>0</v>
      </c>
      <c r="J44" s="96">
        <v>0</v>
      </c>
      <c r="K44" s="96">
        <v>26</v>
      </c>
      <c r="L44" s="96">
        <v>1</v>
      </c>
      <c r="M44" s="96">
        <v>1</v>
      </c>
      <c r="N44" s="96">
        <v>0</v>
      </c>
      <c r="O44" s="96">
        <v>0</v>
      </c>
      <c r="P44" s="96" t="s">
        <v>92</v>
      </c>
      <c r="Q44" s="96">
        <v>0</v>
      </c>
      <c r="R44" s="96">
        <v>0</v>
      </c>
      <c r="S44" s="96" t="s">
        <v>92</v>
      </c>
      <c r="T44" s="96">
        <v>0</v>
      </c>
    </row>
    <row r="45" spans="1:20" ht="17.149999999999999" customHeight="1" x14ac:dyDescent="0.2">
      <c r="A45" s="93"/>
      <c r="B45" s="99"/>
      <c r="C45" s="98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1:20" s="97" customFormat="1" ht="17.149999999999999" customHeight="1" x14ac:dyDescent="0.2">
      <c r="A46" s="307" t="s">
        <v>23</v>
      </c>
      <c r="B46" s="307"/>
      <c r="C46" s="307"/>
      <c r="D46" s="95">
        <f t="shared" ref="D46:T46" si="12">SUM(D47:D51)</f>
        <v>109</v>
      </c>
      <c r="E46" s="96">
        <f t="shared" si="12"/>
        <v>9</v>
      </c>
      <c r="F46" s="96">
        <f t="shared" si="12"/>
        <v>19</v>
      </c>
      <c r="G46" s="96">
        <f t="shared" si="12"/>
        <v>1</v>
      </c>
      <c r="H46" s="96">
        <f t="shared" si="12"/>
        <v>2</v>
      </c>
      <c r="I46" s="96">
        <f t="shared" si="12"/>
        <v>0</v>
      </c>
      <c r="J46" s="96">
        <f t="shared" si="12"/>
        <v>3</v>
      </c>
      <c r="K46" s="96">
        <f t="shared" si="12"/>
        <v>65</v>
      </c>
      <c r="L46" s="96">
        <f t="shared" si="12"/>
        <v>7</v>
      </c>
      <c r="M46" s="96">
        <f t="shared" si="12"/>
        <v>0</v>
      </c>
      <c r="N46" s="96">
        <f t="shared" si="12"/>
        <v>0</v>
      </c>
      <c r="O46" s="96">
        <f t="shared" si="12"/>
        <v>0</v>
      </c>
      <c r="P46" s="96">
        <f t="shared" si="12"/>
        <v>2</v>
      </c>
      <c r="Q46" s="96">
        <f t="shared" si="12"/>
        <v>0</v>
      </c>
      <c r="R46" s="96">
        <f t="shared" si="12"/>
        <v>0</v>
      </c>
      <c r="S46" s="96">
        <f t="shared" si="12"/>
        <v>1</v>
      </c>
      <c r="T46" s="96">
        <f t="shared" si="12"/>
        <v>0</v>
      </c>
    </row>
    <row r="47" spans="1:20" s="97" customFormat="1" ht="17.149999999999999" customHeight="1" x14ac:dyDescent="0.2">
      <c r="A47" s="93"/>
      <c r="B47" s="93" t="s">
        <v>7</v>
      </c>
      <c r="C47" s="98"/>
      <c r="D47" s="95">
        <f>SUM(E47:T47)</f>
        <v>65</v>
      </c>
      <c r="E47" s="96">
        <v>5</v>
      </c>
      <c r="F47" s="96">
        <v>15</v>
      </c>
      <c r="G47" s="96">
        <v>1</v>
      </c>
      <c r="H47" s="96">
        <v>1</v>
      </c>
      <c r="I47" s="96">
        <v>0</v>
      </c>
      <c r="J47" s="96">
        <v>3</v>
      </c>
      <c r="K47" s="96">
        <v>34</v>
      </c>
      <c r="L47" s="96">
        <v>5</v>
      </c>
      <c r="M47" s="96">
        <v>0</v>
      </c>
      <c r="N47" s="96">
        <v>0</v>
      </c>
      <c r="O47" s="96">
        <v>0</v>
      </c>
      <c r="P47" s="96">
        <v>1</v>
      </c>
      <c r="Q47" s="96">
        <v>0</v>
      </c>
      <c r="R47" s="96">
        <v>0</v>
      </c>
      <c r="S47" s="96" t="s">
        <v>92</v>
      </c>
      <c r="T47" s="96">
        <v>0</v>
      </c>
    </row>
    <row r="48" spans="1:20" s="97" customFormat="1" ht="17.149999999999999" customHeight="1" x14ac:dyDescent="0.2">
      <c r="A48" s="93"/>
      <c r="B48" s="99" t="s">
        <v>22</v>
      </c>
      <c r="C48" s="98"/>
      <c r="D48" s="95">
        <f>SUM(E48:T48)</f>
        <v>7</v>
      </c>
      <c r="E48" s="96" t="s">
        <v>92</v>
      </c>
      <c r="F48" s="96" t="s">
        <v>92</v>
      </c>
      <c r="G48" s="96">
        <v>0</v>
      </c>
      <c r="H48" s="96">
        <v>0</v>
      </c>
      <c r="I48" s="96">
        <v>0</v>
      </c>
      <c r="J48" s="96" t="s">
        <v>92</v>
      </c>
      <c r="K48" s="96">
        <v>6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1</v>
      </c>
      <c r="T48" s="96">
        <v>0</v>
      </c>
    </row>
    <row r="49" spans="1:20" s="97" customFormat="1" ht="17.149999999999999" customHeight="1" x14ac:dyDescent="0.2">
      <c r="A49" s="93"/>
      <c r="B49" s="99" t="s">
        <v>21</v>
      </c>
      <c r="C49" s="98"/>
      <c r="D49" s="95">
        <f>SUM(E49:T49)</f>
        <v>1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1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</row>
    <row r="50" spans="1:20" s="97" customFormat="1" ht="17.149999999999999" customHeight="1" x14ac:dyDescent="0.2">
      <c r="A50" s="93"/>
      <c r="B50" s="99" t="s">
        <v>20</v>
      </c>
      <c r="C50" s="98"/>
      <c r="D50" s="95">
        <f>SUM(E50:T50)</f>
        <v>9</v>
      </c>
      <c r="E50" s="96">
        <v>1</v>
      </c>
      <c r="F50" s="96">
        <v>2</v>
      </c>
      <c r="G50" s="96">
        <v>0</v>
      </c>
      <c r="H50" s="96">
        <v>0</v>
      </c>
      <c r="I50" s="96">
        <v>0</v>
      </c>
      <c r="J50" s="96">
        <v>0</v>
      </c>
      <c r="K50" s="96">
        <v>6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</row>
    <row r="51" spans="1:20" s="97" customFormat="1" ht="17.149999999999999" customHeight="1" x14ac:dyDescent="0.2">
      <c r="A51" s="93"/>
      <c r="B51" s="99" t="s">
        <v>67</v>
      </c>
      <c r="C51" s="98"/>
      <c r="D51" s="95">
        <f>SUM(E51:T51)</f>
        <v>27</v>
      </c>
      <c r="E51" s="96">
        <v>3</v>
      </c>
      <c r="F51" s="96">
        <v>2</v>
      </c>
      <c r="G51" s="96" t="s">
        <v>92</v>
      </c>
      <c r="H51" s="96">
        <v>1</v>
      </c>
      <c r="I51" s="96">
        <v>0</v>
      </c>
      <c r="J51" s="96" t="s">
        <v>92</v>
      </c>
      <c r="K51" s="96">
        <v>18</v>
      </c>
      <c r="L51" s="96">
        <v>2</v>
      </c>
      <c r="M51" s="96">
        <v>0</v>
      </c>
      <c r="N51" s="96">
        <v>0</v>
      </c>
      <c r="O51" s="96">
        <v>0</v>
      </c>
      <c r="P51" s="96">
        <v>1</v>
      </c>
      <c r="Q51" s="96">
        <v>0</v>
      </c>
      <c r="R51" s="96">
        <v>0</v>
      </c>
      <c r="S51" s="96">
        <v>0</v>
      </c>
      <c r="T51" s="96">
        <v>0</v>
      </c>
    </row>
    <row r="52" spans="1:20" ht="17.149999999999999" customHeight="1" x14ac:dyDescent="0.2">
      <c r="A52" s="93"/>
      <c r="B52" s="99"/>
      <c r="C52" s="98"/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1:20" s="97" customFormat="1" ht="17.149999999999999" customHeight="1" x14ac:dyDescent="0.2">
      <c r="A53" s="302" t="s">
        <v>99</v>
      </c>
      <c r="B53" s="302"/>
      <c r="C53" s="302"/>
      <c r="D53" s="95">
        <f t="shared" ref="D53:T53" si="13">SUM(D54:D55)</f>
        <v>173</v>
      </c>
      <c r="E53" s="96">
        <f t="shared" si="13"/>
        <v>8</v>
      </c>
      <c r="F53" s="96">
        <f t="shared" si="13"/>
        <v>41</v>
      </c>
      <c r="G53" s="96">
        <f t="shared" si="13"/>
        <v>6</v>
      </c>
      <c r="H53" s="96">
        <f t="shared" si="13"/>
        <v>4</v>
      </c>
      <c r="I53" s="96">
        <f t="shared" si="13"/>
        <v>0</v>
      </c>
      <c r="J53" s="96">
        <f t="shared" si="13"/>
        <v>0</v>
      </c>
      <c r="K53" s="96">
        <f t="shared" si="13"/>
        <v>94</v>
      </c>
      <c r="L53" s="96">
        <f t="shared" si="13"/>
        <v>15</v>
      </c>
      <c r="M53" s="96">
        <f t="shared" si="13"/>
        <v>0</v>
      </c>
      <c r="N53" s="96">
        <f t="shared" si="13"/>
        <v>3</v>
      </c>
      <c r="O53" s="96">
        <f t="shared" si="13"/>
        <v>0</v>
      </c>
      <c r="P53" s="96">
        <f t="shared" si="13"/>
        <v>0</v>
      </c>
      <c r="Q53" s="96">
        <f t="shared" si="13"/>
        <v>0</v>
      </c>
      <c r="R53" s="96">
        <f t="shared" si="13"/>
        <v>0</v>
      </c>
      <c r="S53" s="96">
        <f t="shared" si="13"/>
        <v>1</v>
      </c>
      <c r="T53" s="96">
        <f t="shared" si="13"/>
        <v>1</v>
      </c>
    </row>
    <row r="54" spans="1:20" s="97" customFormat="1" ht="17.149999999999999" customHeight="1" x14ac:dyDescent="0.2">
      <c r="A54" s="93"/>
      <c r="B54" s="93" t="s">
        <v>10</v>
      </c>
      <c r="C54" s="98"/>
      <c r="D54" s="95">
        <f>SUM(E54:T54)</f>
        <v>136</v>
      </c>
      <c r="E54" s="96">
        <v>7</v>
      </c>
      <c r="F54" s="96">
        <v>29</v>
      </c>
      <c r="G54" s="96">
        <v>3</v>
      </c>
      <c r="H54" s="96">
        <v>2</v>
      </c>
      <c r="I54" s="96" t="s">
        <v>92</v>
      </c>
      <c r="J54" s="96" t="s">
        <v>92</v>
      </c>
      <c r="K54" s="96">
        <v>81</v>
      </c>
      <c r="L54" s="96">
        <v>11</v>
      </c>
      <c r="M54" s="96" t="s">
        <v>92</v>
      </c>
      <c r="N54" s="96">
        <v>2</v>
      </c>
      <c r="O54" s="96">
        <v>0</v>
      </c>
      <c r="P54" s="96" t="s">
        <v>92</v>
      </c>
      <c r="Q54" s="96">
        <v>0</v>
      </c>
      <c r="R54" s="96">
        <v>0</v>
      </c>
      <c r="S54" s="96">
        <v>1</v>
      </c>
      <c r="T54" s="96">
        <v>0</v>
      </c>
    </row>
    <row r="55" spans="1:20" s="97" customFormat="1" ht="17.149999999999999" customHeight="1" x14ac:dyDescent="0.2">
      <c r="A55" s="93"/>
      <c r="B55" s="99" t="s">
        <v>100</v>
      </c>
      <c r="C55" s="98"/>
      <c r="D55" s="95">
        <f>SUM(E55:T55)</f>
        <v>37</v>
      </c>
      <c r="E55" s="96">
        <v>1</v>
      </c>
      <c r="F55" s="96">
        <v>12</v>
      </c>
      <c r="G55" s="96">
        <v>3</v>
      </c>
      <c r="H55" s="96">
        <v>2</v>
      </c>
      <c r="I55" s="96" t="s">
        <v>92</v>
      </c>
      <c r="J55" s="96" t="s">
        <v>92</v>
      </c>
      <c r="K55" s="96">
        <v>13</v>
      </c>
      <c r="L55" s="96">
        <v>4</v>
      </c>
      <c r="M55" s="96" t="s">
        <v>92</v>
      </c>
      <c r="N55" s="96">
        <v>1</v>
      </c>
      <c r="O55" s="96">
        <v>0</v>
      </c>
      <c r="P55" s="96" t="s">
        <v>92</v>
      </c>
      <c r="Q55" s="96">
        <v>0</v>
      </c>
      <c r="R55" s="96">
        <v>0</v>
      </c>
      <c r="S55" s="96" t="s">
        <v>92</v>
      </c>
      <c r="T55" s="96">
        <v>1</v>
      </c>
    </row>
    <row r="56" spans="1:20" ht="17.149999999999999" customHeight="1" x14ac:dyDescent="0.2">
      <c r="A56" s="93"/>
      <c r="B56" s="99"/>
      <c r="C56" s="98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1:20" s="97" customFormat="1" ht="17.149999999999999" customHeight="1" x14ac:dyDescent="0.2">
      <c r="A57" s="302" t="s">
        <v>101</v>
      </c>
      <c r="B57" s="302"/>
      <c r="C57" s="302"/>
      <c r="D57" s="95">
        <f t="shared" ref="D57:T57" si="14">SUM(D58)</f>
        <v>187</v>
      </c>
      <c r="E57" s="96">
        <f t="shared" si="14"/>
        <v>16</v>
      </c>
      <c r="F57" s="96">
        <f t="shared" si="14"/>
        <v>41</v>
      </c>
      <c r="G57" s="96">
        <f t="shared" si="14"/>
        <v>15</v>
      </c>
      <c r="H57" s="96">
        <f t="shared" si="14"/>
        <v>5</v>
      </c>
      <c r="I57" s="96">
        <f t="shared" si="14"/>
        <v>0</v>
      </c>
      <c r="J57" s="96">
        <f t="shared" si="14"/>
        <v>4</v>
      </c>
      <c r="K57" s="96">
        <f t="shared" si="14"/>
        <v>72</v>
      </c>
      <c r="L57" s="96">
        <f t="shared" si="14"/>
        <v>25</v>
      </c>
      <c r="M57" s="96">
        <f t="shared" si="14"/>
        <v>1</v>
      </c>
      <c r="N57" s="96">
        <f t="shared" si="14"/>
        <v>4</v>
      </c>
      <c r="O57" s="96">
        <f t="shared" si="14"/>
        <v>0</v>
      </c>
      <c r="P57" s="96">
        <f t="shared" si="14"/>
        <v>2</v>
      </c>
      <c r="Q57" s="96">
        <f t="shared" si="14"/>
        <v>0</v>
      </c>
      <c r="R57" s="96">
        <f t="shared" si="14"/>
        <v>0</v>
      </c>
      <c r="S57" s="96">
        <f t="shared" si="14"/>
        <v>2</v>
      </c>
      <c r="T57" s="96">
        <f t="shared" si="14"/>
        <v>0</v>
      </c>
    </row>
    <row r="58" spans="1:20" s="97" customFormat="1" ht="17.149999999999999" customHeight="1" x14ac:dyDescent="0.2">
      <c r="A58" s="93"/>
      <c r="B58" s="93" t="s">
        <v>8</v>
      </c>
      <c r="C58" s="98"/>
      <c r="D58" s="95">
        <f>SUM(E58:T58)</f>
        <v>187</v>
      </c>
      <c r="E58" s="96">
        <v>16</v>
      </c>
      <c r="F58" s="96">
        <v>41</v>
      </c>
      <c r="G58" s="96">
        <v>15</v>
      </c>
      <c r="H58" s="96">
        <v>5</v>
      </c>
      <c r="I58" s="96">
        <v>0</v>
      </c>
      <c r="J58" s="96">
        <v>4</v>
      </c>
      <c r="K58" s="96">
        <v>72</v>
      </c>
      <c r="L58" s="96">
        <v>25</v>
      </c>
      <c r="M58" s="96">
        <v>1</v>
      </c>
      <c r="N58" s="96">
        <v>4</v>
      </c>
      <c r="O58" s="96">
        <v>0</v>
      </c>
      <c r="P58" s="96">
        <v>2</v>
      </c>
      <c r="Q58" s="96">
        <v>0</v>
      </c>
      <c r="R58" s="96">
        <v>0</v>
      </c>
      <c r="S58" s="96">
        <v>2</v>
      </c>
      <c r="T58" s="96" t="s">
        <v>92</v>
      </c>
    </row>
    <row r="59" spans="1:20" ht="17.149999999999999" customHeight="1" x14ac:dyDescent="0.2">
      <c r="A59" s="93"/>
      <c r="B59" s="99"/>
      <c r="C59" s="98"/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1:20" s="97" customFormat="1" ht="17.149999999999999" customHeight="1" x14ac:dyDescent="0.2">
      <c r="A60" s="302" t="s">
        <v>18</v>
      </c>
      <c r="B60" s="302"/>
      <c r="C60" s="302"/>
      <c r="D60" s="95">
        <f t="shared" ref="D60:T60" si="15">SUM(D61:D66)</f>
        <v>118</v>
      </c>
      <c r="E60" s="96">
        <f t="shared" si="15"/>
        <v>3</v>
      </c>
      <c r="F60" s="96">
        <f t="shared" si="15"/>
        <v>39</v>
      </c>
      <c r="G60" s="96">
        <f t="shared" si="15"/>
        <v>3</v>
      </c>
      <c r="H60" s="96">
        <f t="shared" si="15"/>
        <v>4</v>
      </c>
      <c r="I60" s="96">
        <f t="shared" si="15"/>
        <v>1</v>
      </c>
      <c r="J60" s="96">
        <f t="shared" si="15"/>
        <v>3</v>
      </c>
      <c r="K60" s="96">
        <f t="shared" si="15"/>
        <v>45</v>
      </c>
      <c r="L60" s="96">
        <f t="shared" si="15"/>
        <v>15</v>
      </c>
      <c r="M60" s="96">
        <f t="shared" si="15"/>
        <v>0</v>
      </c>
      <c r="N60" s="96">
        <f t="shared" si="15"/>
        <v>1</v>
      </c>
      <c r="O60" s="96">
        <f t="shared" si="15"/>
        <v>0</v>
      </c>
      <c r="P60" s="96">
        <f t="shared" si="15"/>
        <v>3</v>
      </c>
      <c r="Q60" s="96">
        <f t="shared" si="15"/>
        <v>0</v>
      </c>
      <c r="R60" s="96">
        <f t="shared" si="15"/>
        <v>0</v>
      </c>
      <c r="S60" s="96">
        <f t="shared" si="15"/>
        <v>0</v>
      </c>
      <c r="T60" s="96">
        <f t="shared" si="15"/>
        <v>1</v>
      </c>
    </row>
    <row r="61" spans="1:20" s="97" customFormat="1" ht="17.149999999999999" customHeight="1" x14ac:dyDescent="0.2">
      <c r="A61" s="93"/>
      <c r="B61" s="99" t="s">
        <v>6</v>
      </c>
      <c r="C61" s="98"/>
      <c r="D61" s="95">
        <f t="shared" ref="D61:D66" si="16">SUM(E61:T61)</f>
        <v>53</v>
      </c>
      <c r="E61" s="96" t="s">
        <v>92</v>
      </c>
      <c r="F61" s="96">
        <v>14</v>
      </c>
      <c r="G61" s="96">
        <v>1</v>
      </c>
      <c r="H61" s="96">
        <v>1</v>
      </c>
      <c r="I61" s="96" t="s">
        <v>92</v>
      </c>
      <c r="J61" s="96">
        <v>3</v>
      </c>
      <c r="K61" s="96">
        <v>20</v>
      </c>
      <c r="L61" s="96">
        <v>9</v>
      </c>
      <c r="M61" s="96">
        <v>0</v>
      </c>
      <c r="N61" s="96">
        <v>1</v>
      </c>
      <c r="O61" s="96">
        <v>0</v>
      </c>
      <c r="P61" s="96">
        <v>3</v>
      </c>
      <c r="Q61" s="96">
        <v>0</v>
      </c>
      <c r="R61" s="96">
        <v>0</v>
      </c>
      <c r="S61" s="96" t="s">
        <v>92</v>
      </c>
      <c r="T61" s="96">
        <v>1</v>
      </c>
    </row>
    <row r="62" spans="1:20" s="97" customFormat="1" ht="17.149999999999999" customHeight="1" x14ac:dyDescent="0.2">
      <c r="A62" s="93"/>
      <c r="B62" s="99" t="s">
        <v>17</v>
      </c>
      <c r="C62" s="98"/>
      <c r="D62" s="95">
        <f t="shared" si="16"/>
        <v>7</v>
      </c>
      <c r="E62" s="96">
        <v>1</v>
      </c>
      <c r="F62" s="96">
        <v>1</v>
      </c>
      <c r="G62" s="96">
        <v>1</v>
      </c>
      <c r="H62" s="96">
        <v>0</v>
      </c>
      <c r="I62" s="96">
        <v>0</v>
      </c>
      <c r="J62" s="96">
        <v>0</v>
      </c>
      <c r="K62" s="96">
        <v>3</v>
      </c>
      <c r="L62" s="96">
        <v>1</v>
      </c>
      <c r="M62" s="96" t="s">
        <v>92</v>
      </c>
      <c r="N62" s="96" t="s">
        <v>92</v>
      </c>
      <c r="O62" s="96">
        <v>0</v>
      </c>
      <c r="P62" s="96" t="s">
        <v>92</v>
      </c>
      <c r="Q62" s="96">
        <v>0</v>
      </c>
      <c r="R62" s="96">
        <v>0</v>
      </c>
      <c r="S62" s="96" t="s">
        <v>92</v>
      </c>
      <c r="T62" s="96">
        <v>0</v>
      </c>
    </row>
    <row r="63" spans="1:20" s="97" customFormat="1" ht="17.149999999999999" customHeight="1" x14ac:dyDescent="0.2">
      <c r="A63" s="93"/>
      <c r="B63" s="99" t="s">
        <v>16</v>
      </c>
      <c r="C63" s="98"/>
      <c r="D63" s="95">
        <f t="shared" si="16"/>
        <v>13</v>
      </c>
      <c r="E63" s="96">
        <v>2</v>
      </c>
      <c r="F63" s="96">
        <v>5</v>
      </c>
      <c r="G63" s="96" t="s">
        <v>92</v>
      </c>
      <c r="H63" s="96">
        <v>1</v>
      </c>
      <c r="I63" s="96">
        <v>0</v>
      </c>
      <c r="J63" s="96">
        <v>0</v>
      </c>
      <c r="K63" s="96">
        <v>3</v>
      </c>
      <c r="L63" s="96">
        <v>2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</row>
    <row r="64" spans="1:20" s="97" customFormat="1" ht="17.149999999999999" customHeight="1" x14ac:dyDescent="0.2">
      <c r="A64" s="93"/>
      <c r="B64" s="99" t="s">
        <v>15</v>
      </c>
      <c r="C64" s="98"/>
      <c r="D64" s="95">
        <f t="shared" si="16"/>
        <v>0</v>
      </c>
      <c r="E64" s="96" t="s">
        <v>92</v>
      </c>
      <c r="F64" s="96" t="s">
        <v>92</v>
      </c>
      <c r="G64" s="96" t="s">
        <v>92</v>
      </c>
      <c r="H64" s="96" t="s">
        <v>92</v>
      </c>
      <c r="I64" s="96" t="s">
        <v>92</v>
      </c>
      <c r="J64" s="96" t="s">
        <v>92</v>
      </c>
      <c r="K64" s="96" t="s">
        <v>92</v>
      </c>
      <c r="L64" s="96" t="s">
        <v>92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  <c r="S64" s="96">
        <v>0</v>
      </c>
      <c r="T64" s="96">
        <v>0</v>
      </c>
    </row>
    <row r="65" spans="1:20" s="97" customFormat="1" ht="17.149999999999999" customHeight="1" x14ac:dyDescent="0.2">
      <c r="A65" s="93"/>
      <c r="B65" s="99" t="s">
        <v>14</v>
      </c>
      <c r="C65" s="98"/>
      <c r="D65" s="95">
        <f t="shared" si="16"/>
        <v>29</v>
      </c>
      <c r="E65" s="96" t="s">
        <v>92</v>
      </c>
      <c r="F65" s="96">
        <v>12</v>
      </c>
      <c r="G65" s="96" t="s">
        <v>92</v>
      </c>
      <c r="H65" s="96">
        <v>2</v>
      </c>
      <c r="I65" s="96">
        <v>1</v>
      </c>
      <c r="J65" s="96" t="s">
        <v>92</v>
      </c>
      <c r="K65" s="96">
        <v>11</v>
      </c>
      <c r="L65" s="96">
        <v>3</v>
      </c>
      <c r="M65" s="96" t="s">
        <v>92</v>
      </c>
      <c r="N65" s="96" t="s">
        <v>92</v>
      </c>
      <c r="O65" s="96">
        <v>0</v>
      </c>
      <c r="P65" s="96" t="s">
        <v>92</v>
      </c>
      <c r="Q65" s="96">
        <v>0</v>
      </c>
      <c r="R65" s="96">
        <v>0</v>
      </c>
      <c r="S65" s="96">
        <v>0</v>
      </c>
      <c r="T65" s="96">
        <v>0</v>
      </c>
    </row>
    <row r="66" spans="1:20" s="97" customFormat="1" ht="17.149999999999999" customHeight="1" x14ac:dyDescent="0.2">
      <c r="A66" s="103"/>
      <c r="B66" s="104" t="s">
        <v>13</v>
      </c>
      <c r="C66" s="105"/>
      <c r="D66" s="106">
        <f t="shared" si="16"/>
        <v>16</v>
      </c>
      <c r="E66" s="107" t="s">
        <v>92</v>
      </c>
      <c r="F66" s="107">
        <v>7</v>
      </c>
      <c r="G66" s="107">
        <v>1</v>
      </c>
      <c r="H66" s="107">
        <v>0</v>
      </c>
      <c r="I66" s="107">
        <v>0</v>
      </c>
      <c r="J66" s="107">
        <v>0</v>
      </c>
      <c r="K66" s="107">
        <v>8</v>
      </c>
      <c r="L66" s="107" t="s">
        <v>92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7">
        <v>0</v>
      </c>
      <c r="S66" s="107">
        <v>0</v>
      </c>
      <c r="T66" s="107" t="s">
        <v>92</v>
      </c>
    </row>
    <row r="67" spans="1:20" ht="19.25" customHeight="1" x14ac:dyDescent="0.2">
      <c r="A67" s="50" t="s">
        <v>0</v>
      </c>
    </row>
  </sheetData>
  <mergeCells count="14">
    <mergeCell ref="A57:C57"/>
    <mergeCell ref="A60:C60"/>
    <mergeCell ref="A24:C24"/>
    <mergeCell ref="A27:C27"/>
    <mergeCell ref="A32:C32"/>
    <mergeCell ref="A38:C38"/>
    <mergeCell ref="A46:C46"/>
    <mergeCell ref="A53:C53"/>
    <mergeCell ref="A21:C21"/>
    <mergeCell ref="D3:D4"/>
    <mergeCell ref="E3:T3"/>
    <mergeCell ref="A9:C9"/>
    <mergeCell ref="A12:C12"/>
    <mergeCell ref="A17:C17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8" scale="85" orientation="portrait" verticalDpi="400" r:id="rId1"/>
  <headerFooter alignWithMargins="0"/>
  <rowBreaks count="1" manualBreakCount="1">
    <brk id="37" max="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EA94-4C6B-4FF5-A467-B06DE19CD891}">
  <sheetPr>
    <pageSetUpPr fitToPage="1"/>
  </sheetPr>
  <dimension ref="A1:T67"/>
  <sheetViews>
    <sheetView zoomScale="90" zoomScaleNormal="90" zoomScaleSheetLayoutView="90" workbookViewId="0">
      <pane xSplit="3" ySplit="4" topLeftCell="D5" activePane="bottomRight" state="frozen"/>
      <selection activeCell="E3" sqref="E3:T3"/>
      <selection pane="topRight" activeCell="E3" sqref="E3:T3"/>
      <selection pane="bottomLeft" activeCell="E3" sqref="E3:T3"/>
      <selection pane="bottomRight" activeCell="J36" sqref="J36"/>
    </sheetView>
  </sheetViews>
  <sheetFormatPr defaultColWidth="9" defaultRowHeight="13" x14ac:dyDescent="0.2"/>
  <cols>
    <col min="1" max="1" width="7" style="50" customWidth="1"/>
    <col min="2" max="2" width="13.81640625" style="50" customWidth="1"/>
    <col min="3" max="3" width="4.08984375" style="50" customWidth="1"/>
    <col min="4" max="4" width="8.36328125" style="50" bestFit="1" customWidth="1"/>
    <col min="5" max="6" width="6.90625" style="50" customWidth="1"/>
    <col min="7" max="7" width="10" style="50" customWidth="1"/>
    <col min="8" max="9" width="6.90625" style="50" customWidth="1"/>
    <col min="10" max="10" width="11.08984375" style="50" customWidth="1"/>
    <col min="11" max="13" width="6.90625" style="50" customWidth="1"/>
    <col min="14" max="14" width="11.6328125" style="50" customWidth="1"/>
    <col min="15" max="15" width="10.1796875" style="50" customWidth="1"/>
    <col min="16" max="16" width="10.81640625" style="50" customWidth="1"/>
    <col min="17" max="19" width="6.90625" style="50" customWidth="1"/>
    <col min="20" max="20" width="10.1796875" style="50" customWidth="1"/>
    <col min="21" max="16384" width="9" style="50"/>
  </cols>
  <sheetData>
    <row r="1" spans="1:20" ht="19" x14ac:dyDescent="0.2">
      <c r="A1" s="81" t="s">
        <v>103</v>
      </c>
    </row>
    <row r="2" spans="1:20" ht="13.5" thickBot="1" x14ac:dyDescent="0.25">
      <c r="A2" s="82"/>
      <c r="Q2" s="83"/>
      <c r="R2" s="83"/>
      <c r="S2" s="83"/>
      <c r="T2" s="84" t="s">
        <v>71</v>
      </c>
    </row>
    <row r="3" spans="1:20" ht="14.25" customHeight="1" thickTop="1" x14ac:dyDescent="0.2">
      <c r="A3" s="85"/>
      <c r="B3" s="85"/>
      <c r="C3" s="86"/>
      <c r="D3" s="304" t="s">
        <v>55</v>
      </c>
      <c r="E3" s="310" t="s">
        <v>72</v>
      </c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4" spans="1:20" s="92" customFormat="1" ht="90" customHeight="1" x14ac:dyDescent="0.2">
      <c r="A4" s="87"/>
      <c r="B4" s="87"/>
      <c r="C4" s="88"/>
      <c r="D4" s="309"/>
      <c r="E4" s="89" t="s">
        <v>73</v>
      </c>
      <c r="F4" s="90" t="s">
        <v>74</v>
      </c>
      <c r="G4" s="90" t="s">
        <v>75</v>
      </c>
      <c r="H4" s="90" t="s">
        <v>76</v>
      </c>
      <c r="I4" s="90" t="s">
        <v>77</v>
      </c>
      <c r="J4" s="90" t="s">
        <v>78</v>
      </c>
      <c r="K4" s="90" t="s">
        <v>79</v>
      </c>
      <c r="L4" s="90" t="s">
        <v>80</v>
      </c>
      <c r="M4" s="90" t="s">
        <v>81</v>
      </c>
      <c r="N4" s="90" t="s">
        <v>82</v>
      </c>
      <c r="O4" s="90" t="s">
        <v>83</v>
      </c>
      <c r="P4" s="90" t="s">
        <v>84</v>
      </c>
      <c r="Q4" s="90" t="s">
        <v>85</v>
      </c>
      <c r="R4" s="90" t="s">
        <v>86</v>
      </c>
      <c r="S4" s="91" t="s">
        <v>87</v>
      </c>
      <c r="T4" s="91" t="s">
        <v>88</v>
      </c>
    </row>
    <row r="5" spans="1:20" s="97" customFormat="1" ht="17.149999999999999" customHeight="1" x14ac:dyDescent="0.2">
      <c r="A5" s="93"/>
      <c r="B5" s="94" t="s">
        <v>45</v>
      </c>
      <c r="C5" s="93"/>
      <c r="D5" s="95">
        <f t="shared" ref="D5:T5" si="0">D9+D12+D17+D21+D24+D27+D32+D38+D46+D53+D57+D60</f>
        <v>1229</v>
      </c>
      <c r="E5" s="96">
        <f t="shared" si="0"/>
        <v>131</v>
      </c>
      <c r="F5" s="96">
        <f t="shared" si="0"/>
        <v>152</v>
      </c>
      <c r="G5" s="96">
        <f t="shared" si="0"/>
        <v>85</v>
      </c>
      <c r="H5" s="96">
        <f t="shared" si="0"/>
        <v>0</v>
      </c>
      <c r="I5" s="96">
        <f t="shared" si="0"/>
        <v>0</v>
      </c>
      <c r="J5" s="96">
        <f t="shared" si="0"/>
        <v>2</v>
      </c>
      <c r="K5" s="96">
        <f t="shared" si="0"/>
        <v>347</v>
      </c>
      <c r="L5" s="96">
        <f t="shared" si="0"/>
        <v>409</v>
      </c>
      <c r="M5" s="96">
        <f t="shared" si="0"/>
        <v>75</v>
      </c>
      <c r="N5" s="96">
        <f t="shared" si="0"/>
        <v>10</v>
      </c>
      <c r="O5" s="96">
        <f t="shared" si="0"/>
        <v>1</v>
      </c>
      <c r="P5" s="96">
        <f t="shared" si="0"/>
        <v>2</v>
      </c>
      <c r="Q5" s="96">
        <f t="shared" si="0"/>
        <v>0</v>
      </c>
      <c r="R5" s="96">
        <f t="shared" si="0"/>
        <v>0</v>
      </c>
      <c r="S5" s="96">
        <f t="shared" si="0"/>
        <v>4</v>
      </c>
      <c r="T5" s="96">
        <f t="shared" si="0"/>
        <v>11</v>
      </c>
    </row>
    <row r="6" spans="1:20" s="97" customFormat="1" ht="17.149999999999999" customHeight="1" x14ac:dyDescent="0.2">
      <c r="A6" s="93"/>
      <c r="B6" s="94" t="s">
        <v>89</v>
      </c>
      <c r="C6" s="98"/>
      <c r="D6" s="95">
        <f>D10+D13+D18+D22+D25+D28+D33+D47+D54+D55+D58+D61</f>
        <v>1089</v>
      </c>
      <c r="E6" s="96">
        <f>E10+E13+E18+E22+E25+E28+E33+E47+E54+E55+E58+E61</f>
        <v>117</v>
      </c>
      <c r="F6" s="96">
        <f>F10+F13+F18+F22+F25+F28+F33+F47+F54+F55+F58+F61</f>
        <v>140</v>
      </c>
      <c r="G6" s="96">
        <v>77</v>
      </c>
      <c r="H6" s="96">
        <f>H10+H13+H18+H22+H25+H28+H33+H47+H54+H55+H58+H61</f>
        <v>0</v>
      </c>
      <c r="I6" s="96">
        <f>I10+I13+I18+I22+I25+I28+I33+I47+I54+I55+I58+I61</f>
        <v>0</v>
      </c>
      <c r="J6" s="96">
        <v>2</v>
      </c>
      <c r="K6" s="96">
        <f>K10+K13+K18+K22+K25+K28+K33+K47+K54+K55+K58+K61</f>
        <v>295</v>
      </c>
      <c r="L6" s="96">
        <f>L10+L13+L18+L22+L25+L28+L33+L47+L54+L55+L58+L61</f>
        <v>367</v>
      </c>
      <c r="M6" s="96">
        <f>M10+M13+M18+M22+M25+M28+M33+M47+M54+M55+M58+M61</f>
        <v>69</v>
      </c>
      <c r="N6" s="96">
        <v>8</v>
      </c>
      <c r="O6" s="96">
        <v>1</v>
      </c>
      <c r="P6" s="96">
        <v>1</v>
      </c>
      <c r="Q6" s="96">
        <f>Q10+Q13+Q18+Q22+Q25+Q28+Q33+Q47+Q54+Q55+Q58+Q61</f>
        <v>0</v>
      </c>
      <c r="R6" s="96">
        <f>R10+R13+R18+R22+R25+R28+R33+R47+R54+R55+R58+R61</f>
        <v>0</v>
      </c>
      <c r="S6" s="96">
        <f>S10+S13+S18+S22+S25+S28+S33+S47+S54+S55+S58+S61</f>
        <v>4</v>
      </c>
      <c r="T6" s="96">
        <v>8</v>
      </c>
    </row>
    <row r="7" spans="1:20" s="97" customFormat="1" ht="17.149999999999999" customHeight="1" x14ac:dyDescent="0.2">
      <c r="A7" s="93"/>
      <c r="B7" s="94" t="s">
        <v>90</v>
      </c>
      <c r="C7" s="93"/>
      <c r="D7" s="95">
        <f t="shared" ref="D7:T7" si="1">D5-D6</f>
        <v>140</v>
      </c>
      <c r="E7" s="96">
        <f t="shared" si="1"/>
        <v>14</v>
      </c>
      <c r="F7" s="96">
        <f t="shared" si="1"/>
        <v>12</v>
      </c>
      <c r="G7" s="96">
        <f t="shared" si="1"/>
        <v>8</v>
      </c>
      <c r="H7" s="96">
        <f t="shared" si="1"/>
        <v>0</v>
      </c>
      <c r="I7" s="96">
        <f t="shared" si="1"/>
        <v>0</v>
      </c>
      <c r="J7" s="96">
        <f t="shared" si="1"/>
        <v>0</v>
      </c>
      <c r="K7" s="96">
        <f t="shared" si="1"/>
        <v>52</v>
      </c>
      <c r="L7" s="96">
        <f t="shared" si="1"/>
        <v>42</v>
      </c>
      <c r="M7" s="96">
        <f t="shared" si="1"/>
        <v>6</v>
      </c>
      <c r="N7" s="96">
        <f t="shared" si="1"/>
        <v>2</v>
      </c>
      <c r="O7" s="96">
        <f t="shared" si="1"/>
        <v>0</v>
      </c>
      <c r="P7" s="96">
        <f t="shared" si="1"/>
        <v>1</v>
      </c>
      <c r="Q7" s="96">
        <f t="shared" si="1"/>
        <v>0</v>
      </c>
      <c r="R7" s="96">
        <f t="shared" si="1"/>
        <v>0</v>
      </c>
      <c r="S7" s="96">
        <f t="shared" si="1"/>
        <v>0</v>
      </c>
      <c r="T7" s="96">
        <f t="shared" si="1"/>
        <v>3</v>
      </c>
    </row>
    <row r="8" spans="1:20" ht="17.149999999999999" customHeight="1" x14ac:dyDescent="0.2">
      <c r="A8" s="93"/>
      <c r="B8" s="94"/>
      <c r="C8" s="98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s="97" customFormat="1" ht="17.149999999999999" customHeight="1" x14ac:dyDescent="0.2">
      <c r="A9" s="302" t="s">
        <v>91</v>
      </c>
      <c r="B9" s="302"/>
      <c r="C9" s="303"/>
      <c r="D9" s="95">
        <f>SUM(E9:T9)</f>
        <v>249</v>
      </c>
      <c r="E9" s="96">
        <f t="shared" ref="E9:T9" si="2">SUM(E10)</f>
        <v>24</v>
      </c>
      <c r="F9" s="96">
        <f t="shared" si="2"/>
        <v>29</v>
      </c>
      <c r="G9" s="96">
        <f t="shared" si="2"/>
        <v>15</v>
      </c>
      <c r="H9" s="96">
        <f t="shared" si="2"/>
        <v>0</v>
      </c>
      <c r="I9" s="96">
        <f t="shared" si="2"/>
        <v>0</v>
      </c>
      <c r="J9" s="96">
        <f t="shared" si="2"/>
        <v>0</v>
      </c>
      <c r="K9" s="96">
        <f t="shared" si="2"/>
        <v>61</v>
      </c>
      <c r="L9" s="96">
        <f t="shared" si="2"/>
        <v>94</v>
      </c>
      <c r="M9" s="96">
        <f t="shared" si="2"/>
        <v>23</v>
      </c>
      <c r="N9" s="96">
        <f t="shared" si="2"/>
        <v>1</v>
      </c>
      <c r="O9" s="96">
        <f t="shared" si="2"/>
        <v>0</v>
      </c>
      <c r="P9" s="96">
        <f t="shared" si="2"/>
        <v>0</v>
      </c>
      <c r="Q9" s="96">
        <f t="shared" si="2"/>
        <v>0</v>
      </c>
      <c r="R9" s="96">
        <f t="shared" si="2"/>
        <v>0</v>
      </c>
      <c r="S9" s="96">
        <f t="shared" si="2"/>
        <v>0</v>
      </c>
      <c r="T9" s="96">
        <f t="shared" si="2"/>
        <v>2</v>
      </c>
    </row>
    <row r="10" spans="1:20" s="97" customFormat="1" ht="17.149999999999999" customHeight="1" x14ac:dyDescent="0.2">
      <c r="A10" s="93"/>
      <c r="B10" s="99" t="s">
        <v>12</v>
      </c>
      <c r="C10" s="98"/>
      <c r="D10" s="95">
        <f>SUM(E10:T10)</f>
        <v>249</v>
      </c>
      <c r="E10" s="96">
        <v>24</v>
      </c>
      <c r="F10" s="96">
        <v>29</v>
      </c>
      <c r="G10" s="96">
        <v>15</v>
      </c>
      <c r="H10" s="96">
        <v>0</v>
      </c>
      <c r="I10" s="96">
        <v>0</v>
      </c>
      <c r="J10" s="96">
        <v>0</v>
      </c>
      <c r="K10" s="96">
        <v>61</v>
      </c>
      <c r="L10" s="96">
        <v>94</v>
      </c>
      <c r="M10" s="96">
        <v>23</v>
      </c>
      <c r="N10" s="96">
        <v>1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2</v>
      </c>
    </row>
    <row r="11" spans="1:20" ht="17.149999999999999" customHeight="1" x14ac:dyDescent="0.2">
      <c r="A11" s="93"/>
      <c r="B11" s="93"/>
      <c r="C11" s="98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s="97" customFormat="1" ht="17.149999999999999" customHeight="1" x14ac:dyDescent="0.2">
      <c r="A12" s="302" t="s">
        <v>42</v>
      </c>
      <c r="B12" s="302"/>
      <c r="C12" s="303"/>
      <c r="D12" s="95">
        <f>SUM(E12:T12)</f>
        <v>64</v>
      </c>
      <c r="E12" s="96">
        <f t="shared" ref="E12:T12" si="3">SUM(E13:E15)</f>
        <v>11</v>
      </c>
      <c r="F12" s="96">
        <f t="shared" si="3"/>
        <v>11</v>
      </c>
      <c r="G12" s="96">
        <f t="shared" si="3"/>
        <v>3</v>
      </c>
      <c r="H12" s="96">
        <f t="shared" si="3"/>
        <v>0</v>
      </c>
      <c r="I12" s="96">
        <f t="shared" si="3"/>
        <v>0</v>
      </c>
      <c r="J12" s="96">
        <f t="shared" si="3"/>
        <v>0</v>
      </c>
      <c r="K12" s="96">
        <f t="shared" si="3"/>
        <v>15</v>
      </c>
      <c r="L12" s="96">
        <f t="shared" si="3"/>
        <v>18</v>
      </c>
      <c r="M12" s="96">
        <f t="shared" si="3"/>
        <v>4</v>
      </c>
      <c r="N12" s="96">
        <f t="shared" si="3"/>
        <v>2</v>
      </c>
      <c r="O12" s="96">
        <f t="shared" si="3"/>
        <v>0</v>
      </c>
      <c r="P12" s="96">
        <f t="shared" si="3"/>
        <v>0</v>
      </c>
      <c r="Q12" s="96">
        <f t="shared" si="3"/>
        <v>0</v>
      </c>
      <c r="R12" s="96">
        <f t="shared" si="3"/>
        <v>0</v>
      </c>
      <c r="S12" s="96">
        <f t="shared" si="3"/>
        <v>0</v>
      </c>
      <c r="T12" s="96">
        <f t="shared" si="3"/>
        <v>0</v>
      </c>
    </row>
    <row r="13" spans="1:20" s="97" customFormat="1" ht="17.149999999999999" customHeight="1" x14ac:dyDescent="0.2">
      <c r="A13" s="93"/>
      <c r="B13" s="99" t="s">
        <v>5</v>
      </c>
      <c r="C13" s="98"/>
      <c r="D13" s="95">
        <f>SUM(E13:T13)</f>
        <v>44</v>
      </c>
      <c r="E13" s="96">
        <v>8</v>
      </c>
      <c r="F13" s="96">
        <v>10</v>
      </c>
      <c r="G13" s="96">
        <v>1</v>
      </c>
      <c r="H13" s="96">
        <v>0</v>
      </c>
      <c r="I13" s="96">
        <v>0</v>
      </c>
      <c r="J13" s="96">
        <v>0</v>
      </c>
      <c r="K13" s="96">
        <v>9</v>
      </c>
      <c r="L13" s="96">
        <v>13</v>
      </c>
      <c r="M13" s="96">
        <v>3</v>
      </c>
      <c r="N13" s="96">
        <v>0</v>
      </c>
      <c r="O13" s="96">
        <v>0</v>
      </c>
      <c r="P13" s="96" t="s">
        <v>92</v>
      </c>
      <c r="Q13" s="96">
        <v>0</v>
      </c>
      <c r="R13" s="96">
        <v>0</v>
      </c>
      <c r="S13" s="96">
        <v>0</v>
      </c>
      <c r="T13" s="96" t="s">
        <v>92</v>
      </c>
    </row>
    <row r="14" spans="1:20" s="97" customFormat="1" ht="17.149999999999999" customHeight="1" x14ac:dyDescent="0.2">
      <c r="A14" s="93"/>
      <c r="B14" s="99" t="s">
        <v>41</v>
      </c>
      <c r="C14" s="98"/>
      <c r="D14" s="95">
        <f>SUM(E14:T14)</f>
        <v>7</v>
      </c>
      <c r="E14" s="96">
        <v>2</v>
      </c>
      <c r="F14" s="96">
        <v>0</v>
      </c>
      <c r="G14" s="96" t="s">
        <v>92</v>
      </c>
      <c r="H14" s="96">
        <v>0</v>
      </c>
      <c r="I14" s="96">
        <v>0</v>
      </c>
      <c r="J14" s="96">
        <v>0</v>
      </c>
      <c r="K14" s="96">
        <v>2</v>
      </c>
      <c r="L14" s="96">
        <v>1</v>
      </c>
      <c r="M14" s="96">
        <v>0</v>
      </c>
      <c r="N14" s="96">
        <v>2</v>
      </c>
      <c r="O14" s="96">
        <v>0</v>
      </c>
      <c r="P14" s="96" t="s">
        <v>92</v>
      </c>
      <c r="Q14" s="96">
        <v>0</v>
      </c>
      <c r="R14" s="96">
        <v>0</v>
      </c>
      <c r="S14" s="96">
        <v>0</v>
      </c>
      <c r="T14" s="96">
        <v>0</v>
      </c>
    </row>
    <row r="15" spans="1:20" s="97" customFormat="1" ht="17.149999999999999" customHeight="1" x14ac:dyDescent="0.2">
      <c r="A15" s="93"/>
      <c r="B15" s="99" t="s">
        <v>40</v>
      </c>
      <c r="C15" s="98"/>
      <c r="D15" s="95">
        <f>SUM(E15:T15)</f>
        <v>13</v>
      </c>
      <c r="E15" s="96">
        <v>1</v>
      </c>
      <c r="F15" s="96">
        <v>1</v>
      </c>
      <c r="G15" s="96">
        <v>2</v>
      </c>
      <c r="H15" s="96">
        <v>0</v>
      </c>
      <c r="I15" s="96">
        <v>0</v>
      </c>
      <c r="J15" s="96">
        <v>0</v>
      </c>
      <c r="K15" s="96">
        <v>4</v>
      </c>
      <c r="L15" s="96">
        <v>4</v>
      </c>
      <c r="M15" s="96">
        <v>1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</row>
    <row r="16" spans="1:20" ht="17.149999999999999" customHeight="1" x14ac:dyDescent="0.2">
      <c r="A16" s="93"/>
      <c r="B16" s="93"/>
      <c r="C16" s="98"/>
      <c r="D16" s="95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97" customFormat="1" ht="17.149999999999999" customHeight="1" x14ac:dyDescent="0.2">
      <c r="A17" s="302" t="s">
        <v>39</v>
      </c>
      <c r="B17" s="302"/>
      <c r="C17" s="303"/>
      <c r="D17" s="95">
        <f>SUM(E17:T17)</f>
        <v>155</v>
      </c>
      <c r="E17" s="96">
        <f t="shared" ref="E17:T17" si="4">SUM(E18:E19)</f>
        <v>18</v>
      </c>
      <c r="F17" s="96">
        <f t="shared" si="4"/>
        <v>22</v>
      </c>
      <c r="G17" s="96">
        <f t="shared" si="4"/>
        <v>4</v>
      </c>
      <c r="H17" s="96">
        <f t="shared" si="4"/>
        <v>0</v>
      </c>
      <c r="I17" s="96">
        <f t="shared" si="4"/>
        <v>0</v>
      </c>
      <c r="J17" s="96">
        <f t="shared" si="4"/>
        <v>1</v>
      </c>
      <c r="K17" s="96">
        <f t="shared" si="4"/>
        <v>55</v>
      </c>
      <c r="L17" s="96">
        <f t="shared" si="4"/>
        <v>39</v>
      </c>
      <c r="M17" s="96">
        <f t="shared" si="4"/>
        <v>11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0</v>
      </c>
      <c r="R17" s="96">
        <f t="shared" si="4"/>
        <v>0</v>
      </c>
      <c r="S17" s="96">
        <f t="shared" si="4"/>
        <v>1</v>
      </c>
      <c r="T17" s="96">
        <f t="shared" si="4"/>
        <v>4</v>
      </c>
    </row>
    <row r="18" spans="1:20" s="97" customFormat="1" ht="17.149999999999999" customHeight="1" x14ac:dyDescent="0.2">
      <c r="A18" s="93"/>
      <c r="B18" s="93" t="s">
        <v>9</v>
      </c>
      <c r="C18" s="93"/>
      <c r="D18" s="95">
        <f>SUM(E18:T18)</f>
        <v>133</v>
      </c>
      <c r="E18" s="96">
        <v>17</v>
      </c>
      <c r="F18" s="96">
        <v>20</v>
      </c>
      <c r="G18" s="96">
        <v>4</v>
      </c>
      <c r="H18" s="96">
        <v>0</v>
      </c>
      <c r="I18" s="96">
        <v>0</v>
      </c>
      <c r="J18" s="96">
        <v>1</v>
      </c>
      <c r="K18" s="96">
        <v>48</v>
      </c>
      <c r="L18" s="96">
        <v>31</v>
      </c>
      <c r="M18" s="96">
        <v>10</v>
      </c>
      <c r="N18" s="96" t="s">
        <v>92</v>
      </c>
      <c r="O18" s="96">
        <v>0</v>
      </c>
      <c r="P18" s="96" t="s">
        <v>92</v>
      </c>
      <c r="Q18" s="96">
        <v>0</v>
      </c>
      <c r="R18" s="96">
        <v>0</v>
      </c>
      <c r="S18" s="96">
        <v>1</v>
      </c>
      <c r="T18" s="96">
        <v>1</v>
      </c>
    </row>
    <row r="19" spans="1:20" s="97" customFormat="1" ht="17.149999999999999" customHeight="1" x14ac:dyDescent="0.2">
      <c r="A19" s="93"/>
      <c r="B19" s="99" t="s">
        <v>38</v>
      </c>
      <c r="C19" s="98"/>
      <c r="D19" s="95">
        <f>SUM(E19:T19)</f>
        <v>22</v>
      </c>
      <c r="E19" s="96">
        <v>1</v>
      </c>
      <c r="F19" s="96">
        <v>2</v>
      </c>
      <c r="G19" s="96" t="s">
        <v>92</v>
      </c>
      <c r="H19" s="96">
        <v>0</v>
      </c>
      <c r="I19" s="96">
        <v>0</v>
      </c>
      <c r="J19" s="96">
        <v>0</v>
      </c>
      <c r="K19" s="96">
        <v>7</v>
      </c>
      <c r="L19" s="96">
        <v>8</v>
      </c>
      <c r="M19" s="96">
        <v>1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3</v>
      </c>
    </row>
    <row r="20" spans="1:20" ht="17.149999999999999" customHeight="1" x14ac:dyDescent="0.2">
      <c r="A20" s="93"/>
      <c r="B20" s="93"/>
      <c r="C20" s="98"/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97" customFormat="1" ht="17.149999999999999" customHeight="1" x14ac:dyDescent="0.2">
      <c r="A21" s="302" t="s">
        <v>93</v>
      </c>
      <c r="B21" s="302"/>
      <c r="C21" s="303"/>
      <c r="D21" s="95">
        <f>SUM(E21:T21)</f>
        <v>244</v>
      </c>
      <c r="E21" s="96">
        <f t="shared" ref="E21:T21" si="5">SUM(E22)</f>
        <v>24</v>
      </c>
      <c r="F21" s="96">
        <f t="shared" si="5"/>
        <v>23</v>
      </c>
      <c r="G21" s="96">
        <f t="shared" si="5"/>
        <v>30</v>
      </c>
      <c r="H21" s="96">
        <f t="shared" si="5"/>
        <v>0</v>
      </c>
      <c r="I21" s="96">
        <f t="shared" si="5"/>
        <v>0</v>
      </c>
      <c r="J21" s="96">
        <f t="shared" si="5"/>
        <v>0</v>
      </c>
      <c r="K21" s="96">
        <f t="shared" si="5"/>
        <v>58</v>
      </c>
      <c r="L21" s="96">
        <f t="shared" si="5"/>
        <v>91</v>
      </c>
      <c r="M21" s="96">
        <f t="shared" si="5"/>
        <v>14</v>
      </c>
      <c r="N21" s="96">
        <f t="shared" si="5"/>
        <v>2</v>
      </c>
      <c r="O21" s="96">
        <f t="shared" si="5"/>
        <v>0</v>
      </c>
      <c r="P21" s="96">
        <f t="shared" si="5"/>
        <v>0</v>
      </c>
      <c r="Q21" s="96">
        <f t="shared" si="5"/>
        <v>0</v>
      </c>
      <c r="R21" s="96">
        <f t="shared" si="5"/>
        <v>0</v>
      </c>
      <c r="S21" s="96">
        <f t="shared" si="5"/>
        <v>1</v>
      </c>
      <c r="T21" s="96">
        <f t="shared" si="5"/>
        <v>1</v>
      </c>
    </row>
    <row r="22" spans="1:20" s="97" customFormat="1" ht="17.149999999999999" customHeight="1" x14ac:dyDescent="0.2">
      <c r="A22" s="93"/>
      <c r="B22" s="99" t="s">
        <v>11</v>
      </c>
      <c r="C22" s="98"/>
      <c r="D22" s="95">
        <f>SUM(E22:T22)</f>
        <v>244</v>
      </c>
      <c r="E22" s="96">
        <v>24</v>
      </c>
      <c r="F22" s="96">
        <v>23</v>
      </c>
      <c r="G22" s="96">
        <v>30</v>
      </c>
      <c r="H22" s="96">
        <v>0</v>
      </c>
      <c r="I22" s="96">
        <v>0</v>
      </c>
      <c r="J22" s="96">
        <v>0</v>
      </c>
      <c r="K22" s="96">
        <v>58</v>
      </c>
      <c r="L22" s="96">
        <v>91</v>
      </c>
      <c r="M22" s="96">
        <v>14</v>
      </c>
      <c r="N22" s="96">
        <v>2</v>
      </c>
      <c r="O22" s="96">
        <v>0</v>
      </c>
      <c r="P22" s="96" t="s">
        <v>92</v>
      </c>
      <c r="Q22" s="96">
        <v>0</v>
      </c>
      <c r="R22" s="96">
        <v>0</v>
      </c>
      <c r="S22" s="96">
        <v>1</v>
      </c>
      <c r="T22" s="96">
        <v>1</v>
      </c>
    </row>
    <row r="23" spans="1:20" ht="17.149999999999999" customHeight="1" x14ac:dyDescent="0.2">
      <c r="A23" s="93"/>
      <c r="B23" s="99"/>
      <c r="C23" s="98"/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s="97" customFormat="1" ht="17.149999999999999" customHeight="1" x14ac:dyDescent="0.2">
      <c r="A24" s="302" t="s">
        <v>94</v>
      </c>
      <c r="B24" s="302"/>
      <c r="C24" s="303"/>
      <c r="D24" s="95">
        <f>SUM(E24:T24)</f>
        <v>38</v>
      </c>
      <c r="E24" s="96">
        <f t="shared" ref="E24:T24" si="6">SUM(E25)</f>
        <v>3</v>
      </c>
      <c r="F24" s="96">
        <f t="shared" si="6"/>
        <v>2</v>
      </c>
      <c r="G24" s="96">
        <f t="shared" si="6"/>
        <v>0</v>
      </c>
      <c r="H24" s="96">
        <f t="shared" si="6"/>
        <v>0</v>
      </c>
      <c r="I24" s="96">
        <f t="shared" si="6"/>
        <v>0</v>
      </c>
      <c r="J24" s="96">
        <f t="shared" si="6"/>
        <v>0</v>
      </c>
      <c r="K24" s="96">
        <f t="shared" si="6"/>
        <v>12</v>
      </c>
      <c r="L24" s="96">
        <f t="shared" si="6"/>
        <v>12</v>
      </c>
      <c r="M24" s="96">
        <f t="shared" si="6"/>
        <v>3</v>
      </c>
      <c r="N24" s="96">
        <f t="shared" si="6"/>
        <v>2</v>
      </c>
      <c r="O24" s="96">
        <f t="shared" si="6"/>
        <v>0</v>
      </c>
      <c r="P24" s="96">
        <f t="shared" si="6"/>
        <v>0</v>
      </c>
      <c r="Q24" s="96">
        <f t="shared" si="6"/>
        <v>0</v>
      </c>
      <c r="R24" s="96">
        <f t="shared" si="6"/>
        <v>0</v>
      </c>
      <c r="S24" s="96">
        <f t="shared" si="6"/>
        <v>0</v>
      </c>
      <c r="T24" s="96">
        <f t="shared" si="6"/>
        <v>4</v>
      </c>
    </row>
    <row r="25" spans="1:20" s="97" customFormat="1" ht="17.149999999999999" customHeight="1" x14ac:dyDescent="0.2">
      <c r="A25" s="93"/>
      <c r="B25" s="99" t="s">
        <v>2</v>
      </c>
      <c r="C25" s="98"/>
      <c r="D25" s="95">
        <f>SUM(E25:T25)</f>
        <v>38</v>
      </c>
      <c r="E25" s="96">
        <v>3</v>
      </c>
      <c r="F25" s="96">
        <v>2</v>
      </c>
      <c r="G25" s="96">
        <v>0</v>
      </c>
      <c r="H25" s="96">
        <v>0</v>
      </c>
      <c r="I25" s="96">
        <v>0</v>
      </c>
      <c r="J25" s="96" t="s">
        <v>92</v>
      </c>
      <c r="K25" s="96">
        <v>12</v>
      </c>
      <c r="L25" s="96">
        <v>12</v>
      </c>
      <c r="M25" s="96">
        <v>3</v>
      </c>
      <c r="N25" s="96">
        <v>2</v>
      </c>
      <c r="O25" s="96" t="s">
        <v>92</v>
      </c>
      <c r="P25" s="96">
        <v>0</v>
      </c>
      <c r="Q25" s="96">
        <v>0</v>
      </c>
      <c r="R25" s="96">
        <v>0</v>
      </c>
      <c r="S25" s="96">
        <v>0</v>
      </c>
      <c r="T25" s="96">
        <v>4</v>
      </c>
    </row>
    <row r="26" spans="1:20" ht="17.149999999999999" customHeight="1" x14ac:dyDescent="0.2">
      <c r="A26" s="93"/>
      <c r="B26" s="93"/>
      <c r="C26" s="98"/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s="97" customFormat="1" ht="17.149999999999999" customHeight="1" x14ac:dyDescent="0.2">
      <c r="A27" s="302" t="s">
        <v>37</v>
      </c>
      <c r="B27" s="302"/>
      <c r="C27" s="303"/>
      <c r="D27" s="95">
        <f>SUM(E27:T27)</f>
        <v>43</v>
      </c>
      <c r="E27" s="96">
        <f t="shared" ref="E27:T27" si="7">SUM(E28:E30)</f>
        <v>4</v>
      </c>
      <c r="F27" s="96">
        <f t="shared" si="7"/>
        <v>6</v>
      </c>
      <c r="G27" s="96">
        <f t="shared" si="7"/>
        <v>2</v>
      </c>
      <c r="H27" s="96">
        <f t="shared" si="7"/>
        <v>0</v>
      </c>
      <c r="I27" s="96">
        <f t="shared" si="7"/>
        <v>0</v>
      </c>
      <c r="J27" s="96">
        <f t="shared" si="7"/>
        <v>0</v>
      </c>
      <c r="K27" s="96">
        <f t="shared" si="7"/>
        <v>12</v>
      </c>
      <c r="L27" s="96">
        <f t="shared" si="7"/>
        <v>16</v>
      </c>
      <c r="M27" s="96">
        <f t="shared" si="7"/>
        <v>3</v>
      </c>
      <c r="N27" s="96">
        <f t="shared" si="7"/>
        <v>0</v>
      </c>
      <c r="O27" s="96">
        <f t="shared" si="7"/>
        <v>0</v>
      </c>
      <c r="P27" s="96">
        <f t="shared" si="7"/>
        <v>0</v>
      </c>
      <c r="Q27" s="96">
        <f t="shared" si="7"/>
        <v>0</v>
      </c>
      <c r="R27" s="96">
        <f t="shared" si="7"/>
        <v>0</v>
      </c>
      <c r="S27" s="96">
        <f t="shared" si="7"/>
        <v>0</v>
      </c>
      <c r="T27" s="96">
        <f t="shared" si="7"/>
        <v>0</v>
      </c>
    </row>
    <row r="28" spans="1:20" s="97" customFormat="1" ht="17.149999999999999" customHeight="1" x14ac:dyDescent="0.2">
      <c r="A28" s="93"/>
      <c r="B28" s="99" t="s">
        <v>4</v>
      </c>
      <c r="C28" s="98"/>
      <c r="D28" s="95">
        <f>SUM(E28:T28)</f>
        <v>43</v>
      </c>
      <c r="E28" s="96">
        <v>4</v>
      </c>
      <c r="F28" s="96">
        <v>6</v>
      </c>
      <c r="G28" s="96">
        <v>2</v>
      </c>
      <c r="H28" s="96">
        <v>0</v>
      </c>
      <c r="I28" s="96">
        <v>0</v>
      </c>
      <c r="J28" s="96">
        <v>0</v>
      </c>
      <c r="K28" s="96">
        <v>12</v>
      </c>
      <c r="L28" s="96">
        <v>16</v>
      </c>
      <c r="M28" s="96">
        <v>3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</row>
    <row r="29" spans="1:20" s="97" customFormat="1" ht="17.149999999999999" customHeight="1" x14ac:dyDescent="0.2">
      <c r="A29" s="93"/>
      <c r="B29" s="99" t="s">
        <v>36</v>
      </c>
      <c r="C29" s="98"/>
      <c r="D29" s="95">
        <f>SUM(E29:T29)</f>
        <v>0</v>
      </c>
      <c r="E29" s="96">
        <v>0</v>
      </c>
      <c r="F29" s="96" t="s">
        <v>92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</row>
    <row r="30" spans="1:20" s="97" customFormat="1" ht="17.149999999999999" customHeight="1" x14ac:dyDescent="0.2">
      <c r="A30" s="93"/>
      <c r="B30" s="99" t="s">
        <v>96</v>
      </c>
      <c r="C30" s="98"/>
      <c r="D30" s="95">
        <f>SUM(E30:T30)</f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</row>
    <row r="31" spans="1:20" ht="17.149999999999999" customHeight="1" x14ac:dyDescent="0.2">
      <c r="A31" s="93"/>
      <c r="B31" s="93"/>
      <c r="C31" s="98"/>
      <c r="D31" s="95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 s="97" customFormat="1" ht="17.149999999999999" customHeight="1" x14ac:dyDescent="0.2">
      <c r="A32" s="302" t="s">
        <v>34</v>
      </c>
      <c r="B32" s="302"/>
      <c r="C32" s="303"/>
      <c r="D32" s="95">
        <f>SUM(E32:T32)</f>
        <v>40</v>
      </c>
      <c r="E32" s="96">
        <f t="shared" ref="E32:T32" si="8">SUM(E33:E36)</f>
        <v>8</v>
      </c>
      <c r="F32" s="96">
        <f t="shared" si="8"/>
        <v>4</v>
      </c>
      <c r="G32" s="96">
        <f t="shared" si="8"/>
        <v>3</v>
      </c>
      <c r="H32" s="96">
        <f t="shared" si="8"/>
        <v>0</v>
      </c>
      <c r="I32" s="96">
        <f t="shared" si="8"/>
        <v>0</v>
      </c>
      <c r="J32" s="96">
        <f t="shared" si="8"/>
        <v>0</v>
      </c>
      <c r="K32" s="96">
        <f t="shared" si="8"/>
        <v>14</v>
      </c>
      <c r="L32" s="96">
        <f t="shared" si="8"/>
        <v>9</v>
      </c>
      <c r="M32" s="96">
        <f t="shared" si="8"/>
        <v>1</v>
      </c>
      <c r="N32" s="96">
        <f t="shared" si="8"/>
        <v>0</v>
      </c>
      <c r="O32" s="96">
        <f t="shared" si="8"/>
        <v>0</v>
      </c>
      <c r="P32" s="96">
        <f t="shared" si="8"/>
        <v>1</v>
      </c>
      <c r="Q32" s="96">
        <f t="shared" si="8"/>
        <v>0</v>
      </c>
      <c r="R32" s="96">
        <f t="shared" si="8"/>
        <v>0</v>
      </c>
      <c r="S32" s="96">
        <f t="shared" si="8"/>
        <v>0</v>
      </c>
      <c r="T32" s="96">
        <f t="shared" si="8"/>
        <v>0</v>
      </c>
    </row>
    <row r="33" spans="1:20" s="97" customFormat="1" ht="17.149999999999999" customHeight="1" x14ac:dyDescent="0.2">
      <c r="A33" s="93"/>
      <c r="B33" s="99" t="s">
        <v>3</v>
      </c>
      <c r="C33" s="98"/>
      <c r="D33" s="95">
        <f>SUM(E33:T33)</f>
        <v>26</v>
      </c>
      <c r="E33" s="96">
        <v>7</v>
      </c>
      <c r="F33" s="96">
        <v>1</v>
      </c>
      <c r="G33" s="96">
        <v>2</v>
      </c>
      <c r="H33" s="96">
        <v>0</v>
      </c>
      <c r="I33" s="96">
        <v>0</v>
      </c>
      <c r="J33" s="96">
        <v>0</v>
      </c>
      <c r="K33" s="96">
        <v>11</v>
      </c>
      <c r="L33" s="96">
        <v>4</v>
      </c>
      <c r="M33" s="96">
        <v>1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</row>
    <row r="34" spans="1:20" s="97" customFormat="1" ht="17.149999999999999" customHeight="1" x14ac:dyDescent="0.2">
      <c r="A34" s="93"/>
      <c r="B34" s="99" t="s">
        <v>33</v>
      </c>
      <c r="C34" s="98"/>
      <c r="D34" s="95">
        <f>SUM(E34:T34)</f>
        <v>4</v>
      </c>
      <c r="E34" s="96">
        <v>1</v>
      </c>
      <c r="F34" s="96" t="s">
        <v>92</v>
      </c>
      <c r="G34" s="96">
        <v>0</v>
      </c>
      <c r="H34" s="96">
        <v>0</v>
      </c>
      <c r="I34" s="96">
        <v>0</v>
      </c>
      <c r="J34" s="96">
        <v>0</v>
      </c>
      <c r="K34" s="96">
        <v>1</v>
      </c>
      <c r="L34" s="96">
        <v>2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</row>
    <row r="35" spans="1:20" s="97" customFormat="1" ht="17.149999999999999" customHeight="1" x14ac:dyDescent="0.2">
      <c r="A35" s="93"/>
      <c r="B35" s="99" t="s">
        <v>32</v>
      </c>
      <c r="C35" s="98"/>
      <c r="D35" s="95">
        <f>SUM(E35:T35)</f>
        <v>1</v>
      </c>
      <c r="E35" s="96">
        <v>0</v>
      </c>
      <c r="F35" s="96">
        <v>1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</row>
    <row r="36" spans="1:20" s="97" customFormat="1" ht="17.149999999999999" customHeight="1" x14ac:dyDescent="0.2">
      <c r="A36" s="93"/>
      <c r="B36" s="99" t="s">
        <v>31</v>
      </c>
      <c r="C36" s="98"/>
      <c r="D36" s="95">
        <f>SUM(E36:T36)</f>
        <v>9</v>
      </c>
      <c r="E36" s="96" t="s">
        <v>92</v>
      </c>
      <c r="F36" s="96">
        <v>2</v>
      </c>
      <c r="G36" s="96">
        <v>1</v>
      </c>
      <c r="H36" s="96">
        <v>0</v>
      </c>
      <c r="I36" s="96">
        <v>0</v>
      </c>
      <c r="J36" s="96">
        <v>0</v>
      </c>
      <c r="K36" s="96">
        <v>2</v>
      </c>
      <c r="L36" s="96">
        <v>3</v>
      </c>
      <c r="M36" s="96">
        <v>0</v>
      </c>
      <c r="N36" s="96">
        <v>0</v>
      </c>
      <c r="O36" s="96">
        <v>0</v>
      </c>
      <c r="P36" s="96">
        <v>1</v>
      </c>
      <c r="Q36" s="96">
        <v>0</v>
      </c>
      <c r="R36" s="96">
        <v>0</v>
      </c>
      <c r="S36" s="96">
        <v>0</v>
      </c>
      <c r="T36" s="96">
        <v>0</v>
      </c>
    </row>
    <row r="37" spans="1:20" ht="17.149999999999999" customHeight="1" x14ac:dyDescent="0.2">
      <c r="A37" s="100"/>
      <c r="B37" s="100"/>
      <c r="C37" s="101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 s="97" customFormat="1" ht="17.149999999999999" customHeight="1" x14ac:dyDescent="0.2">
      <c r="A38" s="302" t="s">
        <v>97</v>
      </c>
      <c r="B38" s="302"/>
      <c r="C38" s="303"/>
      <c r="D38" s="95">
        <f t="shared" ref="D38:D44" si="9">SUM(E38:T38)</f>
        <v>26</v>
      </c>
      <c r="E38" s="96">
        <f t="shared" ref="E38:T38" si="10">SUM(E39:E44)</f>
        <v>4</v>
      </c>
      <c r="F38" s="96">
        <f t="shared" si="10"/>
        <v>0</v>
      </c>
      <c r="G38" s="96">
        <f t="shared" si="10"/>
        <v>0</v>
      </c>
      <c r="H38" s="96">
        <f t="shared" si="10"/>
        <v>0</v>
      </c>
      <c r="I38" s="96">
        <f t="shared" si="10"/>
        <v>0</v>
      </c>
      <c r="J38" s="96">
        <f t="shared" si="10"/>
        <v>0</v>
      </c>
      <c r="K38" s="96">
        <f t="shared" si="10"/>
        <v>16</v>
      </c>
      <c r="L38" s="96">
        <f t="shared" si="10"/>
        <v>5</v>
      </c>
      <c r="M38" s="96">
        <f t="shared" si="10"/>
        <v>1</v>
      </c>
      <c r="N38" s="96">
        <f t="shared" si="10"/>
        <v>0</v>
      </c>
      <c r="O38" s="96">
        <f t="shared" si="10"/>
        <v>0</v>
      </c>
      <c r="P38" s="96">
        <f t="shared" si="10"/>
        <v>0</v>
      </c>
      <c r="Q38" s="96">
        <f t="shared" si="10"/>
        <v>0</v>
      </c>
      <c r="R38" s="96">
        <f t="shared" si="10"/>
        <v>0</v>
      </c>
      <c r="S38" s="96">
        <f t="shared" si="10"/>
        <v>0</v>
      </c>
      <c r="T38" s="96">
        <f t="shared" si="10"/>
        <v>0</v>
      </c>
    </row>
    <row r="39" spans="1:20" s="102" customFormat="1" ht="17.149999999999999" customHeight="1" x14ac:dyDescent="0.2">
      <c r="A39" s="93"/>
      <c r="B39" s="99" t="s">
        <v>29</v>
      </c>
      <c r="C39" s="98"/>
      <c r="D39" s="95">
        <f t="shared" si="9"/>
        <v>12</v>
      </c>
      <c r="E39" s="96">
        <v>1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6</v>
      </c>
      <c r="L39" s="96">
        <v>4</v>
      </c>
      <c r="M39" s="96">
        <v>1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</row>
    <row r="40" spans="1:20" s="97" customFormat="1" ht="17.149999999999999" customHeight="1" x14ac:dyDescent="0.2">
      <c r="A40" s="93"/>
      <c r="B40" s="99" t="s">
        <v>28</v>
      </c>
      <c r="C40" s="98"/>
      <c r="D40" s="95">
        <f t="shared" si="9"/>
        <v>1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1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</row>
    <row r="41" spans="1:20" s="97" customFormat="1" ht="17.149999999999999" customHeight="1" x14ac:dyDescent="0.2">
      <c r="A41" s="93"/>
      <c r="B41" s="99" t="s">
        <v>27</v>
      </c>
      <c r="C41" s="98"/>
      <c r="D41" s="95">
        <f t="shared" si="9"/>
        <v>6</v>
      </c>
      <c r="E41" s="96">
        <v>2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3</v>
      </c>
      <c r="L41" s="96">
        <v>1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</row>
    <row r="42" spans="1:20" s="97" customFormat="1" ht="17.149999999999999" customHeight="1" x14ac:dyDescent="0.2">
      <c r="A42" s="93"/>
      <c r="B42" s="99" t="s">
        <v>26</v>
      </c>
      <c r="C42" s="98"/>
      <c r="D42" s="95">
        <f t="shared" si="9"/>
        <v>0</v>
      </c>
      <c r="E42" s="96" t="s">
        <v>92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</row>
    <row r="43" spans="1:20" s="97" customFormat="1" ht="17.149999999999999" customHeight="1" x14ac:dyDescent="0.2">
      <c r="A43" s="93"/>
      <c r="B43" s="99" t="s">
        <v>25</v>
      </c>
      <c r="C43" s="98"/>
      <c r="D43" s="95">
        <f t="shared" si="9"/>
        <v>3</v>
      </c>
      <c r="E43" s="96">
        <v>1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2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</row>
    <row r="44" spans="1:20" s="97" customFormat="1" ht="17.149999999999999" customHeight="1" x14ac:dyDescent="0.2">
      <c r="A44" s="93"/>
      <c r="B44" s="99" t="s">
        <v>98</v>
      </c>
      <c r="C44" s="98"/>
      <c r="D44" s="95">
        <f t="shared" si="9"/>
        <v>4</v>
      </c>
      <c r="E44" s="96" t="s">
        <v>92</v>
      </c>
      <c r="F44" s="96">
        <v>0</v>
      </c>
      <c r="G44" s="96" t="s">
        <v>92</v>
      </c>
      <c r="H44" s="96">
        <v>0</v>
      </c>
      <c r="I44" s="96">
        <v>0</v>
      </c>
      <c r="J44" s="96">
        <v>0</v>
      </c>
      <c r="K44" s="96">
        <v>4</v>
      </c>
      <c r="L44" s="96" t="s">
        <v>92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96">
        <v>0</v>
      </c>
      <c r="T44" s="96">
        <v>0</v>
      </c>
    </row>
    <row r="45" spans="1:20" ht="17.149999999999999" customHeight="1" x14ac:dyDescent="0.2">
      <c r="A45" s="93"/>
      <c r="B45" s="99"/>
      <c r="C45" s="98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1:20" s="97" customFormat="1" ht="17.149999999999999" customHeight="1" x14ac:dyDescent="0.2">
      <c r="A46" s="307" t="s">
        <v>23</v>
      </c>
      <c r="B46" s="307"/>
      <c r="C46" s="308"/>
      <c r="D46" s="95">
        <f t="shared" ref="D46:D51" si="11">SUM(E46:T46)</f>
        <v>47</v>
      </c>
      <c r="E46" s="96">
        <f t="shared" ref="E46:T46" si="12">SUM(E47:E51)</f>
        <v>2</v>
      </c>
      <c r="F46" s="96">
        <f t="shared" si="12"/>
        <v>7</v>
      </c>
      <c r="G46" s="96">
        <f t="shared" si="12"/>
        <v>1</v>
      </c>
      <c r="H46" s="96">
        <f t="shared" si="12"/>
        <v>0</v>
      </c>
      <c r="I46" s="96">
        <f t="shared" si="12"/>
        <v>0</v>
      </c>
      <c r="J46" s="96">
        <f t="shared" si="12"/>
        <v>0</v>
      </c>
      <c r="K46" s="96">
        <f t="shared" si="12"/>
        <v>26</v>
      </c>
      <c r="L46" s="96">
        <f t="shared" si="12"/>
        <v>10</v>
      </c>
      <c r="M46" s="96">
        <f t="shared" si="12"/>
        <v>0</v>
      </c>
      <c r="N46" s="96">
        <f t="shared" si="12"/>
        <v>0</v>
      </c>
      <c r="O46" s="96">
        <f t="shared" si="12"/>
        <v>0</v>
      </c>
      <c r="P46" s="96">
        <f t="shared" si="12"/>
        <v>1</v>
      </c>
      <c r="Q46" s="96">
        <f t="shared" si="12"/>
        <v>0</v>
      </c>
      <c r="R46" s="96">
        <f t="shared" si="12"/>
        <v>0</v>
      </c>
      <c r="S46" s="96">
        <f t="shared" si="12"/>
        <v>0</v>
      </c>
      <c r="T46" s="96">
        <f t="shared" si="12"/>
        <v>0</v>
      </c>
    </row>
    <row r="47" spans="1:20" s="97" customFormat="1" ht="17.149999999999999" customHeight="1" x14ac:dyDescent="0.2">
      <c r="A47" s="93"/>
      <c r="B47" s="93" t="s">
        <v>7</v>
      </c>
      <c r="C47" s="98"/>
      <c r="D47" s="95">
        <f t="shared" si="11"/>
        <v>30</v>
      </c>
      <c r="E47" s="96">
        <v>1</v>
      </c>
      <c r="F47" s="96">
        <v>5</v>
      </c>
      <c r="G47" s="96" t="s">
        <v>92</v>
      </c>
      <c r="H47" s="96">
        <v>0</v>
      </c>
      <c r="I47" s="96">
        <v>0</v>
      </c>
      <c r="J47" s="96">
        <v>0</v>
      </c>
      <c r="K47" s="96">
        <v>17</v>
      </c>
      <c r="L47" s="96">
        <v>6</v>
      </c>
      <c r="M47" s="96">
        <v>0</v>
      </c>
      <c r="N47" s="96">
        <v>0</v>
      </c>
      <c r="O47" s="96">
        <v>0</v>
      </c>
      <c r="P47" s="96">
        <v>1</v>
      </c>
      <c r="Q47" s="96">
        <v>0</v>
      </c>
      <c r="R47" s="96">
        <v>0</v>
      </c>
      <c r="S47" s="96">
        <v>0</v>
      </c>
      <c r="T47" s="96">
        <v>0</v>
      </c>
    </row>
    <row r="48" spans="1:20" s="97" customFormat="1" ht="17.149999999999999" customHeight="1" x14ac:dyDescent="0.2">
      <c r="A48" s="93"/>
      <c r="B48" s="99" t="s">
        <v>22</v>
      </c>
      <c r="C48" s="98"/>
      <c r="D48" s="95">
        <f t="shared" si="11"/>
        <v>4</v>
      </c>
      <c r="E48" s="96">
        <v>1</v>
      </c>
      <c r="F48" s="96" t="s">
        <v>92</v>
      </c>
      <c r="G48" s="96">
        <v>1</v>
      </c>
      <c r="H48" s="96">
        <v>0</v>
      </c>
      <c r="I48" s="96">
        <v>0</v>
      </c>
      <c r="J48" s="96">
        <v>0</v>
      </c>
      <c r="K48" s="96">
        <v>1</v>
      </c>
      <c r="L48" s="96">
        <v>1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0</v>
      </c>
    </row>
    <row r="49" spans="1:20" s="97" customFormat="1" ht="17.149999999999999" customHeight="1" x14ac:dyDescent="0.2">
      <c r="A49" s="93"/>
      <c r="B49" s="99" t="s">
        <v>21</v>
      </c>
      <c r="C49" s="98"/>
      <c r="D49" s="95">
        <f t="shared" si="11"/>
        <v>3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1</v>
      </c>
      <c r="L49" s="96">
        <v>2</v>
      </c>
      <c r="M49" s="96" t="s">
        <v>92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</row>
    <row r="50" spans="1:20" s="97" customFormat="1" ht="17.149999999999999" customHeight="1" x14ac:dyDescent="0.2">
      <c r="A50" s="93"/>
      <c r="B50" s="99" t="s">
        <v>20</v>
      </c>
      <c r="C50" s="98"/>
      <c r="D50" s="95">
        <f t="shared" si="11"/>
        <v>1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1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</row>
    <row r="51" spans="1:20" s="97" customFormat="1" ht="17.149999999999999" customHeight="1" x14ac:dyDescent="0.2">
      <c r="A51" s="93"/>
      <c r="B51" s="99" t="s">
        <v>67</v>
      </c>
      <c r="C51" s="98"/>
      <c r="D51" s="95">
        <f t="shared" si="11"/>
        <v>9</v>
      </c>
      <c r="E51" s="96" t="s">
        <v>92</v>
      </c>
      <c r="F51" s="96">
        <v>2</v>
      </c>
      <c r="G51" s="96" t="s">
        <v>92</v>
      </c>
      <c r="H51" s="96">
        <v>0</v>
      </c>
      <c r="I51" s="96">
        <v>0</v>
      </c>
      <c r="J51" s="96">
        <v>0</v>
      </c>
      <c r="K51" s="96">
        <v>7</v>
      </c>
      <c r="L51" s="96" t="s">
        <v>92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</row>
    <row r="52" spans="1:20" ht="17.149999999999999" customHeight="1" x14ac:dyDescent="0.2">
      <c r="A52" s="93"/>
      <c r="B52" s="99"/>
      <c r="C52" s="98"/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1:20" s="97" customFormat="1" ht="17.149999999999999" customHeight="1" x14ac:dyDescent="0.2">
      <c r="A53" s="302" t="s">
        <v>99</v>
      </c>
      <c r="B53" s="302"/>
      <c r="C53" s="303"/>
      <c r="D53" s="95">
        <f>SUM(E53:T53)</f>
        <v>103</v>
      </c>
      <c r="E53" s="96">
        <f t="shared" ref="E53:T53" si="13">SUM(E54:E55)</f>
        <v>12</v>
      </c>
      <c r="F53" s="96">
        <f t="shared" si="13"/>
        <v>19</v>
      </c>
      <c r="G53" s="96">
        <f t="shared" si="13"/>
        <v>6</v>
      </c>
      <c r="H53" s="96">
        <f t="shared" si="13"/>
        <v>0</v>
      </c>
      <c r="I53" s="96">
        <f t="shared" si="13"/>
        <v>0</v>
      </c>
      <c r="J53" s="96">
        <f t="shared" si="13"/>
        <v>0</v>
      </c>
      <c r="K53" s="96">
        <f t="shared" si="13"/>
        <v>25</v>
      </c>
      <c r="L53" s="96">
        <f t="shared" si="13"/>
        <v>36</v>
      </c>
      <c r="M53" s="96">
        <f t="shared" si="13"/>
        <v>4</v>
      </c>
      <c r="N53" s="96">
        <f t="shared" si="13"/>
        <v>0</v>
      </c>
      <c r="O53" s="96">
        <f t="shared" si="13"/>
        <v>1</v>
      </c>
      <c r="P53" s="96">
        <f t="shared" si="13"/>
        <v>0</v>
      </c>
      <c r="Q53" s="96">
        <f t="shared" si="13"/>
        <v>0</v>
      </c>
      <c r="R53" s="96">
        <f t="shared" si="13"/>
        <v>0</v>
      </c>
      <c r="S53" s="96">
        <f t="shared" si="13"/>
        <v>0</v>
      </c>
      <c r="T53" s="96">
        <f t="shared" si="13"/>
        <v>0</v>
      </c>
    </row>
    <row r="54" spans="1:20" s="97" customFormat="1" ht="17.149999999999999" customHeight="1" x14ac:dyDescent="0.2">
      <c r="A54" s="93"/>
      <c r="B54" s="93" t="s">
        <v>10</v>
      </c>
      <c r="C54" s="98"/>
      <c r="D54" s="95">
        <f>SUM(E54:T54)</f>
        <v>75</v>
      </c>
      <c r="E54" s="96">
        <v>8</v>
      </c>
      <c r="F54" s="96">
        <v>16</v>
      </c>
      <c r="G54" s="96">
        <v>6</v>
      </c>
      <c r="H54" s="96">
        <v>0</v>
      </c>
      <c r="I54" s="96">
        <v>0</v>
      </c>
      <c r="J54" s="96">
        <v>0</v>
      </c>
      <c r="K54" s="96">
        <v>15</v>
      </c>
      <c r="L54" s="96">
        <v>26</v>
      </c>
      <c r="M54" s="96">
        <v>3</v>
      </c>
      <c r="N54" s="96">
        <v>0</v>
      </c>
      <c r="O54" s="96">
        <v>1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</row>
    <row r="55" spans="1:20" s="97" customFormat="1" ht="17.149999999999999" customHeight="1" x14ac:dyDescent="0.2">
      <c r="A55" s="93"/>
      <c r="B55" s="99" t="s">
        <v>100</v>
      </c>
      <c r="C55" s="98"/>
      <c r="D55" s="95">
        <f>SUM(E55:T55)</f>
        <v>28</v>
      </c>
      <c r="E55" s="96">
        <v>4</v>
      </c>
      <c r="F55" s="96">
        <v>3</v>
      </c>
      <c r="G55" s="96" t="s">
        <v>92</v>
      </c>
      <c r="H55" s="96">
        <v>0</v>
      </c>
      <c r="I55" s="96">
        <v>0</v>
      </c>
      <c r="J55" s="96">
        <v>0</v>
      </c>
      <c r="K55" s="96">
        <v>10</v>
      </c>
      <c r="L55" s="96">
        <v>10</v>
      </c>
      <c r="M55" s="96">
        <v>1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  <c r="T55" s="96">
        <v>0</v>
      </c>
    </row>
    <row r="56" spans="1:20" ht="17.149999999999999" customHeight="1" x14ac:dyDescent="0.2">
      <c r="A56" s="93"/>
      <c r="B56" s="99"/>
      <c r="C56" s="98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1:20" s="97" customFormat="1" ht="17.149999999999999" customHeight="1" x14ac:dyDescent="0.2">
      <c r="A57" s="302" t="s">
        <v>101</v>
      </c>
      <c r="B57" s="302"/>
      <c r="C57" s="303"/>
      <c r="D57" s="95">
        <f t="shared" ref="D57:T57" si="14">SUM(D58)</f>
        <v>139</v>
      </c>
      <c r="E57" s="96">
        <f t="shared" si="14"/>
        <v>12</v>
      </c>
      <c r="F57" s="96">
        <f t="shared" si="14"/>
        <v>18</v>
      </c>
      <c r="G57" s="96">
        <f t="shared" si="14"/>
        <v>13</v>
      </c>
      <c r="H57" s="96">
        <f t="shared" si="14"/>
        <v>0</v>
      </c>
      <c r="I57" s="96">
        <f t="shared" si="14"/>
        <v>0</v>
      </c>
      <c r="J57" s="96">
        <f t="shared" si="14"/>
        <v>1</v>
      </c>
      <c r="K57" s="96">
        <f t="shared" si="14"/>
        <v>32</v>
      </c>
      <c r="L57" s="96">
        <f t="shared" si="14"/>
        <v>52</v>
      </c>
      <c r="M57" s="96">
        <f t="shared" si="14"/>
        <v>6</v>
      </c>
      <c r="N57" s="96">
        <f t="shared" si="14"/>
        <v>3</v>
      </c>
      <c r="O57" s="96">
        <f t="shared" si="14"/>
        <v>0</v>
      </c>
      <c r="P57" s="96">
        <f t="shared" si="14"/>
        <v>0</v>
      </c>
      <c r="Q57" s="96">
        <f t="shared" si="14"/>
        <v>0</v>
      </c>
      <c r="R57" s="96">
        <f t="shared" si="14"/>
        <v>0</v>
      </c>
      <c r="S57" s="96">
        <f t="shared" si="14"/>
        <v>2</v>
      </c>
      <c r="T57" s="96">
        <f t="shared" si="14"/>
        <v>0</v>
      </c>
    </row>
    <row r="58" spans="1:20" s="97" customFormat="1" ht="17.149999999999999" customHeight="1" x14ac:dyDescent="0.2">
      <c r="A58" s="93"/>
      <c r="B58" s="93" t="s">
        <v>8</v>
      </c>
      <c r="C58" s="98"/>
      <c r="D58" s="95">
        <f>SUM(E58:T58)</f>
        <v>139</v>
      </c>
      <c r="E58" s="96">
        <v>12</v>
      </c>
      <c r="F58" s="96">
        <v>18</v>
      </c>
      <c r="G58" s="96">
        <v>13</v>
      </c>
      <c r="H58" s="96">
        <v>0</v>
      </c>
      <c r="I58" s="96">
        <v>0</v>
      </c>
      <c r="J58" s="96">
        <v>1</v>
      </c>
      <c r="K58" s="96">
        <v>32</v>
      </c>
      <c r="L58" s="96">
        <v>52</v>
      </c>
      <c r="M58" s="96">
        <v>6</v>
      </c>
      <c r="N58" s="96">
        <v>3</v>
      </c>
      <c r="O58" s="96">
        <v>0</v>
      </c>
      <c r="P58" s="96">
        <v>0</v>
      </c>
      <c r="Q58" s="96">
        <v>0</v>
      </c>
      <c r="R58" s="96">
        <v>0</v>
      </c>
      <c r="S58" s="96">
        <v>2</v>
      </c>
      <c r="T58" s="96">
        <v>0</v>
      </c>
    </row>
    <row r="59" spans="1:20" ht="17.149999999999999" customHeight="1" x14ac:dyDescent="0.2">
      <c r="A59" s="93"/>
      <c r="B59" s="99"/>
      <c r="C59" s="98"/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1:20" s="97" customFormat="1" ht="17.149999999999999" customHeight="1" x14ac:dyDescent="0.2">
      <c r="A60" s="302" t="s">
        <v>18</v>
      </c>
      <c r="B60" s="302"/>
      <c r="C60" s="303"/>
      <c r="D60" s="95">
        <f t="shared" ref="D60:D66" si="15">SUM(E60:T60)</f>
        <v>81</v>
      </c>
      <c r="E60" s="96">
        <f t="shared" ref="E60:T60" si="16">SUM(E61:E66)</f>
        <v>9</v>
      </c>
      <c r="F60" s="96">
        <f t="shared" si="16"/>
        <v>11</v>
      </c>
      <c r="G60" s="96">
        <f t="shared" si="16"/>
        <v>8</v>
      </c>
      <c r="H60" s="96">
        <f t="shared" si="16"/>
        <v>0</v>
      </c>
      <c r="I60" s="96">
        <f t="shared" si="16"/>
        <v>0</v>
      </c>
      <c r="J60" s="96">
        <f t="shared" si="16"/>
        <v>0</v>
      </c>
      <c r="K60" s="96">
        <f t="shared" si="16"/>
        <v>21</v>
      </c>
      <c r="L60" s="96">
        <f t="shared" si="16"/>
        <v>27</v>
      </c>
      <c r="M60" s="96">
        <f t="shared" si="16"/>
        <v>5</v>
      </c>
      <c r="N60" s="96">
        <f t="shared" si="16"/>
        <v>0</v>
      </c>
      <c r="O60" s="96">
        <f t="shared" si="16"/>
        <v>0</v>
      </c>
      <c r="P60" s="96">
        <f t="shared" si="16"/>
        <v>0</v>
      </c>
      <c r="Q60" s="96">
        <f t="shared" si="16"/>
        <v>0</v>
      </c>
      <c r="R60" s="96">
        <f t="shared" si="16"/>
        <v>0</v>
      </c>
      <c r="S60" s="96">
        <f t="shared" si="16"/>
        <v>0</v>
      </c>
      <c r="T60" s="96">
        <f t="shared" si="16"/>
        <v>0</v>
      </c>
    </row>
    <row r="61" spans="1:20" s="97" customFormat="1" ht="17.149999999999999" customHeight="1" x14ac:dyDescent="0.2">
      <c r="A61" s="93"/>
      <c r="B61" s="99" t="s">
        <v>6</v>
      </c>
      <c r="C61" s="98"/>
      <c r="D61" s="95">
        <f t="shared" si="15"/>
        <v>40</v>
      </c>
      <c r="E61" s="96">
        <v>5</v>
      </c>
      <c r="F61" s="96">
        <v>7</v>
      </c>
      <c r="G61" s="96">
        <v>4</v>
      </c>
      <c r="H61" s="96">
        <v>0</v>
      </c>
      <c r="I61" s="96">
        <v>0</v>
      </c>
      <c r="J61" s="96">
        <v>0</v>
      </c>
      <c r="K61" s="96">
        <v>10</v>
      </c>
      <c r="L61" s="96">
        <v>12</v>
      </c>
      <c r="M61" s="96">
        <v>2</v>
      </c>
      <c r="N61" s="96">
        <v>0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</row>
    <row r="62" spans="1:20" s="97" customFormat="1" ht="17.149999999999999" customHeight="1" x14ac:dyDescent="0.2">
      <c r="A62" s="93"/>
      <c r="B62" s="99" t="s">
        <v>17</v>
      </c>
      <c r="C62" s="98"/>
      <c r="D62" s="95">
        <f t="shared" si="15"/>
        <v>4</v>
      </c>
      <c r="E62" s="96">
        <v>0</v>
      </c>
      <c r="F62" s="96" t="s">
        <v>92</v>
      </c>
      <c r="G62" s="96">
        <v>0</v>
      </c>
      <c r="H62" s="96">
        <v>0</v>
      </c>
      <c r="I62" s="96">
        <v>0</v>
      </c>
      <c r="J62" s="96">
        <v>0</v>
      </c>
      <c r="K62" s="96">
        <v>1</v>
      </c>
      <c r="L62" s="96" t="s">
        <v>92</v>
      </c>
      <c r="M62" s="96">
        <v>3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</row>
    <row r="63" spans="1:20" s="97" customFormat="1" ht="17.149999999999999" customHeight="1" x14ac:dyDescent="0.2">
      <c r="A63" s="93"/>
      <c r="B63" s="99" t="s">
        <v>16</v>
      </c>
      <c r="C63" s="98"/>
      <c r="D63" s="95">
        <f t="shared" si="15"/>
        <v>5</v>
      </c>
      <c r="E63" s="96">
        <v>1</v>
      </c>
      <c r="F63" s="96">
        <v>0</v>
      </c>
      <c r="G63" s="96">
        <v>2</v>
      </c>
      <c r="H63" s="96">
        <v>0</v>
      </c>
      <c r="I63" s="96">
        <v>0</v>
      </c>
      <c r="J63" s="96">
        <v>0</v>
      </c>
      <c r="K63" s="96" t="s">
        <v>92</v>
      </c>
      <c r="L63" s="96">
        <v>2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</row>
    <row r="64" spans="1:20" s="97" customFormat="1" ht="17.149999999999999" customHeight="1" x14ac:dyDescent="0.2">
      <c r="A64" s="93"/>
      <c r="B64" s="99" t="s">
        <v>15</v>
      </c>
      <c r="C64" s="98"/>
      <c r="D64" s="95">
        <f t="shared" si="15"/>
        <v>0</v>
      </c>
      <c r="E64" s="96">
        <v>0</v>
      </c>
      <c r="F64" s="96">
        <v>0</v>
      </c>
      <c r="G64" s="96" t="s">
        <v>92</v>
      </c>
      <c r="H64" s="96">
        <v>0</v>
      </c>
      <c r="I64" s="96">
        <v>0</v>
      </c>
      <c r="J64" s="96">
        <v>0</v>
      </c>
      <c r="K64" s="96" t="s">
        <v>92</v>
      </c>
      <c r="L64" s="96" t="s">
        <v>92</v>
      </c>
      <c r="M64" s="96" t="s">
        <v>92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  <c r="S64" s="96">
        <v>0</v>
      </c>
      <c r="T64" s="96">
        <v>0</v>
      </c>
    </row>
    <row r="65" spans="1:20" s="97" customFormat="1" ht="17.149999999999999" customHeight="1" x14ac:dyDescent="0.2">
      <c r="A65" s="93"/>
      <c r="B65" s="99" t="s">
        <v>14</v>
      </c>
      <c r="C65" s="98"/>
      <c r="D65" s="95">
        <f t="shared" si="15"/>
        <v>16</v>
      </c>
      <c r="E65" s="96">
        <v>2</v>
      </c>
      <c r="F65" s="96">
        <v>1</v>
      </c>
      <c r="G65" s="96" t="s">
        <v>92</v>
      </c>
      <c r="H65" s="96">
        <v>0</v>
      </c>
      <c r="I65" s="96">
        <v>0</v>
      </c>
      <c r="J65" s="96">
        <v>0</v>
      </c>
      <c r="K65" s="96">
        <v>4</v>
      </c>
      <c r="L65" s="96">
        <v>9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</row>
    <row r="66" spans="1:20" s="97" customFormat="1" ht="17.149999999999999" customHeight="1" x14ac:dyDescent="0.2">
      <c r="A66" s="103"/>
      <c r="B66" s="104" t="s">
        <v>13</v>
      </c>
      <c r="C66" s="105"/>
      <c r="D66" s="106">
        <f t="shared" si="15"/>
        <v>16</v>
      </c>
      <c r="E66" s="107">
        <v>1</v>
      </c>
      <c r="F66" s="107">
        <v>3</v>
      </c>
      <c r="G66" s="107">
        <v>2</v>
      </c>
      <c r="H66" s="107">
        <v>0</v>
      </c>
      <c r="I66" s="107">
        <v>0</v>
      </c>
      <c r="J66" s="107">
        <v>0</v>
      </c>
      <c r="K66" s="107">
        <v>6</v>
      </c>
      <c r="L66" s="107">
        <v>4</v>
      </c>
      <c r="M66" s="107">
        <v>0</v>
      </c>
      <c r="N66" s="107" t="s">
        <v>92</v>
      </c>
      <c r="O66" s="107">
        <v>0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</row>
    <row r="67" spans="1:20" x14ac:dyDescent="0.2">
      <c r="A67" s="50" t="s">
        <v>102</v>
      </c>
    </row>
  </sheetData>
  <mergeCells count="14">
    <mergeCell ref="A21:C21"/>
    <mergeCell ref="D3:D4"/>
    <mergeCell ref="E3:T3"/>
    <mergeCell ref="A9:C9"/>
    <mergeCell ref="A12:C12"/>
    <mergeCell ref="A17:C17"/>
    <mergeCell ref="A57:C57"/>
    <mergeCell ref="A60:C60"/>
    <mergeCell ref="A24:C24"/>
    <mergeCell ref="A27:C27"/>
    <mergeCell ref="A32:C32"/>
    <mergeCell ref="A38:C38"/>
    <mergeCell ref="A46:C46"/>
    <mergeCell ref="A53:C53"/>
  </mergeCells>
  <phoneticPr fontId="2"/>
  <pageMargins left="0.59055118110236227" right="0.59055118110236227" top="0.78740157480314965" bottom="0.78740157480314965" header="0.51181102362204722" footer="0.51181102362204722"/>
  <pageSetup paperSize="8" scale="82" orientation="portrait" verticalDpi="400" r:id="rId1"/>
  <headerFooter alignWithMargins="0"/>
  <rowBreaks count="1" manualBreakCount="1">
    <brk id="37" max="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C4841-F198-4C70-AEB4-E38C0CEA7F30}">
  <sheetPr>
    <pageSetUpPr fitToPage="1"/>
  </sheetPr>
  <dimension ref="A1:G27"/>
  <sheetViews>
    <sheetView zoomScale="90" zoomScaleNormal="9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2" sqref="G12"/>
    </sheetView>
  </sheetViews>
  <sheetFormatPr defaultColWidth="9" defaultRowHeight="13" x14ac:dyDescent="0.2"/>
  <cols>
    <col min="1" max="1" width="23.1796875" style="108" customWidth="1"/>
    <col min="2" max="5" width="16" style="108" customWidth="1"/>
    <col min="6" max="6" width="8" style="108" customWidth="1"/>
    <col min="7" max="7" width="22.6328125" style="108" customWidth="1"/>
    <col min="8" max="11" width="12.6328125" style="108" customWidth="1"/>
    <col min="12" max="16384" width="9" style="108"/>
  </cols>
  <sheetData>
    <row r="1" spans="1:7" ht="23.75" customHeight="1" x14ac:dyDescent="0.2">
      <c r="A1" s="125" t="s">
        <v>128</v>
      </c>
      <c r="B1" s="125"/>
      <c r="C1" s="125"/>
      <c r="D1" s="125"/>
      <c r="E1" s="125"/>
      <c r="G1" s="124"/>
    </row>
    <row r="2" spans="1:7" ht="13.5" thickBot="1" x14ac:dyDescent="0.25">
      <c r="A2" s="123"/>
      <c r="B2" s="122"/>
      <c r="C2" s="122"/>
      <c r="D2" s="122"/>
      <c r="E2" s="121" t="s">
        <v>127</v>
      </c>
      <c r="F2" s="120"/>
    </row>
    <row r="3" spans="1:7" ht="44.25" customHeight="1" thickTop="1" x14ac:dyDescent="0.2">
      <c r="A3" s="119"/>
      <c r="B3" s="118" t="s">
        <v>126</v>
      </c>
      <c r="C3" s="117" t="s">
        <v>125</v>
      </c>
      <c r="D3" s="117" t="s">
        <v>124</v>
      </c>
      <c r="E3" s="116" t="s">
        <v>123</v>
      </c>
      <c r="F3" s="115"/>
    </row>
    <row r="4" spans="1:7" ht="21.75" customHeight="1" x14ac:dyDescent="0.2">
      <c r="A4" s="113" t="s">
        <v>122</v>
      </c>
      <c r="B4" s="114">
        <f>B6+B14</f>
        <v>846</v>
      </c>
      <c r="C4" s="114">
        <f>C6+C14</f>
        <v>1492</v>
      </c>
      <c r="D4" s="114">
        <f>D6+D14</f>
        <v>28</v>
      </c>
      <c r="E4" s="114">
        <f>SUM(B4:D4)</f>
        <v>2366</v>
      </c>
      <c r="F4" s="3"/>
    </row>
    <row r="5" spans="1:7" ht="21.75" customHeight="1" x14ac:dyDescent="0.2">
      <c r="A5" s="113"/>
      <c r="B5" s="114"/>
      <c r="C5" s="114"/>
      <c r="D5" s="114"/>
      <c r="E5" s="114"/>
      <c r="F5" s="3"/>
    </row>
    <row r="6" spans="1:7" ht="21.75" customHeight="1" x14ac:dyDescent="0.2">
      <c r="A6" s="113" t="s">
        <v>121</v>
      </c>
      <c r="B6" s="114">
        <f>SUM(B7:B12)</f>
        <v>102</v>
      </c>
      <c r="C6" s="114">
        <f>SUM(C7:C12)</f>
        <v>152</v>
      </c>
      <c r="D6" s="114">
        <f>SUM(D7:D12)</f>
        <v>3</v>
      </c>
      <c r="E6" s="114">
        <f>SUM(E7:E12)</f>
        <v>257</v>
      </c>
      <c r="F6" s="3"/>
    </row>
    <row r="7" spans="1:7" ht="21.75" customHeight="1" x14ac:dyDescent="0.2">
      <c r="A7" s="112" t="s">
        <v>120</v>
      </c>
      <c r="B7" s="114">
        <v>22</v>
      </c>
      <c r="C7" s="114">
        <v>16</v>
      </c>
      <c r="D7" s="114">
        <v>0</v>
      </c>
      <c r="E7" s="114">
        <f t="shared" ref="E7:E12" si="0">SUM(B7:D7)</f>
        <v>38</v>
      </c>
      <c r="F7" s="3"/>
    </row>
    <row r="8" spans="1:7" ht="21.75" customHeight="1" x14ac:dyDescent="0.2">
      <c r="A8" s="112" t="s">
        <v>119</v>
      </c>
      <c r="B8" s="114">
        <v>9</v>
      </c>
      <c r="C8" s="114">
        <v>32</v>
      </c>
      <c r="D8" s="114">
        <v>0</v>
      </c>
      <c r="E8" s="114">
        <f t="shared" si="0"/>
        <v>41</v>
      </c>
      <c r="F8" s="3"/>
    </row>
    <row r="9" spans="1:7" ht="21.75" customHeight="1" x14ac:dyDescent="0.2">
      <c r="A9" s="112" t="s">
        <v>118</v>
      </c>
      <c r="B9" s="114">
        <v>4</v>
      </c>
      <c r="C9" s="114">
        <v>12</v>
      </c>
      <c r="D9" s="114">
        <v>1</v>
      </c>
      <c r="E9" s="114">
        <f t="shared" si="0"/>
        <v>17</v>
      </c>
      <c r="F9" s="3"/>
    </row>
    <row r="10" spans="1:7" ht="21.75" customHeight="1" x14ac:dyDescent="0.2">
      <c r="A10" s="112" t="s">
        <v>117</v>
      </c>
      <c r="B10" s="114">
        <v>13</v>
      </c>
      <c r="C10" s="114">
        <v>17</v>
      </c>
      <c r="D10" s="114">
        <v>1</v>
      </c>
      <c r="E10" s="114">
        <f t="shared" si="0"/>
        <v>31</v>
      </c>
      <c r="F10" s="3"/>
    </row>
    <row r="11" spans="1:7" ht="21.75" customHeight="1" x14ac:dyDescent="0.2">
      <c r="A11" s="112" t="s">
        <v>116</v>
      </c>
      <c r="B11" s="114">
        <v>11</v>
      </c>
      <c r="C11" s="114">
        <v>22</v>
      </c>
      <c r="D11" s="114">
        <v>0</v>
      </c>
      <c r="E11" s="114">
        <f t="shared" si="0"/>
        <v>33</v>
      </c>
      <c r="F11" s="3"/>
    </row>
    <row r="12" spans="1:7" ht="21.75" customHeight="1" x14ac:dyDescent="0.2">
      <c r="A12" s="112" t="s">
        <v>115</v>
      </c>
      <c r="B12" s="114">
        <v>43</v>
      </c>
      <c r="C12" s="114">
        <v>53</v>
      </c>
      <c r="D12" s="114">
        <v>1</v>
      </c>
      <c r="E12" s="114">
        <f t="shared" si="0"/>
        <v>97</v>
      </c>
      <c r="F12" s="32"/>
    </row>
    <row r="13" spans="1:7" ht="21.75" customHeight="1" x14ac:dyDescent="0.2">
      <c r="A13" s="113"/>
      <c r="B13" s="111"/>
      <c r="C13" s="111"/>
      <c r="D13" s="111"/>
      <c r="E13" s="111"/>
    </row>
    <row r="14" spans="1:7" ht="21.75" customHeight="1" x14ac:dyDescent="0.2">
      <c r="A14" s="113" t="s">
        <v>43</v>
      </c>
      <c r="B14" s="111">
        <f>SUM(B15:B26)</f>
        <v>744</v>
      </c>
      <c r="C14" s="111">
        <f>SUM(C15:C26)</f>
        <v>1340</v>
      </c>
      <c r="D14" s="111">
        <f>SUM(D15:D26)</f>
        <v>25</v>
      </c>
      <c r="E14" s="111">
        <f t="shared" ref="E14:E26" si="1">SUM(B14:D14)</f>
        <v>2109</v>
      </c>
    </row>
    <row r="15" spans="1:7" ht="21.75" customHeight="1" x14ac:dyDescent="0.2">
      <c r="A15" s="112" t="s">
        <v>114</v>
      </c>
      <c r="B15" s="111">
        <v>156</v>
      </c>
      <c r="C15" s="111">
        <v>281</v>
      </c>
      <c r="D15" s="111">
        <v>4</v>
      </c>
      <c r="E15" s="111">
        <f t="shared" si="1"/>
        <v>441</v>
      </c>
    </row>
    <row r="16" spans="1:7" ht="21.75" customHeight="1" x14ac:dyDescent="0.2">
      <c r="A16" s="112" t="s">
        <v>113</v>
      </c>
      <c r="B16" s="111">
        <v>134</v>
      </c>
      <c r="C16" s="111">
        <v>251</v>
      </c>
      <c r="D16" s="111">
        <v>4</v>
      </c>
      <c r="E16" s="111">
        <f t="shared" si="1"/>
        <v>389</v>
      </c>
    </row>
    <row r="17" spans="1:5" ht="21.75" customHeight="1" x14ac:dyDescent="0.2">
      <c r="A17" s="112" t="s">
        <v>112</v>
      </c>
      <c r="B17" s="111">
        <v>29</v>
      </c>
      <c r="C17" s="111">
        <v>66</v>
      </c>
      <c r="D17" s="111">
        <v>3</v>
      </c>
      <c r="E17" s="111">
        <f t="shared" si="1"/>
        <v>98</v>
      </c>
    </row>
    <row r="18" spans="1:5" ht="21.75" customHeight="1" x14ac:dyDescent="0.2">
      <c r="A18" s="112" t="s">
        <v>111</v>
      </c>
      <c r="B18" s="111">
        <v>130</v>
      </c>
      <c r="C18" s="111">
        <v>250</v>
      </c>
      <c r="D18" s="111">
        <v>2</v>
      </c>
      <c r="E18" s="111">
        <f t="shared" si="1"/>
        <v>382</v>
      </c>
    </row>
    <row r="19" spans="1:5" ht="21.75" customHeight="1" x14ac:dyDescent="0.2">
      <c r="A19" s="112" t="s">
        <v>110</v>
      </c>
      <c r="B19" s="111">
        <v>131</v>
      </c>
      <c r="C19" s="111">
        <v>176</v>
      </c>
      <c r="D19" s="111">
        <v>4</v>
      </c>
      <c r="E19" s="111">
        <f t="shared" si="1"/>
        <v>311</v>
      </c>
    </row>
    <row r="20" spans="1:5" ht="21.75" customHeight="1" x14ac:dyDescent="0.2">
      <c r="A20" s="112" t="s">
        <v>109</v>
      </c>
      <c r="B20" s="111">
        <v>16</v>
      </c>
      <c r="C20" s="111">
        <v>25</v>
      </c>
      <c r="D20" s="111">
        <v>2</v>
      </c>
      <c r="E20" s="111">
        <f t="shared" si="1"/>
        <v>43</v>
      </c>
    </row>
    <row r="21" spans="1:5" ht="21.75" customHeight="1" x14ac:dyDescent="0.2">
      <c r="A21" s="112" t="s">
        <v>108</v>
      </c>
      <c r="B21" s="111">
        <v>36</v>
      </c>
      <c r="C21" s="111">
        <v>93</v>
      </c>
      <c r="D21" s="111">
        <v>0</v>
      </c>
      <c r="E21" s="111">
        <f t="shared" si="1"/>
        <v>129</v>
      </c>
    </row>
    <row r="22" spans="1:5" ht="21.75" customHeight="1" x14ac:dyDescent="0.2">
      <c r="A22" s="112" t="s">
        <v>107</v>
      </c>
      <c r="B22" s="111">
        <v>27</v>
      </c>
      <c r="C22" s="111">
        <v>51</v>
      </c>
      <c r="D22" s="111">
        <v>0</v>
      </c>
      <c r="E22" s="111">
        <f t="shared" si="1"/>
        <v>78</v>
      </c>
    </row>
    <row r="23" spans="1:5" ht="21.75" customHeight="1" x14ac:dyDescent="0.2">
      <c r="A23" s="112" t="s">
        <v>106</v>
      </c>
      <c r="B23" s="111">
        <v>27</v>
      </c>
      <c r="C23" s="111">
        <v>27</v>
      </c>
      <c r="D23" s="111">
        <v>1</v>
      </c>
      <c r="E23" s="111">
        <f t="shared" si="1"/>
        <v>55</v>
      </c>
    </row>
    <row r="24" spans="1:5" ht="21.75" customHeight="1" x14ac:dyDescent="0.2">
      <c r="A24" s="112" t="s">
        <v>105</v>
      </c>
      <c r="B24" s="111">
        <v>23</v>
      </c>
      <c r="C24" s="111">
        <v>30</v>
      </c>
      <c r="D24" s="111">
        <v>1</v>
      </c>
      <c r="E24" s="111">
        <f t="shared" si="1"/>
        <v>54</v>
      </c>
    </row>
    <row r="25" spans="1:5" ht="21.75" customHeight="1" x14ac:dyDescent="0.2">
      <c r="A25" s="112" t="s">
        <v>104</v>
      </c>
      <c r="B25" s="111">
        <v>23</v>
      </c>
      <c r="C25" s="111">
        <v>48</v>
      </c>
      <c r="D25" s="111">
        <v>3</v>
      </c>
      <c r="E25" s="111">
        <f t="shared" si="1"/>
        <v>74</v>
      </c>
    </row>
    <row r="26" spans="1:5" ht="21.75" customHeight="1" x14ac:dyDescent="0.2">
      <c r="A26" s="110" t="s">
        <v>1</v>
      </c>
      <c r="B26" s="109">
        <v>12</v>
      </c>
      <c r="C26" s="109">
        <v>42</v>
      </c>
      <c r="D26" s="109">
        <v>1</v>
      </c>
      <c r="E26" s="109">
        <f t="shared" si="1"/>
        <v>55</v>
      </c>
    </row>
    <row r="27" spans="1:5" ht="21.75" customHeight="1" x14ac:dyDescent="0.2">
      <c r="A27" s="108" t="s">
        <v>0</v>
      </c>
    </row>
  </sheetData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86" orientation="portrait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F8009-F396-4681-95FE-06AC2A5C4CA5}">
  <sheetPr>
    <pageSetUpPr fitToPage="1"/>
  </sheetPr>
  <dimension ref="A1:K104"/>
  <sheetViews>
    <sheetView zoomScale="85" zoomScaleNormal="85" zoomScaleSheetLayoutView="100" workbookViewId="0">
      <pane xSplit="3" ySplit="5" topLeftCell="D6" activePane="bottomRight" state="frozen"/>
      <selection activeCell="G4" sqref="G4"/>
      <selection pane="topRight" activeCell="G4" sqref="G4"/>
      <selection pane="bottomLeft" activeCell="G4" sqref="G4"/>
      <selection pane="bottomRight" activeCell="L6" sqref="L6"/>
    </sheetView>
  </sheetViews>
  <sheetFormatPr defaultColWidth="9" defaultRowHeight="13" x14ac:dyDescent="0.2"/>
  <cols>
    <col min="1" max="1" width="6.08984375" style="79" customWidth="1"/>
    <col min="2" max="2" width="17.453125" style="79" customWidth="1"/>
    <col min="3" max="3" width="4.1796875" style="79" customWidth="1"/>
    <col min="4" max="8" width="14.6328125" style="79" customWidth="1"/>
    <col min="9" max="9" width="5.36328125" style="79" customWidth="1"/>
    <col min="10" max="10" width="3" style="79" customWidth="1"/>
    <col min="11" max="16384" width="9" style="79"/>
  </cols>
  <sheetData>
    <row r="1" spans="1:11" ht="23.25" customHeight="1" x14ac:dyDescent="0.2">
      <c r="A1" s="156" t="s">
        <v>150</v>
      </c>
    </row>
    <row r="2" spans="1:11" ht="16.5" x14ac:dyDescent="0.2">
      <c r="A2" s="156"/>
    </row>
    <row r="3" spans="1:11" ht="15" customHeight="1" thickBot="1" x14ac:dyDescent="0.25">
      <c r="D3" s="78"/>
      <c r="E3" s="78"/>
      <c r="F3" s="78"/>
      <c r="H3" s="155" t="s">
        <v>149</v>
      </c>
    </row>
    <row r="4" spans="1:11" ht="20.25" customHeight="1" thickTop="1" x14ac:dyDescent="0.2">
      <c r="A4" s="154"/>
      <c r="B4" s="154"/>
      <c r="C4" s="154"/>
      <c r="D4" s="312" t="s">
        <v>148</v>
      </c>
      <c r="E4" s="314" t="s">
        <v>147</v>
      </c>
      <c r="F4" s="315"/>
      <c r="G4" s="316" t="s">
        <v>146</v>
      </c>
      <c r="H4" s="316"/>
      <c r="I4" s="149"/>
    </row>
    <row r="5" spans="1:11" s="82" customFormat="1" ht="20.25" customHeight="1" x14ac:dyDescent="0.2">
      <c r="A5" s="153"/>
      <c r="B5" s="153"/>
      <c r="C5" s="153"/>
      <c r="D5" s="313"/>
      <c r="E5" s="152" t="s">
        <v>145</v>
      </c>
      <c r="F5" s="152" t="s">
        <v>144</v>
      </c>
      <c r="G5" s="151" t="s">
        <v>143</v>
      </c>
      <c r="H5" s="150" t="s">
        <v>142</v>
      </c>
      <c r="I5" s="149"/>
      <c r="J5" s="79"/>
      <c r="K5" s="79"/>
    </row>
    <row r="6" spans="1:11" ht="15" customHeight="1" x14ac:dyDescent="0.2">
      <c r="A6" s="148"/>
      <c r="B6" s="147" t="s">
        <v>141</v>
      </c>
      <c r="C6" s="147"/>
      <c r="D6" s="131">
        <v>15871</v>
      </c>
      <c r="E6" s="141">
        <v>5351</v>
      </c>
      <c r="F6" s="146">
        <v>10520</v>
      </c>
      <c r="G6" s="145">
        <v>3697</v>
      </c>
      <c r="H6" s="144">
        <v>12174</v>
      </c>
    </row>
    <row r="7" spans="1:11" ht="15" customHeight="1" x14ac:dyDescent="0.2">
      <c r="A7" s="48"/>
      <c r="B7" s="143" t="s">
        <v>140</v>
      </c>
      <c r="C7" s="143"/>
      <c r="D7" s="131">
        <v>13435</v>
      </c>
      <c r="E7" s="141">
        <v>4531</v>
      </c>
      <c r="F7" s="142">
        <v>8904</v>
      </c>
      <c r="G7" s="141">
        <v>3213</v>
      </c>
      <c r="H7" s="78">
        <v>10222</v>
      </c>
    </row>
    <row r="8" spans="1:11" ht="15" customHeight="1" x14ac:dyDescent="0.2">
      <c r="A8" s="48"/>
      <c r="B8" s="143" t="s">
        <v>139</v>
      </c>
      <c r="C8" s="143"/>
      <c r="D8" s="131">
        <v>2436</v>
      </c>
      <c r="E8" s="141">
        <v>820</v>
      </c>
      <c r="F8" s="142">
        <v>1616</v>
      </c>
      <c r="G8" s="141">
        <v>484</v>
      </c>
      <c r="H8" s="78">
        <v>1952</v>
      </c>
    </row>
    <row r="9" spans="1:11" ht="15" customHeight="1" x14ac:dyDescent="0.2">
      <c r="A9" s="48"/>
      <c r="B9" s="140"/>
      <c r="C9" s="140"/>
      <c r="D9" s="131"/>
      <c r="E9" s="130"/>
      <c r="G9" s="130"/>
    </row>
    <row r="10" spans="1:11" ht="15" customHeight="1" x14ac:dyDescent="0.2">
      <c r="A10" s="311" t="s">
        <v>138</v>
      </c>
      <c r="B10" s="311"/>
      <c r="C10" s="133"/>
      <c r="D10" s="131">
        <v>277</v>
      </c>
      <c r="E10" s="79">
        <v>110</v>
      </c>
      <c r="F10" s="79">
        <v>167</v>
      </c>
      <c r="G10" s="130">
        <v>70</v>
      </c>
      <c r="H10" s="79">
        <v>207</v>
      </c>
    </row>
    <row r="11" spans="1:11" ht="15" customHeight="1" x14ac:dyDescent="0.2">
      <c r="A11" s="48"/>
      <c r="B11" s="133" t="s">
        <v>41</v>
      </c>
      <c r="C11" s="132"/>
      <c r="D11" s="131">
        <v>124</v>
      </c>
      <c r="E11" s="130">
        <v>57</v>
      </c>
      <c r="F11" s="79">
        <v>67</v>
      </c>
      <c r="G11" s="130">
        <v>27</v>
      </c>
      <c r="H11" s="79">
        <v>97</v>
      </c>
    </row>
    <row r="12" spans="1:11" ht="15" customHeight="1" x14ac:dyDescent="0.2">
      <c r="A12" s="48"/>
      <c r="B12" s="133" t="s">
        <v>40</v>
      </c>
      <c r="C12" s="132"/>
      <c r="D12" s="131">
        <v>153</v>
      </c>
      <c r="E12" s="130">
        <v>53</v>
      </c>
      <c r="F12" s="79">
        <v>100</v>
      </c>
      <c r="G12" s="130">
        <v>43</v>
      </c>
      <c r="H12" s="79">
        <v>110</v>
      </c>
    </row>
    <row r="13" spans="1:11" ht="15" customHeight="1" x14ac:dyDescent="0.2">
      <c r="A13" s="48"/>
      <c r="B13" s="133"/>
      <c r="C13" s="132"/>
      <c r="D13" s="131"/>
      <c r="E13" s="130"/>
      <c r="G13" s="130"/>
    </row>
    <row r="14" spans="1:11" ht="15" customHeight="1" x14ac:dyDescent="0.2">
      <c r="A14" s="311" t="s">
        <v>137</v>
      </c>
      <c r="B14" s="311"/>
      <c r="C14" s="133"/>
      <c r="D14" s="131">
        <v>246</v>
      </c>
      <c r="E14" s="79">
        <v>98</v>
      </c>
      <c r="F14" s="79">
        <v>148</v>
      </c>
      <c r="G14" s="130">
        <v>49</v>
      </c>
      <c r="H14" s="79">
        <v>197</v>
      </c>
    </row>
    <row r="15" spans="1:11" ht="15" customHeight="1" x14ac:dyDescent="0.2">
      <c r="A15" s="48"/>
      <c r="B15" s="133" t="s">
        <v>38</v>
      </c>
      <c r="C15" s="132"/>
      <c r="D15" s="131">
        <v>246</v>
      </c>
      <c r="E15" s="130">
        <v>98</v>
      </c>
      <c r="F15" s="79">
        <v>148</v>
      </c>
      <c r="G15" s="130">
        <v>49</v>
      </c>
      <c r="H15" s="79">
        <v>197</v>
      </c>
    </row>
    <row r="16" spans="1:11" ht="15" customHeight="1" x14ac:dyDescent="0.2">
      <c r="A16" s="48"/>
      <c r="B16" s="133"/>
      <c r="C16" s="132"/>
      <c r="D16" s="131"/>
      <c r="E16" s="130"/>
      <c r="G16" s="130"/>
    </row>
    <row r="17" spans="1:8" ht="15" customHeight="1" x14ac:dyDescent="0.2">
      <c r="A17" s="311" t="s">
        <v>136</v>
      </c>
      <c r="B17" s="311"/>
      <c r="C17" s="133"/>
      <c r="D17" s="131">
        <v>48</v>
      </c>
      <c r="E17" s="79">
        <v>18</v>
      </c>
      <c r="F17" s="79">
        <v>30</v>
      </c>
      <c r="G17" s="130">
        <v>3</v>
      </c>
      <c r="H17" s="79">
        <v>45</v>
      </c>
    </row>
    <row r="18" spans="1:8" ht="15" customHeight="1" x14ac:dyDescent="0.2">
      <c r="A18" s="48"/>
      <c r="B18" s="133" t="s">
        <v>36</v>
      </c>
      <c r="C18" s="132"/>
      <c r="D18" s="131">
        <v>19</v>
      </c>
      <c r="E18" s="130">
        <v>5</v>
      </c>
      <c r="F18" s="79">
        <v>14</v>
      </c>
      <c r="G18" s="130">
        <v>1</v>
      </c>
      <c r="H18" s="79">
        <v>18</v>
      </c>
    </row>
    <row r="19" spans="1:8" ht="15" customHeight="1" x14ac:dyDescent="0.2">
      <c r="A19" s="48"/>
      <c r="B19" s="133" t="s">
        <v>135</v>
      </c>
      <c r="C19" s="132"/>
      <c r="D19" s="131">
        <v>29</v>
      </c>
      <c r="E19" s="130">
        <v>13</v>
      </c>
      <c r="F19" s="79">
        <v>16</v>
      </c>
      <c r="G19" s="130">
        <v>2</v>
      </c>
      <c r="H19" s="79">
        <v>27</v>
      </c>
    </row>
    <row r="20" spans="1:8" ht="15" customHeight="1" x14ac:dyDescent="0.2">
      <c r="A20" s="48"/>
      <c r="B20" s="133"/>
      <c r="C20" s="132"/>
      <c r="D20" s="131"/>
      <c r="E20" s="130"/>
      <c r="G20" s="130"/>
    </row>
    <row r="21" spans="1:8" ht="15" customHeight="1" x14ac:dyDescent="0.2">
      <c r="A21" s="311" t="s">
        <v>134</v>
      </c>
      <c r="B21" s="311"/>
      <c r="C21" s="133"/>
      <c r="D21" s="131">
        <v>194</v>
      </c>
      <c r="E21" s="79">
        <v>75</v>
      </c>
      <c r="F21" s="79">
        <v>119</v>
      </c>
      <c r="G21" s="130">
        <v>18</v>
      </c>
      <c r="H21" s="79">
        <v>176</v>
      </c>
    </row>
    <row r="22" spans="1:8" ht="15" customHeight="1" x14ac:dyDescent="0.2">
      <c r="A22" s="48"/>
      <c r="B22" s="133" t="s">
        <v>33</v>
      </c>
      <c r="C22" s="132"/>
      <c r="D22" s="131">
        <v>79</v>
      </c>
      <c r="E22" s="130">
        <v>27</v>
      </c>
      <c r="F22" s="79">
        <v>52</v>
      </c>
      <c r="G22" s="130">
        <v>5</v>
      </c>
      <c r="H22" s="79">
        <v>74</v>
      </c>
    </row>
    <row r="23" spans="1:8" ht="15" customHeight="1" x14ac:dyDescent="0.2">
      <c r="A23" s="48"/>
      <c r="B23" s="133" t="s">
        <v>32</v>
      </c>
      <c r="C23" s="132"/>
      <c r="D23" s="131">
        <v>13</v>
      </c>
      <c r="E23" s="130">
        <v>3</v>
      </c>
      <c r="F23" s="79">
        <v>10</v>
      </c>
      <c r="G23" s="130">
        <v>0</v>
      </c>
      <c r="H23" s="79">
        <v>13</v>
      </c>
    </row>
    <row r="24" spans="1:8" ht="15" customHeight="1" x14ac:dyDescent="0.2">
      <c r="A24" s="48"/>
      <c r="B24" s="133" t="s">
        <v>31</v>
      </c>
      <c r="C24" s="132"/>
      <c r="D24" s="131">
        <v>102</v>
      </c>
      <c r="E24" s="130">
        <v>45</v>
      </c>
      <c r="F24" s="79">
        <v>57</v>
      </c>
      <c r="G24" s="130">
        <v>13</v>
      </c>
      <c r="H24" s="79">
        <v>89</v>
      </c>
    </row>
    <row r="25" spans="1:8" ht="15" customHeight="1" x14ac:dyDescent="0.2">
      <c r="A25" s="48"/>
      <c r="B25" s="133"/>
      <c r="C25" s="132"/>
      <c r="D25" s="131"/>
      <c r="E25" s="130"/>
      <c r="G25" s="130"/>
    </row>
    <row r="26" spans="1:8" ht="15" customHeight="1" x14ac:dyDescent="0.2">
      <c r="A26" s="311" t="s">
        <v>133</v>
      </c>
      <c r="B26" s="311"/>
      <c r="C26" s="133"/>
      <c r="D26" s="131">
        <v>557</v>
      </c>
      <c r="E26" s="79">
        <v>158</v>
      </c>
      <c r="F26" s="79">
        <v>399</v>
      </c>
      <c r="G26" s="130">
        <v>74</v>
      </c>
      <c r="H26" s="79">
        <v>483</v>
      </c>
    </row>
    <row r="27" spans="1:8" ht="15" customHeight="1" x14ac:dyDescent="0.2">
      <c r="A27" s="48"/>
      <c r="B27" s="133" t="s">
        <v>29</v>
      </c>
      <c r="C27" s="132"/>
      <c r="D27" s="131">
        <v>184</v>
      </c>
      <c r="E27" s="130">
        <v>46</v>
      </c>
      <c r="F27" s="79">
        <v>138</v>
      </c>
      <c r="G27" s="130">
        <v>26</v>
      </c>
      <c r="H27" s="79">
        <v>158</v>
      </c>
    </row>
    <row r="28" spans="1:8" ht="15" customHeight="1" x14ac:dyDescent="0.2">
      <c r="A28" s="48"/>
      <c r="B28" s="133" t="s">
        <v>28</v>
      </c>
      <c r="C28" s="132"/>
      <c r="D28" s="131">
        <v>42</v>
      </c>
      <c r="E28" s="130">
        <v>18</v>
      </c>
      <c r="F28" s="79">
        <v>24</v>
      </c>
      <c r="G28" s="130">
        <v>4</v>
      </c>
      <c r="H28" s="79">
        <v>38</v>
      </c>
    </row>
    <row r="29" spans="1:8" ht="15" customHeight="1" x14ac:dyDescent="0.2">
      <c r="A29" s="48"/>
      <c r="B29" s="133" t="s">
        <v>27</v>
      </c>
      <c r="C29" s="132"/>
      <c r="D29" s="131">
        <v>89</v>
      </c>
      <c r="E29" s="130">
        <v>27</v>
      </c>
      <c r="F29" s="79">
        <v>62</v>
      </c>
      <c r="G29" s="130">
        <v>16</v>
      </c>
      <c r="H29" s="79">
        <v>73</v>
      </c>
    </row>
    <row r="30" spans="1:8" ht="15" customHeight="1" x14ac:dyDescent="0.2">
      <c r="A30" s="48"/>
      <c r="B30" s="133" t="s">
        <v>26</v>
      </c>
      <c r="C30" s="132"/>
      <c r="D30" s="131">
        <v>57</v>
      </c>
      <c r="E30" s="130">
        <v>15</v>
      </c>
      <c r="F30" s="79">
        <v>42</v>
      </c>
      <c r="G30" s="130">
        <v>6</v>
      </c>
      <c r="H30" s="79">
        <v>51</v>
      </c>
    </row>
    <row r="31" spans="1:8" ht="15" customHeight="1" x14ac:dyDescent="0.2">
      <c r="A31" s="48"/>
      <c r="B31" s="133" t="s">
        <v>25</v>
      </c>
      <c r="C31" s="132"/>
      <c r="D31" s="131">
        <v>42</v>
      </c>
      <c r="E31" s="130">
        <v>11</v>
      </c>
      <c r="F31" s="79">
        <v>31</v>
      </c>
      <c r="G31" s="130">
        <v>4</v>
      </c>
      <c r="H31" s="79">
        <v>38</v>
      </c>
    </row>
    <row r="32" spans="1:8" ht="15" customHeight="1" x14ac:dyDescent="0.2">
      <c r="A32" s="48"/>
      <c r="B32" s="133" t="s">
        <v>132</v>
      </c>
      <c r="C32" s="132"/>
      <c r="D32" s="131">
        <v>143</v>
      </c>
      <c r="E32" s="130">
        <v>41</v>
      </c>
      <c r="F32" s="79">
        <v>102</v>
      </c>
      <c r="G32" s="130">
        <v>18</v>
      </c>
      <c r="H32" s="79">
        <v>125</v>
      </c>
    </row>
    <row r="33" spans="1:8" ht="15" customHeight="1" x14ac:dyDescent="0.2">
      <c r="A33" s="82"/>
      <c r="B33" s="82"/>
      <c r="C33" s="82"/>
      <c r="D33" s="139"/>
      <c r="E33" s="138"/>
      <c r="F33" s="82"/>
      <c r="G33" s="138"/>
      <c r="H33" s="82"/>
    </row>
    <row r="34" spans="1:8" ht="15" customHeight="1" x14ac:dyDescent="0.2">
      <c r="A34" s="137" t="s">
        <v>131</v>
      </c>
      <c r="B34" s="137"/>
      <c r="C34" s="133"/>
      <c r="D34" s="131">
        <v>322</v>
      </c>
      <c r="E34" s="79">
        <v>90</v>
      </c>
      <c r="F34" s="79">
        <v>232</v>
      </c>
      <c r="G34" s="130">
        <v>49</v>
      </c>
      <c r="H34" s="79">
        <v>273</v>
      </c>
    </row>
    <row r="35" spans="1:8" ht="15" customHeight="1" x14ac:dyDescent="0.2">
      <c r="A35" s="48"/>
      <c r="B35" s="133" t="s">
        <v>22</v>
      </c>
      <c r="C35" s="132"/>
      <c r="D35" s="131">
        <v>40</v>
      </c>
      <c r="E35" s="130">
        <v>7</v>
      </c>
      <c r="F35" s="79">
        <v>33</v>
      </c>
      <c r="G35" s="130">
        <v>8</v>
      </c>
      <c r="H35" s="79">
        <v>32</v>
      </c>
    </row>
    <row r="36" spans="1:8" ht="15" customHeight="1" x14ac:dyDescent="0.2">
      <c r="A36" s="48"/>
      <c r="B36" s="133" t="s">
        <v>21</v>
      </c>
      <c r="C36" s="132"/>
      <c r="D36" s="131">
        <v>24</v>
      </c>
      <c r="E36" s="130">
        <v>11</v>
      </c>
      <c r="F36" s="79">
        <v>13</v>
      </c>
      <c r="G36" s="130">
        <v>6</v>
      </c>
      <c r="H36" s="79">
        <v>18</v>
      </c>
    </row>
    <row r="37" spans="1:8" ht="15" customHeight="1" x14ac:dyDescent="0.2">
      <c r="A37" s="48"/>
      <c r="B37" s="133" t="s">
        <v>20</v>
      </c>
      <c r="C37" s="132"/>
      <c r="D37" s="131">
        <v>62</v>
      </c>
      <c r="E37" s="130">
        <v>17</v>
      </c>
      <c r="F37" s="79">
        <v>45</v>
      </c>
      <c r="G37" s="130">
        <v>9</v>
      </c>
      <c r="H37" s="79">
        <v>53</v>
      </c>
    </row>
    <row r="38" spans="1:8" ht="15" customHeight="1" x14ac:dyDescent="0.2">
      <c r="A38" s="48"/>
      <c r="B38" s="133" t="s">
        <v>19</v>
      </c>
      <c r="C38" s="132"/>
      <c r="D38" s="131">
        <v>196</v>
      </c>
      <c r="E38" s="130">
        <v>55</v>
      </c>
      <c r="F38" s="79">
        <v>141</v>
      </c>
      <c r="G38" s="130">
        <v>26</v>
      </c>
      <c r="H38" s="79">
        <v>170</v>
      </c>
    </row>
    <row r="39" spans="1:8" ht="15" customHeight="1" x14ac:dyDescent="0.2">
      <c r="A39" s="48"/>
      <c r="B39" s="133"/>
      <c r="C39" s="132"/>
      <c r="D39" s="131"/>
      <c r="E39" s="130"/>
      <c r="G39" s="130"/>
    </row>
    <row r="40" spans="1:8" ht="15" customHeight="1" x14ac:dyDescent="0.2">
      <c r="A40" s="311" t="s">
        <v>130</v>
      </c>
      <c r="B40" s="311"/>
      <c r="C40" s="133"/>
      <c r="D40" s="131">
        <v>792</v>
      </c>
      <c r="E40" s="79">
        <v>271</v>
      </c>
      <c r="F40" s="79">
        <v>521</v>
      </c>
      <c r="G40" s="130">
        <v>221</v>
      </c>
      <c r="H40" s="79">
        <v>571</v>
      </c>
    </row>
    <row r="41" spans="1:8" ht="15" customHeight="1" x14ac:dyDescent="0.2">
      <c r="A41" s="48"/>
      <c r="B41" s="133" t="s">
        <v>17</v>
      </c>
      <c r="C41" s="132"/>
      <c r="D41" s="131">
        <v>126</v>
      </c>
      <c r="E41" s="130">
        <v>41</v>
      </c>
      <c r="F41" s="79">
        <v>85</v>
      </c>
      <c r="G41" s="130">
        <v>19</v>
      </c>
      <c r="H41" s="79">
        <v>107</v>
      </c>
    </row>
    <row r="42" spans="1:8" ht="15" customHeight="1" x14ac:dyDescent="0.2">
      <c r="A42" s="48"/>
      <c r="B42" s="133" t="s">
        <v>129</v>
      </c>
      <c r="C42" s="132"/>
      <c r="D42" s="131">
        <v>90</v>
      </c>
      <c r="E42" s="130">
        <v>32</v>
      </c>
      <c r="F42" s="79">
        <v>58</v>
      </c>
      <c r="G42" s="130">
        <v>29</v>
      </c>
      <c r="H42" s="79">
        <v>61</v>
      </c>
    </row>
    <row r="43" spans="1:8" ht="15" customHeight="1" x14ac:dyDescent="0.2">
      <c r="A43" s="48"/>
      <c r="B43" s="133" t="s">
        <v>15</v>
      </c>
      <c r="C43" s="132"/>
      <c r="D43" s="131">
        <v>66</v>
      </c>
      <c r="E43" s="130">
        <v>21</v>
      </c>
      <c r="F43" s="79">
        <v>45</v>
      </c>
      <c r="G43" s="130">
        <v>15</v>
      </c>
      <c r="H43" s="79">
        <v>51</v>
      </c>
    </row>
    <row r="44" spans="1:8" ht="15" customHeight="1" x14ac:dyDescent="0.2">
      <c r="A44" s="48"/>
      <c r="B44" s="133" t="s">
        <v>14</v>
      </c>
      <c r="C44" s="132"/>
      <c r="D44" s="131">
        <v>307</v>
      </c>
      <c r="E44" s="130">
        <v>93</v>
      </c>
      <c r="F44" s="79">
        <v>214</v>
      </c>
      <c r="G44" s="130">
        <v>105</v>
      </c>
      <c r="H44" s="79">
        <v>202</v>
      </c>
    </row>
    <row r="45" spans="1:8" ht="15" customHeight="1" x14ac:dyDescent="0.2">
      <c r="A45" s="48"/>
      <c r="B45" s="133" t="s">
        <v>13</v>
      </c>
      <c r="C45" s="132"/>
      <c r="D45" s="131">
        <v>203</v>
      </c>
      <c r="E45" s="130">
        <v>84</v>
      </c>
      <c r="F45" s="79">
        <v>119</v>
      </c>
      <c r="G45" s="130">
        <v>53</v>
      </c>
      <c r="H45" s="79">
        <v>150</v>
      </c>
    </row>
    <row r="46" spans="1:8" ht="15" customHeight="1" x14ac:dyDescent="0.2">
      <c r="A46" s="136"/>
      <c r="B46" s="126"/>
      <c r="C46" s="126"/>
      <c r="D46" s="135"/>
      <c r="E46" s="127"/>
      <c r="F46" s="126"/>
      <c r="G46" s="127"/>
      <c r="H46" s="126"/>
    </row>
    <row r="47" spans="1:8" ht="15" customHeight="1" x14ac:dyDescent="0.2">
      <c r="A47" s="48"/>
      <c r="D47" s="134"/>
      <c r="E47" s="130"/>
      <c r="G47" s="130"/>
    </row>
    <row r="48" spans="1:8" ht="15" customHeight="1" x14ac:dyDescent="0.2">
      <c r="A48" s="48"/>
      <c r="B48" s="133" t="s">
        <v>12</v>
      </c>
      <c r="C48" s="132"/>
      <c r="D48" s="131">
        <v>2696</v>
      </c>
      <c r="E48" s="130">
        <v>968</v>
      </c>
      <c r="F48" s="79">
        <v>1728</v>
      </c>
      <c r="G48" s="130">
        <v>590</v>
      </c>
      <c r="H48" s="79">
        <v>2106</v>
      </c>
    </row>
    <row r="49" spans="1:9" ht="15" customHeight="1" x14ac:dyDescent="0.2">
      <c r="A49" s="48"/>
      <c r="B49" s="133" t="s">
        <v>11</v>
      </c>
      <c r="C49" s="132"/>
      <c r="D49" s="131">
        <v>2692</v>
      </c>
      <c r="E49" s="130">
        <v>967</v>
      </c>
      <c r="F49" s="79">
        <v>1725</v>
      </c>
      <c r="G49" s="130">
        <v>563</v>
      </c>
      <c r="H49" s="79">
        <v>2129</v>
      </c>
    </row>
    <row r="50" spans="1:9" ht="15" customHeight="1" x14ac:dyDescent="0.2">
      <c r="A50" s="48"/>
      <c r="B50" s="133" t="s">
        <v>10</v>
      </c>
      <c r="C50" s="132"/>
      <c r="D50" s="131">
        <v>1128</v>
      </c>
      <c r="E50" s="130">
        <v>371</v>
      </c>
      <c r="F50" s="79">
        <v>757</v>
      </c>
      <c r="G50" s="130">
        <v>208</v>
      </c>
      <c r="H50" s="79">
        <v>920</v>
      </c>
    </row>
    <row r="51" spans="1:9" ht="15" customHeight="1" x14ac:dyDescent="0.2">
      <c r="A51" s="48"/>
      <c r="B51" s="133" t="s">
        <v>9</v>
      </c>
      <c r="C51" s="132"/>
      <c r="D51" s="131">
        <v>1524</v>
      </c>
      <c r="E51" s="130">
        <v>461</v>
      </c>
      <c r="F51" s="79">
        <v>1063</v>
      </c>
      <c r="G51" s="130">
        <v>519</v>
      </c>
      <c r="H51" s="79">
        <v>1005</v>
      </c>
    </row>
    <row r="52" spans="1:9" ht="15" customHeight="1" x14ac:dyDescent="0.2">
      <c r="A52" s="48"/>
      <c r="B52" s="133" t="s">
        <v>8</v>
      </c>
      <c r="C52" s="132"/>
      <c r="D52" s="131">
        <v>1755</v>
      </c>
      <c r="E52" s="130">
        <v>583</v>
      </c>
      <c r="F52" s="79">
        <v>1172</v>
      </c>
      <c r="G52" s="130">
        <v>552</v>
      </c>
      <c r="H52" s="79">
        <v>1203</v>
      </c>
    </row>
    <row r="53" spans="1:9" ht="15" customHeight="1" x14ac:dyDescent="0.2">
      <c r="A53" s="48"/>
      <c r="B53" s="133" t="s">
        <v>7</v>
      </c>
      <c r="C53" s="132"/>
      <c r="D53" s="131">
        <v>458</v>
      </c>
      <c r="E53" s="130">
        <v>155</v>
      </c>
      <c r="F53" s="79">
        <v>303</v>
      </c>
      <c r="G53" s="130">
        <v>83</v>
      </c>
      <c r="H53" s="79">
        <v>375</v>
      </c>
    </row>
    <row r="54" spans="1:9" ht="15" customHeight="1" x14ac:dyDescent="0.2">
      <c r="A54" s="48"/>
      <c r="B54" s="133" t="s">
        <v>6</v>
      </c>
      <c r="C54" s="132"/>
      <c r="D54" s="131">
        <v>659</v>
      </c>
      <c r="E54" s="130">
        <v>180</v>
      </c>
      <c r="F54" s="79">
        <v>479</v>
      </c>
      <c r="G54" s="130">
        <v>188</v>
      </c>
      <c r="H54" s="79">
        <v>471</v>
      </c>
    </row>
    <row r="55" spans="1:9" ht="15" customHeight="1" x14ac:dyDescent="0.2">
      <c r="A55" s="48"/>
      <c r="B55" s="133" t="s">
        <v>5</v>
      </c>
      <c r="C55" s="132"/>
      <c r="D55" s="131">
        <v>717</v>
      </c>
      <c r="E55" s="130">
        <v>241</v>
      </c>
      <c r="F55" s="79">
        <v>476</v>
      </c>
      <c r="G55" s="130">
        <v>122</v>
      </c>
      <c r="H55" s="79">
        <v>595</v>
      </c>
      <c r="I55" s="82"/>
    </row>
    <row r="56" spans="1:9" ht="15" customHeight="1" x14ac:dyDescent="0.2">
      <c r="A56" s="48"/>
      <c r="B56" s="133" t="s">
        <v>4</v>
      </c>
      <c r="C56" s="132"/>
      <c r="D56" s="131">
        <v>545</v>
      </c>
      <c r="E56" s="130">
        <v>177</v>
      </c>
      <c r="F56" s="79">
        <v>368</v>
      </c>
      <c r="G56" s="130">
        <v>122</v>
      </c>
      <c r="H56" s="79">
        <v>423</v>
      </c>
    </row>
    <row r="57" spans="1:9" ht="15" customHeight="1" x14ac:dyDescent="0.2">
      <c r="B57" s="133" t="s">
        <v>3</v>
      </c>
      <c r="C57" s="132"/>
      <c r="D57" s="131">
        <v>398</v>
      </c>
      <c r="E57" s="130">
        <v>130</v>
      </c>
      <c r="F57" s="79">
        <v>268</v>
      </c>
      <c r="G57" s="130">
        <v>76</v>
      </c>
      <c r="H57" s="79">
        <v>322</v>
      </c>
    </row>
    <row r="58" spans="1:9" ht="15" customHeight="1" x14ac:dyDescent="0.2">
      <c r="A58" s="48"/>
      <c r="B58" s="133" t="s">
        <v>2</v>
      </c>
      <c r="C58" s="132"/>
      <c r="D58" s="131">
        <v>441</v>
      </c>
      <c r="E58" s="130">
        <v>159</v>
      </c>
      <c r="F58" s="79">
        <v>282</v>
      </c>
      <c r="G58" s="130">
        <v>85</v>
      </c>
      <c r="H58" s="79">
        <v>356</v>
      </c>
    </row>
    <row r="59" spans="1:9" ht="15" customHeight="1" x14ac:dyDescent="0.2">
      <c r="A59" s="126"/>
      <c r="B59" s="129" t="s">
        <v>69</v>
      </c>
      <c r="C59" s="126"/>
      <c r="D59" s="128">
        <v>422</v>
      </c>
      <c r="E59" s="127">
        <v>139</v>
      </c>
      <c r="F59" s="126">
        <v>283</v>
      </c>
      <c r="G59" s="127">
        <v>105</v>
      </c>
      <c r="H59" s="126">
        <v>317</v>
      </c>
    </row>
    <row r="60" spans="1:9" s="82" customFormat="1" ht="26.5" customHeight="1" x14ac:dyDescent="0.2">
      <c r="A60" s="79" t="s">
        <v>0</v>
      </c>
      <c r="B60" s="79"/>
      <c r="C60" s="79"/>
      <c r="D60" s="79"/>
      <c r="E60" s="79"/>
      <c r="F60" s="79"/>
      <c r="G60" s="79"/>
      <c r="H60" s="79"/>
      <c r="I60" s="79"/>
    </row>
    <row r="61" spans="1:9" ht="16.649999999999999" customHeight="1" x14ac:dyDescent="0.2"/>
    <row r="62" spans="1:9" ht="16.649999999999999" customHeight="1" x14ac:dyDescent="0.2"/>
    <row r="63" spans="1:9" ht="16.649999999999999" customHeight="1" x14ac:dyDescent="0.2"/>
    <row r="64" spans="1:9" ht="16.649999999999999" customHeight="1" x14ac:dyDescent="0.2"/>
    <row r="65" ht="16.649999999999999" customHeight="1" x14ac:dyDescent="0.2"/>
    <row r="66" ht="16.649999999999999" customHeight="1" x14ac:dyDescent="0.2"/>
    <row r="67" ht="16.649999999999999" customHeight="1" x14ac:dyDescent="0.2"/>
    <row r="68" ht="16.649999999999999" customHeight="1" x14ac:dyDescent="0.2"/>
    <row r="69" ht="16.649999999999999" customHeight="1" x14ac:dyDescent="0.2"/>
    <row r="70" ht="16.649999999999999" customHeight="1" x14ac:dyDescent="0.2"/>
    <row r="71" ht="16.649999999999999" customHeight="1" x14ac:dyDescent="0.2"/>
    <row r="72" ht="16.649999999999999" customHeight="1" x14ac:dyDescent="0.2"/>
    <row r="73" ht="16.649999999999999" customHeight="1" x14ac:dyDescent="0.2"/>
    <row r="74" ht="16.649999999999999" customHeight="1" x14ac:dyDescent="0.2"/>
    <row r="75" ht="16.649999999999999" customHeight="1" x14ac:dyDescent="0.2"/>
    <row r="76" ht="16.649999999999999" customHeight="1" x14ac:dyDescent="0.2"/>
    <row r="77" ht="16.649999999999999" customHeight="1" x14ac:dyDescent="0.2"/>
    <row r="78" ht="16.649999999999999" customHeight="1" x14ac:dyDescent="0.2"/>
    <row r="79" ht="16.649999999999999" customHeight="1" x14ac:dyDescent="0.2"/>
    <row r="80" ht="16.649999999999999" customHeight="1" x14ac:dyDescent="0.2"/>
    <row r="81" ht="16.649999999999999" customHeight="1" x14ac:dyDescent="0.2"/>
    <row r="82" ht="16.649999999999999" customHeight="1" x14ac:dyDescent="0.2"/>
    <row r="83" ht="16.649999999999999" customHeight="1" x14ac:dyDescent="0.2"/>
    <row r="84" ht="16.649999999999999" customHeight="1" x14ac:dyDescent="0.2"/>
    <row r="85" ht="16.649999999999999" customHeight="1" x14ac:dyDescent="0.2"/>
    <row r="86" ht="16.649999999999999" customHeight="1" x14ac:dyDescent="0.2"/>
    <row r="87" ht="16.649999999999999" customHeight="1" x14ac:dyDescent="0.2"/>
    <row r="88" ht="16.649999999999999" customHeight="1" x14ac:dyDescent="0.2"/>
    <row r="89" ht="16.649999999999999" customHeight="1" x14ac:dyDescent="0.2"/>
    <row r="90" ht="16.649999999999999" customHeight="1" x14ac:dyDescent="0.2"/>
    <row r="91" ht="16.649999999999999" customHeight="1" x14ac:dyDescent="0.2"/>
    <row r="92" ht="16.649999999999999" customHeight="1" x14ac:dyDescent="0.2"/>
    <row r="93" ht="16.649999999999999" customHeight="1" x14ac:dyDescent="0.2"/>
    <row r="94" ht="16.649999999999999" customHeight="1" x14ac:dyDescent="0.2"/>
    <row r="95" ht="16.649999999999999" customHeight="1" x14ac:dyDescent="0.2"/>
    <row r="96" ht="16.649999999999999" customHeight="1" x14ac:dyDescent="0.2"/>
    <row r="97" ht="16.649999999999999" customHeight="1" x14ac:dyDescent="0.2"/>
    <row r="98" ht="16.649999999999999" customHeight="1" x14ac:dyDescent="0.2"/>
    <row r="99" ht="16.649999999999999" customHeight="1" x14ac:dyDescent="0.2"/>
    <row r="100" ht="16.649999999999999" customHeight="1" x14ac:dyDescent="0.2"/>
    <row r="101" ht="16.649999999999999" customHeight="1" x14ac:dyDescent="0.2"/>
    <row r="102" ht="16.649999999999999" customHeight="1" x14ac:dyDescent="0.2"/>
    <row r="103" ht="16.649999999999999" customHeight="1" x14ac:dyDescent="0.2"/>
    <row r="104" ht="16.649999999999999" customHeight="1" x14ac:dyDescent="0.2"/>
  </sheetData>
  <mergeCells count="9">
    <mergeCell ref="A26:B26"/>
    <mergeCell ref="A40:B40"/>
    <mergeCell ref="D4:D5"/>
    <mergeCell ref="E4:F4"/>
    <mergeCell ref="G4:H4"/>
    <mergeCell ref="A10:B10"/>
    <mergeCell ref="A14:B14"/>
    <mergeCell ref="A17:B17"/>
    <mergeCell ref="A21:B21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60" orientation="portrait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325F-0303-4C04-BE49-B023B8966F71}">
  <sheetPr>
    <pageSetUpPr fitToPage="1"/>
  </sheetPr>
  <dimension ref="A1:I1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ColWidth="13.36328125" defaultRowHeight="13" x14ac:dyDescent="0.2"/>
  <cols>
    <col min="1" max="1" width="10.81640625" style="159" customWidth="1"/>
    <col min="2" max="8" width="11.1796875" style="159" customWidth="1"/>
    <col min="9" max="16384" width="13.36328125" style="159"/>
  </cols>
  <sheetData>
    <row r="1" spans="1:9" ht="16.5" x14ac:dyDescent="0.25">
      <c r="A1" s="157" t="s">
        <v>151</v>
      </c>
      <c r="B1" s="158"/>
    </row>
    <row r="2" spans="1:9" ht="14.25" customHeight="1" thickBot="1" x14ac:dyDescent="0.25">
      <c r="A2" s="160"/>
      <c r="B2" s="158"/>
      <c r="C2" s="158"/>
      <c r="D2" s="158"/>
      <c r="E2" s="158"/>
      <c r="F2" s="158"/>
      <c r="G2" s="161"/>
      <c r="H2" s="162" t="s">
        <v>152</v>
      </c>
    </row>
    <row r="3" spans="1:9" s="108" customFormat="1" ht="23" customHeight="1" thickTop="1" x14ac:dyDescent="0.2">
      <c r="A3" s="163"/>
      <c r="B3" s="317" t="s">
        <v>153</v>
      </c>
      <c r="C3" s="318"/>
      <c r="D3" s="318"/>
      <c r="E3" s="318"/>
      <c r="F3" s="317" t="s">
        <v>154</v>
      </c>
      <c r="G3" s="318"/>
      <c r="H3" s="318"/>
    </row>
    <row r="4" spans="1:9" s="108" customFormat="1" ht="23" customHeight="1" x14ac:dyDescent="0.2">
      <c r="A4" s="136"/>
      <c r="B4" s="165" t="s">
        <v>148</v>
      </c>
      <c r="C4" s="165" t="s">
        <v>155</v>
      </c>
      <c r="D4" s="165" t="s">
        <v>156</v>
      </c>
      <c r="E4" s="165" t="s">
        <v>157</v>
      </c>
      <c r="F4" s="165" t="s">
        <v>148</v>
      </c>
      <c r="G4" s="165" t="s">
        <v>158</v>
      </c>
      <c r="H4" s="165" t="s">
        <v>159</v>
      </c>
    </row>
    <row r="5" spans="1:9" s="108" customFormat="1" ht="23" customHeight="1" x14ac:dyDescent="0.2">
      <c r="A5" s="166" t="s">
        <v>160</v>
      </c>
      <c r="B5" s="167">
        <v>582</v>
      </c>
      <c r="C5" s="168">
        <v>0</v>
      </c>
      <c r="D5" s="168">
        <v>582</v>
      </c>
      <c r="E5" s="168">
        <v>0</v>
      </c>
      <c r="F5" s="167">
        <v>582</v>
      </c>
      <c r="G5" s="168">
        <v>437</v>
      </c>
      <c r="H5" s="168">
        <v>145</v>
      </c>
      <c r="I5" s="48"/>
    </row>
    <row r="6" spans="1:9" s="108" customFormat="1" ht="23" customHeight="1" x14ac:dyDescent="0.2">
      <c r="A6" s="169" t="s">
        <v>161</v>
      </c>
      <c r="B6" s="170"/>
      <c r="C6" s="170"/>
      <c r="D6" s="170"/>
      <c r="E6" s="171"/>
      <c r="F6" s="170"/>
      <c r="G6" s="170"/>
      <c r="H6" s="170"/>
      <c r="I6" s="48"/>
    </row>
    <row r="7" spans="1:9" x14ac:dyDescent="0.2">
      <c r="C7" s="172"/>
      <c r="D7" s="172"/>
      <c r="E7" s="172"/>
      <c r="F7" s="172"/>
      <c r="G7" s="172"/>
      <c r="I7" s="173"/>
    </row>
    <row r="8" spans="1:9" x14ac:dyDescent="0.2">
      <c r="I8" s="174"/>
    </row>
    <row r="9" spans="1:9" x14ac:dyDescent="0.2">
      <c r="A9" s="158"/>
      <c r="B9" s="158"/>
      <c r="C9" s="158"/>
      <c r="F9" s="158"/>
      <c r="G9" s="158"/>
      <c r="I9" s="158"/>
    </row>
    <row r="10" spans="1:9" x14ac:dyDescent="0.2">
      <c r="B10" s="158"/>
      <c r="C10" s="175"/>
      <c r="D10" s="172"/>
      <c r="E10" s="172"/>
      <c r="F10" s="175"/>
      <c r="G10" s="175"/>
      <c r="H10" s="158"/>
      <c r="I10" s="173"/>
    </row>
    <row r="11" spans="1:9" x14ac:dyDescent="0.2">
      <c r="B11" s="158"/>
      <c r="C11" s="158"/>
      <c r="H11" s="158"/>
      <c r="I11" s="173"/>
    </row>
    <row r="12" spans="1:9" x14ac:dyDescent="0.2">
      <c r="I12" s="176"/>
    </row>
    <row r="13" spans="1:9" x14ac:dyDescent="0.2">
      <c r="I13" s="176"/>
    </row>
  </sheetData>
  <mergeCells count="2">
    <mergeCell ref="B3:E3"/>
    <mergeCell ref="F3:H3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92" orientation="portrait" r:id="rId1"/>
  <headerFooter alignWithMargins="0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A5830-2FF8-4439-92A4-24903A9E57BE}">
  <sheetPr>
    <pageSetUpPr fitToPage="1"/>
  </sheetPr>
  <dimension ref="A1:J34"/>
  <sheetViews>
    <sheetView zoomScaleNormal="100" workbookViewId="0">
      <pane xSplit="1" ySplit="7" topLeftCell="B35" activePane="bottomRight" state="frozen"/>
      <selection activeCell="E14" sqref="E14"/>
      <selection pane="topRight" activeCell="E14" sqref="E14"/>
      <selection pane="bottomLeft" activeCell="E14" sqref="E14"/>
      <selection pane="bottomRight" activeCell="L11" sqref="L11"/>
    </sheetView>
  </sheetViews>
  <sheetFormatPr defaultColWidth="13.36328125" defaultRowHeight="13" x14ac:dyDescent="0.2"/>
  <cols>
    <col min="1" max="1" width="10.08984375" style="108" customWidth="1"/>
    <col min="2" max="9" width="10" style="108" customWidth="1"/>
    <col min="10" max="10" width="11.6328125" style="108" bestFit="1" customWidth="1"/>
    <col min="11" max="16384" width="13.36328125" style="108"/>
  </cols>
  <sheetData>
    <row r="1" spans="1:10" ht="16.5" x14ac:dyDescent="0.2">
      <c r="A1" s="198" t="s">
        <v>177</v>
      </c>
    </row>
    <row r="2" spans="1:10" ht="14.25" customHeight="1" thickBot="1" x14ac:dyDescent="0.25">
      <c r="A2" s="196"/>
      <c r="B2" s="48"/>
      <c r="C2" s="48"/>
      <c r="J2" s="197" t="s">
        <v>176</v>
      </c>
    </row>
    <row r="3" spans="1:10" ht="14.25" customHeight="1" thickTop="1" x14ac:dyDescent="0.2">
      <c r="A3" s="163"/>
      <c r="B3" s="328" t="s">
        <v>175</v>
      </c>
      <c r="C3" s="331" t="s">
        <v>174</v>
      </c>
      <c r="D3" s="331" t="s">
        <v>173</v>
      </c>
      <c r="E3" s="331" t="s">
        <v>172</v>
      </c>
      <c r="F3" s="331" t="s">
        <v>171</v>
      </c>
      <c r="G3" s="336" t="s">
        <v>170</v>
      </c>
      <c r="H3" s="337"/>
      <c r="I3" s="338"/>
      <c r="J3" s="319" t="s">
        <v>169</v>
      </c>
    </row>
    <row r="4" spans="1:10" ht="14.25" customHeight="1" x14ac:dyDescent="0.2">
      <c r="A4" s="48"/>
      <c r="B4" s="329"/>
      <c r="C4" s="329"/>
      <c r="D4" s="332"/>
      <c r="E4" s="332"/>
      <c r="F4" s="332"/>
      <c r="G4" s="339"/>
      <c r="H4" s="340"/>
      <c r="I4" s="341"/>
      <c r="J4" s="320"/>
    </row>
    <row r="5" spans="1:10" x14ac:dyDescent="0.2">
      <c r="A5" s="48"/>
      <c r="B5" s="329"/>
      <c r="C5" s="329"/>
      <c r="D5" s="332"/>
      <c r="E5" s="332"/>
      <c r="F5" s="334"/>
      <c r="G5" s="322" t="s">
        <v>168</v>
      </c>
      <c r="H5" s="322" t="s">
        <v>167</v>
      </c>
      <c r="I5" s="325" t="s">
        <v>166</v>
      </c>
      <c r="J5" s="320"/>
    </row>
    <row r="6" spans="1:10" x14ac:dyDescent="0.2">
      <c r="A6" s="48"/>
      <c r="B6" s="329"/>
      <c r="C6" s="329"/>
      <c r="D6" s="332"/>
      <c r="E6" s="332"/>
      <c r="F6" s="334"/>
      <c r="G6" s="323"/>
      <c r="H6" s="323"/>
      <c r="I6" s="326" t="s">
        <v>165</v>
      </c>
      <c r="J6" s="320"/>
    </row>
    <row r="7" spans="1:10" ht="16.25" customHeight="1" x14ac:dyDescent="0.2">
      <c r="A7" s="136"/>
      <c r="B7" s="330"/>
      <c r="C7" s="330"/>
      <c r="D7" s="333"/>
      <c r="E7" s="333"/>
      <c r="F7" s="335"/>
      <c r="G7" s="324"/>
      <c r="H7" s="324" t="s">
        <v>164</v>
      </c>
      <c r="I7" s="327"/>
      <c r="J7" s="321"/>
    </row>
    <row r="8" spans="1:10" ht="21.5" customHeight="1" x14ac:dyDescent="0.2">
      <c r="A8" s="196" t="s">
        <v>163</v>
      </c>
      <c r="B8" s="195">
        <v>20</v>
      </c>
      <c r="C8" s="192">
        <v>5485</v>
      </c>
      <c r="D8" s="192">
        <v>5179</v>
      </c>
      <c r="E8" s="194">
        <f>D8/C8*100</f>
        <v>94.421148587055598</v>
      </c>
      <c r="F8" s="193">
        <f>C8/J8*10000</f>
        <v>27.085135717022798</v>
      </c>
      <c r="G8" s="190">
        <v>762</v>
      </c>
      <c r="H8" s="192">
        <v>109</v>
      </c>
      <c r="I8" s="191">
        <f>H8/G8*100</f>
        <v>14.304461942257218</v>
      </c>
      <c r="J8" s="190">
        <v>2025096</v>
      </c>
    </row>
    <row r="9" spans="1:10" ht="21.5" customHeight="1" x14ac:dyDescent="0.2">
      <c r="A9" s="188">
        <v>12</v>
      </c>
      <c r="B9" s="189">
        <v>20</v>
      </c>
      <c r="C9" s="50">
        <v>5342</v>
      </c>
      <c r="D9" s="50">
        <v>5189</v>
      </c>
      <c r="E9" s="80">
        <f>D9/C9*100</f>
        <v>97.135904155746914</v>
      </c>
      <c r="F9" s="185">
        <f>C9/J9*10000</f>
        <v>26.288102247037298</v>
      </c>
      <c r="G9" s="183">
        <v>420</v>
      </c>
      <c r="H9" s="50">
        <v>73</v>
      </c>
      <c r="I9" s="184">
        <f>H9/G9*100</f>
        <v>17.38095238095238</v>
      </c>
      <c r="J9" s="183">
        <v>2032098</v>
      </c>
    </row>
    <row r="10" spans="1:10" ht="21.5" customHeight="1" x14ac:dyDescent="0.2">
      <c r="A10" s="188">
        <v>13</v>
      </c>
      <c r="B10" s="186">
        <v>20</v>
      </c>
      <c r="C10" s="50">
        <v>5388</v>
      </c>
      <c r="D10" s="50">
        <v>5081</v>
      </c>
      <c r="E10" s="80">
        <f>D10/C10*100</f>
        <v>94.302152932442468</v>
      </c>
      <c r="F10" s="185">
        <f>C10/J10*10000</f>
        <v>26.554063244800073</v>
      </c>
      <c r="G10" s="183">
        <v>420</v>
      </c>
      <c r="H10" s="50">
        <v>31</v>
      </c>
      <c r="I10" s="184">
        <f>H10/G10*100</f>
        <v>7.3809523809523814</v>
      </c>
      <c r="J10" s="183">
        <v>2029068</v>
      </c>
    </row>
    <row r="11" spans="1:10" ht="21.5" customHeight="1" x14ac:dyDescent="0.2">
      <c r="A11" s="188">
        <v>14</v>
      </c>
      <c r="B11" s="186">
        <v>20</v>
      </c>
      <c r="C11" s="50">
        <v>5388</v>
      </c>
      <c r="D11" s="50">
        <v>5065</v>
      </c>
      <c r="E11" s="80">
        <f>D11/C11*100</f>
        <v>94.00519673348181</v>
      </c>
      <c r="F11" s="185">
        <f>C11/J11*10000</f>
        <v>26.539936989815523</v>
      </c>
      <c r="G11" s="183">
        <v>420</v>
      </c>
      <c r="H11" s="50">
        <v>31</v>
      </c>
      <c r="I11" s="184">
        <f>H11/G11*100</f>
        <v>7.3809523809523814</v>
      </c>
      <c r="J11" s="183">
        <v>2030148</v>
      </c>
    </row>
    <row r="12" spans="1:10" ht="21.5" customHeight="1" x14ac:dyDescent="0.2">
      <c r="A12" s="188">
        <v>15</v>
      </c>
      <c r="B12" s="186">
        <v>20</v>
      </c>
      <c r="C12" s="50">
        <v>5388</v>
      </c>
      <c r="D12" s="50">
        <v>4998</v>
      </c>
      <c r="E12" s="80">
        <f>D12/C12*100</f>
        <v>92.761692650334069</v>
      </c>
      <c r="F12" s="185">
        <f>C12/J12*10000</f>
        <v>26.525316465043741</v>
      </c>
      <c r="G12" s="183">
        <v>420</v>
      </c>
      <c r="H12" s="50">
        <v>21</v>
      </c>
      <c r="I12" s="184">
        <f>H12/G12*100</f>
        <v>5</v>
      </c>
      <c r="J12" s="183">
        <v>2031267</v>
      </c>
    </row>
    <row r="13" spans="1:10" ht="21.5" customHeight="1" x14ac:dyDescent="0.2">
      <c r="A13" s="188"/>
      <c r="B13" s="186"/>
      <c r="C13" s="50"/>
      <c r="D13" s="50"/>
      <c r="E13" s="80"/>
      <c r="F13" s="185"/>
      <c r="G13" s="183"/>
      <c r="H13" s="50"/>
      <c r="I13" s="184"/>
      <c r="J13" s="183"/>
    </row>
    <row r="14" spans="1:10" ht="21.5" customHeight="1" x14ac:dyDescent="0.2">
      <c r="A14" s="188">
        <v>16</v>
      </c>
      <c r="B14" s="186">
        <v>20</v>
      </c>
      <c r="C14" s="50">
        <v>5388</v>
      </c>
      <c r="D14" s="50">
        <v>4928</v>
      </c>
      <c r="E14" s="80">
        <f>D14/C14*100</f>
        <v>91.462509279881218</v>
      </c>
      <c r="F14" s="185">
        <f>C14/J14*10000</f>
        <v>26.476931702980718</v>
      </c>
      <c r="G14" s="183">
        <v>420</v>
      </c>
      <c r="H14" s="50">
        <v>21</v>
      </c>
      <c r="I14" s="184">
        <f>H14/G14*100</f>
        <v>5</v>
      </c>
      <c r="J14" s="183">
        <v>2034979</v>
      </c>
    </row>
    <row r="15" spans="1:10" ht="21.5" customHeight="1" x14ac:dyDescent="0.2">
      <c r="A15" s="188">
        <v>17</v>
      </c>
      <c r="B15" s="186">
        <v>20</v>
      </c>
      <c r="C15" s="50">
        <v>5281</v>
      </c>
      <c r="D15" s="50">
        <v>4909</v>
      </c>
      <c r="E15" s="80">
        <f>D15/C15*100</f>
        <v>92.955879568263583</v>
      </c>
      <c r="F15" s="185">
        <f>C15/J15*10000</f>
        <v>26.002596813020105</v>
      </c>
      <c r="G15" s="183">
        <v>560</v>
      </c>
      <c r="H15" s="50">
        <v>16</v>
      </c>
      <c r="I15" s="184">
        <f>H15/G15*100</f>
        <v>2.8571428571428572</v>
      </c>
      <c r="J15" s="183">
        <v>2030951</v>
      </c>
    </row>
    <row r="16" spans="1:10" ht="21.5" customHeight="1" x14ac:dyDescent="0.2">
      <c r="A16" s="188">
        <v>18</v>
      </c>
      <c r="B16" s="186">
        <v>20</v>
      </c>
      <c r="C16" s="50">
        <v>5261</v>
      </c>
      <c r="D16" s="50">
        <v>4889</v>
      </c>
      <c r="E16" s="80">
        <f>D16/C16*100</f>
        <v>92.929100931381868</v>
      </c>
      <c r="F16" s="185">
        <f>C16/J16*10000</f>
        <v>26.050293257673104</v>
      </c>
      <c r="G16" s="183">
        <v>560</v>
      </c>
      <c r="H16" s="50">
        <v>15</v>
      </c>
      <c r="I16" s="184">
        <f>H16/G16*100</f>
        <v>2.6785714285714284</v>
      </c>
      <c r="J16" s="183">
        <v>2019555</v>
      </c>
    </row>
    <row r="17" spans="1:10" ht="21.5" customHeight="1" x14ac:dyDescent="0.2">
      <c r="A17" s="188">
        <v>19</v>
      </c>
      <c r="B17" s="186">
        <v>20</v>
      </c>
      <c r="C17" s="50">
        <v>5261</v>
      </c>
      <c r="D17" s="50">
        <v>4896</v>
      </c>
      <c r="E17" s="80">
        <f>D17/C17*100</f>
        <v>93.062155483748327</v>
      </c>
      <c r="F17" s="185">
        <f>C17/J17*10000</f>
        <v>26.102509780378714</v>
      </c>
      <c r="G17" s="183">
        <v>560</v>
      </c>
      <c r="H17" s="50">
        <v>15</v>
      </c>
      <c r="I17" s="184">
        <f>H17/G17*100</f>
        <v>2.6785714285714284</v>
      </c>
      <c r="J17" s="183">
        <v>2015515</v>
      </c>
    </row>
    <row r="18" spans="1:10" ht="21.5" customHeight="1" x14ac:dyDescent="0.2">
      <c r="A18" s="188">
        <v>20</v>
      </c>
      <c r="B18" s="186">
        <v>20</v>
      </c>
      <c r="C18" s="50">
        <v>5261</v>
      </c>
      <c r="D18" s="50">
        <v>4824</v>
      </c>
      <c r="E18" s="80">
        <f>D18/C18*100</f>
        <v>91.693594373693216</v>
      </c>
      <c r="F18" s="185">
        <f>C18/J18*10000</f>
        <v>26.146188053761453</v>
      </c>
      <c r="G18" s="183">
        <v>560</v>
      </c>
      <c r="H18" s="50">
        <v>17</v>
      </c>
      <c r="I18" s="184">
        <f>H18/G18*100</f>
        <v>3.0357142857142856</v>
      </c>
      <c r="J18" s="183">
        <v>2012148</v>
      </c>
    </row>
    <row r="19" spans="1:10" ht="21.5" customHeight="1" x14ac:dyDescent="0.2">
      <c r="A19" s="188"/>
      <c r="B19" s="186"/>
      <c r="C19" s="50"/>
      <c r="D19" s="50"/>
      <c r="E19" s="80"/>
      <c r="F19" s="185"/>
      <c r="G19" s="183"/>
      <c r="H19" s="50"/>
      <c r="I19" s="184"/>
      <c r="J19" s="183"/>
    </row>
    <row r="20" spans="1:10" ht="21.5" customHeight="1" x14ac:dyDescent="0.2">
      <c r="A20" s="188">
        <v>21</v>
      </c>
      <c r="B20" s="186">
        <v>20</v>
      </c>
      <c r="C20" s="50">
        <v>5261</v>
      </c>
      <c r="D20" s="50">
        <v>4829</v>
      </c>
      <c r="E20" s="80">
        <f>D20/C20*100</f>
        <v>91.788633339669275</v>
      </c>
      <c r="F20" s="185">
        <f>C20/J20*10000</f>
        <v>26.214520582210501</v>
      </c>
      <c r="G20" s="183">
        <v>560</v>
      </c>
      <c r="H20" s="50">
        <v>11</v>
      </c>
      <c r="I20" s="184">
        <f>H20/G20*100</f>
        <v>1.9642857142857142</v>
      </c>
      <c r="J20" s="183">
        <v>2006903</v>
      </c>
    </row>
    <row r="21" spans="1:10" ht="21.5" customHeight="1" x14ac:dyDescent="0.2">
      <c r="A21" s="188">
        <v>22</v>
      </c>
      <c r="B21" s="186">
        <v>20</v>
      </c>
      <c r="C21" s="50">
        <v>5261</v>
      </c>
      <c r="D21" s="50">
        <v>4787</v>
      </c>
      <c r="E21" s="80">
        <f>D21/C21*100</f>
        <v>90.990306025470446</v>
      </c>
      <c r="F21" s="185">
        <f>C21/J21*10000</f>
        <v>26.296309069852413</v>
      </c>
      <c r="G21" s="183">
        <v>560</v>
      </c>
      <c r="H21" s="50">
        <v>24</v>
      </c>
      <c r="I21" s="184">
        <f>H21/G21*100</f>
        <v>4.2857142857142856</v>
      </c>
      <c r="J21" s="183">
        <v>2000661</v>
      </c>
    </row>
    <row r="22" spans="1:10" ht="21.5" customHeight="1" x14ac:dyDescent="0.2">
      <c r="A22" s="188">
        <v>23</v>
      </c>
      <c r="B22" s="186">
        <v>20</v>
      </c>
      <c r="C22" s="50">
        <v>5261</v>
      </c>
      <c r="D22" s="50">
        <v>4741</v>
      </c>
      <c r="E22" s="80">
        <f>D22/C22*100</f>
        <v>90.115947538490786</v>
      </c>
      <c r="F22" s="185">
        <f>C22/J22*10000</f>
        <v>26.282134542947635</v>
      </c>
      <c r="G22" s="183">
        <v>560</v>
      </c>
      <c r="H22" s="50">
        <v>18</v>
      </c>
      <c r="I22" s="184">
        <f>H22/G22*100</f>
        <v>3.214285714285714</v>
      </c>
      <c r="J22" s="183">
        <v>2001740</v>
      </c>
    </row>
    <row r="23" spans="1:10" ht="21.5" customHeight="1" x14ac:dyDescent="0.2">
      <c r="A23" s="188">
        <v>24</v>
      </c>
      <c r="B23" s="186">
        <v>19</v>
      </c>
      <c r="C23" s="50">
        <v>5213</v>
      </c>
      <c r="D23" s="50">
        <v>4676</v>
      </c>
      <c r="E23" s="80">
        <f>D23/C23*100</f>
        <v>89.698829848455787</v>
      </c>
      <c r="F23" s="185">
        <f>C23/J23*10000</f>
        <v>26.131727365828645</v>
      </c>
      <c r="G23" s="183">
        <v>560</v>
      </c>
      <c r="H23" s="50">
        <v>18</v>
      </c>
      <c r="I23" s="184">
        <f>H23/G23*100</f>
        <v>3.214285714285714</v>
      </c>
      <c r="J23" s="183">
        <v>1994893</v>
      </c>
    </row>
    <row r="24" spans="1:10" ht="21.5" customHeight="1" x14ac:dyDescent="0.2">
      <c r="A24" s="188">
        <v>25</v>
      </c>
      <c r="B24" s="186">
        <v>19</v>
      </c>
      <c r="C24" s="50">
        <v>5213</v>
      </c>
      <c r="D24" s="50">
        <v>4663</v>
      </c>
      <c r="E24" s="80">
        <f>D24/C24*100</f>
        <v>89.449453289852286</v>
      </c>
      <c r="F24" s="185">
        <f>C24/J24*10000</f>
        <v>26.251305515241668</v>
      </c>
      <c r="G24" s="183">
        <v>539</v>
      </c>
      <c r="H24" s="50">
        <v>16</v>
      </c>
      <c r="I24" s="184">
        <f>H24/G24*100</f>
        <v>2.9684601113172544</v>
      </c>
      <c r="J24" s="183">
        <v>1985806</v>
      </c>
    </row>
    <row r="25" spans="1:10" ht="21.5" customHeight="1" x14ac:dyDescent="0.2">
      <c r="A25" s="188"/>
      <c r="B25" s="186"/>
      <c r="C25" s="50"/>
      <c r="D25" s="50"/>
      <c r="E25" s="80"/>
      <c r="F25" s="185"/>
      <c r="G25" s="183"/>
      <c r="H25" s="50"/>
      <c r="I25" s="184"/>
      <c r="J25" s="183"/>
    </row>
    <row r="26" spans="1:10" ht="21.5" customHeight="1" x14ac:dyDescent="0.2">
      <c r="A26" s="188">
        <v>26</v>
      </c>
      <c r="B26" s="186">
        <v>19</v>
      </c>
      <c r="C26" s="50">
        <v>5186</v>
      </c>
      <c r="D26" s="50">
        <v>4577</v>
      </c>
      <c r="E26" s="80">
        <f>D26/C26*100</f>
        <v>88.256845352873114</v>
      </c>
      <c r="F26" s="185">
        <f>C26/J26*10000</f>
        <v>26.223122058368446</v>
      </c>
      <c r="G26" s="183">
        <v>580</v>
      </c>
      <c r="H26" s="50">
        <v>16</v>
      </c>
      <c r="I26" s="184">
        <f>H26/G26*100</f>
        <v>2.7586206896551726</v>
      </c>
      <c r="J26" s="183">
        <v>1977644</v>
      </c>
    </row>
    <row r="27" spans="1:10" ht="21.5" customHeight="1" x14ac:dyDescent="0.2">
      <c r="A27" s="188">
        <v>27</v>
      </c>
      <c r="B27" s="186">
        <v>19</v>
      </c>
      <c r="C27" s="50">
        <v>5186</v>
      </c>
      <c r="D27" s="50">
        <v>4620</v>
      </c>
      <c r="E27" s="80">
        <f>D27/C27*100</f>
        <v>89.086000771307354</v>
      </c>
      <c r="F27" s="185">
        <f>C27/J27*10000</f>
        <v>26.313332629750203</v>
      </c>
      <c r="G27" s="183">
        <v>580</v>
      </c>
      <c r="H27" s="50">
        <v>18</v>
      </c>
      <c r="I27" s="184">
        <f>H27/G27*100</f>
        <v>3.103448275862069</v>
      </c>
      <c r="J27" s="183">
        <v>1970864</v>
      </c>
    </row>
    <row r="28" spans="1:10" ht="21.5" customHeight="1" x14ac:dyDescent="0.2">
      <c r="A28" s="188">
        <v>28</v>
      </c>
      <c r="B28" s="186">
        <v>19</v>
      </c>
      <c r="C28" s="50">
        <v>5079</v>
      </c>
      <c r="D28" s="50">
        <v>4546</v>
      </c>
      <c r="E28" s="80">
        <f>D28/C28*100</f>
        <v>89.505808229966533</v>
      </c>
      <c r="F28" s="185">
        <f>C28/J28*10000</f>
        <v>25.8174509498931</v>
      </c>
      <c r="G28" s="183">
        <v>580</v>
      </c>
      <c r="H28" s="50">
        <v>18</v>
      </c>
      <c r="I28" s="184">
        <f>H28/G28*100</f>
        <v>3.103448275862069</v>
      </c>
      <c r="J28" s="183">
        <v>1967274</v>
      </c>
    </row>
    <row r="29" spans="1:10" s="48" customFormat="1" ht="21.5" customHeight="1" x14ac:dyDescent="0.2">
      <c r="A29" s="188">
        <v>29</v>
      </c>
      <c r="B29" s="186">
        <v>19</v>
      </c>
      <c r="C29" s="50">
        <v>5035</v>
      </c>
      <c r="D29" s="50">
        <v>4526</v>
      </c>
      <c r="E29" s="80">
        <f>D29/C29*100</f>
        <v>89.890764647467719</v>
      </c>
      <c r="F29" s="185">
        <f>C29/J29*10000</f>
        <v>25.693062056781923</v>
      </c>
      <c r="G29" s="183">
        <v>580</v>
      </c>
      <c r="H29" s="50">
        <v>21</v>
      </c>
      <c r="I29" s="184">
        <f>H29/G29*100</f>
        <v>3.6206896551724141</v>
      </c>
      <c r="J29" s="183">
        <v>1959673</v>
      </c>
    </row>
    <row r="30" spans="1:10" ht="21.5" customHeight="1" x14ac:dyDescent="0.2">
      <c r="A30" s="188">
        <v>30</v>
      </c>
      <c r="B30" s="186">
        <v>20</v>
      </c>
      <c r="C30" s="50">
        <v>5047</v>
      </c>
      <c r="D30" s="50">
        <v>4556</v>
      </c>
      <c r="E30" s="80">
        <f>D30/C30*100</f>
        <v>90.271448385179312</v>
      </c>
      <c r="F30" s="185">
        <f>C30/J30*10000</f>
        <v>25.861706739416274</v>
      </c>
      <c r="G30" s="183">
        <v>580</v>
      </c>
      <c r="H30" s="50">
        <v>23</v>
      </c>
      <c r="I30" s="184">
        <f>H30/G30*100</f>
        <v>3.9655172413793105</v>
      </c>
      <c r="J30" s="183">
        <v>1951534</v>
      </c>
    </row>
    <row r="31" spans="1:10" ht="21.5" customHeight="1" x14ac:dyDescent="0.2">
      <c r="A31" s="188"/>
      <c r="B31" s="186"/>
      <c r="C31" s="50"/>
      <c r="D31" s="50"/>
      <c r="E31" s="80"/>
      <c r="F31" s="185"/>
      <c r="G31" s="183"/>
      <c r="H31" s="50"/>
      <c r="I31" s="184"/>
      <c r="J31" s="183"/>
    </row>
    <row r="32" spans="1:10" ht="21.5" customHeight="1" x14ac:dyDescent="0.2">
      <c r="A32" s="187" t="s">
        <v>162</v>
      </c>
      <c r="B32" s="186">
        <v>20</v>
      </c>
      <c r="C32" s="50">
        <v>5043</v>
      </c>
      <c r="D32" s="50">
        <v>4544</v>
      </c>
      <c r="E32" s="80">
        <f>D32/C32*100</f>
        <v>90.105096172912951</v>
      </c>
      <c r="F32" s="185">
        <f>C32/J32*10000</f>
        <v>25.987705439691052</v>
      </c>
      <c r="G32" s="183">
        <v>580</v>
      </c>
      <c r="H32" s="50">
        <v>47</v>
      </c>
      <c r="I32" s="184">
        <f>H32/G32*100</f>
        <v>8.1034482758620676</v>
      </c>
      <c r="J32" s="183">
        <v>1940533</v>
      </c>
    </row>
    <row r="33" spans="1:10" ht="21.5" customHeight="1" x14ac:dyDescent="0.2">
      <c r="A33" s="182">
        <v>2</v>
      </c>
      <c r="B33" s="181">
        <v>20</v>
      </c>
      <c r="C33" s="87">
        <v>4993</v>
      </c>
      <c r="D33" s="87">
        <v>4473</v>
      </c>
      <c r="E33" s="180">
        <f>D33/C33*100</f>
        <v>89.585419587422393</v>
      </c>
      <c r="F33" s="179">
        <f>C33/J33*10000</f>
        <v>25.874367585993536</v>
      </c>
      <c r="G33" s="177">
        <v>580</v>
      </c>
      <c r="H33" s="87">
        <v>23</v>
      </c>
      <c r="I33" s="178">
        <f>H33/G33*100</f>
        <v>3.9655172413793105</v>
      </c>
      <c r="J33" s="177">
        <v>1929709</v>
      </c>
    </row>
    <row r="34" spans="1:10" ht="21.5" customHeight="1" x14ac:dyDescent="0.2">
      <c r="A34" s="108" t="s">
        <v>161</v>
      </c>
    </row>
  </sheetData>
  <mergeCells count="10">
    <mergeCell ref="J3:J7"/>
    <mergeCell ref="G5:G7"/>
    <mergeCell ref="H5:H7"/>
    <mergeCell ref="I5:I7"/>
    <mergeCell ref="B3:B7"/>
    <mergeCell ref="C3:C7"/>
    <mergeCell ref="D3:D7"/>
    <mergeCell ref="E3:E7"/>
    <mergeCell ref="F3:F7"/>
    <mergeCell ref="G3:I4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B0EB-01B9-467D-A1E8-DA3A8A138DF7}">
  <sheetPr>
    <pageSetUpPr fitToPage="1"/>
  </sheetPr>
  <dimension ref="A1:J43"/>
  <sheetViews>
    <sheetView zoomScaleNormal="10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G29" sqref="G29"/>
    </sheetView>
  </sheetViews>
  <sheetFormatPr defaultColWidth="9" defaultRowHeight="13" x14ac:dyDescent="0.2"/>
  <cols>
    <col min="1" max="1" width="12.36328125" style="201" customWidth="1"/>
    <col min="2" max="4" width="10.08984375" style="199" customWidth="1"/>
    <col min="5" max="5" width="10.08984375" style="200" customWidth="1"/>
    <col min="6" max="8" width="10.08984375" style="199" customWidth="1"/>
    <col min="9" max="9" width="10.08984375" style="200" customWidth="1"/>
    <col min="10" max="16384" width="9" style="199"/>
  </cols>
  <sheetData>
    <row r="1" spans="1:9" ht="34.75" customHeight="1" x14ac:dyDescent="0.2">
      <c r="A1" s="342" t="s">
        <v>197</v>
      </c>
      <c r="B1" s="342"/>
      <c r="C1" s="342"/>
      <c r="D1" s="342"/>
      <c r="E1" s="342"/>
      <c r="F1" s="342"/>
      <c r="G1" s="342"/>
      <c r="H1" s="342"/>
      <c r="I1" s="342"/>
    </row>
    <row r="2" spans="1:9" ht="15" customHeight="1" thickBot="1" x14ac:dyDescent="0.25">
      <c r="A2" s="202"/>
      <c r="B2" s="204"/>
      <c r="C2" s="204"/>
      <c r="D2" s="204"/>
      <c r="E2" s="203"/>
      <c r="F2" s="204"/>
      <c r="G2" s="234"/>
      <c r="H2" s="234"/>
      <c r="I2" s="233" t="s">
        <v>196</v>
      </c>
    </row>
    <row r="3" spans="1:9" ht="15" customHeight="1" thickTop="1" x14ac:dyDescent="0.2">
      <c r="A3" s="343"/>
      <c r="B3" s="346" t="s">
        <v>195</v>
      </c>
      <c r="C3" s="347"/>
      <c r="D3" s="348" t="s">
        <v>194</v>
      </c>
      <c r="E3" s="349"/>
      <c r="F3" s="349"/>
      <c r="G3" s="349"/>
      <c r="H3" s="349"/>
      <c r="I3" s="349"/>
    </row>
    <row r="4" spans="1:9" ht="15" customHeight="1" x14ac:dyDescent="0.2">
      <c r="A4" s="344"/>
      <c r="B4" s="350" t="s">
        <v>192</v>
      </c>
      <c r="C4" s="351" t="s">
        <v>193</v>
      </c>
      <c r="D4" s="350" t="s">
        <v>192</v>
      </c>
      <c r="E4" s="352" t="s">
        <v>191</v>
      </c>
      <c r="F4" s="351"/>
      <c r="G4" s="351"/>
      <c r="H4" s="351"/>
      <c r="I4" s="353" t="s">
        <v>190</v>
      </c>
    </row>
    <row r="5" spans="1:9" ht="15" customHeight="1" x14ac:dyDescent="0.2">
      <c r="A5" s="345"/>
      <c r="B5" s="350"/>
      <c r="C5" s="351"/>
      <c r="D5" s="350"/>
      <c r="E5" s="232" t="s">
        <v>189</v>
      </c>
      <c r="F5" s="231" t="s">
        <v>188</v>
      </c>
      <c r="G5" s="231" t="s">
        <v>187</v>
      </c>
      <c r="H5" s="230" t="s">
        <v>186</v>
      </c>
      <c r="I5" s="354"/>
    </row>
    <row r="6" spans="1:9" ht="16.75" customHeight="1" x14ac:dyDescent="0.2">
      <c r="A6" s="229" t="s">
        <v>185</v>
      </c>
      <c r="B6" s="216">
        <v>6132</v>
      </c>
      <c r="C6" s="206">
        <v>6132</v>
      </c>
      <c r="D6" s="215" t="s">
        <v>183</v>
      </c>
      <c r="E6" s="213" t="s">
        <v>183</v>
      </c>
      <c r="F6" s="206" t="s">
        <v>183</v>
      </c>
      <c r="G6" s="206" t="s">
        <v>183</v>
      </c>
      <c r="H6" s="206" t="s">
        <v>183</v>
      </c>
      <c r="I6" s="213" t="s">
        <v>183</v>
      </c>
    </row>
    <row r="7" spans="1:9" ht="16.75" customHeight="1" x14ac:dyDescent="0.2">
      <c r="A7" s="229"/>
      <c r="B7" s="216"/>
      <c r="C7" s="206"/>
      <c r="D7" s="215"/>
      <c r="E7" s="213"/>
      <c r="F7" s="206"/>
      <c r="G7" s="206"/>
      <c r="H7" s="206"/>
      <c r="I7" s="213"/>
    </row>
    <row r="8" spans="1:9" ht="16.75" customHeight="1" x14ac:dyDescent="0.2">
      <c r="A8" s="229" t="s">
        <v>184</v>
      </c>
      <c r="B8" s="216">
        <v>6330</v>
      </c>
      <c r="C8" s="206">
        <v>6330</v>
      </c>
      <c r="D8" s="215" t="s">
        <v>183</v>
      </c>
      <c r="E8" s="213" t="s">
        <v>183</v>
      </c>
      <c r="F8" s="206" t="s">
        <v>183</v>
      </c>
      <c r="G8" s="206" t="s">
        <v>183</v>
      </c>
      <c r="H8" s="206" t="s">
        <v>183</v>
      </c>
      <c r="I8" s="213" t="s">
        <v>183</v>
      </c>
    </row>
    <row r="9" spans="1:9" s="200" customFormat="1" ht="16.75" customHeight="1" x14ac:dyDescent="0.2">
      <c r="A9" s="228">
        <v>6</v>
      </c>
      <c r="B9" s="213">
        <v>6740</v>
      </c>
      <c r="C9" s="205">
        <v>6740</v>
      </c>
      <c r="D9" s="226" t="s">
        <v>182</v>
      </c>
      <c r="E9" s="205" t="s">
        <v>182</v>
      </c>
      <c r="F9" s="205" t="s">
        <v>182</v>
      </c>
      <c r="G9" s="205" t="s">
        <v>182</v>
      </c>
      <c r="H9" s="206" t="s">
        <v>183</v>
      </c>
      <c r="I9" s="213" t="s">
        <v>182</v>
      </c>
    </row>
    <row r="10" spans="1:9" s="200" customFormat="1" ht="16.75" customHeight="1" x14ac:dyDescent="0.2">
      <c r="A10" s="228">
        <v>7</v>
      </c>
      <c r="B10" s="213">
        <v>3177</v>
      </c>
      <c r="C10" s="205">
        <v>3177</v>
      </c>
      <c r="D10" s="226">
        <f>+H10+I10</f>
        <v>404</v>
      </c>
      <c r="E10" s="205">
        <v>241</v>
      </c>
      <c r="F10" s="205">
        <v>114</v>
      </c>
      <c r="G10" s="205">
        <v>49</v>
      </c>
      <c r="H10" s="205">
        <f>SUM(E10:G10)</f>
        <v>404</v>
      </c>
      <c r="I10" s="213">
        <v>0</v>
      </c>
    </row>
    <row r="11" spans="1:9" s="200" customFormat="1" ht="16.75" customHeight="1" x14ac:dyDescent="0.2">
      <c r="A11" s="227">
        <v>8</v>
      </c>
      <c r="B11" s="213">
        <v>1871</v>
      </c>
      <c r="C11" s="205">
        <v>1871</v>
      </c>
      <c r="D11" s="226">
        <f>+H11+I11</f>
        <v>616</v>
      </c>
      <c r="E11" s="205">
        <v>353</v>
      </c>
      <c r="F11" s="205">
        <v>159</v>
      </c>
      <c r="G11" s="205">
        <v>102</v>
      </c>
      <c r="H11" s="205">
        <f>SUM(E11:G11)</f>
        <v>614</v>
      </c>
      <c r="I11" s="213">
        <v>2</v>
      </c>
    </row>
    <row r="12" spans="1:9" s="200" customFormat="1" ht="16.75" customHeight="1" x14ac:dyDescent="0.2">
      <c r="A12" s="227" t="s">
        <v>181</v>
      </c>
      <c r="B12" s="213">
        <v>3183</v>
      </c>
      <c r="C12" s="205">
        <v>3183</v>
      </c>
      <c r="D12" s="226">
        <f>+H12+I12</f>
        <v>425</v>
      </c>
      <c r="E12" s="205">
        <v>211</v>
      </c>
      <c r="F12" s="205">
        <v>149</v>
      </c>
      <c r="G12" s="205">
        <v>65</v>
      </c>
      <c r="H12" s="205">
        <f>SUM(E12:G12)</f>
        <v>425</v>
      </c>
      <c r="I12" s="213">
        <v>0</v>
      </c>
    </row>
    <row r="13" spans="1:9" ht="16.75" customHeight="1" x14ac:dyDescent="0.2">
      <c r="A13" s="225"/>
      <c r="B13" s="216"/>
      <c r="C13" s="206"/>
      <c r="D13" s="215"/>
      <c r="E13" s="205"/>
      <c r="F13" s="206"/>
      <c r="G13" s="206"/>
      <c r="H13" s="206"/>
      <c r="I13" s="213"/>
    </row>
    <row r="14" spans="1:9" ht="16.75" customHeight="1" x14ac:dyDescent="0.2">
      <c r="A14" s="224">
        <v>10</v>
      </c>
      <c r="B14" s="216">
        <f>1035+1184+364</f>
        <v>2583</v>
      </c>
      <c r="C14" s="206">
        <f>B14</f>
        <v>2583</v>
      </c>
      <c r="D14" s="215">
        <f t="shared" ref="D14:D19" si="0">+H14+I14</f>
        <v>818</v>
      </c>
      <c r="E14" s="213">
        <v>466</v>
      </c>
      <c r="F14" s="206">
        <v>233</v>
      </c>
      <c r="G14" s="206">
        <v>115</v>
      </c>
      <c r="H14" s="206">
        <f t="shared" ref="H14:H19" si="1">SUM(E14:G14)</f>
        <v>814</v>
      </c>
      <c r="I14" s="213">
        <v>4</v>
      </c>
    </row>
    <row r="15" spans="1:9" ht="16.75" customHeight="1" x14ac:dyDescent="0.2">
      <c r="A15" s="218">
        <v>11</v>
      </c>
      <c r="B15" s="216">
        <v>4096</v>
      </c>
      <c r="C15" s="206">
        <v>4095</v>
      </c>
      <c r="D15" s="215">
        <f t="shared" si="0"/>
        <v>1028</v>
      </c>
      <c r="E15" s="213">
        <v>552</v>
      </c>
      <c r="F15" s="206">
        <v>323</v>
      </c>
      <c r="G15" s="206">
        <v>144</v>
      </c>
      <c r="H15" s="206">
        <f t="shared" si="1"/>
        <v>1019</v>
      </c>
      <c r="I15" s="213">
        <v>9</v>
      </c>
    </row>
    <row r="16" spans="1:9" ht="16.75" customHeight="1" x14ac:dyDescent="0.2">
      <c r="A16" s="218">
        <v>12</v>
      </c>
      <c r="B16" s="216">
        <v>2907</v>
      </c>
      <c r="C16" s="206">
        <v>2907</v>
      </c>
      <c r="D16" s="215">
        <f t="shared" si="0"/>
        <v>1092</v>
      </c>
      <c r="E16" s="213">
        <v>545</v>
      </c>
      <c r="F16" s="206">
        <v>401</v>
      </c>
      <c r="G16" s="206">
        <v>145</v>
      </c>
      <c r="H16" s="206">
        <f t="shared" si="1"/>
        <v>1091</v>
      </c>
      <c r="I16" s="213">
        <v>1</v>
      </c>
    </row>
    <row r="17" spans="1:10" ht="16.75" customHeight="1" x14ac:dyDescent="0.2">
      <c r="A17" s="218">
        <v>13</v>
      </c>
      <c r="B17" s="216">
        <v>4713</v>
      </c>
      <c r="C17" s="206">
        <v>4684</v>
      </c>
      <c r="D17" s="215">
        <f t="shared" si="0"/>
        <v>1315</v>
      </c>
      <c r="E17" s="213">
        <v>561</v>
      </c>
      <c r="F17" s="206">
        <v>497</v>
      </c>
      <c r="G17" s="206">
        <v>171</v>
      </c>
      <c r="H17" s="206">
        <f t="shared" si="1"/>
        <v>1229</v>
      </c>
      <c r="I17" s="213">
        <v>86</v>
      </c>
    </row>
    <row r="18" spans="1:10" ht="16.75" customHeight="1" x14ac:dyDescent="0.2">
      <c r="A18" s="218">
        <v>14</v>
      </c>
      <c r="B18" s="216">
        <v>4841</v>
      </c>
      <c r="C18" s="206">
        <v>4831</v>
      </c>
      <c r="D18" s="215">
        <f t="shared" si="0"/>
        <v>1691</v>
      </c>
      <c r="E18" s="213">
        <v>748</v>
      </c>
      <c r="F18" s="206">
        <v>672</v>
      </c>
      <c r="G18" s="206">
        <v>249</v>
      </c>
      <c r="H18" s="206">
        <f t="shared" si="1"/>
        <v>1669</v>
      </c>
      <c r="I18" s="213">
        <v>22</v>
      </c>
    </row>
    <row r="19" spans="1:10" ht="16.75" customHeight="1" x14ac:dyDescent="0.2">
      <c r="A19" s="218">
        <v>15</v>
      </c>
      <c r="B19" s="216">
        <v>6254</v>
      </c>
      <c r="C19" s="206">
        <v>6226</v>
      </c>
      <c r="D19" s="215">
        <f t="shared" si="0"/>
        <v>2092</v>
      </c>
      <c r="E19" s="213">
        <v>891</v>
      </c>
      <c r="F19" s="206">
        <v>832</v>
      </c>
      <c r="G19" s="206">
        <v>351</v>
      </c>
      <c r="H19" s="206">
        <f t="shared" si="1"/>
        <v>2074</v>
      </c>
      <c r="I19" s="213">
        <v>18</v>
      </c>
    </row>
    <row r="20" spans="1:10" ht="16.75" customHeight="1" x14ac:dyDescent="0.2">
      <c r="A20" s="218"/>
      <c r="B20" s="216"/>
      <c r="C20" s="206"/>
      <c r="D20" s="215"/>
      <c r="E20" s="213"/>
      <c r="F20" s="206"/>
      <c r="G20" s="206"/>
      <c r="H20" s="206"/>
      <c r="I20" s="213"/>
    </row>
    <row r="21" spans="1:10" ht="16.75" customHeight="1" x14ac:dyDescent="0.2">
      <c r="A21" s="218">
        <v>16</v>
      </c>
      <c r="B21" s="216">
        <v>5849</v>
      </c>
      <c r="C21" s="206">
        <v>5845</v>
      </c>
      <c r="D21" s="215">
        <f>+H21+I21</f>
        <v>2444</v>
      </c>
      <c r="E21" s="213">
        <v>1082</v>
      </c>
      <c r="F21" s="206">
        <v>948</v>
      </c>
      <c r="G21" s="206">
        <v>390</v>
      </c>
      <c r="H21" s="206">
        <f>SUM(E21:G21)</f>
        <v>2420</v>
      </c>
      <c r="I21" s="213">
        <v>24</v>
      </c>
    </row>
    <row r="22" spans="1:10" s="223" customFormat="1" ht="16.75" customHeight="1" x14ac:dyDescent="0.2">
      <c r="A22" s="218">
        <v>17</v>
      </c>
      <c r="B22" s="216">
        <v>6510</v>
      </c>
      <c r="C22" s="206">
        <v>6499</v>
      </c>
      <c r="D22" s="215">
        <f>+H22+I22</f>
        <v>2625</v>
      </c>
      <c r="E22" s="213">
        <v>1212</v>
      </c>
      <c r="F22" s="206">
        <v>991</v>
      </c>
      <c r="G22" s="206">
        <v>398</v>
      </c>
      <c r="H22" s="206">
        <f>SUM(E22:G22)</f>
        <v>2601</v>
      </c>
      <c r="I22" s="213">
        <v>24</v>
      </c>
      <c r="J22" s="199"/>
    </row>
    <row r="23" spans="1:10" ht="16.75" customHeight="1" x14ac:dyDescent="0.2">
      <c r="A23" s="218">
        <v>18</v>
      </c>
      <c r="B23" s="216">
        <v>13013</v>
      </c>
      <c r="C23" s="206">
        <v>13003</v>
      </c>
      <c r="D23" s="215">
        <f>+H23+I23</f>
        <v>2262</v>
      </c>
      <c r="E23" s="213">
        <v>1028</v>
      </c>
      <c r="F23" s="206">
        <v>857</v>
      </c>
      <c r="G23" s="206">
        <v>340</v>
      </c>
      <c r="H23" s="206">
        <f>SUM(E23:G23)</f>
        <v>2225</v>
      </c>
      <c r="I23" s="213">
        <v>37</v>
      </c>
    </row>
    <row r="24" spans="1:10" ht="16.75" customHeight="1" x14ac:dyDescent="0.2">
      <c r="A24" s="218">
        <v>19</v>
      </c>
      <c r="B24" s="216">
        <v>11630</v>
      </c>
      <c r="C24" s="206">
        <v>11625</v>
      </c>
      <c r="D24" s="215">
        <f>+H24+I24</f>
        <v>2902</v>
      </c>
      <c r="E24" s="213">
        <v>1303</v>
      </c>
      <c r="F24" s="206">
        <v>1214</v>
      </c>
      <c r="G24" s="206">
        <v>363</v>
      </c>
      <c r="H24" s="206">
        <f>SUM(E24:G24)</f>
        <v>2880</v>
      </c>
      <c r="I24" s="213">
        <v>22</v>
      </c>
    </row>
    <row r="25" spans="1:10" ht="16.75" customHeight="1" x14ac:dyDescent="0.2">
      <c r="A25" s="218">
        <v>20</v>
      </c>
      <c r="B25" s="216">
        <v>13254</v>
      </c>
      <c r="C25" s="206">
        <v>13252</v>
      </c>
      <c r="D25" s="215">
        <f>+H25+I25</f>
        <v>2916</v>
      </c>
      <c r="E25" s="213">
        <v>1393</v>
      </c>
      <c r="F25" s="206">
        <v>1165</v>
      </c>
      <c r="G25" s="206">
        <v>327</v>
      </c>
      <c r="H25" s="206">
        <f>SUM(E25:G25)</f>
        <v>2885</v>
      </c>
      <c r="I25" s="213">
        <v>31</v>
      </c>
    </row>
    <row r="26" spans="1:10" ht="16.75" customHeight="1" x14ac:dyDescent="0.2">
      <c r="A26" s="218"/>
      <c r="B26" s="216"/>
      <c r="C26" s="206"/>
      <c r="D26" s="215"/>
      <c r="E26" s="213"/>
      <c r="F26" s="206"/>
      <c r="G26" s="206"/>
      <c r="H26" s="206"/>
      <c r="I26" s="213"/>
    </row>
    <row r="27" spans="1:10" ht="16.75" customHeight="1" x14ac:dyDescent="0.2">
      <c r="A27" s="218">
        <v>21</v>
      </c>
      <c r="B27" s="216">
        <v>14456</v>
      </c>
      <c r="C27" s="206">
        <v>14455</v>
      </c>
      <c r="D27" s="215">
        <f>+H27+I27</f>
        <v>3691</v>
      </c>
      <c r="E27" s="213">
        <v>1728</v>
      </c>
      <c r="F27" s="206">
        <v>1513</v>
      </c>
      <c r="G27" s="206">
        <v>407</v>
      </c>
      <c r="H27" s="206">
        <f>SUM(E27:G27)</f>
        <v>3648</v>
      </c>
      <c r="I27" s="213">
        <v>43</v>
      </c>
    </row>
    <row r="28" spans="1:10" ht="16.75" customHeight="1" x14ac:dyDescent="0.2">
      <c r="A28" s="218">
        <v>22</v>
      </c>
      <c r="B28" s="216">
        <v>15464</v>
      </c>
      <c r="C28" s="206">
        <v>15463</v>
      </c>
      <c r="D28" s="215">
        <f>+H28+I28</f>
        <v>3650</v>
      </c>
      <c r="E28" s="213">
        <v>1713</v>
      </c>
      <c r="F28" s="206">
        <v>1483</v>
      </c>
      <c r="G28" s="206">
        <v>425</v>
      </c>
      <c r="H28" s="206">
        <f>SUM(E28:G28)</f>
        <v>3621</v>
      </c>
      <c r="I28" s="213">
        <v>29</v>
      </c>
    </row>
    <row r="29" spans="1:10" ht="16.75" customHeight="1" x14ac:dyDescent="0.2">
      <c r="A29" s="218">
        <v>23</v>
      </c>
      <c r="B29" s="222">
        <v>16434</v>
      </c>
      <c r="C29" s="220">
        <v>16434</v>
      </c>
      <c r="D29" s="221">
        <f>+H29+I29</f>
        <v>3979</v>
      </c>
      <c r="E29" s="219">
        <v>1784</v>
      </c>
      <c r="F29" s="220">
        <v>1708</v>
      </c>
      <c r="G29" s="220">
        <v>463</v>
      </c>
      <c r="H29" s="206">
        <f>SUM(E29:G29)</f>
        <v>3955</v>
      </c>
      <c r="I29" s="219">
        <v>24</v>
      </c>
    </row>
    <row r="30" spans="1:10" ht="16.75" customHeight="1" x14ac:dyDescent="0.2">
      <c r="A30" s="218">
        <v>24</v>
      </c>
      <c r="B30" s="222">
        <v>17167</v>
      </c>
      <c r="C30" s="220">
        <v>17167</v>
      </c>
      <c r="D30" s="221">
        <f>+H30+I30</f>
        <v>4077</v>
      </c>
      <c r="E30" s="219">
        <v>1784</v>
      </c>
      <c r="F30" s="220">
        <v>1652</v>
      </c>
      <c r="G30" s="220">
        <v>586</v>
      </c>
      <c r="H30" s="206">
        <f>SUM(E30:G30)</f>
        <v>4022</v>
      </c>
      <c r="I30" s="219">
        <v>55</v>
      </c>
    </row>
    <row r="31" spans="1:10" ht="16.75" customHeight="1" x14ac:dyDescent="0.2">
      <c r="A31" s="218">
        <v>25</v>
      </c>
      <c r="B31" s="222">
        <v>18512</v>
      </c>
      <c r="C31" s="220">
        <v>18512</v>
      </c>
      <c r="D31" s="221">
        <f>+H31+I31</f>
        <v>4220</v>
      </c>
      <c r="E31" s="219">
        <v>1843</v>
      </c>
      <c r="F31" s="220">
        <v>1817</v>
      </c>
      <c r="G31" s="220">
        <v>560</v>
      </c>
      <c r="H31" s="206">
        <f>SUM(E31:G31)</f>
        <v>4220</v>
      </c>
      <c r="I31" s="219">
        <v>0</v>
      </c>
    </row>
    <row r="32" spans="1:10" ht="16.75" customHeight="1" x14ac:dyDescent="0.2">
      <c r="A32" s="218"/>
      <c r="B32" s="222"/>
      <c r="C32" s="220"/>
      <c r="D32" s="221"/>
      <c r="E32" s="219"/>
      <c r="F32" s="220"/>
      <c r="G32" s="220"/>
      <c r="H32" s="206"/>
      <c r="I32" s="219"/>
    </row>
    <row r="33" spans="1:10" s="79" customFormat="1" ht="16.75" customHeight="1" x14ac:dyDescent="0.2">
      <c r="A33" s="218">
        <v>26</v>
      </c>
      <c r="B33" s="222">
        <v>18259</v>
      </c>
      <c r="C33" s="220">
        <v>18258</v>
      </c>
      <c r="D33" s="221">
        <f>+H33+I33</f>
        <v>4393</v>
      </c>
      <c r="E33" s="219">
        <v>1716</v>
      </c>
      <c r="F33" s="220">
        <v>1940</v>
      </c>
      <c r="G33" s="220">
        <v>720</v>
      </c>
      <c r="H33" s="206">
        <f>SUM(E33:G33)</f>
        <v>4376</v>
      </c>
      <c r="I33" s="219">
        <v>17</v>
      </c>
      <c r="J33" s="199"/>
    </row>
    <row r="34" spans="1:10" ht="16.75" customHeight="1" x14ac:dyDescent="0.2">
      <c r="A34" s="218">
        <v>27</v>
      </c>
      <c r="B34" s="222">
        <v>20592</v>
      </c>
      <c r="C34" s="220">
        <v>20589</v>
      </c>
      <c r="D34" s="221">
        <f>+H34+I34</f>
        <v>4997</v>
      </c>
      <c r="E34" s="219">
        <v>2009</v>
      </c>
      <c r="F34" s="220">
        <v>2303</v>
      </c>
      <c r="G34" s="220">
        <v>661</v>
      </c>
      <c r="H34" s="206">
        <f>SUM(E34:G34)</f>
        <v>4973</v>
      </c>
      <c r="I34" s="219">
        <v>24</v>
      </c>
    </row>
    <row r="35" spans="1:10" ht="16.75" customHeight="1" x14ac:dyDescent="0.2">
      <c r="A35" s="218">
        <v>28</v>
      </c>
      <c r="B35" s="216">
        <v>22129</v>
      </c>
      <c r="C35" s="206">
        <v>22123</v>
      </c>
      <c r="D35" s="215">
        <f>+H35+I35</f>
        <v>5498</v>
      </c>
      <c r="E35" s="205">
        <v>2097</v>
      </c>
      <c r="F35" s="206">
        <v>2527</v>
      </c>
      <c r="G35" s="206">
        <v>830</v>
      </c>
      <c r="H35" s="206">
        <f>SUM(E35:G35)</f>
        <v>5454</v>
      </c>
      <c r="I35" s="213">
        <v>44</v>
      </c>
    </row>
    <row r="36" spans="1:10" ht="16.75" customHeight="1" x14ac:dyDescent="0.2">
      <c r="A36" s="218">
        <v>29</v>
      </c>
      <c r="B36" s="216">
        <v>23333</v>
      </c>
      <c r="C36" s="214">
        <v>23326</v>
      </c>
      <c r="D36" s="215">
        <f>+H36+I36</f>
        <v>5879</v>
      </c>
      <c r="E36" s="205">
        <v>2103</v>
      </c>
      <c r="F36" s="206">
        <v>2870</v>
      </c>
      <c r="G36" s="206">
        <v>883</v>
      </c>
      <c r="H36" s="206">
        <f>SUM(E36:G36)</f>
        <v>5856</v>
      </c>
      <c r="I36" s="213">
        <v>23</v>
      </c>
    </row>
    <row r="37" spans="1:10" ht="16.75" customHeight="1" x14ac:dyDescent="0.2">
      <c r="A37" s="218">
        <v>30</v>
      </c>
      <c r="B37" s="216">
        <v>24666</v>
      </c>
      <c r="C37" s="214">
        <v>24664</v>
      </c>
      <c r="D37" s="215">
        <f>+H37+I37</f>
        <v>6754</v>
      </c>
      <c r="E37" s="205">
        <v>2259</v>
      </c>
      <c r="F37" s="206">
        <v>3402</v>
      </c>
      <c r="G37" s="206">
        <v>1035</v>
      </c>
      <c r="H37" s="206">
        <f>SUM(E37:G37)</f>
        <v>6696</v>
      </c>
      <c r="I37" s="213">
        <v>58</v>
      </c>
    </row>
    <row r="38" spans="1:10" ht="16.75" customHeight="1" x14ac:dyDescent="0.2">
      <c r="A38" s="218"/>
      <c r="B38" s="216"/>
      <c r="C38" s="214"/>
      <c r="D38" s="215"/>
      <c r="E38" s="205"/>
      <c r="F38" s="206"/>
      <c r="G38" s="206"/>
      <c r="H38" s="206"/>
      <c r="I38" s="213"/>
    </row>
    <row r="39" spans="1:10" ht="16.75" customHeight="1" x14ac:dyDescent="0.2">
      <c r="A39" s="217" t="s">
        <v>162</v>
      </c>
      <c r="B39" s="216">
        <v>30100</v>
      </c>
      <c r="C39" s="206">
        <v>30099</v>
      </c>
      <c r="D39" s="215">
        <f>+H39+I39</f>
        <v>7812</v>
      </c>
      <c r="E39" s="213">
        <v>2391</v>
      </c>
      <c r="F39" s="206">
        <v>3872</v>
      </c>
      <c r="G39" s="206">
        <v>1476</v>
      </c>
      <c r="H39" s="214">
        <f>SUM(E39:G39)</f>
        <v>7739</v>
      </c>
      <c r="I39" s="213">
        <v>73</v>
      </c>
    </row>
    <row r="40" spans="1:10" s="200" customFormat="1" ht="16.75" customHeight="1" x14ac:dyDescent="0.2">
      <c r="A40" s="212" t="s">
        <v>180</v>
      </c>
      <c r="B40" s="208">
        <v>22997</v>
      </c>
      <c r="C40" s="210">
        <v>22995</v>
      </c>
      <c r="D40" s="211">
        <v>7459</v>
      </c>
      <c r="E40" s="208">
        <v>2127</v>
      </c>
      <c r="F40" s="210">
        <v>3446</v>
      </c>
      <c r="G40" s="210">
        <v>1800</v>
      </c>
      <c r="H40" s="209">
        <f>SUM(E40:G40)</f>
        <v>7373</v>
      </c>
      <c r="I40" s="208">
        <v>86</v>
      </c>
    </row>
    <row r="41" spans="1:10" ht="16.75" customHeight="1" x14ac:dyDescent="0.2">
      <c r="A41" s="207" t="s">
        <v>161</v>
      </c>
      <c r="B41" s="206"/>
      <c r="C41" s="206"/>
      <c r="D41" s="206"/>
      <c r="E41" s="205"/>
      <c r="F41" s="206"/>
      <c r="G41" s="206"/>
      <c r="H41" s="206"/>
      <c r="I41" s="205"/>
    </row>
    <row r="42" spans="1:10" ht="16.75" customHeight="1" x14ac:dyDescent="0.2">
      <c r="A42" s="202" t="s">
        <v>179</v>
      </c>
      <c r="B42" s="204"/>
      <c r="C42" s="204"/>
      <c r="D42" s="204"/>
      <c r="E42" s="203"/>
      <c r="F42" s="204"/>
      <c r="G42" s="204"/>
      <c r="H42" s="204"/>
      <c r="I42" s="203"/>
    </row>
    <row r="43" spans="1:10" ht="16.75" customHeight="1" x14ac:dyDescent="0.2">
      <c r="A43" s="202" t="s">
        <v>178</v>
      </c>
    </row>
  </sheetData>
  <mergeCells count="9">
    <mergeCell ref="A1:I1"/>
    <mergeCell ref="A3:A5"/>
    <mergeCell ref="B3:C3"/>
    <mergeCell ref="D3:I3"/>
    <mergeCell ref="B4:B5"/>
    <mergeCell ref="C4:C5"/>
    <mergeCell ref="D4:D5"/>
    <mergeCell ref="E4:H4"/>
    <mergeCell ref="I4:I5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88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1601</vt:lpstr>
      <vt:lpstr>1602</vt:lpstr>
      <vt:lpstr>1603</vt:lpstr>
      <vt:lpstr>1604</vt:lpstr>
      <vt:lpstr>1605</vt:lpstr>
      <vt:lpstr>1606 </vt:lpstr>
      <vt:lpstr>1609</vt:lpstr>
      <vt:lpstr>1610</vt:lpstr>
      <vt:lpstr>1611</vt:lpstr>
      <vt:lpstr>1612</vt:lpstr>
      <vt:lpstr>1613</vt:lpstr>
      <vt:lpstr>'1601'!Print_Area</vt:lpstr>
      <vt:lpstr>'1602'!Print_Area</vt:lpstr>
      <vt:lpstr>'1604'!Print_Area</vt:lpstr>
      <vt:lpstr>'1609'!Print_Area</vt:lpstr>
      <vt:lpstr>'1611'!Print_Area</vt:lpstr>
      <vt:lpstr>'1612'!Print_Area</vt:lpstr>
      <vt:lpstr>'1613'!Print_Area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2022-03-30T13:03:38Z</dcterms:created>
  <dcterms:modified xsi:type="dcterms:W3CDTF">2022-03-30T13:03:47Z</dcterms:modified>
</cp:coreProperties>
</file>